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mc:AlternateContent xmlns:mc="http://schemas.openxmlformats.org/markup-compatibility/2006">
    <mc:Choice Requires="x15">
      <x15ac:absPath xmlns:x15ac="http://schemas.microsoft.com/office/spreadsheetml/2010/11/ac" url="https://beisgov-my.sharepoint.com/personal/fiona_bell_beis_gov_uk/Documents/Governance/ICF Work/Publications/P0.5 WIP/"/>
    </mc:Choice>
  </mc:AlternateContent>
  <xr:revisionPtr revIDLastSave="0" documentId="8_{FDBFDDCF-4EA7-4D5B-B1BD-726BBE0B9841}" xr6:coauthVersionLast="37" xr6:coauthVersionMax="37" xr10:uidLastSave="{00000000-0000-0000-0000-000000000000}"/>
  <workbookProtection workbookPassword="E291" lockStructure="1"/>
  <bookViews>
    <workbookView xWindow="0" yWindow="0" windowWidth="28785" windowHeight="11415" tabRatio="684" xr2:uid="{00000000-000D-0000-FFFF-FFFF00000000}"/>
  </bookViews>
  <sheets>
    <sheet name="Home page" sheetId="31" r:id="rId1"/>
    <sheet name="Ph2 Assessment Criteria" sheetId="32" r:id="rId2"/>
    <sheet name="Copy last Checkpoint Form" sheetId="43" r:id="rId3"/>
    <sheet name="0 Applicant Details" sheetId="37" r:id="rId4"/>
    <sheet name="1 Technical design" sheetId="38" r:id="rId5"/>
    <sheet name="2 Delivery plan" sheetId="39" r:id="rId6"/>
    <sheet name="3 Cost and finance" sheetId="30" r:id="rId7"/>
    <sheet name="4. Value for money" sheetId="45" r:id="rId8"/>
    <sheet name="5 Wider benefits" sheetId="22" r:id="rId9"/>
    <sheet name="6 Declaration" sheetId="42" r:id="rId10"/>
    <sheet name="Breakdown of costs" sheetId="44" r:id="rId11"/>
    <sheet name="Gantt Chart" sheetId="40" r:id="rId12"/>
    <sheet name="Calculations and Assumptions" sheetId="41" r:id="rId13"/>
    <sheet name="HIDE-PM Calcs" sheetId="4" state="hidden" r:id="rId14"/>
    <sheet name="HIDE-Drop downs" sheetId="34" state="hidden" r:id="rId15"/>
    <sheet name="HIDE-Sector list" sheetId="35" state="hidden" r:id="rId16"/>
    <sheet name="HIDE-Change log" sheetId="36" state="hidden" r:id="rId17"/>
    <sheet name="HIDE-Refs" sheetId="6" state="hidden" r:id="rId18"/>
  </sheets>
  <externalReferences>
    <externalReference r:id="rId19"/>
  </externalReferences>
  <definedNames>
    <definedName name="_xlnm._FilterDatabase" localSheetId="17" hidden="1">'HIDE-Refs'!$K$4:$L$4</definedName>
    <definedName name="_xlnm.Print_Area" localSheetId="3">'0 Applicant Details'!$A$1:$S$68</definedName>
    <definedName name="_xlnm.Print_Area" localSheetId="4">'1 Technical design'!$A$1:$S$82</definedName>
    <definedName name="_xlnm.Print_Area" localSheetId="5">'2 Delivery plan'!$A$1:$S$247</definedName>
    <definedName name="_xlnm.Print_Area" localSheetId="6">'3 Cost and finance'!$A$1:$AG$275</definedName>
    <definedName name="_xlnm.Print_Area" localSheetId="7">'4. Value for money'!$A$1:$U$80</definedName>
    <definedName name="_xlnm.Print_Area" localSheetId="8">'5 Wider benefits'!$A$1:$O$169</definedName>
    <definedName name="_xlnm.Print_Area" localSheetId="9">'6 Declaration'!$A$1:$M$43</definedName>
    <definedName name="_xlnm.Print_Area" localSheetId="0">'Home page'!$A$1:$Z$43</definedName>
    <definedName name="_xlnm.Print_Area" localSheetId="1">'Ph2 Assessment Criteria'!$A$1:$H$6</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 i="31" l="1"/>
  <c r="M1" i="42" l="1"/>
  <c r="M1" i="22"/>
  <c r="Q1" i="45"/>
  <c r="K1" i="30"/>
  <c r="R1" i="39"/>
  <c r="B11" i="22" l="1"/>
  <c r="B7" i="45"/>
  <c r="B6" i="45"/>
  <c r="D3" i="45"/>
  <c r="F64" i="45" l="1"/>
  <c r="F75" i="45"/>
  <c r="F62" i="45"/>
  <c r="F66" i="45"/>
  <c r="E77" i="45"/>
  <c r="F63" i="45"/>
  <c r="F74" i="45"/>
  <c r="F61" i="45"/>
  <c r="F65" i="45"/>
  <c r="F76" i="45"/>
  <c r="G77" i="45"/>
  <c r="C77" i="45"/>
  <c r="F77" i="45" l="1"/>
  <c r="O26" i="30" l="1"/>
  <c r="O25" i="30"/>
  <c r="O24" i="30"/>
  <c r="O23" i="30"/>
  <c r="O22" i="30"/>
  <c r="O21" i="30"/>
  <c r="O20" i="30"/>
  <c r="O19" i="30"/>
  <c r="O18" i="30"/>
  <c r="O17" i="30"/>
  <c r="B119" i="30"/>
  <c r="S37" i="30" l="1"/>
  <c r="R37" i="30"/>
  <c r="AV37" i="30" s="1"/>
  <c r="BK37" i="30" s="1"/>
  <c r="Q37" i="30"/>
  <c r="P37" i="30"/>
  <c r="O122" i="30" s="1"/>
  <c r="O37" i="30"/>
  <c r="N122" i="30" s="1"/>
  <c r="N37" i="30"/>
  <c r="M122" i="30" s="1"/>
  <c r="M37" i="30"/>
  <c r="G37" i="30"/>
  <c r="B34" i="30"/>
  <c r="AF219" i="30"/>
  <c r="AD219" i="30"/>
  <c r="AB219" i="30"/>
  <c r="Z219" i="30"/>
  <c r="X219" i="30"/>
  <c r="V219" i="30"/>
  <c r="T219" i="30"/>
  <c r="R219" i="30"/>
  <c r="P219" i="30"/>
  <c r="N219" i="30"/>
  <c r="L219" i="30"/>
  <c r="J219" i="30"/>
  <c r="H219" i="30"/>
  <c r="F219" i="30"/>
  <c r="R196" i="30"/>
  <c r="AF213" i="30" s="1"/>
  <c r="Q196" i="30"/>
  <c r="AD213" i="30" s="1"/>
  <c r="P196" i="30"/>
  <c r="AB213" i="30" s="1"/>
  <c r="O196" i="30"/>
  <c r="Z213" i="30" s="1"/>
  <c r="N196" i="30"/>
  <c r="X213" i="30" s="1"/>
  <c r="M196" i="30"/>
  <c r="V213" i="30" s="1"/>
  <c r="L196" i="30"/>
  <c r="T213" i="30" s="1"/>
  <c r="K196" i="30"/>
  <c r="R213" i="30" s="1"/>
  <c r="J196" i="30"/>
  <c r="P213" i="30" s="1"/>
  <c r="I196" i="30"/>
  <c r="N213" i="30" s="1"/>
  <c r="H196" i="30"/>
  <c r="L213" i="30" s="1"/>
  <c r="G196" i="30"/>
  <c r="J213" i="30" s="1"/>
  <c r="F196" i="30"/>
  <c r="H213" i="30" s="1"/>
  <c r="E196" i="30"/>
  <c r="F213" i="30" s="1"/>
  <c r="AW183" i="30"/>
  <c r="AV183" i="30"/>
  <c r="AU183" i="30"/>
  <c r="AT183" i="30"/>
  <c r="AS183" i="30"/>
  <c r="AR183" i="30"/>
  <c r="AQ183" i="30"/>
  <c r="AP183" i="30"/>
  <c r="AO183" i="30"/>
  <c r="AN183" i="30"/>
  <c r="AM183" i="30"/>
  <c r="AL183" i="30"/>
  <c r="AK183" i="30"/>
  <c r="AJ183" i="30"/>
  <c r="S183" i="30"/>
  <c r="AW182" i="30"/>
  <c r="AV182" i="30"/>
  <c r="AU182" i="30"/>
  <c r="AT182" i="30"/>
  <c r="AS182" i="30"/>
  <c r="AR182" i="30"/>
  <c r="AQ182" i="30"/>
  <c r="AP182" i="30"/>
  <c r="AO182" i="30"/>
  <c r="AN182" i="30"/>
  <c r="AM182" i="30"/>
  <c r="AL182" i="30"/>
  <c r="AK182" i="30"/>
  <c r="AJ182" i="30"/>
  <c r="S182" i="30"/>
  <c r="AW181" i="30"/>
  <c r="AV181" i="30"/>
  <c r="AU181" i="30"/>
  <c r="AT181" i="30"/>
  <c r="AS181" i="30"/>
  <c r="AR181" i="30"/>
  <c r="AQ181" i="30"/>
  <c r="AP181" i="30"/>
  <c r="AO181" i="30"/>
  <c r="AN181" i="30"/>
  <c r="AM181" i="30"/>
  <c r="AL181" i="30"/>
  <c r="AK181" i="30"/>
  <c r="AJ181" i="30"/>
  <c r="S181" i="30"/>
  <c r="AW180" i="30"/>
  <c r="AV180" i="30"/>
  <c r="AU180" i="30"/>
  <c r="AT180" i="30"/>
  <c r="AS180" i="30"/>
  <c r="AR180" i="30"/>
  <c r="AQ180" i="30"/>
  <c r="AP180" i="30"/>
  <c r="AO180" i="30"/>
  <c r="AN180" i="30"/>
  <c r="AM180" i="30"/>
  <c r="AL180" i="30"/>
  <c r="AK180" i="30"/>
  <c r="AJ180" i="30"/>
  <c r="S180" i="30"/>
  <c r="AW179" i="30"/>
  <c r="AV179" i="30"/>
  <c r="AU179" i="30"/>
  <c r="AT179" i="30"/>
  <c r="AS179" i="30"/>
  <c r="AR179" i="30"/>
  <c r="AQ179" i="30"/>
  <c r="AP179" i="30"/>
  <c r="AO179" i="30"/>
  <c r="AN179" i="30"/>
  <c r="AM179" i="30"/>
  <c r="AL179" i="30"/>
  <c r="AK179" i="30"/>
  <c r="AJ179" i="30"/>
  <c r="S179" i="30"/>
  <c r="AW178" i="30"/>
  <c r="AV178" i="30"/>
  <c r="AU178" i="30"/>
  <c r="AT178" i="30"/>
  <c r="AS178" i="30"/>
  <c r="AR178" i="30"/>
  <c r="AQ178" i="30"/>
  <c r="AP178" i="30"/>
  <c r="AO178" i="30"/>
  <c r="AN178" i="30"/>
  <c r="AM178" i="30"/>
  <c r="AL178" i="30"/>
  <c r="AK178" i="30"/>
  <c r="AJ178" i="30"/>
  <c r="S178" i="30"/>
  <c r="AW177" i="30"/>
  <c r="AV177" i="30"/>
  <c r="AU177" i="30"/>
  <c r="AT177" i="30"/>
  <c r="AS177" i="30"/>
  <c r="AR177" i="30"/>
  <c r="AQ177" i="30"/>
  <c r="AP177" i="30"/>
  <c r="AO177" i="30"/>
  <c r="AN177" i="30"/>
  <c r="AM177" i="30"/>
  <c r="AL177" i="30"/>
  <c r="AK177" i="30"/>
  <c r="AJ177" i="30"/>
  <c r="S177" i="30"/>
  <c r="AW176" i="30"/>
  <c r="AV176" i="30"/>
  <c r="AU176" i="30"/>
  <c r="AT176" i="30"/>
  <c r="AS176" i="30"/>
  <c r="AR176" i="30"/>
  <c r="AQ176" i="30"/>
  <c r="AP176" i="30"/>
  <c r="AO176" i="30"/>
  <c r="AN176" i="30"/>
  <c r="AM176" i="30"/>
  <c r="AL176" i="30"/>
  <c r="AK176" i="30"/>
  <c r="AJ176" i="30"/>
  <c r="S176" i="30"/>
  <c r="AW175" i="30"/>
  <c r="AV175" i="30"/>
  <c r="AU175" i="30"/>
  <c r="AT175" i="30"/>
  <c r="AS175" i="30"/>
  <c r="AR175" i="30"/>
  <c r="AQ175" i="30"/>
  <c r="AP175" i="30"/>
  <c r="AO175" i="30"/>
  <c r="AN175" i="30"/>
  <c r="AM175" i="30"/>
  <c r="AL175" i="30"/>
  <c r="AK175" i="30"/>
  <c r="AJ175" i="30"/>
  <c r="S175" i="30"/>
  <c r="AW174" i="30"/>
  <c r="AV174" i="30"/>
  <c r="AU174" i="30"/>
  <c r="AT174" i="30"/>
  <c r="AS174" i="30"/>
  <c r="AR174" i="30"/>
  <c r="AQ174" i="30"/>
  <c r="AP174" i="30"/>
  <c r="AO174" i="30"/>
  <c r="AN174" i="30"/>
  <c r="AM174" i="30"/>
  <c r="AL174" i="30"/>
  <c r="AK174" i="30"/>
  <c r="AJ174" i="30"/>
  <c r="S174" i="30"/>
  <c r="F169" i="30"/>
  <c r="G169" i="30" s="1"/>
  <c r="H169" i="30" s="1"/>
  <c r="I169" i="30" s="1"/>
  <c r="J169" i="30" s="1"/>
  <c r="K169" i="30" s="1"/>
  <c r="L169" i="30" s="1"/>
  <c r="M169" i="30" s="1"/>
  <c r="N169" i="30" s="1"/>
  <c r="O169" i="30" s="1"/>
  <c r="P169" i="30" s="1"/>
  <c r="Q169" i="30" s="1"/>
  <c r="R169" i="30" s="1"/>
  <c r="R159" i="30"/>
  <c r="Q159" i="30"/>
  <c r="P159" i="30"/>
  <c r="O159" i="30"/>
  <c r="N159" i="30"/>
  <c r="M159" i="30"/>
  <c r="L159" i="30"/>
  <c r="K159" i="30"/>
  <c r="J159" i="30"/>
  <c r="I159" i="30"/>
  <c r="H159" i="30"/>
  <c r="G159" i="30"/>
  <c r="F159" i="30"/>
  <c r="E159" i="30"/>
  <c r="AW158" i="30"/>
  <c r="AV158" i="30"/>
  <c r="AU158" i="30"/>
  <c r="AT158" i="30"/>
  <c r="AS158" i="30"/>
  <c r="AR158" i="30"/>
  <c r="AQ158" i="30"/>
  <c r="AP158" i="30"/>
  <c r="AO158" i="30"/>
  <c r="AN158" i="30"/>
  <c r="AM158" i="30"/>
  <c r="AL158" i="30"/>
  <c r="AK158" i="30"/>
  <c r="AJ158" i="30"/>
  <c r="S158" i="30"/>
  <c r="AW157" i="30"/>
  <c r="AV157" i="30"/>
  <c r="AU157" i="30"/>
  <c r="AT157" i="30"/>
  <c r="AS157" i="30"/>
  <c r="AR157" i="30"/>
  <c r="AQ157" i="30"/>
  <c r="AP157" i="30"/>
  <c r="AO157" i="30"/>
  <c r="AN157" i="30"/>
  <c r="AM157" i="30"/>
  <c r="AL157" i="30"/>
  <c r="AK157" i="30"/>
  <c r="AJ157" i="30"/>
  <c r="S157" i="30"/>
  <c r="AW156" i="30"/>
  <c r="AV156" i="30"/>
  <c r="AU156" i="30"/>
  <c r="AT156" i="30"/>
  <c r="AS156" i="30"/>
  <c r="AR156" i="30"/>
  <c r="AQ156" i="30"/>
  <c r="AP156" i="30"/>
  <c r="AO156" i="30"/>
  <c r="AN156" i="30"/>
  <c r="AM156" i="30"/>
  <c r="AL156" i="30"/>
  <c r="AK156" i="30"/>
  <c r="AJ156" i="30"/>
  <c r="S156" i="30"/>
  <c r="AW155" i="30"/>
  <c r="AV155" i="30"/>
  <c r="AU155" i="30"/>
  <c r="AT155" i="30"/>
  <c r="AS155" i="30"/>
  <c r="AR155" i="30"/>
  <c r="AQ155" i="30"/>
  <c r="AP155" i="30"/>
  <c r="AO155" i="30"/>
  <c r="AN155" i="30"/>
  <c r="AM155" i="30"/>
  <c r="AL155" i="30"/>
  <c r="AK155" i="30"/>
  <c r="AJ155" i="30"/>
  <c r="S155" i="30"/>
  <c r="AW154" i="30"/>
  <c r="AV154" i="30"/>
  <c r="AU154" i="30"/>
  <c r="AT154" i="30"/>
  <c r="AS154" i="30"/>
  <c r="AR154" i="30"/>
  <c r="AQ154" i="30"/>
  <c r="AP154" i="30"/>
  <c r="AO154" i="30"/>
  <c r="AN154" i="30"/>
  <c r="AM154" i="30"/>
  <c r="AL154" i="30"/>
  <c r="AK154" i="30"/>
  <c r="AJ154" i="30"/>
  <c r="S154" i="30"/>
  <c r="AW153" i="30"/>
  <c r="AV153" i="30"/>
  <c r="AU153" i="30"/>
  <c r="AT153" i="30"/>
  <c r="AS153" i="30"/>
  <c r="AR153" i="30"/>
  <c r="AQ153" i="30"/>
  <c r="AP153" i="30"/>
  <c r="AO153" i="30"/>
  <c r="AN153" i="30"/>
  <c r="AM153" i="30"/>
  <c r="AL153" i="30"/>
  <c r="AK153" i="30"/>
  <c r="AJ153" i="30"/>
  <c r="S153" i="30"/>
  <c r="AW152" i="30"/>
  <c r="AV152" i="30"/>
  <c r="AU152" i="30"/>
  <c r="AT152" i="30"/>
  <c r="AS152" i="30"/>
  <c r="AR152" i="30"/>
  <c r="AQ152" i="30"/>
  <c r="AP152" i="30"/>
  <c r="AO152" i="30"/>
  <c r="AN152" i="30"/>
  <c r="AM152" i="30"/>
  <c r="AL152" i="30"/>
  <c r="AK152" i="30"/>
  <c r="AJ152" i="30"/>
  <c r="S152" i="30"/>
  <c r="AW151" i="30"/>
  <c r="AV151" i="30"/>
  <c r="AU151" i="30"/>
  <c r="AT151" i="30"/>
  <c r="AS151" i="30"/>
  <c r="AR151" i="30"/>
  <c r="AQ151" i="30"/>
  <c r="AP151" i="30"/>
  <c r="AO151" i="30"/>
  <c r="AN151" i="30"/>
  <c r="AM151" i="30"/>
  <c r="AL151" i="30"/>
  <c r="AK151" i="30"/>
  <c r="AJ151" i="30"/>
  <c r="S151" i="30"/>
  <c r="AW150" i="30"/>
  <c r="AV150" i="30"/>
  <c r="AU150" i="30"/>
  <c r="AT150" i="30"/>
  <c r="AS150" i="30"/>
  <c r="AR150" i="30"/>
  <c r="AQ150" i="30"/>
  <c r="AP150" i="30"/>
  <c r="AO150" i="30"/>
  <c r="AN150" i="30"/>
  <c r="AM150" i="30"/>
  <c r="AL150" i="30"/>
  <c r="AK150" i="30"/>
  <c r="AJ150" i="30"/>
  <c r="S150" i="30"/>
  <c r="AW149" i="30"/>
  <c r="AV149" i="30"/>
  <c r="AU149" i="30"/>
  <c r="AT149" i="30"/>
  <c r="AS149" i="30"/>
  <c r="AR149" i="30"/>
  <c r="AQ149" i="30"/>
  <c r="AP149" i="30"/>
  <c r="AO149" i="30"/>
  <c r="AN149" i="30"/>
  <c r="AM149" i="30"/>
  <c r="AL149" i="30"/>
  <c r="AK149" i="30"/>
  <c r="AJ149" i="30"/>
  <c r="S149" i="30"/>
  <c r="F144" i="30"/>
  <c r="G144" i="30" s="1"/>
  <c r="H144" i="30" s="1"/>
  <c r="I144" i="30" s="1"/>
  <c r="J144" i="30" s="1"/>
  <c r="K144" i="30" s="1"/>
  <c r="L144" i="30" s="1"/>
  <c r="M144" i="30" s="1"/>
  <c r="N144" i="30" s="1"/>
  <c r="O144" i="30" s="1"/>
  <c r="P144" i="30" s="1"/>
  <c r="Q144" i="30" s="1"/>
  <c r="R144" i="30" s="1"/>
  <c r="E134" i="30"/>
  <c r="AW133" i="30"/>
  <c r="AV133" i="30"/>
  <c r="AU133" i="30"/>
  <c r="AT133" i="30"/>
  <c r="AS133" i="30"/>
  <c r="AR133" i="30"/>
  <c r="AQ133" i="30"/>
  <c r="AP133" i="30"/>
  <c r="AO133" i="30"/>
  <c r="AN133" i="30"/>
  <c r="AM133" i="30"/>
  <c r="AL133" i="30"/>
  <c r="AK133" i="30"/>
  <c r="AJ133" i="30"/>
  <c r="S133" i="30"/>
  <c r="AW132" i="30"/>
  <c r="AV132" i="30"/>
  <c r="AU132" i="30"/>
  <c r="AT132" i="30"/>
  <c r="AS132" i="30"/>
  <c r="AR132" i="30"/>
  <c r="AQ132" i="30"/>
  <c r="AP132" i="30"/>
  <c r="AO132" i="30"/>
  <c r="AN132" i="30"/>
  <c r="AM132" i="30"/>
  <c r="AL132" i="30"/>
  <c r="AK132" i="30"/>
  <c r="AJ132" i="30"/>
  <c r="S132" i="30"/>
  <c r="AW131" i="30"/>
  <c r="AV131" i="30"/>
  <c r="AU131" i="30"/>
  <c r="AT131" i="30"/>
  <c r="AS131" i="30"/>
  <c r="AR131" i="30"/>
  <c r="AQ131" i="30"/>
  <c r="AP131" i="30"/>
  <c r="AO131" i="30"/>
  <c r="AN131" i="30"/>
  <c r="AM131" i="30"/>
  <c r="AL131" i="30"/>
  <c r="AK131" i="30"/>
  <c r="AJ131" i="30"/>
  <c r="S131" i="30"/>
  <c r="AW130" i="30"/>
  <c r="AV130" i="30"/>
  <c r="AU130" i="30"/>
  <c r="AT130" i="30"/>
  <c r="AS130" i="30"/>
  <c r="AR130" i="30"/>
  <c r="AQ130" i="30"/>
  <c r="AP130" i="30"/>
  <c r="AO130" i="30"/>
  <c r="AN130" i="30"/>
  <c r="AM130" i="30"/>
  <c r="AL130" i="30"/>
  <c r="AK130" i="30"/>
  <c r="AJ130" i="30"/>
  <c r="S130" i="30"/>
  <c r="AW129" i="30"/>
  <c r="AV129" i="30"/>
  <c r="AU129" i="30"/>
  <c r="AT129" i="30"/>
  <c r="AS129" i="30"/>
  <c r="AR129" i="30"/>
  <c r="AQ129" i="30"/>
  <c r="AP129" i="30"/>
  <c r="AO129" i="30"/>
  <c r="AN129" i="30"/>
  <c r="AM129" i="30"/>
  <c r="AL129" i="30"/>
  <c r="AK129" i="30"/>
  <c r="AJ129" i="30"/>
  <c r="S129" i="30"/>
  <c r="AW128" i="30"/>
  <c r="AV128" i="30"/>
  <c r="AU128" i="30"/>
  <c r="AT128" i="30"/>
  <c r="AS128" i="30"/>
  <c r="AR128" i="30"/>
  <c r="AQ128" i="30"/>
  <c r="AP128" i="30"/>
  <c r="AO128" i="30"/>
  <c r="AN128" i="30"/>
  <c r="AM128" i="30"/>
  <c r="AL128" i="30"/>
  <c r="AK128" i="30"/>
  <c r="AJ128" i="30"/>
  <c r="S128" i="30"/>
  <c r="AW127" i="30"/>
  <c r="AV127" i="30"/>
  <c r="AU127" i="30"/>
  <c r="AT127" i="30"/>
  <c r="AS127" i="30"/>
  <c r="AR127" i="30"/>
  <c r="AQ127" i="30"/>
  <c r="AP127" i="30"/>
  <c r="AO127" i="30"/>
  <c r="AN127" i="30"/>
  <c r="AM127" i="30"/>
  <c r="AL127" i="30"/>
  <c r="AK127" i="30"/>
  <c r="AJ127" i="30"/>
  <c r="S127" i="30"/>
  <c r="AW126" i="30"/>
  <c r="AV126" i="30"/>
  <c r="AU126" i="30"/>
  <c r="AT126" i="30"/>
  <c r="AS126" i="30"/>
  <c r="AR126" i="30"/>
  <c r="AQ126" i="30"/>
  <c r="AP126" i="30"/>
  <c r="AO126" i="30"/>
  <c r="AN126" i="30"/>
  <c r="AM126" i="30"/>
  <c r="AL126" i="30"/>
  <c r="AK126" i="30"/>
  <c r="AJ126" i="30"/>
  <c r="S126" i="30"/>
  <c r="AW125" i="30"/>
  <c r="AV125" i="30"/>
  <c r="AU125" i="30"/>
  <c r="AT125" i="30"/>
  <c r="AS125" i="30"/>
  <c r="AR125" i="30"/>
  <c r="AQ125" i="30"/>
  <c r="AP125" i="30"/>
  <c r="AO125" i="30"/>
  <c r="AN125" i="30"/>
  <c r="AM125" i="30"/>
  <c r="AL125" i="30"/>
  <c r="AK125" i="30"/>
  <c r="AJ125" i="30"/>
  <c r="S125" i="30"/>
  <c r="AW124" i="30"/>
  <c r="AV124" i="30"/>
  <c r="AU124" i="30"/>
  <c r="AT124" i="30"/>
  <c r="AS124" i="30"/>
  <c r="AR124" i="30"/>
  <c r="AQ124" i="30"/>
  <c r="AP124" i="30"/>
  <c r="AO124" i="30"/>
  <c r="AN124" i="30"/>
  <c r="AM124" i="30"/>
  <c r="AL124" i="30"/>
  <c r="AK124" i="30"/>
  <c r="AJ124" i="30"/>
  <c r="S124" i="30"/>
  <c r="L122" i="30"/>
  <c r="L147" i="30" s="1"/>
  <c r="L172" i="30" s="1"/>
  <c r="AQ172" i="30" s="1"/>
  <c r="R121" i="30"/>
  <c r="Q121" i="30"/>
  <c r="P121" i="30"/>
  <c r="O121" i="30"/>
  <c r="AT121" i="30" s="1"/>
  <c r="N121" i="30"/>
  <c r="AS121" i="30" s="1"/>
  <c r="M121" i="30"/>
  <c r="L121" i="30"/>
  <c r="L146" i="30" s="1"/>
  <c r="AQ146" i="30" s="1"/>
  <c r="K121" i="30"/>
  <c r="K146" i="30" s="1"/>
  <c r="J121" i="30"/>
  <c r="I121" i="30"/>
  <c r="H121" i="30"/>
  <c r="G121" i="30"/>
  <c r="AL121" i="30" s="1"/>
  <c r="F121" i="30"/>
  <c r="AK121" i="30" s="1"/>
  <c r="E121" i="30"/>
  <c r="F119" i="30"/>
  <c r="G119" i="30" s="1"/>
  <c r="H119" i="30" s="1"/>
  <c r="I119" i="30" s="1"/>
  <c r="J119" i="30" s="1"/>
  <c r="K119" i="30" s="1"/>
  <c r="L119" i="30" s="1"/>
  <c r="M119" i="30" s="1"/>
  <c r="N119" i="30" s="1"/>
  <c r="O119" i="30" s="1"/>
  <c r="P119" i="30" s="1"/>
  <c r="Q119" i="30" s="1"/>
  <c r="R119" i="30" s="1"/>
  <c r="V109" i="30"/>
  <c r="R201" i="30" s="1"/>
  <c r="U109" i="30"/>
  <c r="Q201" i="30" s="1"/>
  <c r="T109" i="30"/>
  <c r="P201" i="30" s="1"/>
  <c r="S109" i="30"/>
  <c r="O201" i="30" s="1"/>
  <c r="R109" i="30"/>
  <c r="N201" i="30" s="1"/>
  <c r="Q109" i="30"/>
  <c r="M201" i="30" s="1"/>
  <c r="P109" i="30"/>
  <c r="L201" i="30" s="1"/>
  <c r="O109" i="30"/>
  <c r="K201" i="30" s="1"/>
  <c r="N109" i="30"/>
  <c r="J201" i="30" s="1"/>
  <c r="M109" i="30"/>
  <c r="I201" i="30" s="1"/>
  <c r="L109" i="30"/>
  <c r="H201" i="30" s="1"/>
  <c r="K109" i="30"/>
  <c r="G201" i="30" s="1"/>
  <c r="J109" i="30"/>
  <c r="F201" i="30" s="1"/>
  <c r="I109" i="30"/>
  <c r="E201" i="30" s="1"/>
  <c r="W108" i="30"/>
  <c r="W107" i="30"/>
  <c r="W106" i="30"/>
  <c r="W105" i="30"/>
  <c r="W104" i="30"/>
  <c r="W103" i="30"/>
  <c r="W102" i="30"/>
  <c r="W101" i="30"/>
  <c r="W100" i="30"/>
  <c r="W99" i="30"/>
  <c r="J94" i="30"/>
  <c r="K94" i="30" s="1"/>
  <c r="L94" i="30" s="1"/>
  <c r="M94" i="30" s="1"/>
  <c r="N94" i="30" s="1"/>
  <c r="O94" i="30" s="1"/>
  <c r="P94" i="30" s="1"/>
  <c r="Q94" i="30" s="1"/>
  <c r="R94" i="30" s="1"/>
  <c r="S94" i="30" s="1"/>
  <c r="T94" i="30" s="1"/>
  <c r="U94" i="30" s="1"/>
  <c r="V94" i="30" s="1"/>
  <c r="AW83" i="30"/>
  <c r="AV83" i="30"/>
  <c r="AU83" i="30"/>
  <c r="AT83" i="30"/>
  <c r="AS83" i="30"/>
  <c r="AR83" i="30"/>
  <c r="AQ83" i="30"/>
  <c r="AP83" i="30"/>
  <c r="AO83" i="30"/>
  <c r="AN83" i="30"/>
  <c r="AM83" i="30"/>
  <c r="AL83" i="30"/>
  <c r="AK83" i="30"/>
  <c r="AJ83" i="30"/>
  <c r="T83" i="30"/>
  <c r="AW82" i="30"/>
  <c r="AV82" i="30"/>
  <c r="AU82" i="30"/>
  <c r="AT82" i="30"/>
  <c r="AS82" i="30"/>
  <c r="AR82" i="30"/>
  <c r="AQ82" i="30"/>
  <c r="AP82" i="30"/>
  <c r="AO82" i="30"/>
  <c r="AN82" i="30"/>
  <c r="AM82" i="30"/>
  <c r="AL82" i="30"/>
  <c r="AK82" i="30"/>
  <c r="AJ82" i="30"/>
  <c r="T82" i="30"/>
  <c r="AW81" i="30"/>
  <c r="AV81" i="30"/>
  <c r="AU81" i="30"/>
  <c r="AT81" i="30"/>
  <c r="AS81" i="30"/>
  <c r="AR81" i="30"/>
  <c r="AQ81" i="30"/>
  <c r="AP81" i="30"/>
  <c r="AO81" i="30"/>
  <c r="AN81" i="30"/>
  <c r="AM81" i="30"/>
  <c r="AL81" i="30"/>
  <c r="AK81" i="30"/>
  <c r="AJ81" i="30"/>
  <c r="T81" i="30"/>
  <c r="AW80" i="30"/>
  <c r="AV80" i="30"/>
  <c r="AU80" i="30"/>
  <c r="AT80" i="30"/>
  <c r="AS80" i="30"/>
  <c r="AR80" i="30"/>
  <c r="AQ80" i="30"/>
  <c r="AP80" i="30"/>
  <c r="AO80" i="30"/>
  <c r="AN80" i="30"/>
  <c r="AM80" i="30"/>
  <c r="AL80" i="30"/>
  <c r="AK80" i="30"/>
  <c r="AJ80" i="30"/>
  <c r="T80" i="30"/>
  <c r="AW79" i="30"/>
  <c r="AV79" i="30"/>
  <c r="AU79" i="30"/>
  <c r="AT79" i="30"/>
  <c r="AS79" i="30"/>
  <c r="AR79" i="30"/>
  <c r="AQ79" i="30"/>
  <c r="AP79" i="30"/>
  <c r="AO79" i="30"/>
  <c r="AN79" i="30"/>
  <c r="AM79" i="30"/>
  <c r="AL79" i="30"/>
  <c r="AK79" i="30"/>
  <c r="AJ79" i="30"/>
  <c r="T79" i="30"/>
  <c r="AW78" i="30"/>
  <c r="AV78" i="30"/>
  <c r="AU78" i="30"/>
  <c r="AT78" i="30"/>
  <c r="AS78" i="30"/>
  <c r="AR78" i="30"/>
  <c r="AQ78" i="30"/>
  <c r="AP78" i="30"/>
  <c r="AO78" i="30"/>
  <c r="AN78" i="30"/>
  <c r="AM78" i="30"/>
  <c r="AL78" i="30"/>
  <c r="AK78" i="30"/>
  <c r="AJ78" i="30"/>
  <c r="T78" i="30"/>
  <c r="AW77" i="30"/>
  <c r="AV77" i="30"/>
  <c r="AU77" i="30"/>
  <c r="AT77" i="30"/>
  <c r="AS77" i="30"/>
  <c r="AR77" i="30"/>
  <c r="AQ77" i="30"/>
  <c r="AP77" i="30"/>
  <c r="AO77" i="30"/>
  <c r="AN77" i="30"/>
  <c r="AM77" i="30"/>
  <c r="AL77" i="30"/>
  <c r="AK77" i="30"/>
  <c r="AJ77" i="30"/>
  <c r="T77" i="30"/>
  <c r="AW76" i="30"/>
  <c r="AV76" i="30"/>
  <c r="AU76" i="30"/>
  <c r="AT76" i="30"/>
  <c r="AS76" i="30"/>
  <c r="AR76" i="30"/>
  <c r="AQ76" i="30"/>
  <c r="AP76" i="30"/>
  <c r="AO76" i="30"/>
  <c r="AN76" i="30"/>
  <c r="AM76" i="30"/>
  <c r="AL76" i="30"/>
  <c r="AK76" i="30"/>
  <c r="AJ76" i="30"/>
  <c r="T76" i="30"/>
  <c r="AW75" i="30"/>
  <c r="AV75" i="30"/>
  <c r="AU75" i="30"/>
  <c r="AT75" i="30"/>
  <c r="AS75" i="30"/>
  <c r="AR75" i="30"/>
  <c r="AQ75" i="30"/>
  <c r="AP75" i="30"/>
  <c r="AO75" i="30"/>
  <c r="AN75" i="30"/>
  <c r="AM75" i="30"/>
  <c r="AL75" i="30"/>
  <c r="AK75" i="30"/>
  <c r="AJ75" i="30"/>
  <c r="T75" i="30"/>
  <c r="AW74" i="30"/>
  <c r="AV74" i="30"/>
  <c r="AU74" i="30"/>
  <c r="AT74" i="30"/>
  <c r="AS74" i="30"/>
  <c r="AR74" i="30"/>
  <c r="AQ74" i="30"/>
  <c r="AP74" i="30"/>
  <c r="AO74" i="30"/>
  <c r="AN74" i="30"/>
  <c r="AM74" i="30"/>
  <c r="AL74" i="30"/>
  <c r="AK74" i="30"/>
  <c r="AJ74" i="30"/>
  <c r="T74" i="30"/>
  <c r="AW73" i="30"/>
  <c r="AV73" i="30"/>
  <c r="AU73" i="30"/>
  <c r="AT73" i="30"/>
  <c r="AS73" i="30"/>
  <c r="AR73" i="30"/>
  <c r="AQ73" i="30"/>
  <c r="AP73" i="30"/>
  <c r="AO73" i="30"/>
  <c r="AN73" i="30"/>
  <c r="AM73" i="30"/>
  <c r="AL73" i="30"/>
  <c r="AK73" i="30"/>
  <c r="AJ73" i="30"/>
  <c r="T73" i="30"/>
  <c r="AW72" i="30"/>
  <c r="AV72" i="30"/>
  <c r="AU72" i="30"/>
  <c r="AT72" i="30"/>
  <c r="AS72" i="30"/>
  <c r="AR72" i="30"/>
  <c r="AQ72" i="30"/>
  <c r="AP72" i="30"/>
  <c r="AO72" i="30"/>
  <c r="AN72" i="30"/>
  <c r="AM72" i="30"/>
  <c r="AL72" i="30"/>
  <c r="AK72" i="30"/>
  <c r="AJ72" i="30"/>
  <c r="T72" i="30"/>
  <c r="AW71" i="30"/>
  <c r="AV71" i="30"/>
  <c r="AU71" i="30"/>
  <c r="AT71" i="30"/>
  <c r="AS71" i="30"/>
  <c r="AR71" i="30"/>
  <c r="AQ71" i="30"/>
  <c r="AP71" i="30"/>
  <c r="AO71" i="30"/>
  <c r="AN71" i="30"/>
  <c r="AM71" i="30"/>
  <c r="AL71" i="30"/>
  <c r="AK71" i="30"/>
  <c r="AJ71" i="30"/>
  <c r="T71" i="30"/>
  <c r="AW70" i="30"/>
  <c r="AV70" i="30"/>
  <c r="AU70" i="30"/>
  <c r="AT70" i="30"/>
  <c r="AS70" i="30"/>
  <c r="AR70" i="30"/>
  <c r="AQ70" i="30"/>
  <c r="AP70" i="30"/>
  <c r="AO70" i="30"/>
  <c r="AN70" i="30"/>
  <c r="AM70" i="30"/>
  <c r="AL70" i="30"/>
  <c r="AK70" i="30"/>
  <c r="AJ70" i="30"/>
  <c r="T70" i="30"/>
  <c r="AW69" i="30"/>
  <c r="AV69" i="30"/>
  <c r="AU69" i="30"/>
  <c r="AT69" i="30"/>
  <c r="AS69" i="30"/>
  <c r="AR69" i="30"/>
  <c r="AQ69" i="30"/>
  <c r="AP69" i="30"/>
  <c r="AO69" i="30"/>
  <c r="AN69" i="30"/>
  <c r="AM69" i="30"/>
  <c r="AL69" i="30"/>
  <c r="AK69" i="30"/>
  <c r="AJ69" i="30"/>
  <c r="T69" i="30"/>
  <c r="P67" i="30"/>
  <c r="AT67" i="30" s="1"/>
  <c r="O67" i="30"/>
  <c r="N67" i="30"/>
  <c r="AR67" i="30" s="1"/>
  <c r="M67" i="30"/>
  <c r="S66" i="30"/>
  <c r="V96" i="30" s="1"/>
  <c r="R66" i="30"/>
  <c r="U96" i="30" s="1"/>
  <c r="Q66" i="30"/>
  <c r="P66" i="30"/>
  <c r="S96" i="30" s="1"/>
  <c r="O66" i="30"/>
  <c r="R96" i="30" s="1"/>
  <c r="N66" i="30"/>
  <c r="Q96" i="30" s="1"/>
  <c r="M66" i="30"/>
  <c r="P96" i="30" s="1"/>
  <c r="L66" i="30"/>
  <c r="O96" i="30" s="1"/>
  <c r="K66" i="30"/>
  <c r="N96" i="30" s="1"/>
  <c r="J66" i="30"/>
  <c r="M96" i="30" s="1"/>
  <c r="I66" i="30"/>
  <c r="H66" i="30"/>
  <c r="K96" i="30" s="1"/>
  <c r="G66" i="30"/>
  <c r="AK66" i="30" s="1"/>
  <c r="F66" i="30"/>
  <c r="I96" i="30" s="1"/>
  <c r="G64" i="30"/>
  <c r="H64" i="30" s="1"/>
  <c r="I64" i="30" s="1"/>
  <c r="J64" i="30" s="1"/>
  <c r="K64" i="30" s="1"/>
  <c r="L64" i="30" s="1"/>
  <c r="M64" i="30" s="1"/>
  <c r="N64" i="30" s="1"/>
  <c r="O64" i="30" s="1"/>
  <c r="P64" i="30" s="1"/>
  <c r="Q64" i="30" s="1"/>
  <c r="R64" i="30" s="1"/>
  <c r="S64" i="30" s="1"/>
  <c r="AW53" i="30"/>
  <c r="BL53" i="30" s="1"/>
  <c r="AV53" i="30"/>
  <c r="BK53" i="30" s="1"/>
  <c r="AU53" i="30"/>
  <c r="BJ53" i="30" s="1"/>
  <c r="AT53" i="30"/>
  <c r="BI53" i="30" s="1"/>
  <c r="AS53" i="30"/>
  <c r="BH53" i="30" s="1"/>
  <c r="AR53" i="30"/>
  <c r="BG53" i="30" s="1"/>
  <c r="AQ53" i="30"/>
  <c r="BF53" i="30" s="1"/>
  <c r="AP53" i="30"/>
  <c r="BE53" i="30" s="1"/>
  <c r="AO53" i="30"/>
  <c r="BD53" i="30" s="1"/>
  <c r="AN53" i="30"/>
  <c r="BC53" i="30" s="1"/>
  <c r="AM53" i="30"/>
  <c r="BB53" i="30" s="1"/>
  <c r="AL53" i="30"/>
  <c r="BA53" i="30" s="1"/>
  <c r="AK53" i="30"/>
  <c r="AZ53" i="30" s="1"/>
  <c r="AJ53" i="30"/>
  <c r="AY53" i="30" s="1"/>
  <c r="T53" i="30"/>
  <c r="U53" i="30" s="1"/>
  <c r="AW52" i="30"/>
  <c r="BL52" i="30" s="1"/>
  <c r="AV52" i="30"/>
  <c r="BK52" i="30" s="1"/>
  <c r="AU52" i="30"/>
  <c r="BJ52" i="30" s="1"/>
  <c r="AT52" i="30"/>
  <c r="BI52" i="30" s="1"/>
  <c r="AS52" i="30"/>
  <c r="BH52" i="30" s="1"/>
  <c r="AR52" i="30"/>
  <c r="BG52" i="30" s="1"/>
  <c r="AQ52" i="30"/>
  <c r="BF52" i="30" s="1"/>
  <c r="AP52" i="30"/>
  <c r="BE52" i="30" s="1"/>
  <c r="AO52" i="30"/>
  <c r="BD52" i="30" s="1"/>
  <c r="AN52" i="30"/>
  <c r="BC52" i="30" s="1"/>
  <c r="AM52" i="30"/>
  <c r="BB52" i="30" s="1"/>
  <c r="AL52" i="30"/>
  <c r="BA52" i="30" s="1"/>
  <c r="AK52" i="30"/>
  <c r="AZ52" i="30" s="1"/>
  <c r="AJ52" i="30"/>
  <c r="AY52" i="30" s="1"/>
  <c r="T52" i="30"/>
  <c r="U52" i="30" s="1"/>
  <c r="AW51" i="30"/>
  <c r="BL51" i="30" s="1"/>
  <c r="AV51" i="30"/>
  <c r="BK51" i="30" s="1"/>
  <c r="AU51" i="30"/>
  <c r="BJ51" i="30" s="1"/>
  <c r="AT51" i="30"/>
  <c r="BI51" i="30" s="1"/>
  <c r="AS51" i="30"/>
  <c r="BH51" i="30" s="1"/>
  <c r="AR51" i="30"/>
  <c r="BG51" i="30" s="1"/>
  <c r="AQ51" i="30"/>
  <c r="BF51" i="30" s="1"/>
  <c r="AP51" i="30"/>
  <c r="BE51" i="30" s="1"/>
  <c r="AO51" i="30"/>
  <c r="BD51" i="30" s="1"/>
  <c r="AN51" i="30"/>
  <c r="BC51" i="30" s="1"/>
  <c r="AM51" i="30"/>
  <c r="BB51" i="30" s="1"/>
  <c r="AL51" i="30"/>
  <c r="BA51" i="30" s="1"/>
  <c r="AK51" i="30"/>
  <c r="AZ51" i="30" s="1"/>
  <c r="AJ51" i="30"/>
  <c r="AY51" i="30" s="1"/>
  <c r="T51" i="30"/>
  <c r="U51" i="30" s="1"/>
  <c r="AW50" i="30"/>
  <c r="BL50" i="30" s="1"/>
  <c r="AV50" i="30"/>
  <c r="BK50" i="30" s="1"/>
  <c r="AU50" i="30"/>
  <c r="BJ50" i="30" s="1"/>
  <c r="AT50" i="30"/>
  <c r="BI50" i="30" s="1"/>
  <c r="AS50" i="30"/>
  <c r="BH50" i="30" s="1"/>
  <c r="AR50" i="30"/>
  <c r="BG50" i="30" s="1"/>
  <c r="AQ50" i="30"/>
  <c r="BF50" i="30" s="1"/>
  <c r="AP50" i="30"/>
  <c r="BE50" i="30" s="1"/>
  <c r="AO50" i="30"/>
  <c r="BD50" i="30" s="1"/>
  <c r="AN50" i="30"/>
  <c r="BC50" i="30" s="1"/>
  <c r="AM50" i="30"/>
  <c r="BB50" i="30" s="1"/>
  <c r="AL50" i="30"/>
  <c r="BA50" i="30" s="1"/>
  <c r="AK50" i="30"/>
  <c r="AZ50" i="30" s="1"/>
  <c r="AJ50" i="30"/>
  <c r="AY50" i="30" s="1"/>
  <c r="T50" i="30"/>
  <c r="U50" i="30" s="1"/>
  <c r="AZ49" i="30"/>
  <c r="AW49" i="30"/>
  <c r="BL49" i="30" s="1"/>
  <c r="AV49" i="30"/>
  <c r="BK49" i="30" s="1"/>
  <c r="AU49" i="30"/>
  <c r="BJ49" i="30" s="1"/>
  <c r="AT49" i="30"/>
  <c r="BI49" i="30" s="1"/>
  <c r="AS49" i="30"/>
  <c r="BH49" i="30" s="1"/>
  <c r="AR49" i="30"/>
  <c r="BG49" i="30" s="1"/>
  <c r="AQ49" i="30"/>
  <c r="BF49" i="30" s="1"/>
  <c r="AP49" i="30"/>
  <c r="BE49" i="30" s="1"/>
  <c r="AO49" i="30"/>
  <c r="BD49" i="30" s="1"/>
  <c r="AN49" i="30"/>
  <c r="BC49" i="30" s="1"/>
  <c r="AM49" i="30"/>
  <c r="BB49" i="30" s="1"/>
  <c r="AL49" i="30"/>
  <c r="BA49" i="30" s="1"/>
  <c r="AK49" i="30"/>
  <c r="AJ49" i="30"/>
  <c r="AY49" i="30" s="1"/>
  <c r="T49" i="30"/>
  <c r="U49" i="30" s="1"/>
  <c r="BF48" i="30"/>
  <c r="AW48" i="30"/>
  <c r="BL48" i="30" s="1"/>
  <c r="AV48" i="30"/>
  <c r="BK48" i="30" s="1"/>
  <c r="AU48" i="30"/>
  <c r="BJ48" i="30" s="1"/>
  <c r="AT48" i="30"/>
  <c r="BI48" i="30" s="1"/>
  <c r="AS48" i="30"/>
  <c r="BH48" i="30" s="1"/>
  <c r="AR48" i="30"/>
  <c r="BG48" i="30" s="1"/>
  <c r="AQ48" i="30"/>
  <c r="AP48" i="30"/>
  <c r="BE48" i="30" s="1"/>
  <c r="AO48" i="30"/>
  <c r="BD48" i="30" s="1"/>
  <c r="AN48" i="30"/>
  <c r="BC48" i="30" s="1"/>
  <c r="AM48" i="30"/>
  <c r="BB48" i="30" s="1"/>
  <c r="AL48" i="30"/>
  <c r="BA48" i="30" s="1"/>
  <c r="AK48" i="30"/>
  <c r="AZ48" i="30" s="1"/>
  <c r="AJ48" i="30"/>
  <c r="AY48" i="30" s="1"/>
  <c r="T48" i="30"/>
  <c r="U48" i="30" s="1"/>
  <c r="BH47" i="30"/>
  <c r="AW47" i="30"/>
  <c r="BL47" i="30" s="1"/>
  <c r="AV47" i="30"/>
  <c r="BK47" i="30" s="1"/>
  <c r="AU47" i="30"/>
  <c r="BJ47" i="30" s="1"/>
  <c r="AT47" i="30"/>
  <c r="BI47" i="30" s="1"/>
  <c r="AS47" i="30"/>
  <c r="AR47" i="30"/>
  <c r="BG47" i="30" s="1"/>
  <c r="AQ47" i="30"/>
  <c r="BF47" i="30" s="1"/>
  <c r="AP47" i="30"/>
  <c r="BE47" i="30" s="1"/>
  <c r="AO47" i="30"/>
  <c r="BD47" i="30" s="1"/>
  <c r="AN47" i="30"/>
  <c r="BC47" i="30" s="1"/>
  <c r="AM47" i="30"/>
  <c r="BB47" i="30" s="1"/>
  <c r="AL47" i="30"/>
  <c r="BA47" i="30" s="1"/>
  <c r="AK47" i="30"/>
  <c r="AZ47" i="30" s="1"/>
  <c r="AJ47" i="30"/>
  <c r="AY47" i="30" s="1"/>
  <c r="T47" i="30"/>
  <c r="U47" i="30" s="1"/>
  <c r="AW46" i="30"/>
  <c r="BL46" i="30" s="1"/>
  <c r="AV46" i="30"/>
  <c r="BK46" i="30" s="1"/>
  <c r="AU46" i="30"/>
  <c r="BJ46" i="30" s="1"/>
  <c r="AT46" i="30"/>
  <c r="BI46" i="30" s="1"/>
  <c r="AS46" i="30"/>
  <c r="BH46" i="30" s="1"/>
  <c r="AR46" i="30"/>
  <c r="BG46" i="30" s="1"/>
  <c r="AQ46" i="30"/>
  <c r="BF46" i="30" s="1"/>
  <c r="AP46" i="30"/>
  <c r="BE46" i="30" s="1"/>
  <c r="AO46" i="30"/>
  <c r="BD46" i="30" s="1"/>
  <c r="AN46" i="30"/>
  <c r="BC46" i="30" s="1"/>
  <c r="AM46" i="30"/>
  <c r="BB46" i="30" s="1"/>
  <c r="AL46" i="30"/>
  <c r="BA46" i="30" s="1"/>
  <c r="AK46" i="30"/>
  <c r="AZ46" i="30" s="1"/>
  <c r="AJ46" i="30"/>
  <c r="AY46" i="30" s="1"/>
  <c r="U46" i="30"/>
  <c r="T46" i="30"/>
  <c r="AW45" i="30"/>
  <c r="BL45" i="30" s="1"/>
  <c r="AV45" i="30"/>
  <c r="BK45" i="30" s="1"/>
  <c r="AU45" i="30"/>
  <c r="BJ45" i="30" s="1"/>
  <c r="AT45" i="30"/>
  <c r="BI45" i="30" s="1"/>
  <c r="AS45" i="30"/>
  <c r="BH45" i="30" s="1"/>
  <c r="AR45" i="30"/>
  <c r="BG45" i="30" s="1"/>
  <c r="AQ45" i="30"/>
  <c r="BF45" i="30" s="1"/>
  <c r="AP45" i="30"/>
  <c r="BE45" i="30" s="1"/>
  <c r="AO45" i="30"/>
  <c r="BD45" i="30" s="1"/>
  <c r="AN45" i="30"/>
  <c r="BC45" i="30" s="1"/>
  <c r="AM45" i="30"/>
  <c r="BB45" i="30" s="1"/>
  <c r="AL45" i="30"/>
  <c r="BA45" i="30" s="1"/>
  <c r="AK45" i="30"/>
  <c r="AZ45" i="30" s="1"/>
  <c r="AJ45" i="30"/>
  <c r="AY45" i="30" s="1"/>
  <c r="T45" i="30"/>
  <c r="U45" i="30" s="1"/>
  <c r="AW44" i="30"/>
  <c r="BL44" i="30" s="1"/>
  <c r="AV44" i="30"/>
  <c r="BK44" i="30" s="1"/>
  <c r="AU44" i="30"/>
  <c r="BJ44" i="30" s="1"/>
  <c r="AT44" i="30"/>
  <c r="BI44" i="30" s="1"/>
  <c r="AS44" i="30"/>
  <c r="BH44" i="30" s="1"/>
  <c r="AR44" i="30"/>
  <c r="BG44" i="30" s="1"/>
  <c r="AQ44" i="30"/>
  <c r="BF44" i="30" s="1"/>
  <c r="AP44" i="30"/>
  <c r="BE44" i="30" s="1"/>
  <c r="AO44" i="30"/>
  <c r="BD44" i="30" s="1"/>
  <c r="AN44" i="30"/>
  <c r="BC44" i="30" s="1"/>
  <c r="AM44" i="30"/>
  <c r="BB44" i="30" s="1"/>
  <c r="AL44" i="30"/>
  <c r="BA44" i="30" s="1"/>
  <c r="AK44" i="30"/>
  <c r="AZ44" i="30" s="1"/>
  <c r="AJ44" i="30"/>
  <c r="AY44" i="30" s="1"/>
  <c r="T44" i="30"/>
  <c r="U44" i="30" s="1"/>
  <c r="AW43" i="30"/>
  <c r="BL43" i="30" s="1"/>
  <c r="AV43" i="30"/>
  <c r="BK43" i="30" s="1"/>
  <c r="AU43" i="30"/>
  <c r="BJ43" i="30" s="1"/>
  <c r="AT43" i="30"/>
  <c r="BI43" i="30" s="1"/>
  <c r="AS43" i="30"/>
  <c r="BH43" i="30" s="1"/>
  <c r="AR43" i="30"/>
  <c r="BG43" i="30" s="1"/>
  <c r="AQ43" i="30"/>
  <c r="BF43" i="30" s="1"/>
  <c r="AP43" i="30"/>
  <c r="BE43" i="30" s="1"/>
  <c r="AO43" i="30"/>
  <c r="BD43" i="30" s="1"/>
  <c r="AN43" i="30"/>
  <c r="BC43" i="30" s="1"/>
  <c r="AM43" i="30"/>
  <c r="BB43" i="30" s="1"/>
  <c r="AL43" i="30"/>
  <c r="BA43" i="30" s="1"/>
  <c r="AK43" i="30"/>
  <c r="AZ43" i="30" s="1"/>
  <c r="AJ43" i="30"/>
  <c r="AY43" i="30" s="1"/>
  <c r="T43" i="30"/>
  <c r="U43" i="30" s="1"/>
  <c r="AU42" i="30"/>
  <c r="BJ42" i="30" s="1"/>
  <c r="AL41" i="30"/>
  <c r="BA41" i="30" s="1"/>
  <c r="AW41" i="30"/>
  <c r="BL41" i="30" s="1"/>
  <c r="AQ40" i="30"/>
  <c r="BF40" i="30" s="1"/>
  <c r="AU40" i="30"/>
  <c r="BJ40" i="30" s="1"/>
  <c r="AP39" i="30"/>
  <c r="BE39" i="30" s="1"/>
  <c r="AW39" i="30"/>
  <c r="AQ37" i="30"/>
  <c r="BF37" i="30" s="1"/>
  <c r="P122" i="30"/>
  <c r="L37" i="30"/>
  <c r="AP37" i="30" s="1"/>
  <c r="BE37" i="30" s="1"/>
  <c r="K37" i="30"/>
  <c r="J37" i="30"/>
  <c r="J67" i="30" s="1"/>
  <c r="I37" i="30"/>
  <c r="AM37" i="30" s="1"/>
  <c r="BB37" i="30" s="1"/>
  <c r="H37" i="30"/>
  <c r="AL37" i="30" s="1"/>
  <c r="BA37" i="30" s="1"/>
  <c r="AK37" i="30"/>
  <c r="AZ37" i="30" s="1"/>
  <c r="F37" i="30"/>
  <c r="AJ37" i="30" s="1"/>
  <c r="AY37" i="30" s="1"/>
  <c r="AW36" i="30"/>
  <c r="BL36" i="30" s="1"/>
  <c r="AV36" i="30"/>
  <c r="BK36" i="30" s="1"/>
  <c r="AU36" i="30"/>
  <c r="BJ36" i="30" s="1"/>
  <c r="AT36" i="30"/>
  <c r="BI36" i="30" s="1"/>
  <c r="AS36" i="30"/>
  <c r="BH36" i="30" s="1"/>
  <c r="AR36" i="30"/>
  <c r="BG36" i="30" s="1"/>
  <c r="AQ36" i="30"/>
  <c r="BF36" i="30" s="1"/>
  <c r="AP36" i="30"/>
  <c r="BE36" i="30" s="1"/>
  <c r="AO36" i="30"/>
  <c r="BD36" i="30" s="1"/>
  <c r="AN36" i="30"/>
  <c r="BC36" i="30" s="1"/>
  <c r="AM36" i="30"/>
  <c r="BB36" i="30" s="1"/>
  <c r="AL36" i="30"/>
  <c r="BA36" i="30" s="1"/>
  <c r="AK36" i="30"/>
  <c r="AZ36" i="30" s="1"/>
  <c r="AJ36" i="30"/>
  <c r="AY36" i="30" s="1"/>
  <c r="B11" i="30"/>
  <c r="B11" i="39"/>
  <c r="C215" i="39"/>
  <c r="C214" i="39" s="1"/>
  <c r="C216" i="39"/>
  <c r="C217" i="39"/>
  <c r="D217" i="39" s="1"/>
  <c r="C218" i="39"/>
  <c r="F218" i="39" s="1"/>
  <c r="C219" i="39"/>
  <c r="D219" i="39" s="1"/>
  <c r="C220" i="39"/>
  <c r="F220" i="39" s="1"/>
  <c r="C68" i="38"/>
  <c r="C61" i="38"/>
  <c r="G218" i="39" l="1"/>
  <c r="AV84" i="30"/>
  <c r="Q200" i="30" s="1"/>
  <c r="G219" i="39"/>
  <c r="E219" i="39"/>
  <c r="G217" i="39"/>
  <c r="G220" i="39"/>
  <c r="E217" i="39"/>
  <c r="O147" i="30"/>
  <c r="O172" i="30" s="1"/>
  <c r="AT172" i="30" s="1"/>
  <c r="AT122" i="30"/>
  <c r="AR37" i="30"/>
  <c r="BG37" i="30" s="1"/>
  <c r="AS37" i="30"/>
  <c r="BH37" i="30" s="1"/>
  <c r="AT66" i="30"/>
  <c r="AJ159" i="30"/>
  <c r="E203" i="30" s="1"/>
  <c r="AN159" i="30"/>
  <c r="I203" i="30" s="1"/>
  <c r="AR159" i="30"/>
  <c r="M203" i="30" s="1"/>
  <c r="AV159" i="30"/>
  <c r="Q203" i="30" s="1"/>
  <c r="AT37" i="30"/>
  <c r="BI37" i="30" s="1"/>
  <c r="AT41" i="30"/>
  <c r="BI41" i="30" s="1"/>
  <c r="AP121" i="30"/>
  <c r="AJ134" i="30"/>
  <c r="E202" i="30" s="1"/>
  <c r="AN134" i="30"/>
  <c r="I202" i="30" s="1"/>
  <c r="AR134" i="30"/>
  <c r="M202" i="30" s="1"/>
  <c r="AV134" i="30"/>
  <c r="Q202" i="30" s="1"/>
  <c r="AK134" i="30"/>
  <c r="F202" i="30" s="1"/>
  <c r="AO134" i="30"/>
  <c r="J202" i="30" s="1"/>
  <c r="AS134" i="30"/>
  <c r="N202" i="30" s="1"/>
  <c r="AW134" i="30"/>
  <c r="R202" i="30" s="1"/>
  <c r="O146" i="30"/>
  <c r="AJ39" i="30"/>
  <c r="AY39" i="30" s="1"/>
  <c r="AK40" i="30"/>
  <c r="AZ40" i="30" s="1"/>
  <c r="T41" i="30"/>
  <c r="U41" i="30" s="1"/>
  <c r="AU39" i="30"/>
  <c r="BJ39" i="30" s="1"/>
  <c r="AS40" i="30"/>
  <c r="BH40" i="30" s="1"/>
  <c r="AP41" i="30"/>
  <c r="BE41" i="30" s="1"/>
  <c r="AP66" i="30"/>
  <c r="Q97" i="30"/>
  <c r="G146" i="30"/>
  <c r="G171" i="30" s="1"/>
  <c r="AL171" i="30" s="1"/>
  <c r="AL39" i="30"/>
  <c r="BA39" i="30" s="1"/>
  <c r="AQ39" i="30"/>
  <c r="BF39" i="30" s="1"/>
  <c r="AV39" i="30"/>
  <c r="BK39" i="30" s="1"/>
  <c r="AJ41" i="30"/>
  <c r="AY41" i="30" s="1"/>
  <c r="AR41" i="30"/>
  <c r="BG41" i="30" s="1"/>
  <c r="AK42" i="30"/>
  <c r="AZ42" i="30" s="1"/>
  <c r="AQ66" i="30"/>
  <c r="AQ121" i="30"/>
  <c r="S159" i="30"/>
  <c r="AM159" i="30"/>
  <c r="H203" i="30" s="1"/>
  <c r="AQ159" i="30"/>
  <c r="L203" i="30" s="1"/>
  <c r="AU159" i="30"/>
  <c r="P203" i="30" s="1"/>
  <c r="AL184" i="30"/>
  <c r="G204" i="30" s="1"/>
  <c r="AP184" i="30"/>
  <c r="K204" i="30" s="1"/>
  <c r="AT184" i="30"/>
  <c r="O204" i="30" s="1"/>
  <c r="AJ184" i="30"/>
  <c r="E204" i="30" s="1"/>
  <c r="AR184" i="30"/>
  <c r="M204" i="30" s="1"/>
  <c r="AM39" i="30"/>
  <c r="BB39" i="30" s="1"/>
  <c r="AR39" i="30"/>
  <c r="BG39" i="30" s="1"/>
  <c r="AQ42" i="30"/>
  <c r="BF42" i="30" s="1"/>
  <c r="AL159" i="30"/>
  <c r="G203" i="30" s="1"/>
  <c r="AT159" i="30"/>
  <c r="O203" i="30" s="1"/>
  <c r="T39" i="30"/>
  <c r="U39" i="30" s="1"/>
  <c r="AN39" i="30"/>
  <c r="BC39" i="30" s="1"/>
  <c r="AT39" i="30"/>
  <c r="BI39" i="30" s="1"/>
  <c r="AN41" i="30"/>
  <c r="BC41" i="30" s="1"/>
  <c r="AV41" i="30"/>
  <c r="BK41" i="30" s="1"/>
  <c r="AS42" i="30"/>
  <c r="BH42" i="30" s="1"/>
  <c r="AL66" i="30"/>
  <c r="AW66" i="30"/>
  <c r="AL84" i="30"/>
  <c r="G200" i="30" s="1"/>
  <c r="AP84" i="30"/>
  <c r="K200" i="30" s="1"/>
  <c r="AT84" i="30"/>
  <c r="O200" i="30" s="1"/>
  <c r="T84" i="30"/>
  <c r="AM84" i="30"/>
  <c r="H200" i="30" s="1"/>
  <c r="AQ84" i="30"/>
  <c r="L200" i="30" s="1"/>
  <c r="I122" i="30"/>
  <c r="I147" i="30" s="1"/>
  <c r="J122" i="30"/>
  <c r="K67" i="30"/>
  <c r="AO37" i="30"/>
  <c r="BD37" i="30" s="1"/>
  <c r="BL39" i="30"/>
  <c r="R146" i="30"/>
  <c r="AW121" i="30"/>
  <c r="N146" i="30"/>
  <c r="AN122" i="30"/>
  <c r="F146" i="30"/>
  <c r="G67" i="30"/>
  <c r="F122" i="30"/>
  <c r="H122" i="30"/>
  <c r="I67" i="30"/>
  <c r="P147" i="30"/>
  <c r="AU122" i="30"/>
  <c r="AU37" i="30"/>
  <c r="BJ37" i="30" s="1"/>
  <c r="AM40" i="30"/>
  <c r="BB40" i="30" s="1"/>
  <c r="AM42" i="30"/>
  <c r="BB42" i="30" s="1"/>
  <c r="S67" i="30"/>
  <c r="R122" i="30"/>
  <c r="J146" i="30"/>
  <c r="AO121" i="30"/>
  <c r="AW37" i="30"/>
  <c r="BL37" i="30" s="1"/>
  <c r="AV40" i="30"/>
  <c r="BK40" i="30" s="1"/>
  <c r="AR40" i="30"/>
  <c r="BG40" i="30" s="1"/>
  <c r="AN40" i="30"/>
  <c r="BC40" i="30" s="1"/>
  <c r="AJ40" i="30"/>
  <c r="AT40" i="30"/>
  <c r="BI40" i="30" s="1"/>
  <c r="BI54" i="30" s="1"/>
  <c r="O199" i="30" s="1"/>
  <c r="AP40" i="30"/>
  <c r="BE40" i="30" s="1"/>
  <c r="AL40" i="30"/>
  <c r="BA40" i="30" s="1"/>
  <c r="T40" i="30"/>
  <c r="U40" i="30" s="1"/>
  <c r="AO40" i="30"/>
  <c r="BD40" i="30" s="1"/>
  <c r="AW40" i="30"/>
  <c r="BL40" i="30" s="1"/>
  <c r="AT42" i="30"/>
  <c r="BI42" i="30" s="1"/>
  <c r="AP42" i="30"/>
  <c r="BE42" i="30" s="1"/>
  <c r="AL42" i="30"/>
  <c r="BA42" i="30" s="1"/>
  <c r="T42" i="30"/>
  <c r="U42" i="30" s="1"/>
  <c r="AV42" i="30"/>
  <c r="BK42" i="30" s="1"/>
  <c r="AR42" i="30"/>
  <c r="BG42" i="30" s="1"/>
  <c r="AN42" i="30"/>
  <c r="BC42" i="30" s="1"/>
  <c r="AJ42" i="30"/>
  <c r="AY42" i="30" s="1"/>
  <c r="AO42" i="30"/>
  <c r="BD42" i="30" s="1"/>
  <c r="AW42" i="30"/>
  <c r="BL42" i="30" s="1"/>
  <c r="AM66" i="30"/>
  <c r="L96" i="30"/>
  <c r="AU66" i="30"/>
  <c r="T96" i="30"/>
  <c r="L197" i="30"/>
  <c r="T214" i="30" s="1"/>
  <c r="P97" i="30"/>
  <c r="AQ67" i="30"/>
  <c r="Q67" i="30"/>
  <c r="AK84" i="30"/>
  <c r="F200" i="30" s="1"/>
  <c r="AO84" i="30"/>
  <c r="J200" i="30" s="1"/>
  <c r="AS84" i="30"/>
  <c r="N200" i="30" s="1"/>
  <c r="AO66" i="30"/>
  <c r="N197" i="30"/>
  <c r="X214" i="30" s="1"/>
  <c r="R97" i="30"/>
  <c r="AS67" i="30"/>
  <c r="AJ84" i="30"/>
  <c r="E200" i="30" s="1"/>
  <c r="AN84" i="30"/>
  <c r="I200" i="30" s="1"/>
  <c r="AR84" i="30"/>
  <c r="M200" i="30" s="1"/>
  <c r="J96" i="30"/>
  <c r="H146" i="30"/>
  <c r="AM121" i="30"/>
  <c r="P146" i="30"/>
  <c r="AU121" i="30"/>
  <c r="L171" i="30"/>
  <c r="AQ171" i="30" s="1"/>
  <c r="AN184" i="30"/>
  <c r="I204" i="30" s="1"/>
  <c r="AV184" i="30"/>
  <c r="Q204" i="30" s="1"/>
  <c r="G122" i="30"/>
  <c r="H67" i="30"/>
  <c r="K122" i="30"/>
  <c r="L67" i="30"/>
  <c r="AN37" i="30"/>
  <c r="BC37" i="30" s="1"/>
  <c r="AK39" i="30"/>
  <c r="AO39" i="30"/>
  <c r="AS39" i="30"/>
  <c r="AM41" i="30"/>
  <c r="BB41" i="30" s="1"/>
  <c r="AQ41" i="30"/>
  <c r="BF41" i="30" s="1"/>
  <c r="AU41" i="30"/>
  <c r="BJ41" i="30" s="1"/>
  <c r="AW84" i="30"/>
  <c r="R200" i="30" s="1"/>
  <c r="N147" i="30"/>
  <c r="AS122" i="30"/>
  <c r="AL134" i="30"/>
  <c r="G202" i="30" s="1"/>
  <c r="AP134" i="30"/>
  <c r="K202" i="30" s="1"/>
  <c r="AT134" i="30"/>
  <c r="O202" i="30" s="1"/>
  <c r="AQ147" i="30"/>
  <c r="E122" i="30"/>
  <c r="F67" i="30"/>
  <c r="I197" i="30"/>
  <c r="N214" i="30" s="1"/>
  <c r="M97" i="30"/>
  <c r="AN67" i="30"/>
  <c r="Q122" i="30"/>
  <c r="R67" i="30"/>
  <c r="AK41" i="30"/>
  <c r="AZ41" i="30" s="1"/>
  <c r="AO41" i="30"/>
  <c r="BD41" i="30" s="1"/>
  <c r="AS41" i="30"/>
  <c r="BH41" i="30" s="1"/>
  <c r="AS66" i="30"/>
  <c r="AQ122" i="30"/>
  <c r="AU84" i="30"/>
  <c r="P200" i="30" s="1"/>
  <c r="D201" i="30"/>
  <c r="E146" i="30"/>
  <c r="AJ121" i="30"/>
  <c r="I146" i="30"/>
  <c r="AN121" i="30"/>
  <c r="M146" i="30"/>
  <c r="AR121" i="30"/>
  <c r="Q146" i="30"/>
  <c r="AV121" i="30"/>
  <c r="K171" i="30"/>
  <c r="AP171" i="30" s="1"/>
  <c r="AP146" i="30"/>
  <c r="AK184" i="30"/>
  <c r="F204" i="30" s="1"/>
  <c r="AO184" i="30"/>
  <c r="J204" i="30" s="1"/>
  <c r="AS184" i="30"/>
  <c r="N204" i="30" s="1"/>
  <c r="AW184" i="30"/>
  <c r="R204" i="30" s="1"/>
  <c r="M197" i="30"/>
  <c r="V214" i="30" s="1"/>
  <c r="AJ66" i="30"/>
  <c r="AN66" i="30"/>
  <c r="AR66" i="30"/>
  <c r="AV66" i="30"/>
  <c r="O197" i="30"/>
  <c r="Z214" i="30" s="1"/>
  <c r="S97" i="30"/>
  <c r="W109" i="30"/>
  <c r="M147" i="30"/>
  <c r="AR122" i="30"/>
  <c r="S134" i="30"/>
  <c r="AM134" i="30"/>
  <c r="H202" i="30" s="1"/>
  <c r="AQ134" i="30"/>
  <c r="L202" i="30" s="1"/>
  <c r="AU134" i="30"/>
  <c r="P202" i="30" s="1"/>
  <c r="O171" i="30"/>
  <c r="AT171" i="30" s="1"/>
  <c r="AT146" i="30"/>
  <c r="AP159" i="30"/>
  <c r="K203" i="30" s="1"/>
  <c r="AT147" i="30"/>
  <c r="AK159" i="30"/>
  <c r="F203" i="30" s="1"/>
  <c r="AO159" i="30"/>
  <c r="J203" i="30" s="1"/>
  <c r="AS159" i="30"/>
  <c r="N203" i="30" s="1"/>
  <c r="AW159" i="30"/>
  <c r="R203" i="30" s="1"/>
  <c r="S184" i="30"/>
  <c r="AM184" i="30"/>
  <c r="H204" i="30" s="1"/>
  <c r="AQ184" i="30"/>
  <c r="L204" i="30" s="1"/>
  <c r="AU184" i="30"/>
  <c r="P204" i="30" s="1"/>
  <c r="E220" i="39"/>
  <c r="E218" i="39"/>
  <c r="H220" i="39"/>
  <c r="D220" i="39"/>
  <c r="F219" i="39"/>
  <c r="H218" i="39"/>
  <c r="D218" i="39"/>
  <c r="F217" i="39"/>
  <c r="H219" i="39"/>
  <c r="H217" i="39"/>
  <c r="BJ54" i="30" l="1"/>
  <c r="P199" i="30" s="1"/>
  <c r="AL146" i="30"/>
  <c r="BE54" i="30"/>
  <c r="K199" i="30" s="1"/>
  <c r="D202" i="30"/>
  <c r="BK54" i="30"/>
  <c r="Q199" i="30" s="1"/>
  <c r="BB54" i="30"/>
  <c r="H199" i="30" s="1"/>
  <c r="D203" i="30"/>
  <c r="AU54" i="30"/>
  <c r="P198" i="30" s="1"/>
  <c r="P205" i="30" s="1"/>
  <c r="AB215" i="30" s="1"/>
  <c r="AQ54" i="30"/>
  <c r="L198" i="30" s="1"/>
  <c r="BF54" i="30"/>
  <c r="L199" i="30" s="1"/>
  <c r="D204" i="30"/>
  <c r="BA54" i="30"/>
  <c r="G199" i="30" s="1"/>
  <c r="E197" i="30"/>
  <c r="F214" i="30" s="1"/>
  <c r="AJ67" i="30"/>
  <c r="I97" i="30"/>
  <c r="AS147" i="30"/>
  <c r="N172" i="30"/>
  <c r="AS172" i="30" s="1"/>
  <c r="G147" i="30"/>
  <c r="AL122" i="30"/>
  <c r="AO146" i="30"/>
  <c r="J171" i="30"/>
  <c r="AO171" i="30" s="1"/>
  <c r="H197" i="30"/>
  <c r="L214" i="30" s="1"/>
  <c r="AM67" i="30"/>
  <c r="L97" i="30"/>
  <c r="AW54" i="30"/>
  <c r="R198" i="30" s="1"/>
  <c r="E147" i="30"/>
  <c r="AJ122" i="30"/>
  <c r="AS54" i="30"/>
  <c r="N198" i="30" s="1"/>
  <c r="BH39" i="30"/>
  <c r="BH54" i="30" s="1"/>
  <c r="N199" i="30" s="1"/>
  <c r="O97" i="30"/>
  <c r="AP67" i="30"/>
  <c r="K197" i="30"/>
  <c r="R214" i="30" s="1"/>
  <c r="P171" i="30"/>
  <c r="AU171" i="30" s="1"/>
  <c r="AU146" i="30"/>
  <c r="AV54" i="30"/>
  <c r="Q198" i="30" s="1"/>
  <c r="T54" i="30"/>
  <c r="H147" i="30"/>
  <c r="AM122" i="30"/>
  <c r="F197" i="30"/>
  <c r="H214" i="30" s="1"/>
  <c r="J97" i="30"/>
  <c r="AK67" i="30"/>
  <c r="AN147" i="30"/>
  <c r="I172" i="30"/>
  <c r="AN172" i="30" s="1"/>
  <c r="R171" i="30"/>
  <c r="AW171" i="30" s="1"/>
  <c r="AW146" i="30"/>
  <c r="AP54" i="30"/>
  <c r="K198" i="30" s="1"/>
  <c r="K205" i="30" s="1"/>
  <c r="R215" i="30" s="1"/>
  <c r="R218" i="30" s="1"/>
  <c r="F147" i="30"/>
  <c r="AK122" i="30"/>
  <c r="AN146" i="30"/>
  <c r="I171" i="30"/>
  <c r="AN171" i="30" s="1"/>
  <c r="AM54" i="30"/>
  <c r="H198" i="30" s="1"/>
  <c r="AO54" i="30"/>
  <c r="J198" i="30" s="1"/>
  <c r="BD39" i="30"/>
  <c r="BD54" i="30" s="1"/>
  <c r="J199" i="30" s="1"/>
  <c r="K147" i="30"/>
  <c r="AP122" i="30"/>
  <c r="U54" i="30"/>
  <c r="AW122" i="30"/>
  <c r="R147" i="30"/>
  <c r="BC54" i="30"/>
  <c r="I199" i="30" s="1"/>
  <c r="AT54" i="30"/>
  <c r="O198" i="30" s="1"/>
  <c r="O205" i="30" s="1"/>
  <c r="Z215" i="30" s="1"/>
  <c r="Z218" i="30" s="1"/>
  <c r="F171" i="30"/>
  <c r="AK171" i="30" s="1"/>
  <c r="AK146" i="30"/>
  <c r="AN54" i="30"/>
  <c r="I198" i="30" s="1"/>
  <c r="I205" i="30" s="1"/>
  <c r="N215" i="30" s="1"/>
  <c r="BG54" i="30"/>
  <c r="M199" i="30" s="1"/>
  <c r="J197" i="30"/>
  <c r="P214" i="30" s="1"/>
  <c r="N97" i="30"/>
  <c r="AO67" i="30"/>
  <c r="AR146" i="30"/>
  <c r="M171" i="30"/>
  <c r="AR171" i="30" s="1"/>
  <c r="E171" i="30"/>
  <c r="AJ171" i="30" s="1"/>
  <c r="AJ146" i="30"/>
  <c r="Q147" i="30"/>
  <c r="AV122" i="30"/>
  <c r="P197" i="30"/>
  <c r="AB214" i="30" s="1"/>
  <c r="T97" i="30"/>
  <c r="AU67" i="30"/>
  <c r="AY40" i="30"/>
  <c r="AY54" i="30" s="1"/>
  <c r="E199" i="30" s="1"/>
  <c r="AJ54" i="30"/>
  <c r="E198" i="30" s="1"/>
  <c r="AR147" i="30"/>
  <c r="M172" i="30"/>
  <c r="AR172" i="30" s="1"/>
  <c r="AV146" i="30"/>
  <c r="Q171" i="30"/>
  <c r="AV171" i="30" s="1"/>
  <c r="Q197" i="30"/>
  <c r="AD214" i="30" s="1"/>
  <c r="AV67" i="30"/>
  <c r="U97" i="30"/>
  <c r="AK54" i="30"/>
  <c r="F198" i="30" s="1"/>
  <c r="AZ39" i="30"/>
  <c r="AZ54" i="30" s="1"/>
  <c r="F199" i="30" s="1"/>
  <c r="G197" i="30"/>
  <c r="J214" i="30" s="1"/>
  <c r="K97" i="30"/>
  <c r="AL67" i="30"/>
  <c r="H171" i="30"/>
  <c r="AM171" i="30" s="1"/>
  <c r="AM146" i="30"/>
  <c r="D200" i="30"/>
  <c r="AL54" i="30"/>
  <c r="G198" i="30" s="1"/>
  <c r="R197" i="30"/>
  <c r="AF214" i="30" s="1"/>
  <c r="V97" i="30"/>
  <c r="AW67" i="30"/>
  <c r="AU147" i="30"/>
  <c r="P172" i="30"/>
  <c r="AU172" i="30" s="1"/>
  <c r="AS146" i="30"/>
  <c r="N171" i="30"/>
  <c r="AS171" i="30" s="1"/>
  <c r="BL54" i="30"/>
  <c r="R199" i="30" s="1"/>
  <c r="J147" i="30"/>
  <c r="AO122" i="30"/>
  <c r="AR54" i="30"/>
  <c r="M198" i="30" s="1"/>
  <c r="G205" i="30" l="1"/>
  <c r="J215" i="30" s="1"/>
  <c r="J205" i="30"/>
  <c r="P215" i="30" s="1"/>
  <c r="P218" i="30" s="1"/>
  <c r="H205" i="30"/>
  <c r="L215" i="30" s="1"/>
  <c r="L218" i="30" s="1"/>
  <c r="L205" i="30"/>
  <c r="T215" i="30" s="1"/>
  <c r="T218" i="30" s="1"/>
  <c r="Q205" i="30"/>
  <c r="AD215" i="30" s="1"/>
  <c r="AD218" i="30" s="1"/>
  <c r="F205" i="30"/>
  <c r="H215" i="30" s="1"/>
  <c r="H218" i="30" s="1"/>
  <c r="M205" i="30"/>
  <c r="V215" i="30" s="1"/>
  <c r="V218" i="30" s="1"/>
  <c r="J218" i="30"/>
  <c r="AW147" i="30"/>
  <c r="R172" i="30"/>
  <c r="AW172" i="30" s="1"/>
  <c r="D199" i="30"/>
  <c r="AM147" i="30"/>
  <c r="H172" i="30"/>
  <c r="AM172" i="30" s="1"/>
  <c r="G172" i="30"/>
  <c r="AL172" i="30" s="1"/>
  <c r="AL147" i="30"/>
  <c r="E205" i="30"/>
  <c r="F215" i="30" s="1"/>
  <c r="D198" i="30"/>
  <c r="K172" i="30"/>
  <c r="AP172" i="30" s="1"/>
  <c r="AP147" i="30"/>
  <c r="AJ147" i="30"/>
  <c r="E172" i="30"/>
  <c r="AJ172" i="30" s="1"/>
  <c r="N205" i="30"/>
  <c r="X215" i="30" s="1"/>
  <c r="X218" i="30" s="1"/>
  <c r="R205" i="30"/>
  <c r="AF215" i="30" s="1"/>
  <c r="AV147" i="30"/>
  <c r="Q172" i="30"/>
  <c r="AV172" i="30" s="1"/>
  <c r="AO147" i="30"/>
  <c r="J172" i="30"/>
  <c r="AO172" i="30" s="1"/>
  <c r="N218" i="30"/>
  <c r="F172" i="30"/>
  <c r="AK172" i="30" s="1"/>
  <c r="AK147" i="30"/>
  <c r="AB218" i="30"/>
  <c r="D205" i="30" l="1"/>
  <c r="AF218" i="30"/>
  <c r="F218" i="30"/>
  <c r="D215" i="30"/>
  <c r="D218" i="30" l="1"/>
  <c r="D217" i="30" s="1"/>
  <c r="D216" i="30"/>
  <c r="B12" i="42" l="1"/>
  <c r="B14" i="22"/>
  <c r="H35" i="22"/>
  <c r="G35" i="22"/>
  <c r="B14" i="38"/>
  <c r="B14" i="39"/>
  <c r="B13" i="30"/>
  <c r="B7" i="22"/>
  <c r="B7" i="30"/>
  <c r="X107" i="39"/>
  <c r="X106" i="39"/>
  <c r="X105" i="39"/>
  <c r="X104" i="39"/>
  <c r="X103" i="39"/>
  <c r="R1" i="37" l="1"/>
  <c r="R1" i="38"/>
  <c r="B14" i="37"/>
  <c r="B33" i="37"/>
  <c r="C33" i="37"/>
  <c r="H37" i="22" l="1"/>
  <c r="G37" i="22"/>
  <c r="G34" i="22"/>
  <c r="H34" i="22"/>
  <c r="H166" i="22" l="1"/>
  <c r="H167" i="22"/>
  <c r="B7" i="42" l="1"/>
  <c r="B6" i="42"/>
  <c r="D3" i="42"/>
  <c r="B6" i="30"/>
  <c r="C3" i="30" l="1"/>
  <c r="F48" i="22" l="1"/>
  <c r="H165" i="22"/>
  <c r="H164" i="22"/>
  <c r="H163" i="22"/>
  <c r="H162" i="22"/>
  <c r="I162" i="22"/>
  <c r="H161" i="22"/>
  <c r="I161" i="22"/>
  <c r="I160" i="22"/>
  <c r="H160" i="22"/>
  <c r="H159" i="22"/>
  <c r="I159" i="22"/>
  <c r="H158" i="22"/>
  <c r="I158" i="22"/>
  <c r="H157" i="22"/>
  <c r="I157" i="22"/>
  <c r="I156" i="22"/>
  <c r="H156" i="22"/>
  <c r="I155" i="22"/>
  <c r="H155" i="22"/>
  <c r="I154" i="22" l="1"/>
  <c r="H154" i="22"/>
  <c r="I153" i="22"/>
  <c r="H153" i="22"/>
  <c r="I152" i="22"/>
  <c r="H152" i="22"/>
  <c r="D163" i="22"/>
  <c r="D162" i="22"/>
  <c r="D161" i="22"/>
  <c r="E160" i="22"/>
  <c r="F160" i="22"/>
  <c r="D160" i="22"/>
  <c r="D156" i="22"/>
  <c r="F158" i="22"/>
  <c r="F159" i="22"/>
  <c r="D159" i="22"/>
  <c r="E159" i="22"/>
  <c r="E158" i="22"/>
  <c r="E157" i="22"/>
  <c r="D158" i="22"/>
  <c r="D157" i="22"/>
  <c r="D155" i="22"/>
  <c r="F155" i="22"/>
  <c r="F157" i="22"/>
  <c r="E155" i="22"/>
  <c r="F156" i="22"/>
  <c r="E156" i="22"/>
  <c r="D153" i="22"/>
  <c r="D152" i="22"/>
  <c r="C151" i="22" l="1"/>
  <c r="F34" i="22"/>
  <c r="F35" i="22"/>
  <c r="F37" i="22" s="1"/>
  <c r="B5" i="22"/>
  <c r="B5" i="39"/>
  <c r="B5" i="38"/>
  <c r="B5" i="37"/>
  <c r="B41" i="37" l="1"/>
  <c r="D3" i="22" l="1"/>
  <c r="B245" i="39"/>
  <c r="C245" i="39"/>
  <c r="C244" i="39"/>
  <c r="C243" i="39"/>
  <c r="F243" i="39" s="1"/>
  <c r="C242" i="39"/>
  <c r="F242" i="39" s="1"/>
  <c r="C241" i="39"/>
  <c r="E241" i="39" s="1"/>
  <c r="C240" i="39"/>
  <c r="E240" i="39" s="1"/>
  <c r="C239" i="39"/>
  <c r="F239" i="39" s="1"/>
  <c r="C238" i="39"/>
  <c r="D238" i="39" s="1"/>
  <c r="C237" i="39"/>
  <c r="C236" i="39"/>
  <c r="G236" i="39" s="1"/>
  <c r="C235" i="39"/>
  <c r="G235" i="39" s="1"/>
  <c r="C234" i="39"/>
  <c r="G234" i="39" s="1"/>
  <c r="C233" i="39"/>
  <c r="G233" i="39" s="1"/>
  <c r="C232" i="39"/>
  <c r="G232" i="39" s="1"/>
  <c r="C231" i="39"/>
  <c r="G231" i="39" s="1"/>
  <c r="C230" i="39"/>
  <c r="G230" i="39" s="1"/>
  <c r="C229" i="39"/>
  <c r="F229" i="39" s="1"/>
  <c r="C228" i="39"/>
  <c r="D228" i="39" s="1"/>
  <c r="C227" i="39"/>
  <c r="G227" i="39" s="1"/>
  <c r="C226" i="39"/>
  <c r="G226" i="39" s="1"/>
  <c r="C225" i="39"/>
  <c r="F225" i="39" s="1"/>
  <c r="C224" i="39"/>
  <c r="G224" i="39" s="1"/>
  <c r="C223" i="39"/>
  <c r="C222" i="39"/>
  <c r="H222" i="39" s="1"/>
  <c r="C221" i="39"/>
  <c r="H221" i="39" s="1"/>
  <c r="E233" i="39" l="1"/>
  <c r="D224" i="39"/>
  <c r="E224" i="39"/>
  <c r="D231" i="39"/>
  <c r="E227" i="39"/>
  <c r="E229" i="39"/>
  <c r="F240" i="39"/>
  <c r="F227" i="39"/>
  <c r="D233" i="39"/>
  <c r="D243" i="39"/>
  <c r="E232" i="39"/>
  <c r="D239" i="39"/>
  <c r="E222" i="39"/>
  <c r="E234" i="39"/>
  <c r="D242" i="39"/>
  <c r="F222" i="39"/>
  <c r="F224" i="39"/>
  <c r="D226" i="39"/>
  <c r="D230" i="39"/>
  <c r="E231" i="39"/>
  <c r="F232" i="39"/>
  <c r="E238" i="39"/>
  <c r="E239" i="39"/>
  <c r="E242" i="39"/>
  <c r="E221" i="39"/>
  <c r="G222" i="39"/>
  <c r="E230" i="39"/>
  <c r="F231" i="39"/>
  <c r="D234" i="39"/>
  <c r="F238" i="39"/>
  <c r="F241" i="39"/>
  <c r="F221" i="39"/>
  <c r="E243" i="39"/>
  <c r="D241" i="39"/>
  <c r="D240" i="39"/>
  <c r="D236" i="39"/>
  <c r="E236" i="39"/>
  <c r="F236" i="39"/>
  <c r="D235" i="39"/>
  <c r="E235" i="39"/>
  <c r="F235" i="39"/>
  <c r="F234" i="39"/>
  <c r="F233" i="39"/>
  <c r="D232" i="39"/>
  <c r="F230" i="39"/>
  <c r="G229" i="39"/>
  <c r="D229" i="39"/>
  <c r="E228" i="39"/>
  <c r="F228" i="39"/>
  <c r="G228" i="39"/>
  <c r="D227" i="39"/>
  <c r="E226" i="39"/>
  <c r="F226" i="39"/>
  <c r="G225" i="39"/>
  <c r="D225" i="39"/>
  <c r="E225" i="39"/>
  <c r="G221" i="39"/>
  <c r="D222" i="39"/>
  <c r="D221" i="39"/>
  <c r="B190" i="39"/>
  <c r="C190" i="39"/>
  <c r="B11" i="38" l="1"/>
  <c r="B7" i="39"/>
  <c r="D3" i="39"/>
  <c r="C80" i="38"/>
  <c r="C79" i="38"/>
  <c r="C78" i="38"/>
  <c r="C77" i="38"/>
  <c r="C76" i="38"/>
  <c r="C75" i="38"/>
  <c r="B7" i="38"/>
  <c r="D3" i="38"/>
  <c r="C74" i="38" l="1"/>
  <c r="C66" i="37" l="1"/>
  <c r="C65" i="37"/>
  <c r="C64" i="37"/>
  <c r="C63" i="37"/>
  <c r="C62" i="37"/>
  <c r="C61" i="37"/>
  <c r="C60" i="37"/>
  <c r="C59" i="37"/>
  <c r="C58" i="37"/>
  <c r="C57" i="37"/>
  <c r="C56" i="37"/>
  <c r="C55" i="37"/>
  <c r="C54" i="37"/>
  <c r="C53" i="37"/>
  <c r="C52" i="37"/>
  <c r="C41" i="37"/>
  <c r="C26" i="37"/>
  <c r="B26" i="37"/>
  <c r="B7" i="37"/>
  <c r="D3" i="37"/>
  <c r="C51" i="37" l="1"/>
  <c r="D262" i="35"/>
  <c r="D261" i="35"/>
  <c r="D260" i="35"/>
  <c r="D259" i="35"/>
  <c r="D258" i="35"/>
  <c r="D257" i="35"/>
  <c r="D256" i="35"/>
  <c r="D255" i="35"/>
  <c r="D254" i="35"/>
  <c r="D253" i="35"/>
  <c r="D252" i="35"/>
  <c r="D251" i="35"/>
  <c r="D250" i="35"/>
  <c r="D249" i="35"/>
  <c r="D248" i="35"/>
  <c r="D247" i="35"/>
  <c r="D246" i="35"/>
  <c r="D245" i="35"/>
  <c r="D244" i="35"/>
  <c r="D243" i="35"/>
  <c r="D242" i="35"/>
  <c r="D241" i="35"/>
  <c r="D240" i="35"/>
  <c r="D239" i="35"/>
  <c r="D238" i="35"/>
  <c r="D237" i="35"/>
  <c r="D236" i="35"/>
  <c r="D235" i="35"/>
  <c r="D234" i="35"/>
  <c r="D233" i="35"/>
  <c r="D232" i="35"/>
  <c r="D231" i="35"/>
  <c r="D230" i="35"/>
  <c r="D229" i="35"/>
  <c r="D228" i="35"/>
  <c r="D227" i="35"/>
  <c r="D226" i="35"/>
  <c r="D225" i="35"/>
  <c r="D224" i="35"/>
  <c r="D223" i="35"/>
  <c r="D222" i="35"/>
  <c r="D221" i="35"/>
  <c r="D220" i="35"/>
  <c r="D219" i="35"/>
  <c r="D218" i="35"/>
  <c r="D217" i="35"/>
  <c r="D216" i="35"/>
  <c r="D215" i="35"/>
  <c r="D214" i="35"/>
  <c r="D213" i="35"/>
  <c r="D212" i="35"/>
  <c r="D211" i="35"/>
  <c r="D210" i="35"/>
  <c r="D209" i="35"/>
  <c r="D208" i="35"/>
  <c r="D207" i="35"/>
  <c r="D206" i="35"/>
  <c r="D205" i="35"/>
  <c r="D204" i="35"/>
  <c r="D203" i="35"/>
  <c r="D202" i="35"/>
  <c r="D201" i="35"/>
  <c r="D200" i="35"/>
  <c r="D199" i="35"/>
  <c r="D198" i="35"/>
  <c r="D197" i="35"/>
  <c r="D196" i="35"/>
  <c r="D195" i="35"/>
  <c r="D194" i="35"/>
  <c r="D193" i="35"/>
  <c r="D192" i="35"/>
  <c r="D191" i="35"/>
  <c r="D190" i="35"/>
  <c r="D189" i="35"/>
  <c r="D188" i="35"/>
  <c r="D187" i="35"/>
  <c r="D186" i="35"/>
  <c r="D185" i="35"/>
  <c r="D184" i="35"/>
  <c r="D183" i="35"/>
  <c r="D182" i="35"/>
  <c r="D181" i="35"/>
  <c r="D180" i="35"/>
  <c r="D179" i="35"/>
  <c r="D178" i="35"/>
  <c r="D177" i="35"/>
  <c r="D176" i="35"/>
  <c r="D175" i="35"/>
  <c r="D174" i="35"/>
  <c r="D173" i="35"/>
  <c r="D172" i="35"/>
  <c r="D171" i="35"/>
  <c r="D170" i="35"/>
  <c r="D169" i="35"/>
  <c r="D168" i="35"/>
  <c r="D167" i="35"/>
  <c r="D166" i="35"/>
  <c r="D165" i="35"/>
  <c r="D164" i="35"/>
  <c r="D163" i="35"/>
  <c r="D162" i="35"/>
  <c r="D161" i="35"/>
  <c r="D160" i="35"/>
  <c r="D159" i="35"/>
  <c r="D158" i="35"/>
  <c r="D157" i="35"/>
  <c r="D156" i="35"/>
  <c r="D155" i="35"/>
  <c r="D154" i="35"/>
  <c r="D153" i="35"/>
  <c r="D152" i="35"/>
  <c r="D151" i="35"/>
  <c r="D150" i="35"/>
  <c r="D149" i="35"/>
  <c r="D148" i="35"/>
  <c r="D147" i="35"/>
  <c r="D146" i="35"/>
  <c r="D145" i="35"/>
  <c r="D144" i="35"/>
  <c r="D143" i="35"/>
  <c r="D142" i="35"/>
  <c r="D141" i="35"/>
  <c r="D140" i="35"/>
  <c r="D139" i="35"/>
  <c r="D138" i="35"/>
  <c r="D137" i="35"/>
  <c r="D136" i="35"/>
  <c r="D135" i="35"/>
  <c r="D134" i="35"/>
  <c r="D133" i="35"/>
  <c r="D132" i="35"/>
  <c r="D131" i="35"/>
  <c r="D130" i="35"/>
  <c r="D129" i="35"/>
  <c r="D128" i="35"/>
  <c r="D127" i="35"/>
  <c r="D126" i="35"/>
  <c r="D125" i="35"/>
  <c r="D124" i="35"/>
  <c r="D123" i="35"/>
  <c r="D122" i="35"/>
  <c r="D121" i="35"/>
  <c r="D120" i="35"/>
  <c r="D119" i="35"/>
  <c r="D118" i="35"/>
  <c r="D117" i="35"/>
  <c r="D116" i="35"/>
  <c r="D115" i="35"/>
  <c r="D114" i="35"/>
  <c r="D113" i="35"/>
  <c r="D112" i="35"/>
  <c r="D111" i="35"/>
  <c r="D110" i="35"/>
  <c r="D109" i="35"/>
  <c r="D108" i="35"/>
  <c r="D107" i="35"/>
  <c r="D106" i="35"/>
  <c r="D105" i="35"/>
  <c r="D104" i="35"/>
  <c r="D103" i="35"/>
  <c r="D102" i="35"/>
  <c r="D101" i="35"/>
  <c r="D100" i="35"/>
  <c r="D99" i="35"/>
  <c r="D98" i="35"/>
  <c r="D97" i="35"/>
  <c r="D96" i="35"/>
  <c r="D95" i="35"/>
  <c r="D94" i="35"/>
  <c r="D93" i="35"/>
  <c r="D92" i="35"/>
  <c r="D91" i="35"/>
  <c r="D90" i="35"/>
  <c r="D89" i="35"/>
  <c r="D88" i="35"/>
  <c r="D87" i="35"/>
  <c r="D86" i="35"/>
  <c r="D85" i="35"/>
  <c r="D84" i="35"/>
  <c r="D83" i="35"/>
  <c r="D82" i="35"/>
  <c r="D81" i="35"/>
  <c r="D80" i="35"/>
  <c r="D79" i="35"/>
  <c r="D78" i="35"/>
  <c r="D77" i="35"/>
  <c r="D76" i="35"/>
  <c r="D75" i="35"/>
  <c r="D74" i="35"/>
  <c r="D73" i="35"/>
  <c r="D72" i="35"/>
  <c r="D71" i="35"/>
  <c r="D70" i="35"/>
  <c r="D69" i="35"/>
  <c r="D68" i="35"/>
  <c r="D67" i="35"/>
  <c r="D66" i="35"/>
  <c r="D65" i="35"/>
  <c r="D64" i="35"/>
  <c r="D63" i="35"/>
  <c r="D62" i="35"/>
  <c r="D61" i="35"/>
  <c r="D60" i="35"/>
  <c r="D59" i="35"/>
  <c r="D58" i="35"/>
  <c r="D57" i="35"/>
  <c r="D56" i="35"/>
  <c r="D55" i="35"/>
  <c r="D54" i="35"/>
  <c r="D53" i="35"/>
  <c r="D52" i="35"/>
  <c r="D51" i="35"/>
  <c r="D50" i="35"/>
  <c r="D49" i="35"/>
  <c r="D48" i="35"/>
  <c r="D47" i="35"/>
  <c r="D46" i="35"/>
  <c r="D45" i="35"/>
  <c r="D44" i="35"/>
  <c r="D43" i="35"/>
  <c r="D42" i="35"/>
  <c r="D41" i="35"/>
  <c r="D40" i="35"/>
  <c r="D39" i="35"/>
  <c r="D38" i="35"/>
  <c r="D37" i="35"/>
  <c r="D36" i="35"/>
  <c r="D35" i="35"/>
  <c r="D34" i="35"/>
  <c r="D33" i="35"/>
  <c r="D32" i="35"/>
  <c r="D31" i="35"/>
  <c r="D30" i="35"/>
  <c r="D29" i="35"/>
  <c r="D28" i="35"/>
  <c r="D27" i="35"/>
  <c r="D26" i="35"/>
  <c r="D25" i="35"/>
  <c r="D24" i="35"/>
  <c r="D23" i="35"/>
  <c r="D22" i="35"/>
  <c r="D21" i="35"/>
  <c r="D20" i="35"/>
  <c r="D19" i="35"/>
  <c r="D18" i="35"/>
  <c r="D17" i="35"/>
  <c r="D16" i="35"/>
  <c r="D15" i="35"/>
  <c r="D14" i="35"/>
  <c r="D13" i="35"/>
  <c r="D12" i="35"/>
  <c r="D11" i="35"/>
  <c r="D10" i="35"/>
  <c r="D9" i="35"/>
  <c r="D8" i="35"/>
  <c r="D7" i="35"/>
  <c r="D6" i="35"/>
  <c r="D5" i="35"/>
  <c r="D4" i="35"/>
  <c r="DF8" i="4" l="1"/>
  <c r="DF9" i="4"/>
  <c r="DF10" i="4"/>
  <c r="DF11" i="4"/>
  <c r="DF12" i="4"/>
  <c r="DF13" i="4"/>
  <c r="DF14" i="4"/>
  <c r="DF15" i="4"/>
  <c r="DF16" i="4"/>
  <c r="DF17" i="4"/>
  <c r="DF18" i="4"/>
  <c r="DF19" i="4"/>
  <c r="DF20" i="4"/>
  <c r="DF21" i="4"/>
  <c r="DF22" i="4"/>
  <c r="DF23" i="4"/>
  <c r="DF24" i="4"/>
  <c r="DF7" i="4"/>
  <c r="AO7" i="4"/>
  <c r="BX7" i="4"/>
  <c r="BX8" i="4"/>
  <c r="BX9" i="4"/>
  <c r="BX10" i="4"/>
  <c r="BX11" i="4"/>
  <c r="BX12" i="4"/>
  <c r="BX13" i="4"/>
  <c r="BX14" i="4"/>
  <c r="BX15" i="4"/>
  <c r="BX16" i="4"/>
  <c r="BX17" i="4"/>
  <c r="BX18" i="4"/>
  <c r="BX19" i="4"/>
  <c r="BX20" i="4"/>
  <c r="BX21" i="4"/>
  <c r="DG8" i="4"/>
  <c r="DH8" i="4"/>
  <c r="DI8" i="4"/>
  <c r="DJ8" i="4"/>
  <c r="DK8" i="4"/>
  <c r="DL8" i="4"/>
  <c r="DM8" i="4"/>
  <c r="DN8" i="4"/>
  <c r="DO8" i="4"/>
  <c r="DP8" i="4"/>
  <c r="DQ8" i="4"/>
  <c r="DR8" i="4"/>
  <c r="DS8" i="4"/>
  <c r="DT8" i="4"/>
  <c r="DU8" i="4"/>
  <c r="DV8" i="4"/>
  <c r="DG9" i="4"/>
  <c r="DH9" i="4"/>
  <c r="DI9" i="4"/>
  <c r="DJ9" i="4"/>
  <c r="DK9" i="4"/>
  <c r="DL9" i="4"/>
  <c r="DM9" i="4"/>
  <c r="DN9" i="4"/>
  <c r="DO9" i="4"/>
  <c r="DP9" i="4"/>
  <c r="DQ9" i="4"/>
  <c r="DR9" i="4"/>
  <c r="DS9" i="4"/>
  <c r="DT9" i="4"/>
  <c r="DU9" i="4"/>
  <c r="DV9" i="4"/>
  <c r="DG10" i="4"/>
  <c r="DH10" i="4"/>
  <c r="DI10" i="4"/>
  <c r="DJ10" i="4"/>
  <c r="DK10" i="4"/>
  <c r="DL10" i="4"/>
  <c r="DM10" i="4"/>
  <c r="DN10" i="4"/>
  <c r="DO10" i="4"/>
  <c r="DP10" i="4"/>
  <c r="DQ10" i="4"/>
  <c r="DR10" i="4"/>
  <c r="DS10" i="4"/>
  <c r="DT10" i="4"/>
  <c r="DU10" i="4"/>
  <c r="DV10" i="4"/>
  <c r="DG11" i="4"/>
  <c r="DH11" i="4"/>
  <c r="DI11" i="4"/>
  <c r="DJ11" i="4"/>
  <c r="DK11" i="4"/>
  <c r="DL11" i="4"/>
  <c r="DM11" i="4"/>
  <c r="DN11" i="4"/>
  <c r="DO11" i="4"/>
  <c r="DP11" i="4"/>
  <c r="DQ11" i="4"/>
  <c r="DR11" i="4"/>
  <c r="DS11" i="4"/>
  <c r="DT11" i="4"/>
  <c r="DU11" i="4"/>
  <c r="DV11" i="4"/>
  <c r="DG12" i="4"/>
  <c r="DH12" i="4"/>
  <c r="DI12" i="4"/>
  <c r="DJ12" i="4"/>
  <c r="DK12" i="4"/>
  <c r="DL12" i="4"/>
  <c r="DM12" i="4"/>
  <c r="DN12" i="4"/>
  <c r="DO12" i="4"/>
  <c r="DP12" i="4"/>
  <c r="DQ12" i="4"/>
  <c r="DR12" i="4"/>
  <c r="DS12" i="4"/>
  <c r="DT12" i="4"/>
  <c r="DU12" i="4"/>
  <c r="DV12" i="4"/>
  <c r="DG13" i="4"/>
  <c r="DH13" i="4"/>
  <c r="DI13" i="4"/>
  <c r="DJ13" i="4"/>
  <c r="DK13" i="4"/>
  <c r="DL13" i="4"/>
  <c r="DM13" i="4"/>
  <c r="DN13" i="4"/>
  <c r="DO13" i="4"/>
  <c r="DP13" i="4"/>
  <c r="DQ13" i="4"/>
  <c r="DR13" i="4"/>
  <c r="DS13" i="4"/>
  <c r="DT13" i="4"/>
  <c r="DU13" i="4"/>
  <c r="DV13" i="4"/>
  <c r="DG14" i="4"/>
  <c r="DH14" i="4"/>
  <c r="DI14" i="4"/>
  <c r="DJ14" i="4"/>
  <c r="DK14" i="4"/>
  <c r="DL14" i="4"/>
  <c r="DM14" i="4"/>
  <c r="DN14" i="4"/>
  <c r="DO14" i="4"/>
  <c r="DP14" i="4"/>
  <c r="DQ14" i="4"/>
  <c r="DR14" i="4"/>
  <c r="DS14" i="4"/>
  <c r="DT14" i="4"/>
  <c r="DU14" i="4"/>
  <c r="DV14" i="4"/>
  <c r="DG15" i="4"/>
  <c r="DH15" i="4"/>
  <c r="DI15" i="4"/>
  <c r="DJ15" i="4"/>
  <c r="DK15" i="4"/>
  <c r="DL15" i="4"/>
  <c r="DM15" i="4"/>
  <c r="DN15" i="4"/>
  <c r="DO15" i="4"/>
  <c r="DP15" i="4"/>
  <c r="DQ15" i="4"/>
  <c r="DR15" i="4"/>
  <c r="DS15" i="4"/>
  <c r="DT15" i="4"/>
  <c r="DU15" i="4"/>
  <c r="DV15" i="4"/>
  <c r="DG16" i="4"/>
  <c r="DH16" i="4"/>
  <c r="DI16" i="4"/>
  <c r="DJ16" i="4"/>
  <c r="DK16" i="4"/>
  <c r="DL16" i="4"/>
  <c r="DM16" i="4"/>
  <c r="DN16" i="4"/>
  <c r="DO16" i="4"/>
  <c r="DP16" i="4"/>
  <c r="DQ16" i="4"/>
  <c r="DR16" i="4"/>
  <c r="DS16" i="4"/>
  <c r="DT16" i="4"/>
  <c r="DU16" i="4"/>
  <c r="DV16" i="4"/>
  <c r="DG17" i="4"/>
  <c r="DH17" i="4"/>
  <c r="DI17" i="4"/>
  <c r="DJ17" i="4"/>
  <c r="DK17" i="4"/>
  <c r="DL17" i="4"/>
  <c r="DM17" i="4"/>
  <c r="DN17" i="4"/>
  <c r="DO17" i="4"/>
  <c r="DP17" i="4"/>
  <c r="DQ17" i="4"/>
  <c r="DR17" i="4"/>
  <c r="DS17" i="4"/>
  <c r="DT17" i="4"/>
  <c r="DU17" i="4"/>
  <c r="DV17" i="4"/>
  <c r="DG18" i="4"/>
  <c r="DH18" i="4"/>
  <c r="DI18" i="4"/>
  <c r="DJ18" i="4"/>
  <c r="DK18" i="4"/>
  <c r="DL18" i="4"/>
  <c r="DM18" i="4"/>
  <c r="DN18" i="4"/>
  <c r="DO18" i="4"/>
  <c r="DP18" i="4"/>
  <c r="DQ18" i="4"/>
  <c r="DR18" i="4"/>
  <c r="DS18" i="4"/>
  <c r="DT18" i="4"/>
  <c r="DU18" i="4"/>
  <c r="DV18" i="4"/>
  <c r="DI19" i="4"/>
  <c r="DJ19" i="4"/>
  <c r="DK19" i="4"/>
  <c r="DL19" i="4"/>
  <c r="DM19" i="4"/>
  <c r="DN19" i="4"/>
  <c r="DO19" i="4"/>
  <c r="DP19" i="4"/>
  <c r="DQ19" i="4"/>
  <c r="DR19" i="4"/>
  <c r="DS19" i="4"/>
  <c r="DT19" i="4"/>
  <c r="DU19" i="4"/>
  <c r="DV19" i="4"/>
  <c r="DI20" i="4"/>
  <c r="DJ20" i="4"/>
  <c r="DK20" i="4"/>
  <c r="DL20" i="4"/>
  <c r="DM20" i="4"/>
  <c r="DN20" i="4"/>
  <c r="DO20" i="4"/>
  <c r="DP20" i="4"/>
  <c r="DQ20" i="4"/>
  <c r="DR20" i="4"/>
  <c r="DS20" i="4"/>
  <c r="DT20" i="4"/>
  <c r="DU20" i="4"/>
  <c r="DV20" i="4"/>
  <c r="DI21" i="4"/>
  <c r="DJ21" i="4"/>
  <c r="DK21" i="4"/>
  <c r="DL21" i="4"/>
  <c r="DM21" i="4"/>
  <c r="DN21" i="4"/>
  <c r="DO21" i="4"/>
  <c r="DP21" i="4"/>
  <c r="DQ21" i="4"/>
  <c r="DR21" i="4"/>
  <c r="DS21" i="4"/>
  <c r="DT21" i="4"/>
  <c r="DU21" i="4"/>
  <c r="DV21" i="4"/>
  <c r="DI22" i="4"/>
  <c r="DJ22" i="4"/>
  <c r="DK22" i="4"/>
  <c r="DL22" i="4"/>
  <c r="DM22" i="4"/>
  <c r="DN22" i="4"/>
  <c r="DO22" i="4"/>
  <c r="DP22" i="4"/>
  <c r="DQ22" i="4"/>
  <c r="DR22" i="4"/>
  <c r="DS22" i="4"/>
  <c r="DT22" i="4"/>
  <c r="DU22" i="4"/>
  <c r="DV22" i="4"/>
  <c r="DI23" i="4"/>
  <c r="DJ23" i="4"/>
  <c r="DK23" i="4"/>
  <c r="DL23" i="4"/>
  <c r="DM23" i="4"/>
  <c r="DN23" i="4"/>
  <c r="DO23" i="4"/>
  <c r="DP23" i="4"/>
  <c r="DQ23" i="4"/>
  <c r="DR23" i="4"/>
  <c r="DS23" i="4"/>
  <c r="DT23" i="4"/>
  <c r="DU23" i="4"/>
  <c r="DV23" i="4"/>
  <c r="DI24" i="4"/>
  <c r="DJ24" i="4"/>
  <c r="DK24" i="4"/>
  <c r="DL24" i="4"/>
  <c r="DM24" i="4"/>
  <c r="DN24" i="4"/>
  <c r="DO24" i="4"/>
  <c r="DP24" i="4"/>
  <c r="DQ24" i="4"/>
  <c r="DR24" i="4"/>
  <c r="DS24" i="4"/>
  <c r="DT24" i="4"/>
  <c r="DU24" i="4"/>
  <c r="DV24" i="4"/>
  <c r="DG19" i="4"/>
  <c r="DH19" i="4"/>
  <c r="DI25" i="4"/>
  <c r="DJ25" i="4"/>
  <c r="DK25" i="4"/>
  <c r="DL25" i="4"/>
  <c r="DM25" i="4"/>
  <c r="DN25" i="4"/>
  <c r="DO25" i="4"/>
  <c r="DP25" i="4"/>
  <c r="DQ25" i="4"/>
  <c r="DR25" i="4"/>
  <c r="DS25" i="4"/>
  <c r="DT25" i="4"/>
  <c r="DU25" i="4"/>
  <c r="DV25" i="4"/>
  <c r="DG20" i="4"/>
  <c r="DH20" i="4"/>
  <c r="DI26" i="4"/>
  <c r="DJ26" i="4"/>
  <c r="DK26" i="4"/>
  <c r="DL26" i="4"/>
  <c r="DM26" i="4"/>
  <c r="DN26" i="4"/>
  <c r="DO26" i="4"/>
  <c r="DP26" i="4"/>
  <c r="DQ26" i="4"/>
  <c r="DR26" i="4"/>
  <c r="DS26" i="4"/>
  <c r="DT26" i="4"/>
  <c r="DU26" i="4"/>
  <c r="DV26" i="4"/>
  <c r="DG21" i="4"/>
  <c r="DH21" i="4"/>
  <c r="DI27" i="4"/>
  <c r="DJ27" i="4"/>
  <c r="DK27" i="4"/>
  <c r="DL27" i="4"/>
  <c r="DM27" i="4"/>
  <c r="DN27" i="4"/>
  <c r="DO27" i="4"/>
  <c r="DP27" i="4"/>
  <c r="DQ27" i="4"/>
  <c r="DR27" i="4"/>
  <c r="DS27" i="4"/>
  <c r="DT27" i="4"/>
  <c r="DU27" i="4"/>
  <c r="DV27" i="4"/>
  <c r="DG22" i="4"/>
  <c r="DH22" i="4"/>
  <c r="DI28" i="4"/>
  <c r="DJ28" i="4"/>
  <c r="DK28" i="4"/>
  <c r="DL28" i="4"/>
  <c r="DM28" i="4"/>
  <c r="DN28" i="4"/>
  <c r="DO28" i="4"/>
  <c r="DP28" i="4"/>
  <c r="DQ28" i="4"/>
  <c r="DR28" i="4"/>
  <c r="DS28" i="4"/>
  <c r="DT28" i="4"/>
  <c r="DU28" i="4"/>
  <c r="DV28" i="4"/>
  <c r="DG23" i="4"/>
  <c r="DH23" i="4"/>
  <c r="DI29" i="4"/>
  <c r="DJ29" i="4"/>
  <c r="DK29" i="4"/>
  <c r="DL29" i="4"/>
  <c r="DM29" i="4"/>
  <c r="DN29" i="4"/>
  <c r="DO29" i="4"/>
  <c r="DP29" i="4"/>
  <c r="DQ29" i="4"/>
  <c r="DR29" i="4"/>
  <c r="DS29" i="4"/>
  <c r="DT29" i="4"/>
  <c r="DU29" i="4"/>
  <c r="DV29" i="4"/>
  <c r="DG24" i="4"/>
  <c r="DH24" i="4"/>
  <c r="DI30" i="4"/>
  <c r="DJ30" i="4"/>
  <c r="DK30" i="4"/>
  <c r="DL30" i="4"/>
  <c r="DM30" i="4"/>
  <c r="DN30" i="4"/>
  <c r="DO30" i="4"/>
  <c r="DP30" i="4"/>
  <c r="DQ30" i="4"/>
  <c r="DR30" i="4"/>
  <c r="DS30" i="4"/>
  <c r="DT30" i="4"/>
  <c r="DU30" i="4"/>
  <c r="DV30" i="4"/>
  <c r="DH7" i="4"/>
  <c r="DI7" i="4"/>
  <c r="DJ7" i="4"/>
  <c r="DK7" i="4"/>
  <c r="DL7" i="4"/>
  <c r="DM7" i="4"/>
  <c r="DN7" i="4"/>
  <c r="DO7" i="4"/>
  <c r="DP7" i="4"/>
  <c r="DQ7" i="4"/>
  <c r="DR7" i="4"/>
  <c r="DS7" i="4"/>
  <c r="DT7" i="4"/>
  <c r="DU7" i="4"/>
  <c r="DV7" i="4"/>
  <c r="DG7" i="4"/>
  <c r="CN8" i="4"/>
  <c r="CO8" i="4"/>
  <c r="CP8" i="4"/>
  <c r="CQ8" i="4"/>
  <c r="CR8" i="4"/>
  <c r="CS8" i="4"/>
  <c r="CT8" i="4"/>
  <c r="CU8" i="4"/>
  <c r="CV8" i="4"/>
  <c r="CW8" i="4"/>
  <c r="CX8" i="4"/>
  <c r="CY8" i="4"/>
  <c r="CZ8" i="4"/>
  <c r="DA8" i="4"/>
  <c r="DB8" i="4"/>
  <c r="DC8" i="4"/>
  <c r="DD8" i="4"/>
  <c r="CN9" i="4"/>
  <c r="CO9" i="4"/>
  <c r="CP9" i="4"/>
  <c r="CQ9" i="4"/>
  <c r="CR9" i="4"/>
  <c r="CS9" i="4"/>
  <c r="CT9" i="4"/>
  <c r="CU9" i="4"/>
  <c r="CV9" i="4"/>
  <c r="CW9" i="4"/>
  <c r="CX9" i="4"/>
  <c r="CY9" i="4"/>
  <c r="CZ9" i="4"/>
  <c r="DA9" i="4"/>
  <c r="DB9" i="4"/>
  <c r="DC9" i="4"/>
  <c r="DD9" i="4"/>
  <c r="CN10" i="4"/>
  <c r="CO10" i="4"/>
  <c r="CP10" i="4"/>
  <c r="CQ10" i="4"/>
  <c r="CR10" i="4"/>
  <c r="CS10" i="4"/>
  <c r="CT10" i="4"/>
  <c r="CU10" i="4"/>
  <c r="CV10" i="4"/>
  <c r="CW10" i="4"/>
  <c r="CX10" i="4"/>
  <c r="CY10" i="4"/>
  <c r="CZ10" i="4"/>
  <c r="DA10" i="4"/>
  <c r="DB10" i="4"/>
  <c r="DC10" i="4"/>
  <c r="DD10" i="4"/>
  <c r="CN11" i="4"/>
  <c r="CO11" i="4"/>
  <c r="CP11" i="4"/>
  <c r="CQ11" i="4"/>
  <c r="CR11" i="4"/>
  <c r="CS11" i="4"/>
  <c r="CT11" i="4"/>
  <c r="CU11" i="4"/>
  <c r="CV11" i="4"/>
  <c r="CW11" i="4"/>
  <c r="CX11" i="4"/>
  <c r="CY11" i="4"/>
  <c r="CZ11" i="4"/>
  <c r="DA11" i="4"/>
  <c r="DB11" i="4"/>
  <c r="DC11" i="4"/>
  <c r="DD11" i="4"/>
  <c r="CN12" i="4"/>
  <c r="CO12" i="4"/>
  <c r="CP12" i="4"/>
  <c r="CQ12" i="4"/>
  <c r="CR12" i="4"/>
  <c r="CS12" i="4"/>
  <c r="CT12" i="4"/>
  <c r="CU12" i="4"/>
  <c r="CV12" i="4"/>
  <c r="CW12" i="4"/>
  <c r="CX12" i="4"/>
  <c r="CY12" i="4"/>
  <c r="CZ12" i="4"/>
  <c r="DA12" i="4"/>
  <c r="DB12" i="4"/>
  <c r="DC12" i="4"/>
  <c r="DD12" i="4"/>
  <c r="CN13" i="4"/>
  <c r="CO13" i="4"/>
  <c r="CP13" i="4"/>
  <c r="CQ13" i="4"/>
  <c r="CR13" i="4"/>
  <c r="CS13" i="4"/>
  <c r="CT13" i="4"/>
  <c r="CU13" i="4"/>
  <c r="CV13" i="4"/>
  <c r="CW13" i="4"/>
  <c r="CX13" i="4"/>
  <c r="CY13" i="4"/>
  <c r="CZ13" i="4"/>
  <c r="DA13" i="4"/>
  <c r="DB13" i="4"/>
  <c r="DC13" i="4"/>
  <c r="DD13" i="4"/>
  <c r="CN14" i="4"/>
  <c r="CO14" i="4"/>
  <c r="CP14" i="4"/>
  <c r="CQ14" i="4"/>
  <c r="CR14" i="4"/>
  <c r="CS14" i="4"/>
  <c r="CT14" i="4"/>
  <c r="CU14" i="4"/>
  <c r="CV14" i="4"/>
  <c r="CW14" i="4"/>
  <c r="CX14" i="4"/>
  <c r="CY14" i="4"/>
  <c r="CZ14" i="4"/>
  <c r="DA14" i="4"/>
  <c r="DB14" i="4"/>
  <c r="DC14" i="4"/>
  <c r="DD14" i="4"/>
  <c r="CN15" i="4"/>
  <c r="CO15" i="4"/>
  <c r="CP15" i="4"/>
  <c r="CQ15" i="4"/>
  <c r="CR15" i="4"/>
  <c r="CS15" i="4"/>
  <c r="CT15" i="4"/>
  <c r="CU15" i="4"/>
  <c r="CV15" i="4"/>
  <c r="CW15" i="4"/>
  <c r="CX15" i="4"/>
  <c r="CY15" i="4"/>
  <c r="CZ15" i="4"/>
  <c r="DA15" i="4"/>
  <c r="DB15" i="4"/>
  <c r="DC15" i="4"/>
  <c r="DD15" i="4"/>
  <c r="CN16" i="4"/>
  <c r="CO16" i="4"/>
  <c r="CP16" i="4"/>
  <c r="CQ16" i="4"/>
  <c r="CR16" i="4"/>
  <c r="CS16" i="4"/>
  <c r="CT16" i="4"/>
  <c r="CU16" i="4"/>
  <c r="CV16" i="4"/>
  <c r="CW16" i="4"/>
  <c r="CX16" i="4"/>
  <c r="CY16" i="4"/>
  <c r="CZ16" i="4"/>
  <c r="DA16" i="4"/>
  <c r="DB16" i="4"/>
  <c r="DC16" i="4"/>
  <c r="DD16" i="4"/>
  <c r="CN17" i="4"/>
  <c r="CO17" i="4"/>
  <c r="CP17" i="4"/>
  <c r="CQ17" i="4"/>
  <c r="CR17" i="4"/>
  <c r="CS17" i="4"/>
  <c r="CT17" i="4"/>
  <c r="CU17" i="4"/>
  <c r="CV17" i="4"/>
  <c r="CW17" i="4"/>
  <c r="CX17" i="4"/>
  <c r="CY17" i="4"/>
  <c r="CZ17" i="4"/>
  <c r="DA17" i="4"/>
  <c r="DB17" i="4"/>
  <c r="DC17" i="4"/>
  <c r="DD17" i="4"/>
  <c r="CN18" i="4"/>
  <c r="CO18" i="4"/>
  <c r="CP18" i="4"/>
  <c r="CQ18" i="4"/>
  <c r="CR18" i="4"/>
  <c r="CS18" i="4"/>
  <c r="CT18" i="4"/>
  <c r="CU18" i="4"/>
  <c r="CV18" i="4"/>
  <c r="CW18" i="4"/>
  <c r="CX18" i="4"/>
  <c r="CY18" i="4"/>
  <c r="CZ18" i="4"/>
  <c r="DA18" i="4"/>
  <c r="DB18" i="4"/>
  <c r="DC18" i="4"/>
  <c r="DD18" i="4"/>
  <c r="CN19" i="4"/>
  <c r="CO19" i="4"/>
  <c r="CP19" i="4"/>
  <c r="CQ19" i="4"/>
  <c r="CR19" i="4"/>
  <c r="CS19" i="4"/>
  <c r="CT19" i="4"/>
  <c r="CU19" i="4"/>
  <c r="CV19" i="4"/>
  <c r="CW19" i="4"/>
  <c r="CX19" i="4"/>
  <c r="CY19" i="4"/>
  <c r="CZ19" i="4"/>
  <c r="DA19" i="4"/>
  <c r="DB19" i="4"/>
  <c r="DC19" i="4"/>
  <c r="DD19" i="4"/>
  <c r="CN20" i="4"/>
  <c r="CO20" i="4"/>
  <c r="CP20" i="4"/>
  <c r="CQ20" i="4"/>
  <c r="CR20" i="4"/>
  <c r="CS20" i="4"/>
  <c r="CT20" i="4"/>
  <c r="CU20" i="4"/>
  <c r="CV20" i="4"/>
  <c r="CW20" i="4"/>
  <c r="CX20" i="4"/>
  <c r="CY20" i="4"/>
  <c r="CZ20" i="4"/>
  <c r="DA20" i="4"/>
  <c r="DB20" i="4"/>
  <c r="DC20" i="4"/>
  <c r="DD20" i="4"/>
  <c r="CQ21" i="4"/>
  <c r="CR21" i="4"/>
  <c r="CS21" i="4"/>
  <c r="CT21" i="4"/>
  <c r="CU21" i="4"/>
  <c r="CV21" i="4"/>
  <c r="CW21" i="4"/>
  <c r="CX21" i="4"/>
  <c r="CY21" i="4"/>
  <c r="CZ21" i="4"/>
  <c r="DA21" i="4"/>
  <c r="DB21" i="4"/>
  <c r="DC21" i="4"/>
  <c r="DD21" i="4"/>
  <c r="CQ22" i="4"/>
  <c r="CR22" i="4"/>
  <c r="CS22" i="4"/>
  <c r="CT22" i="4"/>
  <c r="CU22" i="4"/>
  <c r="CV22" i="4"/>
  <c r="CW22" i="4"/>
  <c r="CX22" i="4"/>
  <c r="CY22" i="4"/>
  <c r="CZ22" i="4"/>
  <c r="DA22" i="4"/>
  <c r="DB22" i="4"/>
  <c r="DC22" i="4"/>
  <c r="DD22" i="4"/>
  <c r="CQ23" i="4"/>
  <c r="CR23" i="4"/>
  <c r="CS23" i="4"/>
  <c r="CT23" i="4"/>
  <c r="CU23" i="4"/>
  <c r="CV23" i="4"/>
  <c r="CW23" i="4"/>
  <c r="CX23" i="4"/>
  <c r="CY23" i="4"/>
  <c r="CZ23" i="4"/>
  <c r="DA23" i="4"/>
  <c r="DB23" i="4"/>
  <c r="DC23" i="4"/>
  <c r="DD23" i="4"/>
  <c r="CN21" i="4"/>
  <c r="CO21" i="4"/>
  <c r="CP21" i="4"/>
  <c r="CQ24" i="4"/>
  <c r="CR24" i="4"/>
  <c r="CS24" i="4"/>
  <c r="CT24" i="4"/>
  <c r="CU24" i="4"/>
  <c r="CV24" i="4"/>
  <c r="CW24" i="4"/>
  <c r="CX24" i="4"/>
  <c r="CY24" i="4"/>
  <c r="CZ24" i="4"/>
  <c r="DA24" i="4"/>
  <c r="DB24" i="4"/>
  <c r="DC24" i="4"/>
  <c r="DD24" i="4"/>
  <c r="CP7" i="4"/>
  <c r="CQ7" i="4"/>
  <c r="CR7" i="4"/>
  <c r="CS7" i="4"/>
  <c r="CT7" i="4"/>
  <c r="CU7" i="4"/>
  <c r="CV7" i="4"/>
  <c r="CW7" i="4"/>
  <c r="CX7" i="4"/>
  <c r="CY7" i="4"/>
  <c r="CZ7" i="4"/>
  <c r="DA7" i="4"/>
  <c r="DB7" i="4"/>
  <c r="DC7" i="4"/>
  <c r="DD7" i="4"/>
  <c r="CO7" i="4"/>
  <c r="CN7" i="4"/>
  <c r="BF8" i="4"/>
  <c r="BQ8" i="4" s="1"/>
  <c r="BF9" i="4"/>
  <c r="BN9" i="4" s="1"/>
  <c r="BF10" i="4"/>
  <c r="BT10" i="4" s="1"/>
  <c r="BF11" i="4"/>
  <c r="BF12" i="4"/>
  <c r="BJ12" i="4" s="1"/>
  <c r="BF13" i="4"/>
  <c r="BV13" i="4" s="1"/>
  <c r="BF14" i="4"/>
  <c r="BI14" i="4" s="1"/>
  <c r="BF15" i="4"/>
  <c r="BR15" i="4" s="1"/>
  <c r="BF16" i="4"/>
  <c r="BM16" i="4" s="1"/>
  <c r="BF17" i="4"/>
  <c r="BF18" i="4"/>
  <c r="BJ18" i="4" s="1"/>
  <c r="BF19" i="4"/>
  <c r="BL19" i="4" s="1"/>
  <c r="BF20" i="4"/>
  <c r="BI20" i="4" s="1"/>
  <c r="BF21" i="4"/>
  <c r="BN21" i="4" s="1"/>
  <c r="BF7" i="4"/>
  <c r="AO8" i="4"/>
  <c r="AP8" i="4"/>
  <c r="AQ8" i="4"/>
  <c r="AR8" i="4"/>
  <c r="AS8" i="4"/>
  <c r="AT8" i="4"/>
  <c r="AU8" i="4"/>
  <c r="AV8" i="4"/>
  <c r="AW8" i="4"/>
  <c r="AX8" i="4"/>
  <c r="AY8" i="4"/>
  <c r="AZ8" i="4"/>
  <c r="BA8" i="4"/>
  <c r="BB8" i="4"/>
  <c r="BC8" i="4"/>
  <c r="BD8" i="4"/>
  <c r="AO9" i="4"/>
  <c r="AP9" i="4"/>
  <c r="AQ9" i="4"/>
  <c r="AR9" i="4"/>
  <c r="AS9" i="4"/>
  <c r="AT9" i="4"/>
  <c r="AU9" i="4"/>
  <c r="AV9" i="4"/>
  <c r="AW9" i="4"/>
  <c r="AX9" i="4"/>
  <c r="AY9" i="4"/>
  <c r="AZ9" i="4"/>
  <c r="BA9" i="4"/>
  <c r="BB9" i="4"/>
  <c r="BC9" i="4"/>
  <c r="BD9" i="4"/>
  <c r="AO10" i="4"/>
  <c r="AP10" i="4"/>
  <c r="AQ10" i="4"/>
  <c r="AR10" i="4"/>
  <c r="AS10" i="4"/>
  <c r="AT10" i="4"/>
  <c r="AU10" i="4"/>
  <c r="AV10" i="4"/>
  <c r="AW10" i="4"/>
  <c r="AX10" i="4"/>
  <c r="AY10" i="4"/>
  <c r="AZ10" i="4"/>
  <c r="BA10" i="4"/>
  <c r="BB10" i="4"/>
  <c r="BC10" i="4"/>
  <c r="BD10" i="4"/>
  <c r="AO11" i="4"/>
  <c r="AP11" i="4"/>
  <c r="AQ11" i="4"/>
  <c r="AR11" i="4"/>
  <c r="AS11" i="4"/>
  <c r="AT11" i="4"/>
  <c r="AU11" i="4"/>
  <c r="AV11" i="4"/>
  <c r="AW11" i="4"/>
  <c r="AX11" i="4"/>
  <c r="AY11" i="4"/>
  <c r="AZ11" i="4"/>
  <c r="BA11" i="4"/>
  <c r="BB11" i="4"/>
  <c r="BC11" i="4"/>
  <c r="BD11" i="4"/>
  <c r="AO12" i="4"/>
  <c r="AP12" i="4"/>
  <c r="AQ12" i="4"/>
  <c r="AR12" i="4"/>
  <c r="AS12" i="4"/>
  <c r="AT12" i="4"/>
  <c r="AU12" i="4"/>
  <c r="AV12" i="4"/>
  <c r="AW12" i="4"/>
  <c r="AX12" i="4"/>
  <c r="AY12" i="4"/>
  <c r="AZ12" i="4"/>
  <c r="BA12" i="4"/>
  <c r="BB12" i="4"/>
  <c r="BC12" i="4"/>
  <c r="BD12" i="4"/>
  <c r="AO13" i="4"/>
  <c r="AP13" i="4"/>
  <c r="AQ13" i="4"/>
  <c r="AR13" i="4"/>
  <c r="AS13" i="4"/>
  <c r="AT13" i="4"/>
  <c r="AU13" i="4"/>
  <c r="AV13" i="4"/>
  <c r="AW13" i="4"/>
  <c r="AX13" i="4"/>
  <c r="AY13" i="4"/>
  <c r="AZ13" i="4"/>
  <c r="BA13" i="4"/>
  <c r="BB13" i="4"/>
  <c r="BC13" i="4"/>
  <c r="BD13" i="4"/>
  <c r="AO14" i="4"/>
  <c r="AP14" i="4"/>
  <c r="AQ14" i="4"/>
  <c r="AR14" i="4"/>
  <c r="AS14" i="4"/>
  <c r="AT14" i="4"/>
  <c r="AU14" i="4"/>
  <c r="AV14" i="4"/>
  <c r="AW14" i="4"/>
  <c r="AX14" i="4"/>
  <c r="AY14" i="4"/>
  <c r="AZ14" i="4"/>
  <c r="BA14" i="4"/>
  <c r="BB14" i="4"/>
  <c r="BC14" i="4"/>
  <c r="BD14" i="4"/>
  <c r="AO15" i="4"/>
  <c r="AP15" i="4"/>
  <c r="AQ15" i="4"/>
  <c r="AR15" i="4"/>
  <c r="AS15" i="4"/>
  <c r="AT15" i="4"/>
  <c r="AU15" i="4"/>
  <c r="AV15" i="4"/>
  <c r="AW15" i="4"/>
  <c r="AX15" i="4"/>
  <c r="AY15" i="4"/>
  <c r="AZ15" i="4"/>
  <c r="BA15" i="4"/>
  <c r="BB15" i="4"/>
  <c r="BC15" i="4"/>
  <c r="BD15" i="4"/>
  <c r="AO16" i="4"/>
  <c r="AP16" i="4"/>
  <c r="AQ16" i="4"/>
  <c r="AR16" i="4"/>
  <c r="AS16" i="4"/>
  <c r="AT16" i="4"/>
  <c r="AU16" i="4"/>
  <c r="AV16" i="4"/>
  <c r="AW16" i="4"/>
  <c r="AX16" i="4"/>
  <c r="AY16" i="4"/>
  <c r="AZ16" i="4"/>
  <c r="BA16" i="4"/>
  <c r="BB16" i="4"/>
  <c r="BC16" i="4"/>
  <c r="BD16" i="4"/>
  <c r="AO17" i="4"/>
  <c r="AP17" i="4"/>
  <c r="AQ17" i="4"/>
  <c r="AR17" i="4"/>
  <c r="AS17" i="4"/>
  <c r="AT17" i="4"/>
  <c r="AU17" i="4"/>
  <c r="AV17" i="4"/>
  <c r="AW17" i="4"/>
  <c r="AX17" i="4"/>
  <c r="AY17" i="4"/>
  <c r="AZ17" i="4"/>
  <c r="BA17" i="4"/>
  <c r="BB17" i="4"/>
  <c r="BC17" i="4"/>
  <c r="BD17" i="4"/>
  <c r="AO18" i="4"/>
  <c r="AP18" i="4"/>
  <c r="AQ18" i="4"/>
  <c r="AR18" i="4"/>
  <c r="AS18" i="4"/>
  <c r="AT18" i="4"/>
  <c r="AU18" i="4"/>
  <c r="AV18" i="4"/>
  <c r="AW18" i="4"/>
  <c r="AX18" i="4"/>
  <c r="AY18" i="4"/>
  <c r="AZ18" i="4"/>
  <c r="BA18" i="4"/>
  <c r="BB18" i="4"/>
  <c r="BC18" i="4"/>
  <c r="BD18" i="4"/>
  <c r="AO19" i="4"/>
  <c r="AP19" i="4"/>
  <c r="AQ19" i="4"/>
  <c r="AR19" i="4"/>
  <c r="AS19" i="4"/>
  <c r="AT19" i="4"/>
  <c r="AU19" i="4"/>
  <c r="AV19" i="4"/>
  <c r="AW19" i="4"/>
  <c r="AX19" i="4"/>
  <c r="AY19" i="4"/>
  <c r="AZ19" i="4"/>
  <c r="BA19" i="4"/>
  <c r="BB19" i="4"/>
  <c r="BC19" i="4"/>
  <c r="BD19" i="4"/>
  <c r="AO20" i="4"/>
  <c r="AP20" i="4"/>
  <c r="AQ20" i="4"/>
  <c r="AR20" i="4"/>
  <c r="AS20" i="4"/>
  <c r="AT20" i="4"/>
  <c r="AU20" i="4"/>
  <c r="AV20" i="4"/>
  <c r="AW20" i="4"/>
  <c r="AX20" i="4"/>
  <c r="AY20" i="4"/>
  <c r="AZ20" i="4"/>
  <c r="BA20" i="4"/>
  <c r="BB20" i="4"/>
  <c r="BC20" i="4"/>
  <c r="BD20" i="4"/>
  <c r="AO21" i="4"/>
  <c r="AP21" i="4"/>
  <c r="AQ21" i="4"/>
  <c r="AR21" i="4"/>
  <c r="AS21" i="4"/>
  <c r="AT21" i="4"/>
  <c r="AU21" i="4"/>
  <c r="AV21" i="4"/>
  <c r="AW21" i="4"/>
  <c r="AX21" i="4"/>
  <c r="AY21" i="4"/>
  <c r="AZ21" i="4"/>
  <c r="BA21" i="4"/>
  <c r="BB21" i="4"/>
  <c r="BC21" i="4"/>
  <c r="BD21" i="4"/>
  <c r="AP7" i="4"/>
  <c r="AQ7" i="4"/>
  <c r="AR7" i="4"/>
  <c r="AS7" i="4"/>
  <c r="AT7" i="4"/>
  <c r="AU7" i="4"/>
  <c r="AV7" i="4"/>
  <c r="AW7" i="4"/>
  <c r="AX7" i="4"/>
  <c r="AY7" i="4"/>
  <c r="AZ7" i="4"/>
  <c r="BA7" i="4"/>
  <c r="BB7" i="4"/>
  <c r="BC7" i="4"/>
  <c r="BD7" i="4"/>
  <c r="AN8" i="4"/>
  <c r="AN9" i="4"/>
  <c r="AN10" i="4"/>
  <c r="AN11" i="4"/>
  <c r="AN12" i="4"/>
  <c r="AN13" i="4"/>
  <c r="AN14" i="4"/>
  <c r="AN15" i="4"/>
  <c r="AN16" i="4"/>
  <c r="AN17" i="4"/>
  <c r="AN18" i="4"/>
  <c r="AN19" i="4"/>
  <c r="AN20" i="4"/>
  <c r="AN21" i="4"/>
  <c r="AN7" i="4"/>
  <c r="U8" i="4"/>
  <c r="U9" i="4"/>
  <c r="U10" i="4"/>
  <c r="U11" i="4"/>
  <c r="U12" i="4"/>
  <c r="U13" i="4"/>
  <c r="U14" i="4"/>
  <c r="U15" i="4"/>
  <c r="U16" i="4"/>
  <c r="U17" i="4"/>
  <c r="U18" i="4"/>
  <c r="U19" i="4"/>
  <c r="U20" i="4"/>
  <c r="U21" i="4"/>
  <c r="U7" i="4"/>
  <c r="B8" i="4"/>
  <c r="C8" i="4"/>
  <c r="V8" i="4" s="1"/>
  <c r="D8" i="4"/>
  <c r="W8" i="4" s="1"/>
  <c r="E8" i="4"/>
  <c r="X8" i="4" s="1"/>
  <c r="F8" i="4"/>
  <c r="Y8" i="4" s="1"/>
  <c r="G8" i="4"/>
  <c r="Z8" i="4" s="1"/>
  <c r="H8" i="4"/>
  <c r="AA8" i="4" s="1"/>
  <c r="I8" i="4"/>
  <c r="AB8" i="4" s="1"/>
  <c r="J8" i="4"/>
  <c r="AC8" i="4" s="1"/>
  <c r="K8" i="4"/>
  <c r="AD8" i="4" s="1"/>
  <c r="L8" i="4"/>
  <c r="AE8" i="4" s="1"/>
  <c r="M8" i="4"/>
  <c r="AF8" i="4" s="1"/>
  <c r="N8" i="4"/>
  <c r="AG8" i="4" s="1"/>
  <c r="O8" i="4"/>
  <c r="AH8" i="4" s="1"/>
  <c r="P8" i="4"/>
  <c r="AI8" i="4" s="1"/>
  <c r="Q8" i="4"/>
  <c r="AJ8" i="4" s="1"/>
  <c r="R8" i="4"/>
  <c r="AK8" i="4" s="1"/>
  <c r="B9" i="4"/>
  <c r="C9" i="4"/>
  <c r="V9" i="4" s="1"/>
  <c r="D9" i="4"/>
  <c r="W9" i="4" s="1"/>
  <c r="E9" i="4"/>
  <c r="X9" i="4" s="1"/>
  <c r="F9" i="4"/>
  <c r="Y9" i="4" s="1"/>
  <c r="G9" i="4"/>
  <c r="Z9" i="4" s="1"/>
  <c r="H9" i="4"/>
  <c r="AA9" i="4" s="1"/>
  <c r="I9" i="4"/>
  <c r="AB9" i="4" s="1"/>
  <c r="J9" i="4"/>
  <c r="AC9" i="4" s="1"/>
  <c r="K9" i="4"/>
  <c r="AD9" i="4" s="1"/>
  <c r="L9" i="4"/>
  <c r="M9" i="4"/>
  <c r="AF9" i="4" s="1"/>
  <c r="N9" i="4"/>
  <c r="AG9" i="4" s="1"/>
  <c r="O9" i="4"/>
  <c r="AH9" i="4" s="1"/>
  <c r="P9" i="4"/>
  <c r="AI9" i="4" s="1"/>
  <c r="Q9" i="4"/>
  <c r="AJ9" i="4" s="1"/>
  <c r="R9" i="4"/>
  <c r="AK9" i="4" s="1"/>
  <c r="B10" i="4"/>
  <c r="C10" i="4"/>
  <c r="V10" i="4" s="1"/>
  <c r="D10" i="4"/>
  <c r="W10" i="4" s="1"/>
  <c r="E10" i="4"/>
  <c r="X10" i="4" s="1"/>
  <c r="F10" i="4"/>
  <c r="Y10" i="4" s="1"/>
  <c r="G10" i="4"/>
  <c r="Z10" i="4" s="1"/>
  <c r="H10" i="4"/>
  <c r="AA10" i="4" s="1"/>
  <c r="I10" i="4"/>
  <c r="AB10" i="4" s="1"/>
  <c r="J10" i="4"/>
  <c r="AC10" i="4" s="1"/>
  <c r="K10" i="4"/>
  <c r="AD10" i="4" s="1"/>
  <c r="L10" i="4"/>
  <c r="AE10" i="4" s="1"/>
  <c r="M10" i="4"/>
  <c r="AF10" i="4" s="1"/>
  <c r="N10" i="4"/>
  <c r="AG10" i="4" s="1"/>
  <c r="O10" i="4"/>
  <c r="AH10" i="4" s="1"/>
  <c r="P10" i="4"/>
  <c r="AI10" i="4" s="1"/>
  <c r="Q10" i="4"/>
  <c r="AJ10" i="4" s="1"/>
  <c r="R10" i="4"/>
  <c r="AK10" i="4" s="1"/>
  <c r="B11" i="4"/>
  <c r="C11" i="4"/>
  <c r="V11" i="4" s="1"/>
  <c r="D11" i="4"/>
  <c r="W11" i="4" s="1"/>
  <c r="E11" i="4"/>
  <c r="X11" i="4" s="1"/>
  <c r="F11" i="4"/>
  <c r="Y11" i="4" s="1"/>
  <c r="G11" i="4"/>
  <c r="Z11" i="4" s="1"/>
  <c r="H11" i="4"/>
  <c r="AA11" i="4" s="1"/>
  <c r="I11" i="4"/>
  <c r="AB11" i="4" s="1"/>
  <c r="J11" i="4"/>
  <c r="AC11" i="4" s="1"/>
  <c r="K11" i="4"/>
  <c r="AD11" i="4" s="1"/>
  <c r="L11" i="4"/>
  <c r="AE11" i="4" s="1"/>
  <c r="M11" i="4"/>
  <c r="AF11" i="4" s="1"/>
  <c r="N11" i="4"/>
  <c r="AG11" i="4" s="1"/>
  <c r="O11" i="4"/>
  <c r="AH11" i="4" s="1"/>
  <c r="P11" i="4"/>
  <c r="AI11" i="4" s="1"/>
  <c r="Q11" i="4"/>
  <c r="AJ11" i="4" s="1"/>
  <c r="R11" i="4"/>
  <c r="AK11" i="4" s="1"/>
  <c r="B12" i="4"/>
  <c r="C12" i="4"/>
  <c r="V12" i="4" s="1"/>
  <c r="D12" i="4"/>
  <c r="W12" i="4" s="1"/>
  <c r="E12" i="4"/>
  <c r="X12" i="4" s="1"/>
  <c r="F12" i="4"/>
  <c r="Y12" i="4" s="1"/>
  <c r="G12" i="4"/>
  <c r="Z12" i="4" s="1"/>
  <c r="H12" i="4"/>
  <c r="AA12" i="4" s="1"/>
  <c r="I12" i="4"/>
  <c r="AB12" i="4" s="1"/>
  <c r="J12" i="4"/>
  <c r="AC12" i="4" s="1"/>
  <c r="K12" i="4"/>
  <c r="AD12" i="4" s="1"/>
  <c r="L12" i="4"/>
  <c r="AE12" i="4" s="1"/>
  <c r="M12" i="4"/>
  <c r="AF12" i="4" s="1"/>
  <c r="N12" i="4"/>
  <c r="AG12" i="4" s="1"/>
  <c r="O12" i="4"/>
  <c r="AH12" i="4" s="1"/>
  <c r="P12" i="4"/>
  <c r="AI12" i="4" s="1"/>
  <c r="Q12" i="4"/>
  <c r="AJ12" i="4" s="1"/>
  <c r="R12" i="4"/>
  <c r="AK12" i="4" s="1"/>
  <c r="B13" i="4"/>
  <c r="C13" i="4"/>
  <c r="V13" i="4" s="1"/>
  <c r="D13" i="4"/>
  <c r="W13" i="4" s="1"/>
  <c r="E13" i="4"/>
  <c r="X13" i="4" s="1"/>
  <c r="F13" i="4"/>
  <c r="Y13" i="4" s="1"/>
  <c r="G13" i="4"/>
  <c r="Z13" i="4" s="1"/>
  <c r="H13" i="4"/>
  <c r="AA13" i="4" s="1"/>
  <c r="I13" i="4"/>
  <c r="AB13" i="4" s="1"/>
  <c r="J13" i="4"/>
  <c r="AC13" i="4" s="1"/>
  <c r="K13" i="4"/>
  <c r="AD13" i="4" s="1"/>
  <c r="L13" i="4"/>
  <c r="AE13" i="4" s="1"/>
  <c r="M13" i="4"/>
  <c r="AF13" i="4" s="1"/>
  <c r="N13" i="4"/>
  <c r="AG13" i="4" s="1"/>
  <c r="O13" i="4"/>
  <c r="AH13" i="4" s="1"/>
  <c r="P13" i="4"/>
  <c r="AI13" i="4" s="1"/>
  <c r="Q13" i="4"/>
  <c r="AJ13" i="4" s="1"/>
  <c r="R13" i="4"/>
  <c r="AK13" i="4" s="1"/>
  <c r="B14" i="4"/>
  <c r="C14" i="4"/>
  <c r="V14" i="4" s="1"/>
  <c r="D14" i="4"/>
  <c r="W14" i="4" s="1"/>
  <c r="E14" i="4"/>
  <c r="X14" i="4" s="1"/>
  <c r="F14" i="4"/>
  <c r="Y14" i="4" s="1"/>
  <c r="G14" i="4"/>
  <c r="Z14" i="4" s="1"/>
  <c r="H14" i="4"/>
  <c r="AA14" i="4" s="1"/>
  <c r="I14" i="4"/>
  <c r="AB14" i="4" s="1"/>
  <c r="J14" i="4"/>
  <c r="AC14" i="4" s="1"/>
  <c r="K14" i="4"/>
  <c r="AD14" i="4" s="1"/>
  <c r="L14" i="4"/>
  <c r="AE14" i="4" s="1"/>
  <c r="M14" i="4"/>
  <c r="AF14" i="4" s="1"/>
  <c r="N14" i="4"/>
  <c r="AG14" i="4" s="1"/>
  <c r="O14" i="4"/>
  <c r="AH14" i="4" s="1"/>
  <c r="P14" i="4"/>
  <c r="AI14" i="4" s="1"/>
  <c r="Q14" i="4"/>
  <c r="AJ14" i="4" s="1"/>
  <c r="R14" i="4"/>
  <c r="AK14" i="4" s="1"/>
  <c r="B15" i="4"/>
  <c r="C15" i="4"/>
  <c r="V15" i="4" s="1"/>
  <c r="D15" i="4"/>
  <c r="W15" i="4" s="1"/>
  <c r="E15" i="4"/>
  <c r="X15" i="4" s="1"/>
  <c r="F15" i="4"/>
  <c r="Y15" i="4" s="1"/>
  <c r="G15" i="4"/>
  <c r="Z15" i="4" s="1"/>
  <c r="H15" i="4"/>
  <c r="AA15" i="4" s="1"/>
  <c r="I15" i="4"/>
  <c r="AB15" i="4" s="1"/>
  <c r="J15" i="4"/>
  <c r="AC15" i="4" s="1"/>
  <c r="K15" i="4"/>
  <c r="AD15" i="4" s="1"/>
  <c r="L15" i="4"/>
  <c r="AE15" i="4" s="1"/>
  <c r="M15" i="4"/>
  <c r="AF15" i="4" s="1"/>
  <c r="N15" i="4"/>
  <c r="AG15" i="4" s="1"/>
  <c r="O15" i="4"/>
  <c r="AH15" i="4" s="1"/>
  <c r="P15" i="4"/>
  <c r="AI15" i="4" s="1"/>
  <c r="Q15" i="4"/>
  <c r="AJ15" i="4" s="1"/>
  <c r="R15" i="4"/>
  <c r="AK15" i="4" s="1"/>
  <c r="B16" i="4"/>
  <c r="C16" i="4"/>
  <c r="V16" i="4" s="1"/>
  <c r="D16" i="4"/>
  <c r="W16" i="4" s="1"/>
  <c r="E16" i="4"/>
  <c r="X16" i="4" s="1"/>
  <c r="F16" i="4"/>
  <c r="Y16" i="4" s="1"/>
  <c r="G16" i="4"/>
  <c r="Z16" i="4" s="1"/>
  <c r="H16" i="4"/>
  <c r="AA16" i="4" s="1"/>
  <c r="I16" i="4"/>
  <c r="AB16" i="4" s="1"/>
  <c r="J16" i="4"/>
  <c r="AC16" i="4" s="1"/>
  <c r="K16" i="4"/>
  <c r="AD16" i="4" s="1"/>
  <c r="L16" i="4"/>
  <c r="AE16" i="4" s="1"/>
  <c r="M16" i="4"/>
  <c r="AF16" i="4" s="1"/>
  <c r="N16" i="4"/>
  <c r="AG16" i="4" s="1"/>
  <c r="O16" i="4"/>
  <c r="AH16" i="4" s="1"/>
  <c r="P16" i="4"/>
  <c r="AI16" i="4" s="1"/>
  <c r="Q16" i="4"/>
  <c r="AJ16" i="4" s="1"/>
  <c r="R16" i="4"/>
  <c r="AK16" i="4" s="1"/>
  <c r="B17" i="4"/>
  <c r="C17" i="4"/>
  <c r="V17" i="4" s="1"/>
  <c r="D17" i="4"/>
  <c r="W17" i="4" s="1"/>
  <c r="E17" i="4"/>
  <c r="X17" i="4" s="1"/>
  <c r="F17" i="4"/>
  <c r="Y17" i="4" s="1"/>
  <c r="G17" i="4"/>
  <c r="Z17" i="4" s="1"/>
  <c r="H17" i="4"/>
  <c r="AA17" i="4" s="1"/>
  <c r="I17" i="4"/>
  <c r="AB17" i="4" s="1"/>
  <c r="J17" i="4"/>
  <c r="AC17" i="4" s="1"/>
  <c r="K17" i="4"/>
  <c r="AD17" i="4" s="1"/>
  <c r="L17" i="4"/>
  <c r="AE17" i="4" s="1"/>
  <c r="M17" i="4"/>
  <c r="AF17" i="4" s="1"/>
  <c r="N17" i="4"/>
  <c r="AG17" i="4" s="1"/>
  <c r="O17" i="4"/>
  <c r="AH17" i="4" s="1"/>
  <c r="P17" i="4"/>
  <c r="AI17" i="4" s="1"/>
  <c r="Q17" i="4"/>
  <c r="AJ17" i="4" s="1"/>
  <c r="R17" i="4"/>
  <c r="AK17" i="4" s="1"/>
  <c r="B18" i="4"/>
  <c r="C18" i="4"/>
  <c r="V18" i="4" s="1"/>
  <c r="D18" i="4"/>
  <c r="W18" i="4" s="1"/>
  <c r="E18" i="4"/>
  <c r="X18" i="4" s="1"/>
  <c r="F18" i="4"/>
  <c r="Y18" i="4" s="1"/>
  <c r="G18" i="4"/>
  <c r="Z18" i="4" s="1"/>
  <c r="H18" i="4"/>
  <c r="AA18" i="4" s="1"/>
  <c r="I18" i="4"/>
  <c r="AB18" i="4" s="1"/>
  <c r="J18" i="4"/>
  <c r="AC18" i="4" s="1"/>
  <c r="K18" i="4"/>
  <c r="AD18" i="4" s="1"/>
  <c r="L18" i="4"/>
  <c r="AE18" i="4" s="1"/>
  <c r="M18" i="4"/>
  <c r="AF18" i="4" s="1"/>
  <c r="N18" i="4"/>
  <c r="AG18" i="4" s="1"/>
  <c r="O18" i="4"/>
  <c r="AH18" i="4" s="1"/>
  <c r="P18" i="4"/>
  <c r="AI18" i="4" s="1"/>
  <c r="Q18" i="4"/>
  <c r="AJ18" i="4" s="1"/>
  <c r="R18" i="4"/>
  <c r="AK18" i="4" s="1"/>
  <c r="B19" i="4"/>
  <c r="C19" i="4"/>
  <c r="V19" i="4" s="1"/>
  <c r="D19" i="4"/>
  <c r="W19" i="4" s="1"/>
  <c r="E19" i="4"/>
  <c r="X19" i="4" s="1"/>
  <c r="F19" i="4"/>
  <c r="Y19" i="4" s="1"/>
  <c r="G19" i="4"/>
  <c r="Z19" i="4" s="1"/>
  <c r="H19" i="4"/>
  <c r="AA19" i="4" s="1"/>
  <c r="I19" i="4"/>
  <c r="AB19" i="4" s="1"/>
  <c r="J19" i="4"/>
  <c r="AC19" i="4" s="1"/>
  <c r="K19" i="4"/>
  <c r="AD19" i="4" s="1"/>
  <c r="L19" i="4"/>
  <c r="AE19" i="4" s="1"/>
  <c r="M19" i="4"/>
  <c r="AF19" i="4" s="1"/>
  <c r="N19" i="4"/>
  <c r="AG19" i="4" s="1"/>
  <c r="O19" i="4"/>
  <c r="AH19" i="4" s="1"/>
  <c r="P19" i="4"/>
  <c r="AI19" i="4" s="1"/>
  <c r="Q19" i="4"/>
  <c r="AJ19" i="4" s="1"/>
  <c r="R19" i="4"/>
  <c r="AK19" i="4" s="1"/>
  <c r="B20" i="4"/>
  <c r="C20" i="4"/>
  <c r="V20" i="4" s="1"/>
  <c r="D20" i="4"/>
  <c r="W20" i="4" s="1"/>
  <c r="E20" i="4"/>
  <c r="X20" i="4" s="1"/>
  <c r="F20" i="4"/>
  <c r="Y20" i="4" s="1"/>
  <c r="G20" i="4"/>
  <c r="Z20" i="4" s="1"/>
  <c r="H20" i="4"/>
  <c r="AA20" i="4" s="1"/>
  <c r="I20" i="4"/>
  <c r="AB20" i="4" s="1"/>
  <c r="J20" i="4"/>
  <c r="AC20" i="4" s="1"/>
  <c r="K20" i="4"/>
  <c r="AD20" i="4" s="1"/>
  <c r="L20" i="4"/>
  <c r="AE20" i="4" s="1"/>
  <c r="M20" i="4"/>
  <c r="AF20" i="4" s="1"/>
  <c r="N20" i="4"/>
  <c r="AG20" i="4" s="1"/>
  <c r="O20" i="4"/>
  <c r="AH20" i="4" s="1"/>
  <c r="P20" i="4"/>
  <c r="AI20" i="4" s="1"/>
  <c r="Q20" i="4"/>
  <c r="AJ20" i="4" s="1"/>
  <c r="R20" i="4"/>
  <c r="AK20" i="4" s="1"/>
  <c r="B21" i="4"/>
  <c r="C21" i="4"/>
  <c r="V21" i="4" s="1"/>
  <c r="D21" i="4"/>
  <c r="W21" i="4" s="1"/>
  <c r="E21" i="4"/>
  <c r="X21" i="4" s="1"/>
  <c r="F21" i="4"/>
  <c r="Y21" i="4" s="1"/>
  <c r="G21" i="4"/>
  <c r="Z21" i="4" s="1"/>
  <c r="H21" i="4"/>
  <c r="AA21" i="4" s="1"/>
  <c r="I21" i="4"/>
  <c r="AB21" i="4" s="1"/>
  <c r="J21" i="4"/>
  <c r="AC21" i="4" s="1"/>
  <c r="K21" i="4"/>
  <c r="AD21" i="4" s="1"/>
  <c r="L21" i="4"/>
  <c r="AE21" i="4" s="1"/>
  <c r="M21" i="4"/>
  <c r="AF21" i="4" s="1"/>
  <c r="N21" i="4"/>
  <c r="AG21" i="4" s="1"/>
  <c r="O21" i="4"/>
  <c r="AH21" i="4" s="1"/>
  <c r="P21" i="4"/>
  <c r="AI21" i="4" s="1"/>
  <c r="Q21" i="4"/>
  <c r="AJ21" i="4" s="1"/>
  <c r="R21" i="4"/>
  <c r="AK21" i="4" s="1"/>
  <c r="D7" i="4"/>
  <c r="W7" i="4" s="1"/>
  <c r="E7" i="4"/>
  <c r="X7" i="4" s="1"/>
  <c r="F7" i="4"/>
  <c r="Y7" i="4" s="1"/>
  <c r="G7" i="4"/>
  <c r="Z7" i="4" s="1"/>
  <c r="H7" i="4"/>
  <c r="AA7" i="4" s="1"/>
  <c r="I7" i="4"/>
  <c r="AB7" i="4" s="1"/>
  <c r="J7" i="4"/>
  <c r="AC7" i="4" s="1"/>
  <c r="K7" i="4"/>
  <c r="L7" i="4"/>
  <c r="AE7" i="4" s="1"/>
  <c r="M7" i="4"/>
  <c r="AF7" i="4" s="1"/>
  <c r="N7" i="4"/>
  <c r="AG7" i="4" s="1"/>
  <c r="O7" i="4"/>
  <c r="P7" i="4"/>
  <c r="AI7" i="4" s="1"/>
  <c r="Q7" i="4"/>
  <c r="AJ7" i="4" s="1"/>
  <c r="R7" i="4"/>
  <c r="AK7" i="4" s="1"/>
  <c r="C7" i="4"/>
  <c r="V7" i="4" s="1"/>
  <c r="B7" i="4"/>
  <c r="CO5" i="4" l="1"/>
  <c r="CH5" i="4"/>
  <c r="C5" i="4"/>
  <c r="R5" i="4"/>
  <c r="CE5" i="4"/>
  <c r="CA5" i="4"/>
  <c r="CF5" i="4"/>
  <c r="CB5" i="4"/>
  <c r="CD5" i="4"/>
  <c r="BZ5" i="4"/>
  <c r="CG5" i="4"/>
  <c r="CC5" i="4"/>
  <c r="BY5" i="4"/>
  <c r="BV21" i="4"/>
  <c r="BN14" i="4"/>
  <c r="BT18" i="4"/>
  <c r="BV15" i="4"/>
  <c r="AY5" i="4"/>
  <c r="CY5" i="4"/>
  <c r="BQ20" i="4"/>
  <c r="BN10" i="4"/>
  <c r="DA5" i="4"/>
  <c r="CW5" i="4"/>
  <c r="DU5" i="4"/>
  <c r="DQ5" i="4"/>
  <c r="DM5" i="4"/>
  <c r="DI5" i="4"/>
  <c r="BN15" i="4"/>
  <c r="BT14" i="4"/>
  <c r="BL14" i="4"/>
  <c r="AU5" i="4"/>
  <c r="AX5" i="4"/>
  <c r="BJ15" i="4"/>
  <c r="BR14" i="4"/>
  <c r="BH14" i="4"/>
  <c r="BU12" i="4"/>
  <c r="BV14" i="4"/>
  <c r="BM14" i="4"/>
  <c r="BG21" i="4"/>
  <c r="BL21" i="4"/>
  <c r="BT21" i="4"/>
  <c r="BH21" i="4"/>
  <c r="BP21" i="4"/>
  <c r="BV20" i="4"/>
  <c r="BK20" i="4"/>
  <c r="BN18" i="4"/>
  <c r="BS16" i="4"/>
  <c r="BN12" i="4"/>
  <c r="BN11" i="4"/>
  <c r="BV11" i="4"/>
  <c r="BJ11" i="4"/>
  <c r="BI8" i="4"/>
  <c r="BR8" i="4"/>
  <c r="BM8" i="4"/>
  <c r="BR21" i="4"/>
  <c r="BS20" i="4"/>
  <c r="BH13" i="4"/>
  <c r="BN13" i="4"/>
  <c r="BS8" i="4"/>
  <c r="BT7" i="4"/>
  <c r="BI7" i="4"/>
  <c r="BJ20" i="4"/>
  <c r="BO20" i="4"/>
  <c r="BU20" i="4"/>
  <c r="BG20" i="4"/>
  <c r="BM20" i="4"/>
  <c r="BR20" i="4"/>
  <c r="BH18" i="4"/>
  <c r="BO18" i="4"/>
  <c r="BV18" i="4"/>
  <c r="BK18" i="4"/>
  <c r="BS18" i="4"/>
  <c r="BI16" i="4"/>
  <c r="BQ16" i="4"/>
  <c r="BK16" i="4"/>
  <c r="BK12" i="4"/>
  <c r="BS12" i="4"/>
  <c r="BI12" i="4"/>
  <c r="BO12" i="4"/>
  <c r="BV12" i="4"/>
  <c r="CX5" i="4"/>
  <c r="DT5" i="4"/>
  <c r="DL5" i="4"/>
  <c r="AG5" i="4"/>
  <c r="AC5" i="4"/>
  <c r="BN7" i="4"/>
  <c r="BJ21" i="4"/>
  <c r="BN20" i="4"/>
  <c r="BP18" i="4"/>
  <c r="BQ12" i="4"/>
  <c r="BR11" i="4"/>
  <c r="BH10" i="4"/>
  <c r="BV10" i="4"/>
  <c r="BO10" i="4"/>
  <c r="BK8" i="4"/>
  <c r="BQ14" i="4"/>
  <c r="Y5" i="4"/>
  <c r="AF5" i="4"/>
  <c r="AK5" i="4"/>
  <c r="AJ5" i="4"/>
  <c r="Z5" i="4"/>
  <c r="X5" i="4"/>
  <c r="DK5" i="4"/>
  <c r="V5" i="4"/>
  <c r="L5" i="4"/>
  <c r="AB5" i="4"/>
  <c r="CU5" i="4"/>
  <c r="DO5" i="4"/>
  <c r="DP5" i="4"/>
  <c r="AE9" i="4"/>
  <c r="AE5" i="4" s="1"/>
  <c r="AT5" i="4"/>
  <c r="O5" i="4"/>
  <c r="AH7" i="4"/>
  <c r="AH5" i="4" s="1"/>
  <c r="K5" i="4"/>
  <c r="AD7" i="4"/>
  <c r="AD5" i="4" s="1"/>
  <c r="BH17" i="4"/>
  <c r="BV17" i="4"/>
  <c r="BN17" i="4"/>
  <c r="BK7" i="4"/>
  <c r="BO7" i="4"/>
  <c r="BS7" i="4"/>
  <c r="BG7" i="4"/>
  <c r="BR7" i="4"/>
  <c r="BM7" i="4"/>
  <c r="BH7" i="4"/>
  <c r="BH19" i="4"/>
  <c r="BQ19" i="4"/>
  <c r="BI10" i="4"/>
  <c r="BM10" i="4"/>
  <c r="BQ10" i="4"/>
  <c r="BU10" i="4"/>
  <c r="BG10" i="4"/>
  <c r="BL10" i="4"/>
  <c r="BR10" i="4"/>
  <c r="AI5" i="4"/>
  <c r="AA5" i="4"/>
  <c r="W5" i="4"/>
  <c r="BV7" i="4"/>
  <c r="BQ7" i="4"/>
  <c r="BL7" i="4"/>
  <c r="BI18" i="4"/>
  <c r="BM18" i="4"/>
  <c r="BQ18" i="4"/>
  <c r="BU18" i="4"/>
  <c r="BG18" i="4"/>
  <c r="BL18" i="4"/>
  <c r="BR18" i="4"/>
  <c r="BR16" i="4"/>
  <c r="BG14" i="4"/>
  <c r="BK14" i="4"/>
  <c r="BO14" i="4"/>
  <c r="BS14" i="4"/>
  <c r="BJ14" i="4"/>
  <c r="BP14" i="4"/>
  <c r="BU14" i="4"/>
  <c r="BS10" i="4"/>
  <c r="BK10" i="4"/>
  <c r="BH8" i="4"/>
  <c r="BJ8" i="4"/>
  <c r="BO8" i="4"/>
  <c r="BU8" i="4"/>
  <c r="BG8" i="4"/>
  <c r="BN8" i="4"/>
  <c r="BV8" i="4"/>
  <c r="DS5" i="4"/>
  <c r="BU7" i="4"/>
  <c r="BP7" i="4"/>
  <c r="BJ7" i="4"/>
  <c r="BV19" i="4"/>
  <c r="BH16" i="4"/>
  <c r="BJ16" i="4"/>
  <c r="BO16" i="4"/>
  <c r="BU16" i="4"/>
  <c r="BG16" i="4"/>
  <c r="BN16" i="4"/>
  <c r="BV16" i="4"/>
  <c r="BP10" i="4"/>
  <c r="BJ10" i="4"/>
  <c r="BH9" i="4"/>
  <c r="BV9" i="4"/>
  <c r="DV5" i="4"/>
  <c r="DR5" i="4"/>
  <c r="DN5" i="4"/>
  <c r="DJ5" i="4"/>
  <c r="BH20" i="4"/>
  <c r="BL20" i="4"/>
  <c r="BP20" i="4"/>
  <c r="BT20" i="4"/>
  <c r="BH12" i="4"/>
  <c r="BG12" i="4"/>
  <c r="BM12" i="4"/>
  <c r="BR12" i="4"/>
  <c r="CZ5" i="4"/>
  <c r="CV5" i="4"/>
  <c r="BT19" i="4"/>
  <c r="BN19" i="4"/>
  <c r="BI19" i="4"/>
  <c r="BR17" i="4"/>
  <c r="BJ17" i="4"/>
  <c r="BG15" i="4"/>
  <c r="BK15" i="4"/>
  <c r="BO15" i="4"/>
  <c r="BS15" i="4"/>
  <c r="BI15" i="4"/>
  <c r="BM15" i="4"/>
  <c r="BQ15" i="4"/>
  <c r="BU15" i="4"/>
  <c r="BR13" i="4"/>
  <c r="BJ13" i="4"/>
  <c r="BG11" i="4"/>
  <c r="BK11" i="4"/>
  <c r="BO11" i="4"/>
  <c r="BS11" i="4"/>
  <c r="BI11" i="4"/>
  <c r="BM11" i="4"/>
  <c r="BQ11" i="4"/>
  <c r="BU11" i="4"/>
  <c r="BR9" i="4"/>
  <c r="BJ9" i="4"/>
  <c r="BU21" i="4"/>
  <c r="BQ21" i="4"/>
  <c r="BM21" i="4"/>
  <c r="BI21" i="4"/>
  <c r="BR19" i="4"/>
  <c r="BM19" i="4"/>
  <c r="BP17" i="4"/>
  <c r="BT15" i="4"/>
  <c r="BL15" i="4"/>
  <c r="BP13" i="4"/>
  <c r="BT11" i="4"/>
  <c r="BL11" i="4"/>
  <c r="BP9" i="4"/>
  <c r="BG19" i="4"/>
  <c r="BK19" i="4"/>
  <c r="BO19" i="4"/>
  <c r="BS19" i="4"/>
  <c r="BI17" i="4"/>
  <c r="BM17" i="4"/>
  <c r="BQ17" i="4"/>
  <c r="BU17" i="4"/>
  <c r="BG17" i="4"/>
  <c r="BK17" i="4"/>
  <c r="BO17" i="4"/>
  <c r="BS17" i="4"/>
  <c r="BI13" i="4"/>
  <c r="BM13" i="4"/>
  <c r="BQ13" i="4"/>
  <c r="BU13" i="4"/>
  <c r="BG13" i="4"/>
  <c r="BK13" i="4"/>
  <c r="BO13" i="4"/>
  <c r="BS13" i="4"/>
  <c r="BI9" i="4"/>
  <c r="BM9" i="4"/>
  <c r="BQ9" i="4"/>
  <c r="BU9" i="4"/>
  <c r="BG9" i="4"/>
  <c r="BK9" i="4"/>
  <c r="BO9" i="4"/>
  <c r="BS9" i="4"/>
  <c r="BS21" i="4"/>
  <c r="BO21" i="4"/>
  <c r="BK21" i="4"/>
  <c r="BU19" i="4"/>
  <c r="BP19" i="4"/>
  <c r="BJ19" i="4"/>
  <c r="BT17" i="4"/>
  <c r="BL17" i="4"/>
  <c r="BP15" i="4"/>
  <c r="BH15" i="4"/>
  <c r="BT13" i="4"/>
  <c r="BL13" i="4"/>
  <c r="BP11" i="4"/>
  <c r="BH11" i="4"/>
  <c r="BT9" i="4"/>
  <c r="BL9" i="4"/>
  <c r="BT16" i="4"/>
  <c r="BP16" i="4"/>
  <c r="BL16" i="4"/>
  <c r="BT12" i="4"/>
  <c r="BP12" i="4"/>
  <c r="BL12" i="4"/>
  <c r="BT8" i="4"/>
  <c r="BP8" i="4"/>
  <c r="BL8" i="4"/>
  <c r="CI5" i="4"/>
  <c r="AZ5" i="4"/>
  <c r="AW5" i="4"/>
  <c r="AV5" i="4"/>
  <c r="AO5" i="4"/>
  <c r="I5" i="4"/>
  <c r="N5" i="4"/>
  <c r="J5" i="4"/>
  <c r="M5" i="4"/>
  <c r="BJ5" i="4" l="1"/>
  <c r="BM5" i="4"/>
  <c r="BO5" i="4"/>
  <c r="BI5" i="4"/>
  <c r="BP5" i="4"/>
  <c r="BL5" i="4"/>
  <c r="BR5" i="4"/>
  <c r="BK5" i="4"/>
  <c r="BT5" i="4"/>
  <c r="BU5" i="4"/>
  <c r="BQ5" i="4"/>
  <c r="BG5" i="4"/>
  <c r="BV5" i="4"/>
  <c r="BH5" i="4"/>
  <c r="BS5" i="4"/>
  <c r="BN5" i="4"/>
  <c r="F49" i="22" l="1"/>
  <c r="F50" i="22" l="1"/>
  <c r="DB5" i="4" l="1"/>
  <c r="DD5" i="4"/>
  <c r="DC5" i="4"/>
  <c r="CK5" i="4"/>
  <c r="CL5" i="4"/>
  <c r="CJ5" i="4"/>
  <c r="BC5" i="4"/>
  <c r="AR5" i="4"/>
  <c r="BB5" i="4"/>
  <c r="Q5" i="4"/>
  <c r="BA5" i="4"/>
  <c r="P5" i="4"/>
  <c r="BD5" i="4"/>
  <c r="AS5" i="4"/>
  <c r="DH5" i="4" l="1"/>
  <c r="DG5" i="4"/>
  <c r="CP5" i="4" l="1"/>
  <c r="CQ5" i="4"/>
  <c r="CR5" i="4"/>
  <c r="CS5" i="4"/>
  <c r="CT5" i="4"/>
  <c r="E5" i="4" l="1"/>
  <c r="D5" i="4"/>
  <c r="G5" i="4"/>
  <c r="H5" i="4"/>
  <c r="F5" i="4"/>
  <c r="AP5" i="4"/>
  <c r="AQ5" i="4"/>
</calcChain>
</file>

<file path=xl/sharedStrings.xml><?xml version="1.0" encoding="utf-8"?>
<sst xmlns="http://schemas.openxmlformats.org/spreadsheetml/2006/main" count="2717" uniqueCount="1205">
  <si>
    <t>Milestone</t>
  </si>
  <si>
    <t>Milestone 5</t>
  </si>
  <si>
    <t>Milestone 6</t>
  </si>
  <si>
    <t>Milestone 7</t>
  </si>
  <si>
    <t>Overhead rate as % of salary</t>
  </si>
  <si>
    <t>Total Project Labour Cost</t>
  </si>
  <si>
    <t>Material Costs</t>
  </si>
  <si>
    <t>Item</t>
  </si>
  <si>
    <t>Total Overhead Cost</t>
  </si>
  <si>
    <t>Total Material Costs</t>
  </si>
  <si>
    <t xml:space="preserve">Total </t>
  </si>
  <si>
    <t>Total Travel &amp; Subsistence Costs</t>
  </si>
  <si>
    <t>Total Other Costs</t>
  </si>
  <si>
    <t>Completion Date</t>
  </si>
  <si>
    <t>Country where work is to be carried out</t>
  </si>
  <si>
    <t>Total Subcontractor Costs</t>
  </si>
  <si>
    <t>Travel &amp; Subsistence Costs</t>
  </si>
  <si>
    <t>Project Cost (£)</t>
  </si>
  <si>
    <t>% Project Funding</t>
  </si>
  <si>
    <t>Other Costs</t>
  </si>
  <si>
    <t>Cost (£)</t>
  </si>
  <si>
    <t>Labour Costs</t>
  </si>
  <si>
    <t>Total Capital Costs</t>
  </si>
  <si>
    <t>Baseline Fuel Type</t>
  </si>
  <si>
    <t>Electricity</t>
  </si>
  <si>
    <t>£/year</t>
  </si>
  <si>
    <t>Select</t>
  </si>
  <si>
    <t>Natural Gas</t>
  </si>
  <si>
    <t>Other</t>
  </si>
  <si>
    <t>https://www.gov.uk/government/publications/greenhouse-gas-reporting-conversion-factors-2017</t>
  </si>
  <si>
    <t>Fuel Oil</t>
  </si>
  <si>
    <t>Gas Oil</t>
  </si>
  <si>
    <t>Wood Chip</t>
  </si>
  <si>
    <t>Biogas</t>
  </si>
  <si>
    <t>Overhead Costs</t>
  </si>
  <si>
    <t>Sub Contract Costs</t>
  </si>
  <si>
    <t>Feasibility Study and Preliminary Engineering</t>
  </si>
  <si>
    <t>Preliminary Engineering Only</t>
  </si>
  <si>
    <t>Comments</t>
  </si>
  <si>
    <t>Yes</t>
  </si>
  <si>
    <t>No</t>
  </si>
  <si>
    <t>Grant Sought (£)</t>
  </si>
  <si>
    <t>Grant Sought (%)</t>
  </si>
  <si>
    <t>Payment Milestone Number</t>
  </si>
  <si>
    <t>PM01</t>
  </si>
  <si>
    <t>PM02</t>
  </si>
  <si>
    <t>Role</t>
  </si>
  <si>
    <t>Name</t>
  </si>
  <si>
    <t>Responsibilities</t>
  </si>
  <si>
    <t xml:space="preserve">Please specify whether you are applying for any other non-IHRS sources of public funding for this project.
If so, please state amounts and sources.  </t>
  </si>
  <si>
    <t>£</t>
  </si>
  <si>
    <t>years</t>
  </si>
  <si>
    <t>Company RoI Requirement</t>
  </si>
  <si>
    <t>Deliverables Required</t>
  </si>
  <si>
    <t>Expected Milestone Completion Date</t>
  </si>
  <si>
    <t>PM03</t>
  </si>
  <si>
    <t>PM05</t>
  </si>
  <si>
    <t>PM06</t>
  </si>
  <si>
    <t>PM07</t>
  </si>
  <si>
    <t>Phase 1</t>
  </si>
  <si>
    <t>Manufacturing</t>
  </si>
  <si>
    <t>Sector List</t>
  </si>
  <si>
    <t>Cement</t>
  </si>
  <si>
    <t>Payment Milestone Description</t>
  </si>
  <si>
    <t>Organisation Size</t>
  </si>
  <si>
    <t>Industrial Heat Recovery Support (IHRS) Programme</t>
  </si>
  <si>
    <t>Estimated Completion Date</t>
  </si>
  <si>
    <t>Appropriate level Checkpoint form signed off by Delivery Partner</t>
  </si>
  <si>
    <t>%</t>
  </si>
  <si>
    <t>BEIS USE ONLY - DO NOT MAKE CHANGES TO THIS PAGE</t>
  </si>
  <si>
    <t>Large Enterprise</t>
  </si>
  <si>
    <t>Medium Enterprise</t>
  </si>
  <si>
    <t>Small Enterprise</t>
  </si>
  <si>
    <t>Payment Milestone 1</t>
  </si>
  <si>
    <t>Payment Milestone 2</t>
  </si>
  <si>
    <t>Back to Start</t>
  </si>
  <si>
    <t>Key</t>
  </si>
  <si>
    <t>Annual Turnover</t>
  </si>
  <si>
    <t>VAT Registration Number</t>
  </si>
  <si>
    <t>Registered Address</t>
  </si>
  <si>
    <t>Annual Energy Savings</t>
  </si>
  <si>
    <t>£/day</t>
  </si>
  <si>
    <t>£/unit</t>
  </si>
  <si>
    <t>days</t>
  </si>
  <si>
    <t>Rate</t>
  </si>
  <si>
    <t>Heat Recovered</t>
  </si>
  <si>
    <t>Section C</t>
  </si>
  <si>
    <t>Processing and preserving of meat</t>
  </si>
  <si>
    <t>Processing and preserving of poultry meat</t>
  </si>
  <si>
    <t>Production of meat and poultry meat products</t>
  </si>
  <si>
    <t>Processing and preserving of fish, crustaceans and molluscs</t>
  </si>
  <si>
    <t>Processing and preserving of potatoes</t>
  </si>
  <si>
    <t>Manufacture of fruit and vegetable juice</t>
  </si>
  <si>
    <t>Other processing and preserving of fruit and vegetables</t>
  </si>
  <si>
    <t>Manufacture of oils and fats</t>
  </si>
  <si>
    <t>Manufacture of margarine and similar edible fats</t>
  </si>
  <si>
    <t>Liquid milk and cream production</t>
  </si>
  <si>
    <t>Butter and cheese production</t>
  </si>
  <si>
    <t>Manufacture of other milk products</t>
  </si>
  <si>
    <t>Manufacture of ice cream</t>
  </si>
  <si>
    <t>Grain milling</t>
  </si>
  <si>
    <t>Manufacture of breakfast cereals and cereals-based food</t>
  </si>
  <si>
    <t>Manufacture of starches and starch products</t>
  </si>
  <si>
    <t>Manufacture of bread; manufacture of fresh pastry goods and cakes</t>
  </si>
  <si>
    <t>Manufacture of rusks and biscuits; manufacture of preserved pastry goods and cakes</t>
  </si>
  <si>
    <t>Manufacture of macaroni, noodles, couscous and similar farinaceous products</t>
  </si>
  <si>
    <t>Manufacture of sugar</t>
  </si>
  <si>
    <t>Manufacture of cocoa and chocolate confectionery</t>
  </si>
  <si>
    <t>Manufacture of sugar confectionery</t>
  </si>
  <si>
    <t>Tea processing</t>
  </si>
  <si>
    <t>Production of coffee and coffee substitutes</t>
  </si>
  <si>
    <t>Manufacture of condiments and seasonings</t>
  </si>
  <si>
    <t>Manufacture of prepared meals and dishes</t>
  </si>
  <si>
    <t>Manufacture of homogenized food preparations and dietetic food</t>
  </si>
  <si>
    <t>Manufacture of other food products n.e.c.</t>
  </si>
  <si>
    <t>Manufacture of prepared feeds for farm animals</t>
  </si>
  <si>
    <t>Manufacture of prepared pet foods</t>
  </si>
  <si>
    <t>Distilling, rectifying and blending of spirits</t>
  </si>
  <si>
    <t>Manufacture of wine from grape</t>
  </si>
  <si>
    <t>Manufacture of cider and other fruit wines</t>
  </si>
  <si>
    <t>Manufacture of other non-distilled fermented beverages</t>
  </si>
  <si>
    <t>Manufacture of beer</t>
  </si>
  <si>
    <t>Manufacture of malt</t>
  </si>
  <si>
    <t>Manufacture of soft drinks; production of mineral waters and other bottled waters</t>
  </si>
  <si>
    <t>Manufacture of tobacco products</t>
  </si>
  <si>
    <t>Preparation and spinning of textile fibres</t>
  </si>
  <si>
    <t>Weaving of textiles</t>
  </si>
  <si>
    <t>Finishing of textiles</t>
  </si>
  <si>
    <t>Manufacture of knitted and crocheted fabrics</t>
  </si>
  <si>
    <t>Manufacture of soft furnishings</t>
  </si>
  <si>
    <t>manufacture of canvas goods, sacks, etc.</t>
  </si>
  <si>
    <t>manufacture of household textiles</t>
  </si>
  <si>
    <t>Manufacture of woven or tufted carpets and rugs</t>
  </si>
  <si>
    <t>Manufacture of other carpets and rugs</t>
  </si>
  <si>
    <t>Manufacture of cordage, rope, twine and netting</t>
  </si>
  <si>
    <t>Manufacture of non-wovens and articles made from non-wovens, except apparel</t>
  </si>
  <si>
    <t>Manufacture of other technical and industrial textiles</t>
  </si>
  <si>
    <t>Manufacture of other textiles n.e.c.</t>
  </si>
  <si>
    <t>Manufacture of leather clothes</t>
  </si>
  <si>
    <t>Manufacture of workwear</t>
  </si>
  <si>
    <t>Manufacture of other men's outerwear</t>
  </si>
  <si>
    <t>Manufacture of other women's outerwear</t>
  </si>
  <si>
    <t>Manufacture of men's underwear</t>
  </si>
  <si>
    <t>Manufacture of women's underwear</t>
  </si>
  <si>
    <t>Manufacture of other wearing apparel and accessories n.e.c.</t>
  </si>
  <si>
    <t>Manufacture of articles of fur</t>
  </si>
  <si>
    <t>Manufacture of knitted and crocheted hosiery</t>
  </si>
  <si>
    <t>Manufacture of other knitted and crocheted apparel</t>
  </si>
  <si>
    <t>Tanning and dressing of leather; dressing and dyeing of fur</t>
  </si>
  <si>
    <t>Manufacture of luggage, handbags and the like, saddlery and harness</t>
  </si>
  <si>
    <t>Manufacture of footwear</t>
  </si>
  <si>
    <t>Sawmilling and planing of wood</t>
  </si>
  <si>
    <t>Manufacture of veneer sheets and wood-based panels</t>
  </si>
  <si>
    <t>Manufacture of assembled parquet floors</t>
  </si>
  <si>
    <t>Manufacture of other builders' carpentry and joinery</t>
  </si>
  <si>
    <t>Manufacture of wooden containers</t>
  </si>
  <si>
    <t>Manufacture of other products of wood; manufacture of articles of cork, straw and plaiting materials</t>
  </si>
  <si>
    <t>Manufacture of pulp</t>
  </si>
  <si>
    <t>Manufacture of paper and paperboard</t>
  </si>
  <si>
    <t>Manufacture of corrugated paper and paperboard, sacks and bags</t>
  </si>
  <si>
    <t>Manufacture of other paper and paperboard containers</t>
  </si>
  <si>
    <t>Manufacture of household and sanitary goods and of toilet requisites</t>
  </si>
  <si>
    <t>Manufacture of paper stationery</t>
  </si>
  <si>
    <t>Manufacture of wallpaper</t>
  </si>
  <si>
    <t>Manufacture of other articles of paper and paperboard n.e.c.</t>
  </si>
  <si>
    <t>Printing of newspapers</t>
  </si>
  <si>
    <t>Manufacture of printed labels</t>
  </si>
  <si>
    <t>Printing n.e.c.</t>
  </si>
  <si>
    <t>Pre-press and pre-media services</t>
  </si>
  <si>
    <t>Binding and related services</t>
  </si>
  <si>
    <t>Reproduction of sound recording</t>
  </si>
  <si>
    <t>Reproduction of video recording</t>
  </si>
  <si>
    <t>Reproduction of computer media</t>
  </si>
  <si>
    <t>Manufacture of coke oven products</t>
  </si>
  <si>
    <t>Mineral oil refining</t>
  </si>
  <si>
    <t>Other treatment of petroleum products (excluding petrochemicals manufacture)</t>
  </si>
  <si>
    <t>Manufacture of industrial gases</t>
  </si>
  <si>
    <t>Manufacture of dyes and pigments</t>
  </si>
  <si>
    <t>Manufacture of other inorganic basic chemicals</t>
  </si>
  <si>
    <t>Manufacture of other organic basic chemicals</t>
  </si>
  <si>
    <t>Manufacture of fertilizers and nitrogen compounds</t>
  </si>
  <si>
    <t>Manufacture of plastics in primary forms</t>
  </si>
  <si>
    <t>Manufacture of synthetic rubber in primary forms</t>
  </si>
  <si>
    <t>Manufacture of pesticides and other agrochemical products</t>
  </si>
  <si>
    <t>Manufacture of paints, varnishes and similar coatings, mastics and sealants</t>
  </si>
  <si>
    <t>Manufacture of printing ink</t>
  </si>
  <si>
    <t>Manufacture of soap and detergents</t>
  </si>
  <si>
    <t>Manufacture of cleaning and polishing preparations</t>
  </si>
  <si>
    <t>Manufacture of perfumes and toilet preparations</t>
  </si>
  <si>
    <t>Manufacture of explosives</t>
  </si>
  <si>
    <t>Manufacture of glues</t>
  </si>
  <si>
    <t>Manufacture of essential oils</t>
  </si>
  <si>
    <t>Manufacture of other chemical products n.e.c.</t>
  </si>
  <si>
    <t>Manufacture of man-made fibres</t>
  </si>
  <si>
    <t>Manufacture of basic pharmaceutical products</t>
  </si>
  <si>
    <t>Manufacture of pharmaceutical preparations</t>
  </si>
  <si>
    <t>Manufacture of rubber tyres and tubes; retreading and rebuilding of rubber tyres</t>
  </si>
  <si>
    <t>Manufacture of other rubber products</t>
  </si>
  <si>
    <t>Manufacture of plastic plates, sheets, tubes and profiles</t>
  </si>
  <si>
    <t>Manufacture of plastic packing goods</t>
  </si>
  <si>
    <t>Manufacture of builders ware of plastic</t>
  </si>
  <si>
    <t>Manufacture of other plastic products</t>
  </si>
  <si>
    <t>Manufacture of flat glass</t>
  </si>
  <si>
    <t>Shaping and processing of flat glass</t>
  </si>
  <si>
    <t>Manufacture of hollow glass</t>
  </si>
  <si>
    <t>Manufacture of glass fibres</t>
  </si>
  <si>
    <t>Manufacture and processing of other glass, including technical glassware</t>
  </si>
  <si>
    <t>Manufacture of refractory products</t>
  </si>
  <si>
    <t>Manufacture of ceramic tiles and flags</t>
  </si>
  <si>
    <t>Manufacture of bricks, tiles and construction products, in baked clay</t>
  </si>
  <si>
    <t>Manufacture of ceramic household and ornamental articles</t>
  </si>
  <si>
    <t>Manufacture of ceramic sanitary fixtures</t>
  </si>
  <si>
    <t>Manufacture of ceramic insulators and insulating fittings</t>
  </si>
  <si>
    <t>Manufacture of other technical ceramic products</t>
  </si>
  <si>
    <t>Manufacture of other ceramic products n.e.c.</t>
  </si>
  <si>
    <t>Manufacture of cement</t>
  </si>
  <si>
    <t>Manufacture of lime and plaster</t>
  </si>
  <si>
    <t>Manufacture of concrete products for construction purposes</t>
  </si>
  <si>
    <t>Manufacture of plaster products for construction purposes</t>
  </si>
  <si>
    <t>Manufacture of ready-mixed concrete</t>
  </si>
  <si>
    <t>Manufacture of mortars</t>
  </si>
  <si>
    <t>Manufacture of fibre cement</t>
  </si>
  <si>
    <t>Manufacture of other articles of concrete, plaster and cement</t>
  </si>
  <si>
    <t>Cutting, shaping and finishing of stone</t>
  </si>
  <si>
    <t>Production of abrasive products</t>
  </si>
  <si>
    <t>Manufacture of other non-metallic mineral products n.e.c.</t>
  </si>
  <si>
    <t>Manufacture of basic iron and steel and of ferro-alloys</t>
  </si>
  <si>
    <t>Manufacture of tubes, pipes, hollow profiles and related fittings, of steel</t>
  </si>
  <si>
    <t>Cold drawing of bars</t>
  </si>
  <si>
    <t>Cold rolling of narrow strip</t>
  </si>
  <si>
    <t>Cold forming or folding</t>
  </si>
  <si>
    <t>Cold drawing of wire</t>
  </si>
  <si>
    <t>Precious metals production</t>
  </si>
  <si>
    <t>Aluminium production</t>
  </si>
  <si>
    <t>Lead, zinc and tin production</t>
  </si>
  <si>
    <t>Copper production</t>
  </si>
  <si>
    <t>Other non-ferrous metal production</t>
  </si>
  <si>
    <t>Processing of nuclear fuel</t>
  </si>
  <si>
    <t>Casting of iron</t>
  </si>
  <si>
    <t>Casting of steel</t>
  </si>
  <si>
    <t>Casting of light metals</t>
  </si>
  <si>
    <t>Casting of other non-ferrous metals</t>
  </si>
  <si>
    <t>Manufacture of metal structures and parts of structures</t>
  </si>
  <si>
    <t>Manufacture of doors and windows of metal</t>
  </si>
  <si>
    <t>Manufacture of central heating radiators and boilers</t>
  </si>
  <si>
    <t>Manufacture of other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</si>
  <si>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</si>
  <si>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</si>
  <si>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</si>
  <si>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t>
  </si>
  <si>
    <t>Machining</t>
  </si>
  <si>
    <t>Manufacture of cutlery</t>
  </si>
  <si>
    <t>Manufacture of locks and hinges</t>
  </si>
  <si>
    <t>Manufacture of tools</t>
  </si>
  <si>
    <t>Manufacture of steel drums and similar containers</t>
  </si>
  <si>
    <t>Manufacture of light metal packaging</t>
  </si>
  <si>
    <t>Manufacture of wire products, chain and springs</t>
  </si>
  <si>
    <t>Manufacture of fasteners and screw machine products</t>
  </si>
  <si>
    <t>Manufacture of other fabricated metal products n.e.c.</t>
  </si>
  <si>
    <t>Manufacture of electronic components</t>
  </si>
  <si>
    <t>Manufacture of loaded electronic boards</t>
  </si>
  <si>
    <t>Manufacture of computers and peripheral equipment</t>
  </si>
  <si>
    <t>Manufacture of telegraph and telephone apparatus and equipment</t>
  </si>
  <si>
    <t>Manufacture of communication equipment other than telegraph, and telephone apparatus and equipment</t>
  </si>
  <si>
    <t>Manufacture of consumer electronics</t>
  </si>
  <si>
    <t>Manufacture of electronic measuring, testing etc. equipment, not for industrial process control</t>
  </si>
  <si>
    <t>Manufacture of electronic industrial process control equipment</t>
  </si>
  <si>
    <t>Manufacture of non-electronic measuring, testing etc. equipment, not for industrial process control</t>
  </si>
  <si>
    <t>Manufacture of non-electronic industrial process control equipment</t>
  </si>
  <si>
    <t>Manufacture of watches and clocks</t>
  </si>
  <si>
    <t>Manufacture of irradiation, electromedical and electrotherapeutic equipment</t>
  </si>
  <si>
    <t>Manufacture of optical precision instruments</t>
  </si>
  <si>
    <t>Manufacture of photographic and cinematographic equipment</t>
  </si>
  <si>
    <t>Manufacture of magnetic and optical media</t>
  </si>
  <si>
    <t>Manufacture of electric motors, generators and transformers</t>
  </si>
  <si>
    <t>Manufacture of electricity distribution and control apparatus</t>
  </si>
  <si>
    <t>Manufacture of batteries and accumulators</t>
  </si>
  <si>
    <t>Manufacture of fibre optic cables</t>
  </si>
  <si>
    <t>Manufacture of other electronic and electric wires and cables</t>
  </si>
  <si>
    <t>Manufacture of wiring devices</t>
  </si>
  <si>
    <t>Manufacture of electric lighting equipment</t>
  </si>
  <si>
    <t>Manufacture of electric domestic appliances</t>
  </si>
  <si>
    <t>Manufacture of non-electric domestic appliances</t>
  </si>
  <si>
    <t>Manufacture of other electrical equipment</t>
  </si>
  <si>
    <t>Manufacture of engines and turbines, except aircraft, vehicle and cycle engines</t>
  </si>
  <si>
    <t>Manufacture of fluid power equipment</t>
  </si>
  <si>
    <t>Manufacture of pumps</t>
  </si>
  <si>
    <t>Manufacture of compressors</t>
  </si>
  <si>
    <t>Manufacture of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</si>
  <si>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</si>
  <si>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</si>
  <si>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</si>
  <si>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</si>
  <si>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</si>
  <si>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</si>
  <si>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</si>
  <si>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tractors</t>
  </si>
  <si>
    <t>Manufacture of agricultural and forestry machinery other than tractors</t>
  </si>
  <si>
    <t>Manufacture of metal forming machinery</t>
  </si>
  <si>
    <t>Manufacture of other machine tools</t>
  </si>
  <si>
    <t>Manufacture of machinery for metallurgy</t>
  </si>
  <si>
    <t>Manufacture of machinery for mining</t>
  </si>
  <si>
    <t>Manufacture of earthmoving equipment</t>
  </si>
  <si>
    <t>Manufacture of equipment for concrete crushing and screening and roadworks</t>
  </si>
  <si>
    <t>Manufacture of machinery for food, beverage and tobacco processing</t>
  </si>
  <si>
    <t>Manufacture of machinery for textile, apparel and leather production</t>
  </si>
  <si>
    <t>Manufacture of machinery for paper and paperboard production</t>
  </si>
  <si>
    <t>Manufacture of plastics and rubber machinery</t>
  </si>
  <si>
    <t>Manufacture of other special-purpose machinery n.e.c.</t>
  </si>
  <si>
    <t>Manufacture of motor vehicles</t>
  </si>
  <si>
    <t>Manufacture of bodies (coachwork) for motor vehicles (except caravans)</t>
  </si>
  <si>
    <t>Manufacture of trailers and semi-trailers</t>
  </si>
  <si>
    <t>Manufacture of caravans</t>
  </si>
  <si>
    <t>Manufacture of electrical and electronic equipment for motor vehicles and their engines</t>
  </si>
  <si>
    <t>Manufacture of other parts and accessories for motor vehicles</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</si>
  <si>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</si>
  <si>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</si>
  <si>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</si>
  <si>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</si>
  <si>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</si>
  <si>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motorcycles</t>
  </si>
  <si>
    <t>Manufacture of bicycles and invalid carriages</t>
  </si>
  <si>
    <t>Manufacture of other transport equipment n.e.c.</t>
  </si>
  <si>
    <t>Manufacture of office and shop furniture</t>
  </si>
  <si>
    <t>Manufacture of kitchen furniture</t>
  </si>
  <si>
    <t>Manufacture of mattresses</t>
  </si>
  <si>
    <t>Manufacture of other furniture</t>
  </si>
  <si>
    <t>Striking of coins</t>
  </si>
  <si>
    <t>Manufacture of jewellery and related articles</t>
  </si>
  <si>
    <t>Manufacture of imitation jewellery and related articles</t>
  </si>
  <si>
    <t>Manufacture of musical instruments</t>
  </si>
  <si>
    <t>Manufacture of sports goods</t>
  </si>
  <si>
    <t>Manufacture of professional and arcade games and toys</t>
  </si>
  <si>
    <t>Manufacture of other games and toys, n.e.c.</t>
  </si>
  <si>
    <t>Manufacture of medical and dental instruments and supplies</t>
  </si>
  <si>
    <t>Manufacture of brooms and brushes</t>
  </si>
  <si>
    <t>Other manufacturing n.e.c.</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</si>
  <si>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</si>
  <si>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</si>
  <si>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</si>
  <si>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</si>
  <si>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</si>
  <si>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</si>
  <si>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 n.e.c.</t>
  </si>
  <si>
    <t>Repair of other equipment</t>
  </si>
  <si>
    <t>Installation of industrial machinery and equipment</t>
  </si>
  <si>
    <t>SIC Code</t>
  </si>
  <si>
    <t>Fruit and vegetable juice</t>
  </si>
  <si>
    <t>Oils and fats</t>
  </si>
  <si>
    <t>Margarine and similar edible fats</t>
  </si>
  <si>
    <t>Other milk products</t>
  </si>
  <si>
    <t>Ice cream</t>
  </si>
  <si>
    <t>Breakfast cereals and cereals-based food</t>
  </si>
  <si>
    <t>Starches and starch products</t>
  </si>
  <si>
    <t>Bread; fresh pastry goods and cakes</t>
  </si>
  <si>
    <t>Rusks and biscuits; preserved pastry goods and cakes</t>
  </si>
  <si>
    <t>Macaroni, noodles, couscous and similar farinaceous products</t>
  </si>
  <si>
    <t>Sugar</t>
  </si>
  <si>
    <t>Cocoa and chocolate confectionery</t>
  </si>
  <si>
    <t>Sugar Confectionery</t>
  </si>
  <si>
    <t>Condiments and seasonings</t>
  </si>
  <si>
    <t>Prepared meals and dishes</t>
  </si>
  <si>
    <t>Homogenized food preparations and dietetic food</t>
  </si>
  <si>
    <t>Other food products n.e.c.</t>
  </si>
  <si>
    <t>Prepared feeds for farm animals</t>
  </si>
  <si>
    <t>Prepared pet foods</t>
  </si>
  <si>
    <t>Wine from grape</t>
  </si>
  <si>
    <t>Cider and other fruit wines</t>
  </si>
  <si>
    <t>Other non-distilled fermented beverages</t>
  </si>
  <si>
    <t>Beer</t>
  </si>
  <si>
    <t>Malt</t>
  </si>
  <si>
    <t>Soft drinks; production of mineral waters and other bottled waters</t>
  </si>
  <si>
    <t>Tobacco products</t>
  </si>
  <si>
    <t>Knitted and crocheted fabrics</t>
  </si>
  <si>
    <t>Soft furnishings</t>
  </si>
  <si>
    <t>Canvas goods, sacks, etc.</t>
  </si>
  <si>
    <t>Household textiles</t>
  </si>
  <si>
    <t>Woven or tufted carpets and rugs</t>
  </si>
  <si>
    <t>Other carpets and rugs</t>
  </si>
  <si>
    <t>Cordage, rope, twine and netting</t>
  </si>
  <si>
    <t>Non-wovens and articles made from non-wovens, except apparel</t>
  </si>
  <si>
    <t>Other technical and industrial textiles</t>
  </si>
  <si>
    <t>Other textiles n.e.c.</t>
  </si>
  <si>
    <t>Leather clothes</t>
  </si>
  <si>
    <t>Workwear</t>
  </si>
  <si>
    <t>Other men's outerwear</t>
  </si>
  <si>
    <t>Other women's outerwear</t>
  </si>
  <si>
    <t>Men's underwear</t>
  </si>
  <si>
    <t>Women's underwear</t>
  </si>
  <si>
    <t>Other wearing apparel and accessories n.e.c.</t>
  </si>
  <si>
    <t>Articles of fur</t>
  </si>
  <si>
    <t>Knitted and crocheted hosiery</t>
  </si>
  <si>
    <t>Other knitted and crocheted apparel</t>
  </si>
  <si>
    <t>Luggage, handbags and the like, saddlery and harness</t>
  </si>
  <si>
    <t>Footwear</t>
  </si>
  <si>
    <t>Veneer sheets and wood-based panels</t>
  </si>
  <si>
    <t>Assembled parquet floors</t>
  </si>
  <si>
    <t>Other builders' carpentry and joinery</t>
  </si>
  <si>
    <t>Wooden containers</t>
  </si>
  <si>
    <t>Other products of wood; articles of cork, straw and plaiting materials</t>
  </si>
  <si>
    <t>Pulp</t>
  </si>
  <si>
    <t>Paper and paperboard</t>
  </si>
  <si>
    <t>Corrugated paper and paperboard, sacks and bags</t>
  </si>
  <si>
    <t>Other paper and paperboard containers</t>
  </si>
  <si>
    <t>Household and sanitary goods and of toilet requisites</t>
  </si>
  <si>
    <t>Paper stationery</t>
  </si>
  <si>
    <t>Wallpaper</t>
  </si>
  <si>
    <t>Other articles of paper and paperboard n.e.c.</t>
  </si>
  <si>
    <t>Printed labels</t>
  </si>
  <si>
    <t>Coke oven products</t>
  </si>
  <si>
    <t>Industrial gases</t>
  </si>
  <si>
    <t>Dyes and pigments</t>
  </si>
  <si>
    <t>Other inorganic basic chemicals</t>
  </si>
  <si>
    <t>Other organic basic chemicals</t>
  </si>
  <si>
    <t>Fertilizers and nitrogen compounds</t>
  </si>
  <si>
    <t>Plastics in primary forms</t>
  </si>
  <si>
    <t>Synthetic rubber in primary forms</t>
  </si>
  <si>
    <t>Pesticides and other agrochemical products</t>
  </si>
  <si>
    <t>Paints, varnishes and similar coatings, mastics and sealants</t>
  </si>
  <si>
    <t>Printing ink</t>
  </si>
  <si>
    <t>Soap and detergents</t>
  </si>
  <si>
    <t>Cleaning and polishing preparations</t>
  </si>
  <si>
    <t>Perfumes and toilet preparations</t>
  </si>
  <si>
    <t>Explosives</t>
  </si>
  <si>
    <t>Glues</t>
  </si>
  <si>
    <t>Essential oils</t>
  </si>
  <si>
    <t>Other chemical products n.e.c.</t>
  </si>
  <si>
    <t>Man-made fibres</t>
  </si>
  <si>
    <t>Basic pharmaceutical products</t>
  </si>
  <si>
    <t>Pharmaceutical preparations</t>
  </si>
  <si>
    <t>Rubber tyres and tubes; retreading and rebuilding of rubber tyres</t>
  </si>
  <si>
    <t>Other rubber products</t>
  </si>
  <si>
    <t>Plastic plates, sheets, tubes and profiles</t>
  </si>
  <si>
    <t>Plastic packing goods</t>
  </si>
  <si>
    <t>Builders ware of plastic</t>
  </si>
  <si>
    <t>Other plastic products</t>
  </si>
  <si>
    <t>Flat glass</t>
  </si>
  <si>
    <t>Hollow glass</t>
  </si>
  <si>
    <t>Glass fibres</t>
  </si>
  <si>
    <t>Refractory products</t>
  </si>
  <si>
    <t>Ceramic tiles and flags</t>
  </si>
  <si>
    <t>Bricks, tiles and construction products, in baked clay</t>
  </si>
  <si>
    <t>Ceramic household and ornamental articles</t>
  </si>
  <si>
    <t>Ceramic sanitary fixtures</t>
  </si>
  <si>
    <t>Ceramic insulators and insulating fittings</t>
  </si>
  <si>
    <t>Other technical ceramic products</t>
  </si>
  <si>
    <t>Other ceramic products n.e.c.</t>
  </si>
  <si>
    <t>Lime and plaster</t>
  </si>
  <si>
    <t>Concrete products for construction purposes</t>
  </si>
  <si>
    <t>Plaster products for construction purposes</t>
  </si>
  <si>
    <t>Ready-mixed concrete</t>
  </si>
  <si>
    <t>Mortars</t>
  </si>
  <si>
    <t>Fibre cement</t>
  </si>
  <si>
    <t>Other articles of concrete, plaster and cement</t>
  </si>
  <si>
    <t>Other non-metallic mineral products n.e.c.</t>
  </si>
  <si>
    <t>Basic iron and steel and of ferro-alloys</t>
  </si>
  <si>
    <t>Tubes, pipes, hollow profiles and related fittings, of steel</t>
  </si>
  <si>
    <t>Metal structures and parts of structures</t>
  </si>
  <si>
    <t>Doors and windows of metal</t>
  </si>
  <si>
    <t>Central heating radiators and boilers</t>
  </si>
  <si>
    <t>Other tanks, reservoirs and containers of metal</t>
  </si>
  <si>
    <t>Steam generators, except central heating hot water boilers</t>
  </si>
  <si>
    <t>Weapons and ammunition</t>
  </si>
  <si>
    <t>Cutlery</t>
  </si>
  <si>
    <t>Locks and hinges</t>
  </si>
  <si>
    <t>Tools</t>
  </si>
  <si>
    <t>Steel drums and similar containers</t>
  </si>
  <si>
    <t>Light metal packaging</t>
  </si>
  <si>
    <t>Wire products, chain and springs</t>
  </si>
  <si>
    <t>Fasteners and screw machine products</t>
  </si>
  <si>
    <t>Other fabricated metal products n.e.c.</t>
  </si>
  <si>
    <t>Electronic components</t>
  </si>
  <si>
    <t>Loaded electronic boards</t>
  </si>
  <si>
    <t>Computers and peripheral equipment</t>
  </si>
  <si>
    <t>Telegraph and telephone apparatus and equipment</t>
  </si>
  <si>
    <t>Communication equipment other than telegraph, and telephone apparatus and equipment</t>
  </si>
  <si>
    <t>Consumer electronics</t>
  </si>
  <si>
    <t>Electronic measuring, testing etc. equipment, not for industrial process control</t>
  </si>
  <si>
    <t>Electronic industrial process control equipment</t>
  </si>
  <si>
    <t>Non-electronic measuring, testing etc. equipment, not for industrial process control</t>
  </si>
  <si>
    <t>Non-electronic industrial process control equipment</t>
  </si>
  <si>
    <t>Watches and clocks</t>
  </si>
  <si>
    <t>Irradiation, electromedical and electrotherapeutic equipment</t>
  </si>
  <si>
    <t>Optical precision instruments</t>
  </si>
  <si>
    <t>Photographic and cinematographic equipment</t>
  </si>
  <si>
    <t>Magnetic and optical media</t>
  </si>
  <si>
    <t>Electric motors, generators and transformers</t>
  </si>
  <si>
    <t>Electricity distribution and control apparatus</t>
  </si>
  <si>
    <t>Batteries and accumulators</t>
  </si>
  <si>
    <t>Fibre optic cables</t>
  </si>
  <si>
    <t>Other electronic and electric wires and cables</t>
  </si>
  <si>
    <t>Wiring devices</t>
  </si>
  <si>
    <t>Electric lighting equipment</t>
  </si>
  <si>
    <t>Electric domestic appliances</t>
  </si>
  <si>
    <t>Non-electric domestic appliances</t>
  </si>
  <si>
    <t>Other electrical equipment</t>
  </si>
  <si>
    <t>Engines and turbines, except aircraft, vehicle and cycle engines</t>
  </si>
  <si>
    <t>Fluid power equipment</t>
  </si>
  <si>
    <t>Pumps</t>
  </si>
  <si>
    <t>Compressors</t>
  </si>
  <si>
    <t>Taps and valves</t>
  </si>
  <si>
    <t>Bearings, gears, gearing and driving elements</t>
  </si>
  <si>
    <t>Ovens, furnaces and furnace burners</t>
  </si>
  <si>
    <t>Lifting and handling equipment</t>
  </si>
  <si>
    <t>Office machinery and equipment (except computers and peripheral equipment)</t>
  </si>
  <si>
    <t>Power-driven hand tools</t>
  </si>
  <si>
    <t>Non-domestic cooling and ventilation equipment</t>
  </si>
  <si>
    <t>Other general-purpose machinery n.e.c.</t>
  </si>
  <si>
    <t>Agricultural tractors</t>
  </si>
  <si>
    <t>Agricultural and forestry machinery other than tractors</t>
  </si>
  <si>
    <t>Metal forming machinery</t>
  </si>
  <si>
    <t>Other machine tools</t>
  </si>
  <si>
    <t>Machinery for metallurgy</t>
  </si>
  <si>
    <t>Machinery for mining</t>
  </si>
  <si>
    <t>Earthmoving equipment</t>
  </si>
  <si>
    <t>Equipment for concrete crushing and screening and roadworks</t>
  </si>
  <si>
    <t>Machinery for food, beverage and tobacco processing</t>
  </si>
  <si>
    <t>Machinery for textile, apparel and leather production</t>
  </si>
  <si>
    <t>Machinery for paper and paperboard production</t>
  </si>
  <si>
    <t>Plastics and rubber machinery</t>
  </si>
  <si>
    <t>Other special-purpose machinery n.e.c.</t>
  </si>
  <si>
    <t>Motor vehicles</t>
  </si>
  <si>
    <t>Bodies (coachwork) for motor vehicles (except caravans)</t>
  </si>
  <si>
    <t>Trailers and semi-trailers</t>
  </si>
  <si>
    <t>Caravans</t>
  </si>
  <si>
    <t>Electrical and electronic equipment for motor vehicles and their engines</t>
  </si>
  <si>
    <t>Other parts and accessories for motor vehicles</t>
  </si>
  <si>
    <t>Railway locomotives and rolling stock</t>
  </si>
  <si>
    <t>Air and spacecraft and related machinery</t>
  </si>
  <si>
    <t>Military fighting vehicles</t>
  </si>
  <si>
    <t>Motorcycles</t>
  </si>
  <si>
    <t>Bicycles and invalid carriages</t>
  </si>
  <si>
    <t>Other transport equipment n.e.c.</t>
  </si>
  <si>
    <t>Office and shop furniture</t>
  </si>
  <si>
    <t>Kitchen furniture</t>
  </si>
  <si>
    <t>Mattresses</t>
  </si>
  <si>
    <t>Other furniture</t>
  </si>
  <si>
    <t>Jewellery and related articles</t>
  </si>
  <si>
    <t>Imitation jewellery and related articles</t>
  </si>
  <si>
    <t>Musical instruments</t>
  </si>
  <si>
    <t>Sports goods</t>
  </si>
  <si>
    <t>Professional and arcade games and toys</t>
  </si>
  <si>
    <t>Other games and toys, n.e.c.</t>
  </si>
  <si>
    <t>Medical and dental instruments and supplies</t>
  </si>
  <si>
    <t>Brooms and brushes</t>
  </si>
  <si>
    <t>Full Descriptions</t>
  </si>
  <si>
    <t>Recovered Heat Utilised</t>
  </si>
  <si>
    <t>MWh/year</t>
  </si>
  <si>
    <t>Heat Available for Recovery</t>
  </si>
  <si>
    <t>tCO₂e/year</t>
  </si>
  <si>
    <t>Energy Reduction</t>
  </si>
  <si>
    <t>Total Costs</t>
  </si>
  <si>
    <t>% Grant Funding Requested</t>
  </si>
  <si>
    <t>Nominal Grant Funding Requested</t>
  </si>
  <si>
    <t>Value For Money Ratio</t>
  </si>
  <si>
    <t>£/MWh</t>
  </si>
  <si>
    <t>ratio</t>
  </si>
  <si>
    <t>Payment Milestone</t>
  </si>
  <si>
    <r>
      <t>£/CO</t>
    </r>
    <r>
      <rPr>
        <sz val="12"/>
        <color theme="1"/>
        <rFont val="Calibri"/>
        <family val="2"/>
      </rPr>
      <t>₂</t>
    </r>
    <r>
      <rPr>
        <sz val="12"/>
        <color theme="1"/>
        <rFont val="Arial"/>
        <family val="2"/>
      </rPr>
      <t>e Saved</t>
    </r>
  </si>
  <si>
    <t>Total Annual Benefits</t>
  </si>
  <si>
    <t>Date</t>
  </si>
  <si>
    <t>Baseline Annual Fuel Consumption</t>
  </si>
  <si>
    <t>Baseline Electricity Consumption</t>
  </si>
  <si>
    <t>tCO₂e / MWh</t>
  </si>
  <si>
    <t>Baseline Relevant Operational Costs</t>
  </si>
  <si>
    <t>Baseline Relevant Other Costs</t>
  </si>
  <si>
    <t>Baseline Total Annual Costs</t>
  </si>
  <si>
    <t>Total Annual Benefit</t>
  </si>
  <si>
    <t>Other Annual Benefit</t>
  </si>
  <si>
    <t>Annual Operational Benefit</t>
  </si>
  <si>
    <t>Project RoI (Payback Period)</t>
  </si>
  <si>
    <t>Internal Funding</t>
  </si>
  <si>
    <t>Annual Fuel Benefit</t>
  </si>
  <si>
    <t>Annual Electricity Benefit</t>
  </si>
  <si>
    <t>Total Annual Energy Benefit</t>
  </si>
  <si>
    <t>Annual Carbon Emissions Reductions</t>
  </si>
  <si>
    <r>
      <t xml:space="preserve">£ BEIS Grant / MWh </t>
    </r>
    <r>
      <rPr>
        <vertAlign val="subscript"/>
        <sz val="12"/>
        <color theme="1"/>
        <rFont val="Arial"/>
        <family val="2"/>
      </rPr>
      <t>Recovered Heat Utilised per year</t>
    </r>
  </si>
  <si>
    <t xml:space="preserve">Organisation Size - Extended Description </t>
  </si>
  <si>
    <t>Funding Option</t>
  </si>
  <si>
    <t>Large Enterprise (Employees ≥250 persons, Annual turnover &gt;€50m OR balance sheet &gt;€43m)</t>
  </si>
  <si>
    <t>Medium Enterprise (Employees &lt;250 persons, Annual turnover ≤€50m OR balance sheet ≤ €43m)</t>
  </si>
  <si>
    <t>Small Enterprise (Employees &lt;50 persons, Annual turnover / balance sheet &lt;€10m (approx. £7m))</t>
  </si>
  <si>
    <t>Number of Full Time Equivalents (FTEs)</t>
  </si>
  <si>
    <t>PM04.1</t>
  </si>
  <si>
    <t>PM04.2</t>
  </si>
  <si>
    <t>PM04.3</t>
  </si>
  <si>
    <t>PM04.4</t>
  </si>
  <si>
    <t>PM04.5</t>
  </si>
  <si>
    <t>PM04.6</t>
  </si>
  <si>
    <t>PM04.7</t>
  </si>
  <si>
    <t>PM04.8</t>
  </si>
  <si>
    <t>PM04.9</t>
  </si>
  <si>
    <t>PM04.10</t>
  </si>
  <si>
    <t>Payment Milestone 4.1</t>
  </si>
  <si>
    <t>Payment Milestone 4.2</t>
  </si>
  <si>
    <t>Payment Milestone 4.3</t>
  </si>
  <si>
    <t>Payment Milestone 4.4</t>
  </si>
  <si>
    <t>Payment Milestone 4.5</t>
  </si>
  <si>
    <t>Payment Milestone 4.6</t>
  </si>
  <si>
    <t>Payment Milestone 4.7</t>
  </si>
  <si>
    <t>Payment Milestone 4.8</t>
  </si>
  <si>
    <t>Payment Milestone 4.9</t>
  </si>
  <si>
    <t>Payment Milestone 4.10</t>
  </si>
  <si>
    <t>Payment Milestone 3</t>
  </si>
  <si>
    <t>Please state the source of any internal sourced funding i.e. cash, external investment, loans, etc</t>
  </si>
  <si>
    <t>PM0 5</t>
  </si>
  <si>
    <t>PM0 6</t>
  </si>
  <si>
    <t>PM0 7</t>
  </si>
  <si>
    <t xml:space="preserve"> PM03</t>
  </si>
  <si>
    <t>vlookup</t>
  </si>
  <si>
    <t>Grant Funding Requested (£)</t>
  </si>
  <si>
    <t>END OF WORKSHEET</t>
  </si>
  <si>
    <r>
      <t>Carbon Emissions Factors (kgCO</t>
    </r>
    <r>
      <rPr>
        <b/>
        <sz val="11"/>
        <color theme="1"/>
        <rFont val="Calibri"/>
        <family val="2"/>
      </rPr>
      <t>₂e</t>
    </r>
    <r>
      <rPr>
        <b/>
        <sz val="11"/>
        <color theme="1"/>
        <rFont val="Calibri"/>
        <family val="2"/>
        <scheme val="minor"/>
      </rPr>
      <t>/kWh) Gross Basis</t>
    </r>
  </si>
  <si>
    <r>
      <t>£ BEIS Grant / tCO</t>
    </r>
    <r>
      <rPr>
        <sz val="12"/>
        <color theme="1"/>
        <rFont val="Calibri"/>
        <family val="2"/>
      </rPr>
      <t xml:space="preserve">₂e </t>
    </r>
    <r>
      <rPr>
        <sz val="8"/>
        <color theme="1"/>
        <rFont val="Arial"/>
        <family val="2"/>
      </rPr>
      <t>Saved per year</t>
    </r>
  </si>
  <si>
    <t>Heat Utilisation</t>
  </si>
  <si>
    <t>Title</t>
  </si>
  <si>
    <t>Description</t>
  </si>
  <si>
    <t>Key:</t>
  </si>
  <si>
    <t>Data entry worksheets</t>
  </si>
  <si>
    <t>Useful other useful information</t>
  </si>
  <si>
    <t>Section 6 - Signed declaration</t>
  </si>
  <si>
    <t>Copy of last Checkpoint form</t>
  </si>
  <si>
    <t>*</t>
  </si>
  <si>
    <t>Cannot be edited (contain prepopulated information or calculations)</t>
  </si>
  <si>
    <t>Email address</t>
  </si>
  <si>
    <t>1.1*</t>
  </si>
  <si>
    <t>What is the potential heat source and what energy sources provide its heat?</t>
  </si>
  <si>
    <t>1.2*</t>
  </si>
  <si>
    <t>1.3*</t>
  </si>
  <si>
    <t>1.4*</t>
  </si>
  <si>
    <t>2.1.1*</t>
  </si>
  <si>
    <t>2.1.2*</t>
  </si>
  <si>
    <t>2.2.1*</t>
  </si>
  <si>
    <t>2.2.2*</t>
  </si>
  <si>
    <t>3.1.1*</t>
  </si>
  <si>
    <t>3.1.2*</t>
  </si>
  <si>
    <t>3.1.3*</t>
  </si>
  <si>
    <t>3.1.4*</t>
  </si>
  <si>
    <t>3.1.5*</t>
  </si>
  <si>
    <t>3.2.1*</t>
  </si>
  <si>
    <t>HIDE</t>
  </si>
  <si>
    <t>3.1.1</t>
  </si>
  <si>
    <t>Concatenate</t>
  </si>
  <si>
    <t>Version</t>
  </si>
  <si>
    <t>Changes made</t>
  </si>
  <si>
    <t>Section 0 - Applicant Details</t>
  </si>
  <si>
    <t>0.1  Further Company Information</t>
  </si>
  <si>
    <t>Click here to go back to the home page</t>
  </si>
  <si>
    <t>Basic information about the company was entered into the last Checkpoint form that was submitted.  If any information in the Checkpoint form needs updating, please complete the relevant sections below.</t>
  </si>
  <si>
    <t>0.1.3*</t>
  </si>
  <si>
    <t>0.1.4*</t>
  </si>
  <si>
    <t>0.1.5*</t>
  </si>
  <si>
    <t>0.2.1*</t>
  </si>
  <si>
    <t>Does any contact information need updating since the last Checkpoint form submitted?</t>
  </si>
  <si>
    <t>0.3.3*</t>
  </si>
  <si>
    <t>0.4 Eligibility criteria confirmation</t>
  </si>
  <si>
    <t>0.4.1*</t>
  </si>
  <si>
    <t>0.4.2*</t>
  </si>
  <si>
    <t>0.4.3*</t>
  </si>
  <si>
    <t>0.4.4*</t>
  </si>
  <si>
    <t>0.4.5*</t>
  </si>
  <si>
    <t>0.2.2*</t>
  </si>
  <si>
    <t>When writing in a large box, use 'Alt+Return' to start a new line</t>
  </si>
  <si>
    <t>Response in the last Checkpoint form</t>
  </si>
  <si>
    <t>Further information or corrections (if none please state 'none')</t>
  </si>
  <si>
    <t>1.5*</t>
  </si>
  <si>
    <t>Why your project would not proceed without BEIS funding?</t>
  </si>
  <si>
    <t>1.6*</t>
  </si>
  <si>
    <t>Basic information about the heat recovery opportunity was entered into the last Checkpoint form that was submitted.  If any information in the Checkpoint form needs updating, please complete the relevant sections below.</t>
  </si>
  <si>
    <t>2.1  Objectives</t>
  </si>
  <si>
    <t>2.2  Project Plan</t>
  </si>
  <si>
    <t>Phase</t>
  </si>
  <si>
    <t>Task</t>
  </si>
  <si>
    <t>Please provide a Gantt chart to provide more detail on when each task will be undertaken.  
Further sub-tasks can be added in the Gantt chart to help add more clarity.</t>
  </si>
  <si>
    <t>Target completion dates</t>
  </si>
  <si>
    <t>2.3  Project Team Overview</t>
  </si>
  <si>
    <t>2.3.1*</t>
  </si>
  <si>
    <t>Organisation employed by</t>
  </si>
  <si>
    <t>CV attached?</t>
  </si>
  <si>
    <t>2.4  Non-personnel resources required</t>
  </si>
  <si>
    <t>2.4.1*</t>
  </si>
  <si>
    <t>2.5  Key Risk Assessment Summary</t>
  </si>
  <si>
    <t>Describe the risk</t>
  </si>
  <si>
    <t>Mitigation measures that can be applied</t>
  </si>
  <si>
    <t>Information only worksheets</t>
  </si>
  <si>
    <r>
      <t>Please state '</t>
    </r>
    <r>
      <rPr>
        <b/>
        <sz val="12"/>
        <color theme="1"/>
        <rFont val="Arial"/>
        <family val="2"/>
      </rPr>
      <t>n/a</t>
    </r>
    <r>
      <rPr>
        <sz val="12"/>
        <color theme="1"/>
        <rFont val="Arial"/>
        <family val="2"/>
      </rPr>
      <t>' in the 'Describe the risk' column if the row is not required.</t>
    </r>
  </si>
  <si>
    <t>2.5.1*</t>
  </si>
  <si>
    <t>2.5.2*</t>
  </si>
  <si>
    <t>Please attach any internal comprehensive risk project management documents to this application.</t>
  </si>
  <si>
    <t>Please choose 'Not used' in the task column if the row is not needed.</t>
  </si>
  <si>
    <r>
      <t>Please state '</t>
    </r>
    <r>
      <rPr>
        <b/>
        <sz val="12"/>
        <color theme="1"/>
        <rFont val="Arial"/>
        <family val="2"/>
      </rPr>
      <t>n/a</t>
    </r>
    <r>
      <rPr>
        <sz val="12"/>
        <color theme="1"/>
        <rFont val="Arial"/>
        <family val="2"/>
      </rPr>
      <t>' in the 'Name' column if the row is not required.</t>
    </r>
  </si>
  <si>
    <t>If none please state 'none'.</t>
  </si>
  <si>
    <t>Site at which heat recovery opportunity exists:</t>
  </si>
  <si>
    <t>Instructions</t>
  </si>
  <si>
    <t>Please click on the green and blue boxes below to navigate around this document:</t>
  </si>
  <si>
    <t>No cells need completing on this page.</t>
  </si>
  <si>
    <t>0.1.1*</t>
  </si>
  <si>
    <t>0.1.2*</t>
  </si>
  <si>
    <t>0.3.1*</t>
  </si>
  <si>
    <t>0.3.2*</t>
  </si>
  <si>
    <t>Basic information about the quantitative and financial benefits of the heat recovery opportunity was entered into the last Checkpoint form that was submitted.  If any information in the Checkpoint form needs updating, please complete the relevant sections below.</t>
  </si>
  <si>
    <t>If Other, please state</t>
  </si>
  <si>
    <t>Fuel 1</t>
  </si>
  <si>
    <t>Fuel 2</t>
  </si>
  <si>
    <t>Fuel 3</t>
  </si>
  <si>
    <t>Please confirm which 12 month period you are supplying data for, 12 months ending:</t>
  </si>
  <si>
    <t>12 months ending</t>
  </si>
  <si>
    <t>baseline data</t>
  </si>
  <si>
    <t>Fuel Consumption data</t>
  </si>
  <si>
    <t>enter in cell below</t>
  </si>
  <si>
    <t>Baseline Fuel Cost</t>
  </si>
  <si>
    <t>Baseline Fuel Carbon Emissions</t>
  </si>
  <si>
    <t>Electricity data</t>
  </si>
  <si>
    <t>Baseline Electricity Cost</t>
  </si>
  <si>
    <t>Baseline Electricity Carbon Emissions</t>
  </si>
  <si>
    <t>tCO₂e / year</t>
  </si>
  <si>
    <t>Please confirm 12 months of scanned purchase invoices have been submitted with this application</t>
  </si>
  <si>
    <t>How many fuels are used on site? (not including fuels used for transport)</t>
  </si>
  <si>
    <t>Baseline annual heat generation</t>
  </si>
  <si>
    <t>Baseline annual heat wasted</t>
  </si>
  <si>
    <t>Baseline annual heat available for recovery</t>
  </si>
  <si>
    <t>3.2.2*</t>
  </si>
  <si>
    <t>3.2.3*</t>
  </si>
  <si>
    <t>3.2.4*</t>
  </si>
  <si>
    <t>3.2.5*</t>
  </si>
  <si>
    <t>3.2.6*</t>
  </si>
  <si>
    <t>3.2.7*</t>
  </si>
  <si>
    <t>3.2.9*</t>
  </si>
  <si>
    <t>3.2.10*</t>
  </si>
  <si>
    <t>3.3.1*</t>
  </si>
  <si>
    <t>Please describe, in qualitative and quantitative terms, the additional benefits that the heat recovery project may yield (e.g. environmental, economic, employment, social, etc).  If none, please state 'none'.</t>
  </si>
  <si>
    <t>3.4.1*</t>
  </si>
  <si>
    <t>3.5.1*</t>
  </si>
  <si>
    <t>A worksheet called 'Calculations and Assumptions' has been provided in this document if you wish to provide further information on the calculations and assumptions behind the numbers in this worksheet.</t>
  </si>
  <si>
    <t>Please confirm if you have used this worksheet</t>
  </si>
  <si>
    <t>3.1.6*</t>
  </si>
  <si>
    <t>3.1.7*</t>
  </si>
  <si>
    <t>3.1.9*</t>
  </si>
  <si>
    <t>3.1.10*</t>
  </si>
  <si>
    <t>3.1.11*</t>
  </si>
  <si>
    <t>Click here to 
go back to 
the home page</t>
  </si>
  <si>
    <t xml:space="preserve">Basic information about the cost of the project to be funded was entered into the last Checkpoint form submitted.  </t>
  </si>
  <si>
    <t>Unit cost</t>
  </si>
  <si>
    <t>No. units</t>
  </si>
  <si>
    <t>Description of activities being undertaken</t>
  </si>
  <si>
    <t>Total Sub-contractor costs</t>
  </si>
  <si>
    <t>Total materials costs</t>
  </si>
  <si>
    <t>Total staff cost</t>
  </si>
  <si>
    <t>Total overhead cost</t>
  </si>
  <si>
    <t>Cost per unit</t>
  </si>
  <si>
    <t>Total travel costs</t>
  </si>
  <si>
    <t>Cost (£/unit)</t>
  </si>
  <si>
    <t>Internal funding being provided (£)</t>
  </si>
  <si>
    <t>Please name a person at the Company that is financially responsible for this project</t>
  </si>
  <si>
    <t>Email address for the person who is financially responsible</t>
  </si>
  <si>
    <t>Please provide detail about your assumptions or any additional commentary on your labour cost breakdown.  If none please state 'none.</t>
  </si>
  <si>
    <t>Please provide detail about your assumptions or any additional commentary on your material cost breakdown.  If none please state 'none.</t>
  </si>
  <si>
    <t>Please provide detail about your assumptions or any additional commentary on your sub-contractor cost breakdown.  If none please state 'none.</t>
  </si>
  <si>
    <t>Please provide detail about your assumptions or any additional commentary on your transport and subsistence cost breakdown.  If none please state 'none.</t>
  </si>
  <si>
    <t>2.2.1 + 4.7.8</t>
  </si>
  <si>
    <t>Risk project management documents</t>
  </si>
  <si>
    <t>Requested in section</t>
  </si>
  <si>
    <t>Team member CVs</t>
  </si>
  <si>
    <t>Gantt chart</t>
  </si>
  <si>
    <t>Further information on calculations and assumptions</t>
  </si>
  <si>
    <t>Please confirm the information is being supplied with this document</t>
  </si>
  <si>
    <t>6.1.1*</t>
  </si>
  <si>
    <t>6.1.2*</t>
  </si>
  <si>
    <t>6.1.3*</t>
  </si>
  <si>
    <t>6.1.4*</t>
  </si>
  <si>
    <t>6.2.1*</t>
  </si>
  <si>
    <t>6.2.2*</t>
  </si>
  <si>
    <t>6.2.3*</t>
  </si>
  <si>
    <t>Position in the Company</t>
  </si>
  <si>
    <t>Signature</t>
  </si>
  <si>
    <t>6.2.5*</t>
  </si>
  <si>
    <t>6.2.4*</t>
  </si>
  <si>
    <t>Click here to go back to 
the home page</t>
  </si>
  <si>
    <t>6.1.5*</t>
  </si>
  <si>
    <t>Copies of fuel invoices</t>
  </si>
  <si>
    <t>Pre-populated</t>
  </si>
  <si>
    <t>Section 2 - Delivery plan</t>
  </si>
  <si>
    <r>
      <t xml:space="preserve">Once all sections have been completed please return this form, along with all the documents listed on the declaration page, to  </t>
    </r>
    <r>
      <rPr>
        <u/>
        <sz val="12"/>
        <color rgb="FF0070C0"/>
        <rFont val="Arial"/>
        <family val="2"/>
      </rPr>
      <t>ihrsprogramme@icf.com</t>
    </r>
    <r>
      <rPr>
        <sz val="12"/>
        <color theme="1"/>
        <rFont val="Arial"/>
        <family val="2"/>
      </rPr>
      <t>.</t>
    </r>
  </si>
  <si>
    <t>[Company name]</t>
  </si>
  <si>
    <t>[Project title]</t>
  </si>
  <si>
    <t>[Site name]</t>
  </si>
  <si>
    <t>[Site town and country]</t>
  </si>
  <si>
    <t>Criterion</t>
  </si>
  <si>
    <t>Weighting</t>
  </si>
  <si>
    <t>Scoring guide</t>
  </si>
  <si>
    <t>Delivery plan</t>
  </si>
  <si>
    <t>The proposed activities should be presented in a SMART approach:</t>
  </si>
  <si>
    <t>Applicants will also be required to demonstrate that the project is not financially feasible in the absence of public funding. This demonstration should include:</t>
  </si>
  <si>
    <t>Wider benefits</t>
  </si>
  <si>
    <t>Arguments should be supported by numerical evidence where possible.</t>
  </si>
  <si>
    <t>No.</t>
  </si>
  <si>
    <t>Mandatory question</t>
  </si>
  <si>
    <t>Mandatory field to answer</t>
  </si>
  <si>
    <t>Optional to complete or update based on previous form</t>
  </si>
  <si>
    <t>If you are part of a consortia, the project must be led by the company in ownership of the project site location.</t>
  </si>
  <si>
    <t>Is the site located in an Assisted Area Status?</t>
  </si>
  <si>
    <t>0.2 Company contact details</t>
  </si>
  <si>
    <t>Does any site or project information need updating since the last Checkpoint form submitted?</t>
  </si>
  <si>
    <t>0.3 Supporter contact details</t>
  </si>
  <si>
    <t>Does any supporter contact information need updating since the last Checkpoint form submitted?</t>
  </si>
  <si>
    <t>0.4 Project overview</t>
  </si>
  <si>
    <t>Location of project site is in England or Wales</t>
  </si>
  <si>
    <t>Do you confirm that you will participate in the development of a project case study?</t>
  </si>
  <si>
    <t>Objectives of the Preliminary Engineering</t>
  </si>
  <si>
    <r>
      <rPr>
        <b/>
        <u/>
        <sz val="12"/>
        <color theme="1"/>
        <rFont val="Arial"/>
        <family val="2"/>
      </rPr>
      <t>S</t>
    </r>
    <r>
      <rPr>
        <b/>
        <sz val="12"/>
        <color theme="1"/>
        <rFont val="Arial"/>
        <family val="2"/>
      </rPr>
      <t>pecific:
What will be undertaken</t>
    </r>
  </si>
  <si>
    <r>
      <rPr>
        <b/>
        <u/>
        <sz val="12"/>
        <color theme="1"/>
        <rFont val="Arial"/>
        <family val="2"/>
      </rPr>
      <t>A</t>
    </r>
    <r>
      <rPr>
        <b/>
        <sz val="12"/>
        <color theme="1"/>
        <rFont val="Arial"/>
        <family val="2"/>
      </rPr>
      <t xml:space="preserve">chievable and </t>
    </r>
    <r>
      <rPr>
        <b/>
        <u/>
        <sz val="12"/>
        <color theme="1"/>
        <rFont val="Arial"/>
        <family val="2"/>
      </rPr>
      <t>R</t>
    </r>
    <r>
      <rPr>
        <b/>
        <sz val="12"/>
        <color theme="1"/>
        <rFont val="Arial"/>
        <family val="2"/>
      </rPr>
      <t>elevant:
Describe what will be undertaken and how</t>
    </r>
  </si>
  <si>
    <r>
      <rPr>
        <b/>
        <u/>
        <sz val="12"/>
        <color theme="1"/>
        <rFont val="Arial"/>
        <family val="2"/>
      </rPr>
      <t>T</t>
    </r>
    <r>
      <rPr>
        <b/>
        <sz val="12"/>
        <color theme="1"/>
        <rFont val="Arial"/>
        <family val="2"/>
      </rPr>
      <t>imebound:
Target completion month</t>
    </r>
  </si>
  <si>
    <r>
      <rPr>
        <b/>
        <u/>
        <sz val="12"/>
        <color theme="1"/>
        <rFont val="Arial"/>
        <family val="2"/>
      </rPr>
      <t>M</t>
    </r>
    <r>
      <rPr>
        <b/>
        <sz val="12"/>
        <color theme="1"/>
        <rFont val="Arial"/>
        <family val="2"/>
      </rPr>
      <t>easure:  Deliverable/ Output</t>
    </r>
  </si>
  <si>
    <t>Company name</t>
  </si>
  <si>
    <t>Companies House Number</t>
  </si>
  <si>
    <t>2.3.2*</t>
  </si>
  <si>
    <t>Skills and experience</t>
  </si>
  <si>
    <t>[Enter company name]</t>
  </si>
  <si>
    <t>Impact (Likelihood * Severity)</t>
  </si>
  <si>
    <t>Revised Impact (Likelihood * Severity)</t>
  </si>
  <si>
    <t>[Enter a description of the risk]</t>
  </si>
  <si>
    <t>[Enter name of individual]</t>
  </si>
  <si>
    <t>Objective of this worksheet:  To enter additional information about the heat recovery opportunity.</t>
  </si>
  <si>
    <t>Objective of this worksheet:  To enter additional information about the company and confirm the company's eligibility for the Programme.</t>
  </si>
  <si>
    <t>3.1.8*</t>
  </si>
  <si>
    <t>3.2.8*</t>
  </si>
  <si>
    <t>3.2.11*</t>
  </si>
  <si>
    <t>3.3.2*</t>
  </si>
  <si>
    <t>3.3.3*</t>
  </si>
  <si>
    <t>3.3.4*</t>
  </si>
  <si>
    <t>3.3.5*</t>
  </si>
  <si>
    <t>3.3.6*</t>
  </si>
  <si>
    <t>3.3.7*</t>
  </si>
  <si>
    <t>3.3.8*</t>
  </si>
  <si>
    <t>3.3.9*</t>
  </si>
  <si>
    <t>3.3.10*</t>
  </si>
  <si>
    <t>3.3.11*</t>
  </si>
  <si>
    <t>3.5.2*</t>
  </si>
  <si>
    <t>3.5.3*</t>
  </si>
  <si>
    <t>3.5.4*</t>
  </si>
  <si>
    <t>3.5.5*</t>
  </si>
  <si>
    <t>3.5.6*</t>
  </si>
  <si>
    <t>3.5.7*</t>
  </si>
  <si>
    <t>3.5.8*</t>
  </si>
  <si>
    <t>3.5.9*</t>
  </si>
  <si>
    <t>3.5.10*</t>
  </si>
  <si>
    <t>3.5.11*</t>
  </si>
  <si>
    <t>3.7.4*</t>
  </si>
  <si>
    <t>3.7.5*</t>
  </si>
  <si>
    <t>3.7.8*</t>
  </si>
  <si>
    <t>3.7.9*</t>
  </si>
  <si>
    <t>3.7.10*</t>
  </si>
  <si>
    <t>3.7.11*</t>
  </si>
  <si>
    <t>[Enter name, position, grade or role]</t>
  </si>
  <si>
    <t>[Enter item name or description]</t>
  </si>
  <si>
    <t>[Enter sub-contractor company name]</t>
  </si>
  <si>
    <t>[Enter description]</t>
  </si>
  <si>
    <t>3.4.2*</t>
  </si>
  <si>
    <t>3.4.3*</t>
  </si>
  <si>
    <t>3.4.4*</t>
  </si>
  <si>
    <t>3.4.5*</t>
  </si>
  <si>
    <t>3.4.6*</t>
  </si>
  <si>
    <t>3.4.7*</t>
  </si>
  <si>
    <t>3.4.8*</t>
  </si>
  <si>
    <t>3.4.9*</t>
  </si>
  <si>
    <t>3.4.10*</t>
  </si>
  <si>
    <t>3.4.11*</t>
  </si>
  <si>
    <t>Companies House number:</t>
  </si>
  <si>
    <t>Name of company applying:</t>
  </si>
  <si>
    <t>[Companies House Number]</t>
  </si>
  <si>
    <t>Title of heat recovery opportunity/application:</t>
  </si>
  <si>
    <t>1.7*</t>
  </si>
  <si>
    <t>Please describe the heat and load profile of the sink and how the heat requirements have been calculated.</t>
  </si>
  <si>
    <t>Comments about data</t>
  </si>
  <si>
    <t>Assumptions behind, or sources of, the number entered
(if none please state 'none')</t>
  </si>
  <si>
    <t>Please provide a breakdown of all costs stated above</t>
  </si>
  <si>
    <t>Please describe below why you think the heat recovery project may or may not be applicable to other sites in your sector and sites in other sectors.</t>
  </si>
  <si>
    <t>Please describe below any factors that may affect the benefits of the heat recovery opportunity from being realised and how they may be overcome.</t>
  </si>
  <si>
    <t>MWh</t>
  </si>
  <si>
    <t>Approximate current annual electricity consumption</t>
  </si>
  <si>
    <t>Approximate current annual fuel consumption</t>
  </si>
  <si>
    <t>Objective of this worksheet:  To provide detailed information about energy flows, potential savings and key assumptions.</t>
  </si>
  <si>
    <t>Objective of this worksheet:  To provide a summary of the information submitted about the heat recovery opportunity and the projects for which funding is being sought.</t>
  </si>
  <si>
    <t>Objective of this worksheet:  For a person from the company to declare that the information submitted in this document and accompanying documents are accurate and true.</t>
  </si>
  <si>
    <t>6.2  Declaration that the information provided in this and accompanying documents are accurate and true.</t>
  </si>
  <si>
    <t>Name of authorised person completing the declaration</t>
  </si>
  <si>
    <t>[As given in Application Registration form]</t>
  </si>
  <si>
    <t>6.1  Additional information to be provided</t>
  </si>
  <si>
    <t>6.1.6*</t>
  </si>
  <si>
    <t>Click here to go back 
to the home page</t>
  </si>
  <si>
    <t>Phase 2 Application Form</t>
  </si>
  <si>
    <t>Section 3 - Cost and finance</t>
  </si>
  <si>
    <t>Phase 2 Assessment Criteria</t>
  </si>
  <si>
    <t>Link to Phase 2 Application Form Guidance Note online</t>
  </si>
  <si>
    <t>Technical design</t>
  </si>
  <si>
    <t>This criterion will be used to assess the detailed design of the potential heat recovery opportunity, including (but not limited to):</t>
  </si>
  <si>
    <t>Higher marks will be awarded to applicants who have taken all reasonable steps to present the most robust and credible heat recovery potential, with a strong commercial and financial potential for further exploitation.</t>
  </si>
  <si>
    <t>Applicants should provide all key findings and conclusions based on the feasibility study and preliminary engineering results.</t>
  </si>
  <si>
    <t>This criterion will be used to assess the detail technical, commercial and financial delivery plan for implementing Phase 2, which includes (but not limited to):</t>
  </si>
  <si>
    <t xml:space="preserve">Higher marks will be awarded to applicants who have taken all reasonable steps to maximise the likelihood of successfully implementing Phase 2 to the expected results (whilst identifying and managing the innate technical risk). High scoring applications will, for example: </t>
  </si>
  <si>
    <t>Cost and finance</t>
  </si>
  <si>
    <t>This criterion will be used to assess the cost and financial plans for implementing Phase 2. Applicants shall ensure the costs represent a fair market value and do not include profit for the project team members. Applicants shall:</t>
  </si>
  <si>
    <t>Value for Money</t>
  </si>
  <si>
    <t>This criterion will be used to assess if the potential opportunity presents Value for Money of the grant funding specific to the direct benefits of recovering heat, i.e.:</t>
  </si>
  <si>
    <t>Higher marks will be awarded to applicants who demonstrate best Value for Money of public funds.</t>
  </si>
  <si>
    <t>·         Waste heat resource(s);</t>
  </si>
  <si>
    <t>·         Heat sink(s);</t>
  </si>
  <si>
    <t>·         Preliminary engineering design and technical specifications;</t>
  </si>
  <si>
    <t>·         Plant layout design;</t>
  </si>
  <si>
    <t>·         Schematic diagram for all key process and instrumentation;</t>
  </si>
  <si>
    <t>·         Full scope of supply of the proposed plant (including all peripheral equipment) and its technical specifications;</t>
  </si>
  <si>
    <t>·         Plant thermal balance.</t>
  </si>
  <si>
    <t>·         Delivery schedule of the proposed activities (including all equipment and services delivered by the relevant supply chain);</t>
  </si>
  <si>
    <t>·         Present well thought-out, robust, credible, realistic plans for the proposed activities;</t>
  </si>
  <si>
    <t>·         Availability of relevant skills, experience and knowledge to carry out the proposed activities;</t>
  </si>
  <si>
    <t>·         Show a robust approach to risk management;</t>
  </si>
  <si>
    <t>·         Availability of additional specialised resources (e.g. services, tools, etc.) for carrying out the proposed activities;</t>
  </si>
  <si>
    <t>·         Have a strong delivery team with proven experience or qualifications of delivering the proposed scope of activities.</t>
  </si>
  <si>
    <t>·         Assessment and mitigation of potential risk in carrying out the proposed activities.</t>
  </si>
  <si>
    <t>·         Guarantee access to any necessary specialist facilities, operational knowledge and skills, or other resources required to execute the project</t>
  </si>
  <si>
    <t>·         Not be heavily dependent for success on external factors beyond the project’s direct control.</t>
  </si>
  <si>
    <t>·         Specific</t>
  </si>
  <si>
    <t>·         Measureable</t>
  </si>
  <si>
    <t>·         Achievable</t>
  </si>
  <si>
    <t xml:space="preserve">·         Relevant </t>
  </si>
  <si>
    <t>·         Time-bound</t>
  </si>
  <si>
    <t>·         Higher marks will be awarded to applicants with the most robust, realistic and credible costing to ensure successful implementation of Phase 2 and achieving the expected results. Higher marks will also be dependent on the applicants ability to strongly demonstrate the necessity of public funding.</t>
  </si>
  <si>
    <t>·         Present the cost of implementing Phase 2 in a detailed itemised manner for each planned capital item/activity;</t>
  </si>
  <si>
    <t>·         Present details of the funding arrangement and supporting evidence that funding is available to proceed IHRS investment.</t>
  </si>
  <si>
    <t>·         Internal hurdle rates (with supporting evidence)</t>
  </si>
  <si>
    <t>·         Supporting narrative of the IHRS business case, with a focus on any differences between the IHRS investment vs. other investments;</t>
  </si>
  <si>
    <t>·         Minimum funding required for project to proceed</t>
  </si>
  <si>
    <t>·         £ of grant funding per kWh of waste heat utilised;</t>
  </si>
  <si>
    <t>·         Energy saving potential;</t>
  </si>
  <si>
    <t>·         Carbon savings potential.</t>
  </si>
  <si>
    <t>This criterion will be used to assess the potential benefits of the potential heat recovery opportunity, and the likeliness of achieving the expected results which includes (but not limited to):</t>
  </si>
  <si>
    <t>Higher marks will be awarded to applicants who demonstrate robust effort and analysis to achieve the expected benefits of the potential heat recovery opportunity underpinned by strong evidence base. High scoring applications will, for example:</t>
  </si>
  <si>
    <t>·         Other potential benefits (environmental, social or economic benefits);</t>
  </si>
  <si>
    <t>·         Provide strong evidence for substantiating the potential benefits and assumptions applied;</t>
  </si>
  <si>
    <t>·         Identification of risk and factors which may affect the potential benefits of the heat recovery opportunity;</t>
  </si>
  <si>
    <t>·         Present details of robust methodologies applied to estimate the potential benefits;</t>
  </si>
  <si>
    <t>·         Replication potential across other sectors with similar processes;</t>
  </si>
  <si>
    <t>·         Present robust steps in identifying and mitigating potential risk and factors affecting the resulting benefits;</t>
  </si>
  <si>
    <t>·         All key technical and financial assumptions applied.</t>
  </si>
  <si>
    <t>·         Taken reasonable steps to assess the potential replication across similar or other sectors.</t>
  </si>
  <si>
    <t>This form must be completed by all Applicants wishing to apply for a capital implementation grant.</t>
  </si>
  <si>
    <t>Please complete all the green cells in each Section.  Guidance on how to complete this form can be found in the Phase 2 Application Guidance Notes.</t>
  </si>
  <si>
    <t>Section 4 - Value for Money</t>
  </si>
  <si>
    <t>Section 5 - Wider benefits</t>
  </si>
  <si>
    <t>5.1  Company Energy Use</t>
  </si>
  <si>
    <t>5.1.1*</t>
  </si>
  <si>
    <t>5.1.2*</t>
  </si>
  <si>
    <t>5.2  Site Baseline Data</t>
  </si>
  <si>
    <t>5.2.1*</t>
  </si>
  <si>
    <t>5.2.2*</t>
  </si>
  <si>
    <t>5.2.3*</t>
  </si>
  <si>
    <t>5.2.4*</t>
  </si>
  <si>
    <t>5.2.5*</t>
  </si>
  <si>
    <t>5.2.6*</t>
  </si>
  <si>
    <t>5.2.7*</t>
  </si>
  <si>
    <t>5.2.8</t>
  </si>
  <si>
    <t>5.2.9*</t>
  </si>
  <si>
    <t>5.2.10*</t>
  </si>
  <si>
    <t>5.2.11*</t>
  </si>
  <si>
    <t>5.2.12</t>
  </si>
  <si>
    <t>5.2.13</t>
  </si>
  <si>
    <t>5.3  Energy and cost data specific to the heat recovery project</t>
  </si>
  <si>
    <t>5.3.1*</t>
  </si>
  <si>
    <t>5.3.2*</t>
  </si>
  <si>
    <t>5.3.3*</t>
  </si>
  <si>
    <t>5.3.4*</t>
  </si>
  <si>
    <t>5.3.5*</t>
  </si>
  <si>
    <t>5.3.7*</t>
  </si>
  <si>
    <t>5.3.9*</t>
  </si>
  <si>
    <t>5.3.12*</t>
  </si>
  <si>
    <t>5.3.13*</t>
  </si>
  <si>
    <t>5.3.14</t>
  </si>
  <si>
    <t>5.3.15*</t>
  </si>
  <si>
    <t>5.3.16*</t>
  </si>
  <si>
    <t>5.3.17*</t>
  </si>
  <si>
    <t>5.4  Additional benefits associated with the heat recovery project</t>
  </si>
  <si>
    <t>5.5.1*</t>
  </si>
  <si>
    <t>5.5  Replicability of the heat recovery project at other sites</t>
  </si>
  <si>
    <t>5.6  Factors which may affect the benefits from the heat recovery opportunity</t>
  </si>
  <si>
    <t>5.6.1*</t>
  </si>
  <si>
    <t>5.7  Further information</t>
  </si>
  <si>
    <t>5.7.1*</t>
  </si>
  <si>
    <t>5.1.3*</t>
  </si>
  <si>
    <t>5.1.4*</t>
  </si>
  <si>
    <t>5.1.5*</t>
  </si>
  <si>
    <t>5.1.6*</t>
  </si>
  <si>
    <t>5.1.7*</t>
  </si>
  <si>
    <t>5.1.9*</t>
  </si>
  <si>
    <t>5.2.12*</t>
  </si>
  <si>
    <t>5.1.10*</t>
  </si>
  <si>
    <t>5.2.13*</t>
  </si>
  <si>
    <t>5.1.11*</t>
  </si>
  <si>
    <t>5.2.15*</t>
  </si>
  <si>
    <t>5.4.1*</t>
  </si>
  <si>
    <t>4.1  Energy and Carbon Savings</t>
  </si>
  <si>
    <t>4.2  Financial benefits</t>
  </si>
  <si>
    <t>4.3  Project costs</t>
  </si>
  <si>
    <t>4.4  Summary Business case</t>
  </si>
  <si>
    <t>Checkpoint 2</t>
  </si>
  <si>
    <t>A copy of the Checkpoint 2 Form previously completed by the Applicant will be presented here and available in a read-only format.</t>
  </si>
  <si>
    <t>Please describe the technical solution being proposed to recover from the heat source.
Please comment if other options were considered and why they were dismissed.</t>
  </si>
  <si>
    <t>Please describe the solution being proposed for transporting the heat from the source to the sink.  Please describe any key design considerations which must be factored in.</t>
  </si>
  <si>
    <t>1.8*</t>
  </si>
  <si>
    <t>1.9*</t>
  </si>
  <si>
    <t>1.10*</t>
  </si>
  <si>
    <t>Does any information about the feasibility study provided on the Checkpoint 2 form need updating, correcting or expanding?</t>
  </si>
  <si>
    <t>1.11*</t>
  </si>
  <si>
    <t>1.12*</t>
  </si>
  <si>
    <t>Does any information about the preliminary engineering provided on the Checkpoint 2 form need updating, correcting or expanding?</t>
  </si>
  <si>
    <t>1.13*</t>
  </si>
  <si>
    <t>1.14*</t>
  </si>
  <si>
    <t>Section 1 - Technical design</t>
  </si>
  <si>
    <t>Please provide an overview of how the project will be delivered to meet the objectives.</t>
  </si>
  <si>
    <t>Please outline a plan for delivery of your project.</t>
  </si>
  <si>
    <t>Relevant qualifications</t>
  </si>
  <si>
    <t>2.6  Monitoring and Verification Plan</t>
  </si>
  <si>
    <r>
      <t>Please state '</t>
    </r>
    <r>
      <rPr>
        <b/>
        <sz val="12"/>
        <color theme="1"/>
        <rFont val="Arial"/>
        <family val="2"/>
      </rPr>
      <t>n/a</t>
    </r>
    <r>
      <rPr>
        <sz val="12"/>
        <color theme="1"/>
        <rFont val="Arial"/>
        <family val="2"/>
      </rPr>
      <t>' in the 'What will be measured' column if the row is not required.</t>
    </r>
  </si>
  <si>
    <t>What will be measured</t>
  </si>
  <si>
    <t>How will it be measured</t>
  </si>
  <si>
    <t>How will it be verified</t>
  </si>
  <si>
    <t>What data will be reported</t>
  </si>
  <si>
    <t>n/a</t>
  </si>
  <si>
    <t>2.6.1*</t>
  </si>
  <si>
    <t>Please outline a plan for monitoring, verifying and reporting the benefits of the capital project for 12 months after completion.</t>
  </si>
  <si>
    <t>Basic information about the design and plan for the capital implementation programme was entered into the last Checkpoint form that was submitted.  If any information in the Checkpoint form needs updating, please complete the relevant sections below.</t>
  </si>
  <si>
    <t>Objective of this worksheet:  To provide detailed information about how the capital grant programme will be successfully undertaken.</t>
  </si>
  <si>
    <t>Objective of this worksheet:  To provide detailed information about the costs of the proposed project.</t>
  </si>
  <si>
    <t>Enter title or 'n/a' if not used</t>
  </si>
  <si>
    <t>Deliverables required</t>
  </si>
  <si>
    <t>Detailed Engineering</t>
  </si>
  <si>
    <t>a) Electronic copy of detailed design outputs
b) Review with IHRS Delivery Partner</t>
  </si>
  <si>
    <t>Payment Milestone 5</t>
  </si>
  <si>
    <t>Construction</t>
  </si>
  <si>
    <t>Proof of completion of construction activities</t>
  </si>
  <si>
    <t>Payment Milestone 6</t>
  </si>
  <si>
    <t>Operation</t>
  </si>
  <si>
    <t>Site visit from IHRS delivery partner</t>
  </si>
  <si>
    <t>Payment Milestone 7</t>
  </si>
  <si>
    <t>Close out</t>
  </si>
  <si>
    <t>a) Submission of Checkpoint 3
b) Completion of M&amp;V and submission of data
c) Close-out interview</t>
  </si>
  <si>
    <t>labour</t>
  </si>
  <si>
    <t>Staff</t>
  </si>
  <si>
    <t>Overhead</t>
  </si>
  <si>
    <t>material</t>
  </si>
  <si>
    <t>materials</t>
  </si>
  <si>
    <t>sub-contractor</t>
  </si>
  <si>
    <t>travel/subs</t>
  </si>
  <si>
    <t>travel</t>
  </si>
  <si>
    <t>capital</t>
  </si>
  <si>
    <t>Cost per item</t>
  </si>
  <si>
    <t>Total capital costs</t>
  </si>
  <si>
    <t>No. items</t>
  </si>
  <si>
    <t>other</t>
  </si>
  <si>
    <t>Total other costs</t>
  </si>
  <si>
    <t>add total</t>
  </si>
  <si>
    <t>TOTAL</t>
  </si>
  <si>
    <t>Capital Costs</t>
  </si>
  <si>
    <t xml:space="preserve">Separate to internal project milestones or work packages,  key deliverables have been specified which must be received and approved prior to payment. These have been termed Payment Milestones.
Please provide anticipated dates for the submission to the Delivery Partner of deliverables listed under each Payment Milestone.
</t>
  </si>
  <si>
    <t>Please confirm if project funding has already been signed off or has been agreed in principle</t>
  </si>
  <si>
    <t>[Enter title]</t>
  </si>
  <si>
    <t>Please overwrite 
(e.g. installation/connection of equipment)</t>
  </si>
  <si>
    <t>3.1  Payment milestones proposed</t>
  </si>
  <si>
    <t>3.1.12*</t>
  </si>
  <si>
    <t>3.1.13*</t>
  </si>
  <si>
    <t>3.1.14*</t>
  </si>
  <si>
    <t>3.2.12*</t>
  </si>
  <si>
    <t>3.2.13*</t>
  </si>
  <si>
    <t>3.2.14*</t>
  </si>
  <si>
    <t>3.2.15*</t>
  </si>
  <si>
    <t>3.2.16*</t>
  </si>
  <si>
    <t>3.6.1*</t>
  </si>
  <si>
    <t>3.6.2*</t>
  </si>
  <si>
    <t>3.6.3*</t>
  </si>
  <si>
    <t>3.6.4*</t>
  </si>
  <si>
    <t>3.6.5*</t>
  </si>
  <si>
    <t>3.6.6*</t>
  </si>
  <si>
    <t>3.6.7*</t>
  </si>
  <si>
    <t>3.6.8*</t>
  </si>
  <si>
    <t>3.6.9*</t>
  </si>
  <si>
    <t>3.6.10*</t>
  </si>
  <si>
    <t>3.6.11*</t>
  </si>
  <si>
    <t>3.8.1</t>
  </si>
  <si>
    <t>3.8.2</t>
  </si>
  <si>
    <t>3.8.3</t>
  </si>
  <si>
    <t>3.8.6</t>
  </si>
  <si>
    <t>3.8.7</t>
  </si>
  <si>
    <t>HIDE &gt;</t>
  </si>
  <si>
    <r>
      <t xml:space="preserve">Description of Cost
</t>
    </r>
    <r>
      <rPr>
        <sz val="12"/>
        <color theme="1"/>
        <rFont val="Arial"/>
        <family val="2"/>
      </rPr>
      <t>(Please state 'n/a' if the row is not required.)</t>
    </r>
  </si>
  <si>
    <r>
      <t xml:space="preserve">Description of item
</t>
    </r>
    <r>
      <rPr>
        <sz val="12"/>
        <color theme="1"/>
        <rFont val="Arial"/>
        <family val="2"/>
      </rPr>
      <t>(Please state 'n/a' if the row is not required.)</t>
    </r>
  </si>
  <si>
    <r>
      <t>Description of Cost / Purpose of Journey</t>
    </r>
    <r>
      <rPr>
        <sz val="12"/>
        <color theme="1"/>
        <rFont val="Arial"/>
        <family val="2"/>
      </rPr>
      <t xml:space="preserve">
(Please state 'n/a' if the row is not required.)</t>
    </r>
  </si>
  <si>
    <r>
      <t>Sub-contractor company</t>
    </r>
    <r>
      <rPr>
        <sz val="12"/>
        <color theme="1"/>
        <rFont val="Arial"/>
        <family val="2"/>
      </rPr>
      <t xml:space="preserve">
</t>
    </r>
    <r>
      <rPr>
        <i/>
        <sz val="12"/>
        <color theme="1"/>
        <rFont val="Arial"/>
        <family val="2"/>
      </rPr>
      <t>(Please state 'n/a' if the row is not required.)</t>
    </r>
  </si>
  <si>
    <r>
      <t>Item</t>
    </r>
    <r>
      <rPr>
        <sz val="12"/>
        <color theme="1"/>
        <rFont val="Arial"/>
        <family val="2"/>
      </rPr>
      <t xml:space="preserve">
</t>
    </r>
    <r>
      <rPr>
        <i/>
        <sz val="12"/>
        <color theme="1"/>
        <rFont val="Arial"/>
        <family val="2"/>
      </rPr>
      <t>(Please state 'n/a' if the row is not required.)</t>
    </r>
  </si>
  <si>
    <r>
      <t>Position, grade or role within project</t>
    </r>
    <r>
      <rPr>
        <sz val="12"/>
        <color theme="1"/>
        <rFont val="Arial"/>
        <family val="2"/>
      </rPr>
      <t xml:space="preserve">
</t>
    </r>
    <r>
      <rPr>
        <i/>
        <sz val="12"/>
        <color theme="1"/>
        <rFont val="Arial"/>
        <family val="2"/>
      </rPr>
      <t>(Please state 'n/a' if the row is not required.)</t>
    </r>
  </si>
  <si>
    <t>3.3  Material costs</t>
  </si>
  <si>
    <t>3.4  Sub-contractor costs</t>
  </si>
  <si>
    <t>3.6  Capital costs</t>
  </si>
  <si>
    <t>3.7  Other costs</t>
  </si>
  <si>
    <t>3.8  Project Cost Summary Breakdown - For information only</t>
  </si>
  <si>
    <t>3.9  Project Finance and Milestone Payments</t>
  </si>
  <si>
    <t>3.3.12*</t>
  </si>
  <si>
    <t>3.3.13*</t>
  </si>
  <si>
    <t>3.3.14*</t>
  </si>
  <si>
    <t>3.3.15*</t>
  </si>
  <si>
    <t>3.3.16*</t>
  </si>
  <si>
    <t>3.7.1*</t>
  </si>
  <si>
    <t>3.7.2*</t>
  </si>
  <si>
    <t>3.7.3*</t>
  </si>
  <si>
    <t>3.7.6*</t>
  </si>
  <si>
    <t>3.7.7*</t>
  </si>
  <si>
    <t>3.8.4</t>
  </si>
  <si>
    <t>3.8.5</t>
  </si>
  <si>
    <t>3.8.8</t>
  </si>
  <si>
    <t>3.9.1</t>
  </si>
  <si>
    <t>3.9.2</t>
  </si>
  <si>
    <t>3.9.3</t>
  </si>
  <si>
    <t>3.9.4*</t>
  </si>
  <si>
    <t>3.9.5*</t>
  </si>
  <si>
    <t>3.9.6</t>
  </si>
  <si>
    <t>3.9.7</t>
  </si>
  <si>
    <t>3.9.8*</t>
  </si>
  <si>
    <t>3.9.9*</t>
  </si>
  <si>
    <t>3.9.10*</t>
  </si>
  <si>
    <t>3.9.11*</t>
  </si>
  <si>
    <t>3.9.12*</t>
  </si>
  <si>
    <t>3.9.13*</t>
  </si>
  <si>
    <t>3.9.14*</t>
  </si>
  <si>
    <t>.</t>
  </si>
  <si>
    <r>
      <t xml:space="preserve">Tasks listed in Section 2.2 which are 
included in this Milestone
</t>
    </r>
    <r>
      <rPr>
        <sz val="12"/>
        <rFont val="Arial"/>
        <family val="2"/>
      </rPr>
      <t>(Please state 'n/a' if cell not required)</t>
    </r>
  </si>
  <si>
    <t>Units</t>
  </si>
  <si>
    <t>Value</t>
  </si>
  <si>
    <t>%Carbon Emissions Reduction</t>
  </si>
  <si>
    <t>Heat Recovery Asset Lifetime</t>
  </si>
  <si>
    <t>Lifetime Recovered Heat Utilised</t>
  </si>
  <si>
    <t>Lifetime Energy Saved</t>
  </si>
  <si>
    <t>Lifetime Carbon Saved</t>
  </si>
  <si>
    <t>tCO₂e</t>
  </si>
  <si>
    <t>Total Lifetime Benefits</t>
  </si>
  <si>
    <t>Phase 2</t>
  </si>
  <si>
    <t>Heat recovery asset operational lifetime</t>
  </si>
  <si>
    <t>Annual heat recovered</t>
  </si>
  <si>
    <t>Annual recovered heat utilised</t>
  </si>
  <si>
    <t>Annual available heat utilised</t>
  </si>
  <si>
    <t>Annual reduction in fuel consumption</t>
  </si>
  <si>
    <t>Annual reduction in electricity consumption</t>
  </si>
  <si>
    <t>Total annual reduction in energy consumption</t>
  </si>
  <si>
    <t>Annual reduction in carbon emissions</t>
  </si>
  <si>
    <r>
      <t>tCO</t>
    </r>
    <r>
      <rPr>
        <vertAlign val="subscript"/>
        <sz val="12"/>
        <color theme="1"/>
        <rFont val="Arial"/>
        <family val="2"/>
      </rPr>
      <t>2e</t>
    </r>
    <r>
      <rPr>
        <sz val="12"/>
        <color theme="1"/>
        <rFont val="Arial"/>
        <family val="2"/>
      </rPr>
      <t>/year</t>
    </r>
  </si>
  <si>
    <t>Reduction in other carbon emissions</t>
  </si>
  <si>
    <t>Total annual reduction in carbon emissions</t>
  </si>
  <si>
    <t>Total Lifetime Heat Recovered and Utilised (simple estimate)</t>
  </si>
  <si>
    <t>Total Lifetime Fuel Benefit (simple estimate)</t>
  </si>
  <si>
    <t>Total Lifetime Electricity Benefit (simple estimate)</t>
  </si>
  <si>
    <t>Total Lifetime Energy Benefit (simple estimate)</t>
  </si>
  <si>
    <t>Total Lifetime Carbon Benefit (simple estimate)</t>
  </si>
  <si>
    <t>Annual Energy Benefit</t>
  </si>
  <si>
    <t>Annual Other Benefit</t>
  </si>
  <si>
    <t>Total Operational Benefit (simple estimate)</t>
  </si>
  <si>
    <t>Total Lifetime Other Benefit (simple estimate)</t>
  </si>
  <si>
    <t>Total Lifetime Benefit (simple estimate)</t>
  </si>
  <si>
    <t>5.3.6</t>
  </si>
  <si>
    <t>5.3.8*</t>
  </si>
  <si>
    <t>5.3.10</t>
  </si>
  <si>
    <t>5.3.11*</t>
  </si>
  <si>
    <t>5.3.17</t>
  </si>
  <si>
    <t>5.3.18</t>
  </si>
  <si>
    <t>5.3.19</t>
  </si>
  <si>
    <t>5.3.20</t>
  </si>
  <si>
    <t>5.3.21</t>
  </si>
  <si>
    <t>5.3.25*</t>
  </si>
  <si>
    <t>5.3.26*</t>
  </si>
  <si>
    <t>5.3.27</t>
  </si>
  <si>
    <t>5.3.28</t>
  </si>
  <si>
    <t>5.3.29</t>
  </si>
  <si>
    <t>5.3.30</t>
  </si>
  <si>
    <t>5.3.31</t>
  </si>
  <si>
    <t>5.3.32</t>
  </si>
  <si>
    <t>5.3.33</t>
  </si>
  <si>
    <t>5.3.22</t>
  </si>
  <si>
    <t>5.3.23</t>
  </si>
  <si>
    <t>5.3.24</t>
  </si>
  <si>
    <t>Process flow</t>
  </si>
  <si>
    <t>Schematic of physical layout</t>
  </si>
  <si>
    <t>Energy mass balance</t>
  </si>
  <si>
    <t>6.1.7*</t>
  </si>
  <si>
    <t>6.1.8*</t>
  </si>
  <si>
    <t>6.1.9*</t>
  </si>
  <si>
    <t>Breakdown of operating costs</t>
  </si>
  <si>
    <t>What is the envisaged use (i.e. heat sink) for the recovered heat and what is the technological solution to using it?  What energy source is being replaced by the recovered heat?</t>
  </si>
  <si>
    <t>Please describe the heat and load profile of the source and how the potential heat for recovery has been calculated.</t>
  </si>
  <si>
    <t>Please describe any previous activities undertaken with respect to this heat recovery opportunity prior to this application (if none please state 'none').</t>
  </si>
  <si>
    <t>Process flow diagram showing all major energy flows relevant to the proposed heat recovery opportunity.</t>
  </si>
  <si>
    <t>Schematic of the physical layout of the heat recovery opportunity.</t>
  </si>
  <si>
    <t>Results of an energy mass balance of the heat recovery opportunity.</t>
  </si>
  <si>
    <t>Please describe if any other resources are needed to successfully deliver the project.</t>
  </si>
  <si>
    <t>Please list the key individuals involved in the delivery of the project.</t>
  </si>
  <si>
    <t>Please list the key companies involved in the delivery of the project.</t>
  </si>
  <si>
    <t>Please provide a summary assessment of key risks in delivering the project. The risks identified should be specific to your project and should have practical procedures to effectively manage the risk posed.</t>
  </si>
  <si>
    <t/>
  </si>
  <si>
    <t xml:space="preserve">The BEIS Privacy Notice (PN) can be found following the link below and provides information about how your personal data will be processed. </t>
  </si>
  <si>
    <t>https://www.gov.uk/government/publications/industrial-heat-recovery-support-programme-guidance-and-application-forms/industrial-heat-recovery-support-programme-privacy-notice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</si>
</sst>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
    <numFmt numFmtId="165" formatCode="&quot;£&quot;#,##0"/>
    <numFmt numFmtId="166" formatCode="#,##0.0000"/>
    <numFmt numFmtId="167" formatCode="0.0"/>
    <numFmt numFmtId="168" formatCode="#,##0.000"/>
    <numFmt numFmtId="169" formatCode="0.0%"/>
    <numFmt numFmtId="170" formatCode="#,##0.00_ ;\-#,##0.00\ "/>
    <numFmt numFmtId="171" formatCode="00000000"/>
  </numFmts>
  <fonts count="73"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u/>
      <sz val="11"/>
      <color theme="10"/>
      <name val="Calibri"/>
      <family val="2"/>
      <scheme val="minor"/>
    </font>
    <font>
      <sz val="12"/>
      <color rgb="FFFF0000"/>
      <name val="Calibri"/>
      <family val="2"/>
      <scheme val="minor"/>
    </font>
    <font>
      <b/>
      <i/>
      <sz val="11"/>
      <color rgb="FFFF0000"/>
      <name val="Calibri"/>
      <family val="2"/>
      <scheme val="minor"/>
    </font>
    <font>
      <sz val="16"/>
      <color rgb="FFFF0000"/>
      <name val="Calibri"/>
      <family val="2"/>
      <scheme val="minor"/>
    </font>
    <font>
      <b/>
      <sz val="20"/>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i/>
      <sz val="12"/>
      <color theme="1"/>
      <name val="Arial"/>
      <family val="2"/>
    </font>
    <font>
      <sz val="11"/>
      <name val="Arial"/>
      <family val="2"/>
    </font>
    <font>
      <sz val="12"/>
      <name val="Arial"/>
      <family val="2"/>
    </font>
    <font>
      <b/>
      <i/>
      <sz val="11"/>
      <color rgb="FFFF0000"/>
      <name val="Arial"/>
      <family val="2"/>
    </font>
    <font>
      <b/>
      <sz val="12"/>
      <name val="Arial"/>
      <family val="2"/>
    </font>
    <font>
      <b/>
      <u/>
      <sz val="12"/>
      <name val="Arial"/>
      <family val="2"/>
    </font>
    <font>
      <b/>
      <sz val="24"/>
      <name val="Arial"/>
      <family val="2"/>
    </font>
    <font>
      <b/>
      <sz val="24"/>
      <color theme="1"/>
      <name val="Arial"/>
      <family val="2"/>
    </font>
    <font>
      <b/>
      <sz val="20"/>
      <color theme="1"/>
      <name val="Arial"/>
      <family val="2"/>
    </font>
    <font>
      <b/>
      <sz val="20"/>
      <color rgb="FFFF0000"/>
      <name val="Arial"/>
      <family val="2"/>
    </font>
    <font>
      <b/>
      <sz val="16"/>
      <color rgb="FFFF0000"/>
      <name val="Arial"/>
      <family val="2"/>
    </font>
    <font>
      <b/>
      <sz val="14"/>
      <color theme="1"/>
      <name val="Arial"/>
      <family val="2"/>
    </font>
    <font>
      <u/>
      <sz val="12"/>
      <color theme="10"/>
      <name val="Arial"/>
      <family val="2"/>
    </font>
    <font>
      <sz val="12"/>
      <color theme="1"/>
      <name val="Calibri"/>
      <family val="2"/>
    </font>
    <font>
      <vertAlign val="subscript"/>
      <sz val="12"/>
      <color theme="1"/>
      <name val="Arial"/>
      <family val="2"/>
    </font>
    <font>
      <b/>
      <sz val="28"/>
      <color rgb="FFFF0000"/>
      <name val="Arial"/>
      <family val="2"/>
    </font>
    <font>
      <b/>
      <sz val="11"/>
      <color theme="1"/>
      <name val="Calibri"/>
      <family val="2"/>
    </font>
    <font>
      <sz val="8"/>
      <color theme="1"/>
      <name val="Arial"/>
      <family val="2"/>
    </font>
    <font>
      <sz val="10"/>
      <color theme="1"/>
      <name val="Arial"/>
      <family val="2"/>
    </font>
    <font>
      <sz val="12"/>
      <color rgb="FFC00000"/>
      <name val="Arial"/>
      <family val="2"/>
    </font>
    <font>
      <sz val="12"/>
      <color theme="5" tint="-0.249977111117893"/>
      <name val="Arial"/>
      <family val="2"/>
    </font>
    <font>
      <sz val="11"/>
      <color rgb="FFFF0000"/>
      <name val="Calibri"/>
      <family val="2"/>
      <scheme val="minor"/>
    </font>
    <font>
      <sz val="12"/>
      <color rgb="FFFF0000"/>
      <name val="Arial"/>
      <family val="2"/>
    </font>
    <font>
      <b/>
      <sz val="9"/>
      <color theme="1"/>
      <name val="Arial"/>
      <family val="2"/>
    </font>
    <font>
      <b/>
      <sz val="22"/>
      <color theme="1"/>
      <name val="Arial"/>
      <family val="2"/>
    </font>
    <font>
      <b/>
      <u/>
      <sz val="14"/>
      <color theme="1"/>
      <name val="Arial"/>
      <family val="2"/>
    </font>
    <font>
      <sz val="12"/>
      <color rgb="FF0070C0"/>
      <name val="Arial"/>
      <family val="2"/>
    </font>
    <font>
      <b/>
      <i/>
      <sz val="12"/>
      <color theme="1"/>
      <name val="Arial"/>
      <family val="2"/>
    </font>
    <font>
      <b/>
      <u/>
      <sz val="16"/>
      <color theme="1"/>
      <name val="Arial"/>
      <family val="2"/>
    </font>
    <font>
      <sz val="12"/>
      <color theme="0"/>
      <name val="Arial"/>
      <family val="2"/>
    </font>
    <font>
      <b/>
      <i/>
      <u/>
      <sz val="12"/>
      <color theme="10"/>
      <name val="Arial"/>
      <family val="2"/>
    </font>
    <font>
      <i/>
      <sz val="11"/>
      <color rgb="FFFF0000"/>
      <name val="Arial"/>
      <family val="2"/>
    </font>
    <font>
      <b/>
      <i/>
      <sz val="12"/>
      <color rgb="FFFF0000"/>
      <name val="Arial"/>
      <family val="2"/>
    </font>
    <font>
      <sz val="10"/>
      <color theme="1"/>
      <name val="Calibri"/>
      <family val="2"/>
      <scheme val="minor"/>
    </font>
    <font>
      <sz val="12"/>
      <color theme="4" tint="-0.499984740745262"/>
      <name val="Arial"/>
      <family val="2"/>
    </font>
    <font>
      <u/>
      <sz val="12"/>
      <color rgb="FF0070C0"/>
      <name val="Arial"/>
      <family val="2"/>
    </font>
    <font>
      <b/>
      <i/>
      <sz val="16"/>
      <color rgb="FF0070C0"/>
      <name val="Arial"/>
      <family val="2"/>
    </font>
    <font>
      <sz val="11"/>
      <color theme="0" tint="-0.14999847407452621"/>
      <name val="Calibri"/>
      <family val="2"/>
      <scheme val="minor"/>
    </font>
    <font>
      <b/>
      <sz val="9"/>
      <color theme="0"/>
      <name val="Arial"/>
      <family val="2"/>
    </font>
    <font>
      <u/>
      <sz val="10"/>
      <color theme="1"/>
      <name val="Arial"/>
      <family val="2"/>
    </font>
    <font>
      <b/>
      <sz val="12"/>
      <color rgb="FF0070C0"/>
      <name val="Arial"/>
      <family val="2"/>
    </font>
    <font>
      <u/>
      <sz val="11"/>
      <color theme="1"/>
      <name val="Calibri"/>
      <family val="2"/>
      <scheme val="minor"/>
    </font>
    <font>
      <i/>
      <u/>
      <sz val="12"/>
      <color theme="10"/>
      <name val="Arial"/>
      <family val="2"/>
    </font>
    <font>
      <b/>
      <u/>
      <sz val="12"/>
      <color theme="4"/>
      <name val="Arial"/>
      <family val="2"/>
    </font>
    <font>
      <sz val="11"/>
      <color rgb="FFFF0000"/>
      <name val="Arial"/>
      <family val="2"/>
    </font>
    <font>
      <sz val="11"/>
      <color rgb="FFC00000"/>
      <name val="Calibri"/>
      <family val="2"/>
      <scheme val="minor"/>
    </font>
    <font>
      <i/>
      <sz val="10"/>
      <color theme="1"/>
      <name val="Arial"/>
      <family val="2"/>
    </font>
    <font>
      <b/>
      <sz val="12"/>
      <color rgb="FFC00000"/>
      <name val="Arial"/>
      <family val="2"/>
    </font>
    <font>
      <sz val="10"/>
      <color rgb="FFC00000"/>
      <name val="Arial"/>
      <family val="2"/>
    </font>
    <font>
      <b/>
      <sz val="16"/>
      <color theme="1"/>
      <name val="Arial"/>
      <family val="2"/>
    </font>
    <font>
      <b/>
      <sz val="12"/>
      <color rgb="FFFFFFFF"/>
      <name val="Arial"/>
      <family val="2"/>
    </font>
    <font>
      <i/>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Dashed">
        <color theme="0" tint="-0.499984740745262"/>
      </left>
      <right/>
      <top style="mediumDashed">
        <color theme="0" tint="-0.499984740745262"/>
      </top>
      <bottom/>
      <diagonal/>
    </border>
    <border>
      <left/>
      <right/>
      <top style="mediumDashed">
        <color theme="0" tint="-0.499984740745262"/>
      </top>
      <bottom/>
      <diagonal/>
    </border>
    <border>
      <left/>
      <right style="mediumDashed">
        <color theme="0" tint="-0.499984740745262"/>
      </right>
      <top style="mediumDashed">
        <color theme="0" tint="-0.499984740745262"/>
      </top>
      <bottom/>
      <diagonal/>
    </border>
    <border>
      <left style="mediumDashed">
        <color theme="0" tint="-0.499984740745262"/>
      </left>
      <right/>
      <top/>
      <bottom/>
      <diagonal/>
    </border>
    <border>
      <left/>
      <right style="mediumDashed">
        <color theme="0" tint="-0.499984740745262"/>
      </right>
      <top/>
      <bottom/>
      <diagonal/>
    </border>
    <border>
      <left style="mediumDashed">
        <color theme="4" tint="0.39994506668294322"/>
      </left>
      <right/>
      <top/>
      <bottom/>
      <diagonal/>
    </border>
    <border>
      <left/>
      <right style="mediumDashed">
        <color theme="4" tint="0.39994506668294322"/>
      </right>
      <top/>
      <bottom/>
      <diagonal/>
    </border>
    <border>
      <left style="mediumDashed">
        <color theme="0" tint="-0.499984740745262"/>
      </left>
      <right/>
      <top/>
      <bottom style="mediumDashed">
        <color theme="0" tint="-0.499984740745262"/>
      </bottom>
      <diagonal/>
    </border>
    <border>
      <left/>
      <right/>
      <top/>
      <bottom style="mediumDashed">
        <color theme="0" tint="-0.499984740745262"/>
      </bottom>
      <diagonal/>
    </border>
    <border>
      <left/>
      <right style="mediumDashed">
        <color theme="0" tint="-0.499984740745262"/>
      </right>
      <top/>
      <bottom style="mediumDashed">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top/>
      <bottom/>
      <diagonal/>
    </border>
    <border>
      <left/>
      <right style="thin">
        <color theme="0" tint="-0.34998626667073579"/>
      </right>
      <top/>
      <bottom/>
      <diagonal/>
    </border>
    <border>
      <left style="mediumDashed">
        <color theme="4" tint="0.39994506668294322"/>
      </left>
      <right/>
      <top style="mediumDashed">
        <color theme="4" tint="0.39991454817346722"/>
      </top>
      <bottom/>
      <diagonal/>
    </border>
    <border>
      <left/>
      <right/>
      <top style="mediumDashed">
        <color theme="4" tint="0.39991454817346722"/>
      </top>
      <bottom/>
      <diagonal/>
    </border>
    <border>
      <left/>
      <right style="mediumDashed">
        <color theme="4" tint="0.39994506668294322"/>
      </right>
      <top style="mediumDashed">
        <color theme="4" tint="0.39991454817346722"/>
      </top>
      <bottom/>
      <diagonal/>
    </border>
    <border>
      <left style="mediumDashed">
        <color theme="4" tint="0.39994506668294322"/>
      </left>
      <right/>
      <top/>
      <bottom style="mediumDashed">
        <color theme="4" tint="0.39991454817346722"/>
      </bottom>
      <diagonal/>
    </border>
    <border>
      <left/>
      <right/>
      <top/>
      <bottom style="mediumDashed">
        <color theme="4" tint="0.39991454817346722"/>
      </bottom>
      <diagonal/>
    </border>
    <border>
      <left/>
      <right style="mediumDashed">
        <color theme="4" tint="0.39994506668294322"/>
      </right>
      <top/>
      <bottom style="mediumDashed">
        <color theme="4" tint="0.39991454817346722"/>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bottom style="thin">
        <color theme="0" tint="-0.34998626667073579"/>
      </bottom>
      <diagonal/>
    </border>
    <border>
      <left style="thin">
        <color indexed="64"/>
      </left>
      <right style="thin">
        <color indexed="64"/>
      </right>
      <top/>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indexed="64"/>
      </right>
      <top style="thin">
        <color theme="0" tint="-0.34998626667073579"/>
      </top>
      <bottom style="thin">
        <color theme="0" tint="-0.34998626667073579"/>
      </bottom>
      <diagonal/>
    </border>
  </borders>
  <cellStyleXfs count="5">
    <xf numFmtId="0" fontId="0" fillId="0" borderId="0"/>
    <xf numFmtId="9" fontId="5" fillId="0" borderId="0" applyFont="0" applyFill="0" applyBorder="0" applyAlignment="0" applyProtection="0"/>
    <xf numFmtId="0" fontId="11" fillId="0" borderId="0" applyNumberFormat="0" applyFill="0" applyBorder="0" applyAlignment="0" applyProtection="0"/>
    <xf numFmtId="0" fontId="4" fillId="0" borderId="0"/>
    <xf numFmtId="0" fontId="1" fillId="0" borderId="0"/>
  </cellStyleXfs>
  <cellXfs count="685">
    <xf numFmtId="0" fontId="0" fillId="0" borderId="0" xfId="0"/>
    <xf numFmtId="0" fontId="0" fillId="0" borderId="0" xfId="0" applyAlignment="1">
      <alignment wrapText="1"/>
    </xf>
    <xf numFmtId="0" fontId="0" fillId="0" borderId="0" xfId="0" applyFill="1" applyBorder="1"/>
    <xf numFmtId="0" fontId="0" fillId="0" borderId="0" xfId="0" applyFill="1"/>
    <xf numFmtId="0" fontId="0" fillId="2" borderId="0" xfId="0" applyFill="1"/>
    <xf numFmtId="0" fontId="7" fillId="0" borderId="0" xfId="0" applyFont="1" applyFill="1"/>
    <xf numFmtId="0" fontId="16" fillId="2" borderId="0" xfId="0" applyFont="1" applyFill="1"/>
    <xf numFmtId="0" fontId="18" fillId="2" borderId="0" xfId="0" applyFont="1" applyFill="1"/>
    <xf numFmtId="0" fontId="18" fillId="2" borderId="1" xfId="0" applyFont="1" applyFill="1" applyBorder="1"/>
    <xf numFmtId="0" fontId="17" fillId="2" borderId="0" xfId="0" applyFont="1" applyFill="1"/>
    <xf numFmtId="0" fontId="19" fillId="2" borderId="0" xfId="0" applyFont="1" applyFill="1"/>
    <xf numFmtId="0" fontId="24" fillId="2" borderId="0" xfId="0" applyFont="1" applyFill="1" applyBorder="1" applyAlignment="1">
      <alignment horizontal="left"/>
    </xf>
    <xf numFmtId="0" fontId="16" fillId="2" borderId="0" xfId="0" applyFont="1" applyFill="1" applyBorder="1"/>
    <xf numFmtId="0" fontId="19" fillId="2" borderId="5" xfId="0" applyFont="1" applyFill="1" applyBorder="1" applyAlignment="1">
      <alignment horizontal="center" wrapText="1"/>
    </xf>
    <xf numFmtId="0" fontId="18" fillId="2" borderId="0" xfId="0" applyFont="1" applyFill="1" applyBorder="1"/>
    <xf numFmtId="165" fontId="18" fillId="2" borderId="0" xfId="0" applyNumberFormat="1" applyFont="1" applyFill="1" applyBorder="1"/>
    <xf numFmtId="0" fontId="19" fillId="2" borderId="0" xfId="0" applyFont="1" applyFill="1" applyBorder="1"/>
    <xf numFmtId="0" fontId="19" fillId="2" borderId="1" xfId="0" applyFont="1" applyFill="1" applyBorder="1"/>
    <xf numFmtId="0" fontId="9" fillId="0" borderId="0" xfId="0" applyFont="1" applyAlignment="1">
      <alignment vertical="center"/>
    </xf>
    <xf numFmtId="164" fontId="18" fillId="2" borderId="1" xfId="0" applyNumberFormat="1" applyFont="1" applyFill="1" applyBorder="1"/>
    <xf numFmtId="2" fontId="18" fillId="2" borderId="1" xfId="0" applyNumberFormat="1" applyFont="1" applyFill="1" applyBorder="1"/>
    <xf numFmtId="165" fontId="18" fillId="2" borderId="1" xfId="0" applyNumberFormat="1" applyFont="1" applyFill="1" applyBorder="1"/>
    <xf numFmtId="0" fontId="36" fillId="2" borderId="0" xfId="0" applyFont="1" applyFill="1"/>
    <xf numFmtId="167" fontId="23" fillId="2" borderId="1" xfId="0" applyNumberFormat="1" applyFont="1" applyFill="1" applyBorder="1" applyAlignment="1" applyProtection="1">
      <alignment vertical="center" wrapText="1"/>
    </xf>
    <xf numFmtId="0" fontId="23" fillId="2" borderId="1" xfId="0" applyNumberFormat="1" applyFont="1" applyFill="1" applyBorder="1" applyAlignment="1" applyProtection="1">
      <alignment vertical="center" wrapText="1"/>
    </xf>
    <xf numFmtId="165" fontId="23" fillId="2" borderId="1" xfId="0" applyNumberFormat="1" applyFont="1" applyFill="1" applyBorder="1" applyAlignment="1" applyProtection="1">
      <alignment vertical="center" wrapText="1"/>
    </xf>
    <xf numFmtId="3" fontId="23" fillId="2" borderId="1" xfId="0" applyNumberFormat="1" applyFont="1" applyFill="1" applyBorder="1" applyAlignment="1" applyProtection="1">
      <alignment vertical="center" wrapText="1"/>
    </xf>
    <xf numFmtId="0" fontId="30" fillId="2" borderId="0" xfId="0" applyFont="1" applyFill="1" applyAlignment="1" applyProtection="1">
      <alignment horizontal="left" vertical="center"/>
    </xf>
    <xf numFmtId="0" fontId="31" fillId="0" borderId="0" xfId="0" applyFont="1" applyProtection="1"/>
    <xf numFmtId="0" fontId="0" fillId="0" borderId="0" xfId="0" applyProtection="1"/>
    <xf numFmtId="0" fontId="7" fillId="0" borderId="0" xfId="0" applyFont="1" applyAlignment="1" applyProtection="1">
      <alignment wrapText="1"/>
    </xf>
    <xf numFmtId="0" fontId="11" fillId="0" borderId="0" xfId="2" applyAlignment="1" applyProtection="1">
      <alignment horizontal="left" vertical="center"/>
    </xf>
    <xf numFmtId="0" fontId="7" fillId="0" borderId="0" xfId="0" applyFont="1" applyProtection="1"/>
    <xf numFmtId="0" fontId="0" fillId="0" borderId="0" xfId="0" applyAlignment="1" applyProtection="1">
      <alignment wrapText="1"/>
    </xf>
    <xf numFmtId="0" fontId="0" fillId="0" borderId="0" xfId="0" applyAlignment="1" applyProtection="1">
      <alignment horizontal="left"/>
    </xf>
    <xf numFmtId="0" fontId="0" fillId="0" borderId="0" xfId="0" applyAlignment="1" applyProtection="1">
      <alignment horizontal="left" vertical="center"/>
    </xf>
    <xf numFmtId="0" fontId="0" fillId="0" borderId="0" xfId="0" applyFont="1" applyBorder="1" applyAlignment="1" applyProtection="1">
      <alignment horizontal="left" wrapText="1"/>
    </xf>
    <xf numFmtId="0" fontId="10" fillId="0" borderId="0" xfId="0" applyFont="1" applyProtection="1"/>
    <xf numFmtId="0" fontId="0" fillId="0" borderId="0" xfId="0" applyFont="1" applyBorder="1" applyAlignment="1" applyProtection="1">
      <alignment horizontal="center" wrapText="1"/>
    </xf>
    <xf numFmtId="0" fontId="0" fillId="0" borderId="0" xfId="0" applyAlignment="1" applyProtection="1">
      <alignment horizontal="left" vertical="center" wrapText="1"/>
    </xf>
    <xf numFmtId="0" fontId="0" fillId="0" borderId="0" xfId="0" applyFont="1" applyBorder="1" applyAlignment="1" applyProtection="1">
      <alignment horizontal="left" vertical="center" wrapText="1"/>
    </xf>
    <xf numFmtId="9" fontId="23" fillId="2" borderId="1" xfId="1" applyFont="1" applyFill="1" applyBorder="1" applyAlignment="1" applyProtection="1">
      <alignment vertical="center" wrapText="1"/>
    </xf>
    <xf numFmtId="0" fontId="15" fillId="2" borderId="0" xfId="0" applyFont="1" applyFill="1" applyProtection="1"/>
    <xf numFmtId="0" fontId="0" fillId="2" borderId="0" xfId="0" applyFill="1" applyProtection="1"/>
    <xf numFmtId="0" fontId="13" fillId="2" borderId="0" xfId="0" applyFont="1" applyFill="1" applyBorder="1" applyProtection="1"/>
    <xf numFmtId="0" fontId="0" fillId="2" borderId="0" xfId="0" applyFill="1" applyBorder="1" applyProtection="1"/>
    <xf numFmtId="0" fontId="8" fillId="2" borderId="0" xfId="0" applyFont="1" applyFill="1" applyProtection="1"/>
    <xf numFmtId="0" fontId="33" fillId="2" borderId="0" xfId="2" applyFont="1" applyFill="1" applyProtection="1"/>
    <xf numFmtId="0" fontId="12" fillId="2" borderId="0" xfId="0" applyFont="1" applyFill="1" applyAlignment="1" applyProtection="1">
      <alignment vertical="center"/>
    </xf>
    <xf numFmtId="0" fontId="18" fillId="2" borderId="0" xfId="0" applyFont="1" applyFill="1" applyProtection="1"/>
    <xf numFmtId="0" fontId="14" fillId="2" borderId="0" xfId="0" applyFont="1" applyFill="1" applyAlignment="1" applyProtection="1">
      <alignment vertical="center" wrapText="1"/>
    </xf>
    <xf numFmtId="0" fontId="26" fillId="2" borderId="0" xfId="0" applyFont="1" applyFill="1" applyBorder="1" applyAlignment="1" applyProtection="1">
      <alignment vertical="center"/>
    </xf>
    <xf numFmtId="0" fontId="8" fillId="2" borderId="0" xfId="0" applyFont="1" applyFill="1" applyAlignment="1" applyProtection="1">
      <alignment wrapText="1"/>
    </xf>
    <xf numFmtId="0" fontId="0" fillId="2" borderId="0" xfId="0" applyFill="1" applyAlignment="1" applyProtection="1">
      <alignment wrapText="1"/>
    </xf>
    <xf numFmtId="0" fontId="25" fillId="2" borderId="0"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20" fillId="2" borderId="0" xfId="0" applyFont="1" applyFill="1" applyBorder="1" applyAlignment="1" applyProtection="1">
      <alignment horizontal="left" vertical="center"/>
    </xf>
    <xf numFmtId="167" fontId="23" fillId="2" borderId="0" xfId="1" applyNumberFormat="1" applyFont="1" applyFill="1" applyBorder="1" applyAlignment="1" applyProtection="1">
      <alignment vertical="center" wrapText="1"/>
    </xf>
    <xf numFmtId="0" fontId="23" fillId="2" borderId="0" xfId="0" applyNumberFormat="1" applyFont="1" applyFill="1" applyBorder="1" applyAlignment="1" applyProtection="1">
      <alignment vertical="center" wrapText="1"/>
    </xf>
    <xf numFmtId="0" fontId="6" fillId="2" borderId="0" xfId="0" applyFont="1" applyFill="1" applyProtection="1"/>
    <xf numFmtId="0" fontId="19" fillId="2" borderId="0" xfId="0" applyFont="1" applyFill="1" applyAlignment="1" applyProtection="1">
      <alignment horizontal="right"/>
    </xf>
    <xf numFmtId="0" fontId="27" fillId="2" borderId="0" xfId="0" applyFont="1" applyFill="1" applyAlignment="1" applyProtection="1">
      <alignment horizontal="left" vertical="center"/>
    </xf>
    <xf numFmtId="0" fontId="11" fillId="2" borderId="0" xfId="2" applyFill="1" applyProtection="1"/>
    <xf numFmtId="0" fontId="18" fillId="2" borderId="0" xfId="0" applyFont="1" applyFill="1" applyBorder="1" applyAlignment="1" applyProtection="1">
      <alignment vertical="center"/>
    </xf>
    <xf numFmtId="0" fontId="19" fillId="2" borderId="0" xfId="0" applyFont="1" applyFill="1" applyProtection="1"/>
    <xf numFmtId="0" fontId="18" fillId="2" borderId="0" xfId="0" applyFont="1" applyFill="1" applyAlignment="1" applyProtection="1">
      <alignment vertical="center"/>
    </xf>
    <xf numFmtId="0" fontId="18" fillId="2" borderId="0" xfId="0" applyFont="1" applyFill="1" applyAlignment="1" applyProtection="1">
      <alignment vertical="center" wrapText="1"/>
    </xf>
    <xf numFmtId="0" fontId="16" fillId="2" borderId="0" xfId="0" applyFont="1" applyFill="1" applyProtection="1"/>
    <xf numFmtId="0" fontId="16" fillId="2" borderId="0" xfId="0" applyFont="1" applyFill="1" applyBorder="1" applyProtection="1"/>
    <xf numFmtId="0" fontId="15" fillId="2" borderId="0" xfId="0" applyFont="1" applyFill="1" applyAlignment="1" applyProtection="1">
      <alignment vertical="center"/>
    </xf>
    <xf numFmtId="0" fontId="23" fillId="2" borderId="0" xfId="0" applyFont="1" applyFill="1" applyBorder="1" applyAlignment="1" applyProtection="1">
      <alignment horizontal="left" vertical="center"/>
    </xf>
    <xf numFmtId="0" fontId="22" fillId="2" borderId="0" xfId="0" applyFont="1" applyFill="1" applyBorder="1" applyAlignment="1" applyProtection="1">
      <alignment vertical="center"/>
    </xf>
    <xf numFmtId="0" fontId="22" fillId="2" borderId="0" xfId="0" applyFont="1" applyFill="1" applyAlignment="1" applyProtection="1">
      <alignment vertical="center"/>
    </xf>
    <xf numFmtId="0" fontId="18" fillId="2" borderId="0" xfId="0" applyFont="1" applyFill="1" applyBorder="1" applyProtection="1"/>
    <xf numFmtId="0" fontId="18" fillId="2" borderId="0" xfId="0" applyFont="1" applyFill="1" applyAlignment="1" applyProtection="1">
      <alignment horizontal="left"/>
    </xf>
    <xf numFmtId="0" fontId="18" fillId="2" borderId="0" xfId="0" applyFont="1" applyFill="1" applyAlignment="1" applyProtection="1">
      <alignment vertical="top"/>
    </xf>
    <xf numFmtId="0" fontId="19" fillId="2" borderId="0" xfId="0" applyFont="1" applyFill="1" applyBorder="1" applyProtection="1"/>
    <xf numFmtId="0" fontId="19" fillId="2" borderId="0" xfId="0" applyFont="1" applyFill="1" applyAlignment="1" applyProtection="1"/>
    <xf numFmtId="0" fontId="19" fillId="2" borderId="0" xfId="0" applyFont="1" applyFill="1" applyAlignment="1" applyProtection="1">
      <alignment horizontal="center" vertical="center"/>
    </xf>
    <xf numFmtId="0" fontId="18" fillId="2" borderId="2" xfId="0" applyFont="1" applyFill="1" applyBorder="1" applyAlignment="1" applyProtection="1">
      <alignment horizontal="right"/>
    </xf>
    <xf numFmtId="3" fontId="18" fillId="2" borderId="0" xfId="0" applyNumberFormat="1" applyFont="1" applyFill="1" applyBorder="1" applyAlignment="1" applyProtection="1">
      <alignment horizontal="center"/>
    </xf>
    <xf numFmtId="0" fontId="16" fillId="2" borderId="0" xfId="0" applyFont="1" applyFill="1" applyBorder="1" applyAlignment="1" applyProtection="1"/>
    <xf numFmtId="0" fontId="0" fillId="0" borderId="0" xfId="0" quotePrefix="1" applyAlignment="1" applyProtection="1">
      <alignment wrapText="1"/>
    </xf>
    <xf numFmtId="0" fontId="40" fillId="2" borderId="0" xfId="0" applyFont="1" applyFill="1" applyAlignment="1" applyProtection="1">
      <alignment horizontal="right" indent="1"/>
    </xf>
    <xf numFmtId="0" fontId="41" fillId="2" borderId="0" xfId="0" applyFont="1" applyFill="1" applyProtection="1"/>
    <xf numFmtId="0" fontId="43" fillId="2" borderId="0" xfId="0" applyFont="1" applyFill="1" applyProtection="1"/>
    <xf numFmtId="164" fontId="18" fillId="2" borderId="0" xfId="0" applyNumberFormat="1" applyFont="1" applyFill="1" applyBorder="1" applyProtection="1"/>
    <xf numFmtId="0" fontId="18" fillId="2" borderId="0" xfId="3" applyFont="1" applyFill="1" applyProtection="1"/>
    <xf numFmtId="0" fontId="18" fillId="2" borderId="0" xfId="3" applyFont="1" applyFill="1" applyAlignment="1" applyProtection="1">
      <alignment horizontal="center" vertical="center"/>
    </xf>
    <xf numFmtId="0" fontId="19" fillId="2" borderId="0" xfId="3" applyFont="1" applyFill="1" applyAlignment="1" applyProtection="1">
      <alignment horizontal="right" vertical="top"/>
    </xf>
    <xf numFmtId="0" fontId="18" fillId="0" borderId="0" xfId="3" applyFont="1" applyProtection="1"/>
    <xf numFmtId="0" fontId="19" fillId="2" borderId="0" xfId="3" applyFont="1" applyFill="1" applyProtection="1"/>
    <xf numFmtId="0" fontId="28" fillId="2" borderId="0" xfId="3" applyFont="1" applyFill="1" applyProtection="1"/>
    <xf numFmtId="0" fontId="19" fillId="0" borderId="0" xfId="3" applyFont="1" applyProtection="1"/>
    <xf numFmtId="0" fontId="29" fillId="2" borderId="0" xfId="3" applyFont="1" applyFill="1" applyProtection="1"/>
    <xf numFmtId="0" fontId="19" fillId="2" borderId="0" xfId="3" applyFont="1" applyFill="1" applyAlignment="1" applyProtection="1">
      <alignment vertical="top"/>
    </xf>
    <xf numFmtId="0" fontId="19" fillId="2" borderId="0" xfId="3" applyFont="1" applyFill="1" applyAlignment="1" applyProtection="1">
      <alignment horizontal="left" vertical="center"/>
    </xf>
    <xf numFmtId="0" fontId="4" fillId="2" borderId="0" xfId="3" applyFill="1"/>
    <xf numFmtId="0" fontId="4" fillId="2" borderId="0" xfId="3" applyFill="1" applyAlignment="1">
      <alignment horizontal="center" vertical="center"/>
    </xf>
    <xf numFmtId="0" fontId="44" fillId="2" borderId="0" xfId="3" applyFont="1" applyFill="1" applyAlignment="1">
      <alignment horizontal="right" vertical="top"/>
    </xf>
    <xf numFmtId="0" fontId="4" fillId="0" borderId="0" xfId="3"/>
    <xf numFmtId="0" fontId="28" fillId="2" borderId="0" xfId="3" applyFont="1" applyFill="1" applyAlignment="1">
      <alignment horizontal="left" indent="22"/>
    </xf>
    <xf numFmtId="0" fontId="28" fillId="2" borderId="0" xfId="3" applyFont="1" applyFill="1"/>
    <xf numFmtId="0" fontId="7" fillId="0" borderId="0" xfId="3" applyFont="1"/>
    <xf numFmtId="0" fontId="45" fillId="2" borderId="0" xfId="3" applyFont="1" applyFill="1" applyAlignment="1" applyProtection="1">
      <alignment horizontal="left" indent="22"/>
    </xf>
    <xf numFmtId="0" fontId="29" fillId="2" borderId="0" xfId="3" applyFont="1" applyFill="1"/>
    <xf numFmtId="0" fontId="4" fillId="2" borderId="0" xfId="3" applyFill="1" applyProtection="1"/>
    <xf numFmtId="0" fontId="20" fillId="2" borderId="0" xfId="3" applyFont="1" applyFill="1" applyAlignment="1" applyProtection="1">
      <alignment horizontal="center" vertical="top"/>
    </xf>
    <xf numFmtId="0" fontId="18" fillId="2" borderId="0" xfId="3" applyFont="1" applyFill="1" applyAlignment="1" applyProtection="1">
      <alignment vertical="top"/>
    </xf>
    <xf numFmtId="0" fontId="18" fillId="3" borderId="1" xfId="3" applyFont="1" applyFill="1" applyBorder="1" applyAlignment="1" applyProtection="1">
      <alignment vertical="top" wrapText="1"/>
    </xf>
    <xf numFmtId="0" fontId="18" fillId="2" borderId="0" xfId="3" applyFont="1" applyFill="1" applyAlignment="1" applyProtection="1">
      <alignment vertical="top" wrapText="1"/>
    </xf>
    <xf numFmtId="0" fontId="18" fillId="2" borderId="0" xfId="3" applyFont="1" applyFill="1" applyBorder="1" applyAlignment="1" applyProtection="1">
      <alignment vertical="top" wrapText="1"/>
    </xf>
    <xf numFmtId="0" fontId="18" fillId="2" borderId="1" xfId="3" applyFont="1" applyFill="1" applyBorder="1" applyAlignment="1" applyProtection="1">
      <alignment vertical="top" wrapText="1"/>
    </xf>
    <xf numFmtId="0" fontId="32" fillId="2" borderId="0" xfId="3" applyFont="1" applyFill="1" applyAlignment="1" applyProtection="1">
      <alignment horizontal="left" vertical="center"/>
    </xf>
    <xf numFmtId="0" fontId="39" fillId="2" borderId="0" xfId="3" applyFont="1" applyFill="1" applyAlignment="1" applyProtection="1">
      <alignment horizontal="center" vertical="center"/>
    </xf>
    <xf numFmtId="0" fontId="4" fillId="0" borderId="0" xfId="3" applyAlignment="1">
      <alignment horizontal="center"/>
    </xf>
    <xf numFmtId="0" fontId="37" fillId="0" borderId="0" xfId="3" applyFont="1" applyAlignment="1">
      <alignment horizontal="center"/>
    </xf>
    <xf numFmtId="17" fontId="4" fillId="0" borderId="0" xfId="3" applyNumberFormat="1" applyAlignment="1">
      <alignment horizontal="center"/>
    </xf>
    <xf numFmtId="0" fontId="37" fillId="5" borderId="1" xfId="3" applyFont="1" applyFill="1" applyBorder="1" applyAlignment="1">
      <alignment horizontal="center" vertical="center"/>
    </xf>
    <xf numFmtId="0" fontId="37" fillId="5" borderId="1" xfId="3" applyFont="1" applyFill="1" applyBorder="1" applyAlignment="1">
      <alignment vertical="center"/>
    </xf>
    <xf numFmtId="0" fontId="4" fillId="5" borderId="1" xfId="3" applyFill="1" applyBorder="1" applyAlignment="1">
      <alignment horizontal="center" vertical="center" wrapText="1"/>
    </xf>
    <xf numFmtId="0" fontId="4" fillId="5" borderId="1" xfId="3" applyFill="1" applyBorder="1" applyAlignment="1">
      <alignment horizontal="left" vertical="center" wrapText="1"/>
    </xf>
    <xf numFmtId="0" fontId="4" fillId="0" borderId="0" xfId="3" applyAlignment="1">
      <alignment horizontal="center" vertical="center"/>
    </xf>
    <xf numFmtId="0" fontId="18" fillId="6" borderId="1" xfId="3" applyFont="1" applyFill="1" applyBorder="1" applyAlignment="1" applyProtection="1">
      <alignment vertical="top" wrapText="1"/>
    </xf>
    <xf numFmtId="0" fontId="18" fillId="2" borderId="0" xfId="3" applyFont="1" applyFill="1" applyAlignment="1" applyProtection="1">
      <alignment vertical="center" wrapText="1"/>
    </xf>
    <xf numFmtId="0" fontId="9" fillId="2" borderId="0" xfId="0" applyFont="1" applyFill="1" applyAlignment="1">
      <alignment vertical="center"/>
    </xf>
    <xf numFmtId="0" fontId="46" fillId="2" borderId="0" xfId="3" applyFont="1" applyFill="1" applyAlignment="1" applyProtection="1">
      <alignment horizontal="center"/>
    </xf>
    <xf numFmtId="0" fontId="18" fillId="2" borderId="0" xfId="3" applyFont="1" applyFill="1" applyAlignment="1" applyProtection="1"/>
    <xf numFmtId="0" fontId="18" fillId="2" borderId="0" xfId="3" applyFont="1" applyFill="1" applyAlignment="1" applyProtection="1">
      <alignment horizontal="right"/>
    </xf>
    <xf numFmtId="0" fontId="18" fillId="2" borderId="0" xfId="3" applyFont="1" applyFill="1" applyAlignment="1" applyProtection="1">
      <alignment horizontal="right" vertical="top" indent="1"/>
    </xf>
    <xf numFmtId="0" fontId="48" fillId="2" borderId="0" xfId="0" applyFont="1" applyFill="1" applyBorder="1" applyAlignment="1" applyProtection="1">
      <alignment vertical="center"/>
    </xf>
    <xf numFmtId="0" fontId="18" fillId="2" borderId="0" xfId="3" applyFont="1" applyFill="1" applyAlignment="1" applyProtection="1">
      <alignment horizontal="left" vertical="center" wrapText="1"/>
    </xf>
    <xf numFmtId="0" fontId="13" fillId="2" borderId="0" xfId="0" applyFont="1" applyFill="1" applyBorder="1" applyAlignment="1" applyProtection="1">
      <alignment horizontal="center"/>
    </xf>
    <xf numFmtId="0" fontId="18" fillId="2" borderId="0" xfId="0" applyFont="1" applyFill="1" applyBorder="1" applyAlignment="1" applyProtection="1">
      <alignment vertical="top" wrapText="1"/>
    </xf>
    <xf numFmtId="0" fontId="49" fillId="2" borderId="0" xfId="3" applyFont="1" applyFill="1" applyAlignment="1" applyProtection="1"/>
    <xf numFmtId="0" fontId="18" fillId="0" borderId="0" xfId="0" applyFont="1" applyAlignment="1">
      <alignment vertical="center"/>
    </xf>
    <xf numFmtId="0" fontId="23" fillId="2" borderId="0" xfId="0" applyFont="1" applyFill="1" applyBorder="1" applyAlignment="1" applyProtection="1">
      <alignment horizontal="left"/>
    </xf>
    <xf numFmtId="0" fontId="18" fillId="2" borderId="0" xfId="0" applyFont="1" applyFill="1" applyBorder="1" applyAlignment="1" applyProtection="1"/>
    <xf numFmtId="0" fontId="23" fillId="2" borderId="0" xfId="0" applyFont="1" applyFill="1" applyBorder="1" applyAlignment="1" applyProtection="1">
      <alignment vertical="top" wrapText="1"/>
    </xf>
    <xf numFmtId="0" fontId="23" fillId="2" borderId="0" xfId="0" applyFont="1" applyFill="1" applyBorder="1" applyAlignment="1" applyProtection="1">
      <alignment vertical="top"/>
    </xf>
    <xf numFmtId="0" fontId="23" fillId="2" borderId="0" xfId="0" applyFont="1" applyFill="1" applyBorder="1" applyAlignment="1" applyProtection="1"/>
    <xf numFmtId="0" fontId="48" fillId="2" borderId="0" xfId="0" applyFont="1" applyFill="1" applyBorder="1" applyAlignment="1" applyProtection="1"/>
    <xf numFmtId="0" fontId="15" fillId="2" borderId="0" xfId="0" applyFont="1" applyFill="1" applyAlignment="1" applyProtection="1"/>
    <xf numFmtId="0" fontId="23" fillId="2" borderId="0" xfId="0" applyFont="1" applyFill="1" applyBorder="1" applyAlignment="1" applyProtection="1">
      <alignment wrapText="1"/>
    </xf>
    <xf numFmtId="0" fontId="13" fillId="2" borderId="0" xfId="0" applyFont="1" applyFill="1" applyBorder="1" applyAlignment="1" applyProtection="1"/>
    <xf numFmtId="0" fontId="16" fillId="2" borderId="0" xfId="0" applyFont="1" applyFill="1" applyAlignment="1" applyProtection="1"/>
    <xf numFmtId="0" fontId="18" fillId="2" borderId="0" xfId="3" applyFont="1" applyFill="1" applyBorder="1" applyAlignment="1" applyProtection="1">
      <alignment horizontal="center"/>
    </xf>
    <xf numFmtId="0" fontId="18" fillId="2" borderId="0" xfId="3" applyFont="1" applyFill="1" applyAlignment="1" applyProtection="1">
      <alignment vertical="center"/>
    </xf>
    <xf numFmtId="0" fontId="26" fillId="2" borderId="0" xfId="3" applyFont="1" applyFill="1" applyAlignment="1" applyProtection="1">
      <alignment horizontal="left" vertical="center"/>
    </xf>
    <xf numFmtId="0" fontId="16" fillId="2" borderId="0" xfId="0" applyFont="1" applyFill="1" applyBorder="1" applyAlignment="1" applyProtection="1">
      <alignment horizontal="center"/>
    </xf>
    <xf numFmtId="0" fontId="20" fillId="2" borderId="0" xfId="0" applyFont="1" applyFill="1" applyBorder="1" applyAlignment="1" applyProtection="1">
      <alignment vertical="center" wrapText="1"/>
    </xf>
    <xf numFmtId="0" fontId="20" fillId="2" borderId="0" xfId="0" applyFont="1" applyFill="1" applyBorder="1" applyAlignment="1" applyProtection="1">
      <alignment vertical="center"/>
    </xf>
    <xf numFmtId="0" fontId="32" fillId="2" borderId="0" xfId="0" applyFont="1" applyFill="1" applyBorder="1" applyAlignment="1" applyProtection="1">
      <alignment vertical="center"/>
    </xf>
    <xf numFmtId="0" fontId="19" fillId="2" borderId="0" xfId="0" applyFont="1" applyFill="1" applyBorder="1" applyAlignment="1" applyProtection="1">
      <alignment horizontal="left" vertical="center" wrapText="1"/>
    </xf>
    <xf numFmtId="0" fontId="3" fillId="0" borderId="0" xfId="3" applyFont="1" applyAlignment="1">
      <alignment horizontal="center"/>
    </xf>
    <xf numFmtId="17" fontId="3" fillId="0" borderId="0" xfId="3" applyNumberFormat="1" applyFont="1" applyAlignment="1">
      <alignment horizontal="center"/>
    </xf>
    <xf numFmtId="17" fontId="18" fillId="3" borderId="1" xfId="0" applyNumberFormat="1" applyFont="1" applyFill="1" applyBorder="1" applyAlignment="1" applyProtection="1">
      <alignment horizontal="center" vertical="center" wrapText="1"/>
    </xf>
    <xf numFmtId="0" fontId="18" fillId="2" borderId="28" xfId="0" applyFont="1" applyFill="1" applyBorder="1" applyAlignment="1" applyProtection="1">
      <alignment horizontal="right" vertical="center"/>
    </xf>
    <xf numFmtId="0" fontId="18" fillId="2" borderId="41" xfId="0" applyFont="1" applyFill="1" applyBorder="1" applyAlignment="1" applyProtection="1">
      <alignment vertical="center"/>
    </xf>
    <xf numFmtId="166" fontId="18" fillId="2" borderId="1" xfId="0" applyNumberFormat="1" applyFont="1" applyFill="1" applyBorder="1" applyAlignment="1" applyProtection="1">
      <alignment horizontal="center" vertical="center"/>
    </xf>
    <xf numFmtId="168" fontId="18" fillId="2" borderId="1" xfId="0" applyNumberFormat="1" applyFont="1" applyFill="1" applyBorder="1" applyAlignment="1" applyProtection="1">
      <alignment horizontal="center" vertical="center"/>
    </xf>
    <xf numFmtId="0" fontId="18" fillId="2" borderId="45" xfId="0" applyFont="1" applyFill="1" applyBorder="1" applyAlignment="1" applyProtection="1">
      <alignment vertical="center"/>
    </xf>
    <xf numFmtId="3" fontId="18" fillId="2" borderId="1" xfId="0" applyNumberFormat="1" applyFont="1" applyFill="1" applyBorder="1" applyAlignment="1" applyProtection="1">
      <alignment horizontal="center" vertical="center"/>
    </xf>
    <xf numFmtId="0" fontId="19" fillId="2" borderId="0" xfId="0" applyFont="1" applyFill="1" applyBorder="1" applyAlignment="1" applyProtection="1"/>
    <xf numFmtId="0" fontId="18" fillId="2" borderId="0" xfId="0" applyFont="1" applyFill="1" applyBorder="1" applyAlignment="1" applyProtection="1">
      <alignment horizontal="left" vertical="top"/>
    </xf>
    <xf numFmtId="0" fontId="39" fillId="2" borderId="0" xfId="3" applyFont="1" applyFill="1" applyBorder="1" applyAlignment="1" applyProtection="1">
      <alignment horizontal="center" vertical="center"/>
    </xf>
    <xf numFmtId="0" fontId="18" fillId="2" borderId="0" xfId="0" applyFont="1" applyFill="1" applyBorder="1" applyAlignment="1" applyProtection="1">
      <alignment vertical="top"/>
    </xf>
    <xf numFmtId="0" fontId="18" fillId="2" borderId="0" xfId="0" applyFont="1" applyFill="1" applyAlignment="1" applyProtection="1">
      <alignment vertical="top" wrapText="1"/>
    </xf>
    <xf numFmtId="0" fontId="51" fillId="2" borderId="0" xfId="2" applyFont="1" applyFill="1" applyAlignment="1" applyProtection="1">
      <alignment vertical="center" wrapText="1"/>
    </xf>
    <xf numFmtId="0" fontId="16" fillId="2" borderId="0" xfId="0" applyFont="1" applyFill="1" applyBorder="1" applyAlignment="1" applyProtection="1">
      <alignment horizontal="left"/>
    </xf>
    <xf numFmtId="0" fontId="39" fillId="2" borderId="0" xfId="3" applyFont="1" applyFill="1" applyBorder="1" applyAlignment="1" applyProtection="1">
      <alignment vertical="center"/>
    </xf>
    <xf numFmtId="165" fontId="18" fillId="2" borderId="1" xfId="0" applyNumberFormat="1" applyFont="1" applyFill="1" applyBorder="1" applyAlignment="1" applyProtection="1">
      <alignment horizontal="center" vertical="center"/>
    </xf>
    <xf numFmtId="164" fontId="18" fillId="2" borderId="25" xfId="0" applyNumberFormat="1" applyFont="1" applyFill="1" applyBorder="1" applyProtection="1"/>
    <xf numFmtId="164" fontId="19" fillId="2" borderId="25" xfId="0" applyNumberFormat="1" applyFont="1" applyFill="1" applyBorder="1" applyProtection="1"/>
    <xf numFmtId="0" fontId="27" fillId="2" borderId="0" xfId="0" applyFont="1" applyFill="1" applyAlignment="1" applyProtection="1">
      <alignment horizontal="left" vertical="center" indent="15"/>
    </xf>
    <xf numFmtId="0" fontId="16" fillId="2" borderId="0" xfId="0" applyFont="1" applyFill="1" applyAlignment="1" applyProtection="1">
      <alignment horizontal="left" indent="15"/>
    </xf>
    <xf numFmtId="0" fontId="57" fillId="2" borderId="0" xfId="3" applyFont="1" applyFill="1" applyAlignment="1" applyProtection="1"/>
    <xf numFmtId="0" fontId="59" fillId="2" borderId="0" xfId="0" applyFont="1" applyFill="1" applyAlignment="1" applyProtection="1">
      <alignment horizontal="left" vertical="center"/>
    </xf>
    <xf numFmtId="0" fontId="57" fillId="2" borderId="0" xfId="0" applyFont="1" applyFill="1" applyProtection="1"/>
    <xf numFmtId="164" fontId="23" fillId="2" borderId="1" xfId="0" applyNumberFormat="1" applyFont="1" applyFill="1" applyBorder="1" applyProtection="1"/>
    <xf numFmtId="17" fontId="2" fillId="0" borderId="0" xfId="3" applyNumberFormat="1" applyFont="1" applyAlignment="1">
      <alignment horizontal="center"/>
    </xf>
    <xf numFmtId="0" fontId="50" fillId="2" borderId="0" xfId="0" applyFont="1" applyFill="1" applyAlignment="1" applyProtection="1">
      <alignment vertical="center"/>
    </xf>
    <xf numFmtId="0" fontId="19" fillId="2" borderId="0" xfId="0" applyFont="1" applyFill="1" applyAlignment="1" applyProtection="1">
      <alignment vertical="center" wrapText="1"/>
    </xf>
    <xf numFmtId="0" fontId="19" fillId="2" borderId="25" xfId="0" applyFont="1" applyFill="1" applyBorder="1" applyAlignment="1" applyProtection="1">
      <alignment horizontal="center" vertical="center" wrapText="1"/>
    </xf>
    <xf numFmtId="0" fontId="39" fillId="2" borderId="0" xfId="0" applyFont="1" applyFill="1" applyBorder="1" applyAlignment="1" applyProtection="1">
      <alignment horizontal="left" vertical="top"/>
    </xf>
    <xf numFmtId="0" fontId="61" fillId="2" borderId="0" xfId="3" applyFont="1" applyFill="1" applyAlignment="1" applyProtection="1">
      <alignment horizontal="left" vertical="center"/>
    </xf>
    <xf numFmtId="0" fontId="62" fillId="2" borderId="0" xfId="0" applyFont="1" applyFill="1" applyProtection="1"/>
    <xf numFmtId="0" fontId="46" fillId="2" borderId="0" xfId="0" applyFont="1" applyFill="1" applyBorder="1" applyAlignment="1" applyProtection="1">
      <alignment vertical="center"/>
    </xf>
    <xf numFmtId="0" fontId="18" fillId="2" borderId="0" xfId="0" applyFont="1" applyFill="1" applyAlignment="1" applyProtection="1">
      <alignment horizontal="left" vertical="center" wrapText="1"/>
    </xf>
    <xf numFmtId="0" fontId="51" fillId="2" borderId="0" xfId="2" applyFont="1" applyFill="1" applyAlignment="1" applyProtection="1">
      <alignment horizontal="center" vertical="center" wrapText="1"/>
    </xf>
    <xf numFmtId="0" fontId="18" fillId="2" borderId="0" xfId="3" applyFont="1" applyFill="1" applyAlignment="1" applyProtection="1">
      <alignment horizontal="left" vertical="top" wrapText="1"/>
    </xf>
    <xf numFmtId="0" fontId="18" fillId="2" borderId="0" xfId="0" applyFont="1" applyFill="1" applyBorder="1" applyAlignment="1" applyProtection="1">
      <alignment horizontal="left" vertical="top" wrapText="1"/>
    </xf>
    <xf numFmtId="0" fontId="18" fillId="3" borderId="1" xfId="0" applyFont="1" applyFill="1" applyBorder="1" applyAlignment="1" applyProtection="1">
      <alignment horizontal="center" vertical="center" wrapText="1"/>
      <protection locked="0"/>
    </xf>
    <xf numFmtId="0" fontId="18" fillId="2" borderId="25" xfId="0" applyFont="1" applyFill="1" applyBorder="1" applyAlignment="1" applyProtection="1">
      <alignment vertical="center"/>
    </xf>
    <xf numFmtId="0" fontId="39" fillId="2" borderId="34" xfId="3" applyFont="1" applyFill="1" applyBorder="1" applyAlignment="1" applyProtection="1">
      <alignment horizontal="center" vertical="center"/>
    </xf>
    <xf numFmtId="0" fontId="18" fillId="2" borderId="48" xfId="0" applyFont="1" applyFill="1" applyBorder="1" applyAlignment="1" applyProtection="1">
      <alignment horizontal="right" vertical="center"/>
    </xf>
    <xf numFmtId="0" fontId="23" fillId="2" borderId="0" xfId="0" applyFont="1" applyFill="1" applyBorder="1" applyAlignment="1" applyProtection="1">
      <alignment horizontal="left" vertical="top" wrapText="1"/>
    </xf>
    <xf numFmtId="0" fontId="18" fillId="2" borderId="41" xfId="0" applyFont="1" applyFill="1" applyBorder="1" applyAlignment="1" applyProtection="1">
      <alignment horizontal="center" vertical="center"/>
    </xf>
    <xf numFmtId="0" fontId="0" fillId="2" borderId="0" xfId="0" applyFill="1" applyAlignment="1" applyProtection="1">
      <alignment horizontal="center" vertical="center"/>
    </xf>
    <xf numFmtId="0" fontId="18" fillId="2" borderId="0" xfId="0" applyFont="1" applyFill="1" applyAlignment="1" applyProtection="1">
      <alignment horizontal="left" vertical="center"/>
    </xf>
    <xf numFmtId="0" fontId="39" fillId="2" borderId="0" xfId="0" applyFont="1" applyFill="1" applyAlignment="1" applyProtection="1">
      <alignment horizontal="center" vertical="center"/>
    </xf>
    <xf numFmtId="0" fontId="23" fillId="2" borderId="0" xfId="0" applyFont="1" applyFill="1" applyProtection="1"/>
    <xf numFmtId="167" fontId="23" fillId="2" borderId="1" xfId="1" applyNumberFormat="1" applyFont="1" applyFill="1" applyBorder="1" applyAlignment="1" applyProtection="1">
      <alignment vertical="center" wrapText="1"/>
    </xf>
    <xf numFmtId="0" fontId="18" fillId="2" borderId="0" xfId="0" applyFont="1" applyFill="1" applyBorder="1" applyAlignment="1" applyProtection="1">
      <alignment horizontal="left" vertical="top" wrapText="1"/>
    </xf>
    <xf numFmtId="0" fontId="18" fillId="2" borderId="0" xfId="0" applyFont="1" applyFill="1" applyBorder="1" applyAlignment="1" applyProtection="1">
      <alignment horizontal="left" vertical="center" wrapText="1"/>
    </xf>
    <xf numFmtId="0" fontId="51" fillId="2" borderId="0" xfId="2" applyFont="1" applyFill="1" applyAlignment="1" applyProtection="1">
      <alignment horizontal="center" vertical="center" wrapText="1"/>
    </xf>
    <xf numFmtId="0" fontId="18" fillId="2" borderId="0" xfId="3" applyFont="1" applyFill="1" applyAlignment="1" applyProtection="1">
      <alignment horizontal="left" vertical="top" wrapText="1"/>
    </xf>
    <xf numFmtId="0" fontId="18" fillId="2" borderId="48" xfId="0" applyFont="1" applyFill="1" applyBorder="1" applyAlignment="1" applyProtection="1">
      <alignment horizontal="right" vertical="center"/>
    </xf>
    <xf numFmtId="0" fontId="18" fillId="2" borderId="50" xfId="0" applyFont="1" applyFill="1" applyBorder="1" applyAlignment="1" applyProtection="1">
      <alignment horizontal="right" vertical="center"/>
    </xf>
    <xf numFmtId="0" fontId="18" fillId="2" borderId="51" xfId="0" applyFont="1" applyFill="1" applyBorder="1" applyAlignment="1" applyProtection="1">
      <alignment horizontal="right" vertical="center"/>
    </xf>
    <xf numFmtId="0" fontId="18" fillId="2" borderId="25" xfId="0" applyFont="1" applyFill="1" applyBorder="1" applyAlignment="1" applyProtection="1">
      <alignment vertical="center"/>
    </xf>
    <xf numFmtId="0" fontId="39" fillId="2" borderId="34" xfId="3" applyFont="1" applyFill="1" applyBorder="1" applyAlignment="1" applyProtection="1">
      <alignment horizontal="center" vertical="center"/>
    </xf>
    <xf numFmtId="0" fontId="18" fillId="2" borderId="43" xfId="0" applyFont="1" applyFill="1" applyBorder="1" applyAlignment="1" applyProtection="1">
      <alignment horizontal="left" vertical="center"/>
    </xf>
    <xf numFmtId="0" fontId="18" fillId="2" borderId="42" xfId="0" applyFont="1" applyFill="1" applyBorder="1" applyAlignment="1" applyProtection="1">
      <alignment horizontal="left" vertical="center"/>
    </xf>
    <xf numFmtId="0" fontId="15" fillId="2" borderId="0" xfId="0" applyFont="1" applyFill="1" applyAlignment="1" applyProtection="1">
      <alignment horizontal="left" vertical="top"/>
    </xf>
    <xf numFmtId="0" fontId="18" fillId="2" borderId="0" xfId="0" applyFont="1" applyFill="1" applyBorder="1" applyAlignment="1" applyProtection="1">
      <alignment horizontal="left" vertical="center"/>
    </xf>
    <xf numFmtId="0" fontId="18" fillId="2" borderId="41" xfId="0" applyFont="1" applyFill="1" applyBorder="1" applyAlignment="1" applyProtection="1">
      <alignment horizontal="left" vertical="center"/>
    </xf>
    <xf numFmtId="0" fontId="18" fillId="2" borderId="55" xfId="0" applyFont="1" applyFill="1" applyBorder="1" applyAlignment="1" applyProtection="1">
      <alignment horizontal="left" vertical="center"/>
    </xf>
    <xf numFmtId="0" fontId="1" fillId="2" borderId="0" xfId="4" applyFill="1" applyProtection="1"/>
    <xf numFmtId="0" fontId="18" fillId="2" borderId="0" xfId="4" applyFont="1" applyFill="1" applyProtection="1"/>
    <xf numFmtId="0" fontId="1" fillId="2" borderId="0" xfId="4" applyFill="1" applyAlignment="1" applyProtection="1">
      <alignment horizontal="center" vertical="center"/>
    </xf>
    <xf numFmtId="0" fontId="1" fillId="0" borderId="0" xfId="4" applyProtection="1"/>
    <xf numFmtId="0" fontId="28" fillId="2" borderId="0" xfId="4" applyFont="1" applyFill="1" applyProtection="1"/>
    <xf numFmtId="0" fontId="7" fillId="0" borderId="0" xfId="4" applyFont="1" applyProtection="1"/>
    <xf numFmtId="0" fontId="45" fillId="2" borderId="0" xfId="4" applyFont="1" applyFill="1" applyProtection="1"/>
    <xf numFmtId="0" fontId="1" fillId="2" borderId="0" xfId="4" applyFill="1"/>
    <xf numFmtId="0" fontId="1" fillId="0" borderId="0" xfId="4"/>
    <xf numFmtId="0" fontId="21" fillId="2" borderId="0" xfId="4" applyFont="1" applyFill="1"/>
    <xf numFmtId="0" fontId="25" fillId="2" borderId="1" xfId="0" applyFont="1" applyFill="1" applyBorder="1" applyAlignment="1">
      <alignment vertical="center"/>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17" fillId="2" borderId="0" xfId="0" applyFont="1" applyFill="1" applyAlignment="1" applyProtection="1">
      <alignment vertical="top"/>
    </xf>
    <xf numFmtId="0" fontId="17" fillId="2" borderId="0" xfId="0" applyFont="1" applyFill="1" applyAlignment="1" applyProtection="1">
      <alignment horizontal="left" vertical="top"/>
    </xf>
    <xf numFmtId="0" fontId="18" fillId="2" borderId="0" xfId="0" applyFont="1" applyFill="1" applyBorder="1" applyAlignment="1" applyProtection="1">
      <alignment horizontal="center" vertical="center" wrapText="1"/>
    </xf>
    <xf numFmtId="0" fontId="16" fillId="2" borderId="11" xfId="0" applyFont="1" applyFill="1" applyBorder="1" applyProtection="1"/>
    <xf numFmtId="0" fontId="19" fillId="2" borderId="0" xfId="0" applyFont="1" applyFill="1" applyBorder="1" applyAlignment="1" applyProtection="1">
      <alignment horizontal="left" vertical="center"/>
    </xf>
    <xf numFmtId="0" fontId="18" fillId="2" borderId="25" xfId="0" applyFont="1" applyFill="1" applyBorder="1" applyAlignment="1" applyProtection="1">
      <alignment horizontal="center" vertical="center"/>
    </xf>
    <xf numFmtId="0" fontId="39" fillId="2" borderId="0" xfId="3" applyFont="1" applyFill="1" applyBorder="1" applyAlignment="1" applyProtection="1">
      <alignment horizontal="center" vertical="center"/>
    </xf>
    <xf numFmtId="3" fontId="18" fillId="3" borderId="1" xfId="0" applyNumberFormat="1" applyFont="1" applyFill="1" applyBorder="1" applyAlignment="1" applyProtection="1">
      <alignment vertical="center" wrapText="1"/>
    </xf>
    <xf numFmtId="0" fontId="47" fillId="2" borderId="0" xfId="3" applyFont="1" applyFill="1" applyAlignment="1" applyProtection="1">
      <alignment vertical="center"/>
    </xf>
    <xf numFmtId="0" fontId="47" fillId="2" borderId="2" xfId="3" applyFont="1" applyFill="1" applyBorder="1" applyAlignment="1" applyProtection="1">
      <alignment vertical="center"/>
    </xf>
    <xf numFmtId="0" fontId="47" fillId="2" borderId="4" xfId="3" applyFont="1" applyFill="1" applyBorder="1" applyAlignment="1" applyProtection="1">
      <alignment vertical="center"/>
    </xf>
    <xf numFmtId="0" fontId="18" fillId="0" borderId="0" xfId="3" applyFont="1" applyAlignment="1" applyProtection="1">
      <alignment vertical="center"/>
    </xf>
    <xf numFmtId="0" fontId="47" fillId="2" borderId="4" xfId="3" quotePrefix="1" applyFont="1" applyFill="1" applyBorder="1" applyAlignment="1" applyProtection="1">
      <alignment horizontal="center" vertical="center"/>
    </xf>
    <xf numFmtId="0" fontId="47" fillId="2" borderId="3" xfId="3" applyFont="1" applyFill="1" applyBorder="1" applyAlignment="1" applyProtection="1">
      <alignment horizontal="center" vertical="center"/>
    </xf>
    <xf numFmtId="0" fontId="47" fillId="0" borderId="0" xfId="3" applyFont="1" applyAlignment="1" applyProtection="1">
      <alignment vertical="center"/>
    </xf>
    <xf numFmtId="0" fontId="47" fillId="2" borderId="0" xfId="3" applyFont="1" applyFill="1" applyBorder="1" applyAlignment="1" applyProtection="1">
      <alignment vertical="center"/>
    </xf>
    <xf numFmtId="0" fontId="47" fillId="2" borderId="0" xfId="3" applyFont="1" applyFill="1" applyBorder="1" applyAlignment="1" applyProtection="1">
      <alignment horizontal="left" vertical="center"/>
    </xf>
    <xf numFmtId="0" fontId="47" fillId="2" borderId="0" xfId="3" applyFont="1" applyFill="1" applyProtection="1"/>
    <xf numFmtId="0" fontId="55" fillId="2" borderId="0" xfId="3" applyFont="1" applyFill="1" applyProtection="1"/>
    <xf numFmtId="0" fontId="18" fillId="2" borderId="15" xfId="3" applyFont="1" applyFill="1" applyBorder="1" applyProtection="1"/>
    <xf numFmtId="0" fontId="18" fillId="2" borderId="16" xfId="3" applyFont="1" applyFill="1" applyBorder="1" applyProtection="1"/>
    <xf numFmtId="0" fontId="18" fillId="2" borderId="17" xfId="3" applyFont="1" applyFill="1" applyBorder="1" applyProtection="1"/>
    <xf numFmtId="0" fontId="18" fillId="2" borderId="18" xfId="3" applyFont="1" applyFill="1" applyBorder="1" applyProtection="1"/>
    <xf numFmtId="0" fontId="18" fillId="2" borderId="35" xfId="3" applyFont="1" applyFill="1" applyBorder="1" applyProtection="1"/>
    <xf numFmtId="0" fontId="18" fillId="2" borderId="36" xfId="3" applyFont="1" applyFill="1" applyBorder="1" applyProtection="1"/>
    <xf numFmtId="0" fontId="18" fillId="2" borderId="37" xfId="3" applyFont="1" applyFill="1" applyBorder="1" applyProtection="1"/>
    <xf numFmtId="0" fontId="20" fillId="2" borderId="0" xfId="3" applyFont="1" applyFill="1" applyBorder="1" applyAlignment="1" applyProtection="1"/>
    <xf numFmtId="0" fontId="18" fillId="2" borderId="0" xfId="3" applyFont="1" applyFill="1" applyBorder="1" applyProtection="1"/>
    <xf numFmtId="0" fontId="18" fillId="2" borderId="19" xfId="3" applyFont="1" applyFill="1" applyBorder="1" applyProtection="1"/>
    <xf numFmtId="0" fontId="20" fillId="2" borderId="20" xfId="3" applyFont="1" applyFill="1" applyBorder="1" applyAlignment="1" applyProtection="1"/>
    <xf numFmtId="0" fontId="20" fillId="2" borderId="21" xfId="3" applyFont="1" applyFill="1" applyBorder="1" applyAlignment="1" applyProtection="1"/>
    <xf numFmtId="0" fontId="18" fillId="2" borderId="20" xfId="3" applyFont="1" applyFill="1" applyBorder="1" applyProtection="1"/>
    <xf numFmtId="0" fontId="18" fillId="2" borderId="21" xfId="3" applyFont="1" applyFill="1" applyBorder="1" applyProtection="1"/>
    <xf numFmtId="0" fontId="18" fillId="2" borderId="22" xfId="3" applyFont="1" applyFill="1" applyBorder="1" applyProtection="1"/>
    <xf numFmtId="0" fontId="18" fillId="2" borderId="23" xfId="3" applyFont="1" applyFill="1" applyBorder="1" applyProtection="1"/>
    <xf numFmtId="0" fontId="18" fillId="2" borderId="24" xfId="3" applyFont="1" applyFill="1" applyBorder="1" applyProtection="1"/>
    <xf numFmtId="0" fontId="18" fillId="2" borderId="38" xfId="3" applyFont="1" applyFill="1" applyBorder="1" applyProtection="1"/>
    <xf numFmtId="0" fontId="18" fillId="2" borderId="39" xfId="3" applyFont="1" applyFill="1" applyBorder="1" applyProtection="1"/>
    <xf numFmtId="0" fontId="18" fillId="2" borderId="40" xfId="3" applyFont="1" applyFill="1" applyBorder="1" applyProtection="1"/>
    <xf numFmtId="0" fontId="9" fillId="2" borderId="0" xfId="0" applyFont="1" applyFill="1" applyAlignment="1" applyProtection="1">
      <alignment vertical="center"/>
    </xf>
    <xf numFmtId="0" fontId="9" fillId="0" borderId="0" xfId="0" applyFont="1" applyAlignment="1" applyProtection="1">
      <alignment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center" wrapText="1"/>
    </xf>
    <xf numFmtId="0" fontId="52" fillId="2" borderId="0" xfId="0" applyFont="1" applyFill="1" applyAlignment="1" applyProtection="1">
      <alignment horizontal="left" indent="1"/>
    </xf>
    <xf numFmtId="0" fontId="18" fillId="0" borderId="0" xfId="0" applyFont="1" applyAlignment="1" applyProtection="1">
      <alignment vertical="center"/>
    </xf>
    <xf numFmtId="0" fontId="54" fillId="2" borderId="0" xfId="0" applyFont="1" applyFill="1" applyProtection="1"/>
    <xf numFmtId="0" fontId="39" fillId="2" borderId="0" xfId="0" applyFont="1" applyFill="1" applyAlignment="1" applyProtection="1">
      <alignment horizontal="center"/>
    </xf>
    <xf numFmtId="0" fontId="0" fillId="2" borderId="0" xfId="0" applyFill="1" applyAlignment="1" applyProtection="1">
      <alignment horizontal="left"/>
    </xf>
    <xf numFmtId="0" fontId="0" fillId="0" borderId="0" xfId="0" applyFill="1" applyProtection="1"/>
    <xf numFmtId="0" fontId="18" fillId="2" borderId="0" xfId="0" quotePrefix="1" applyFont="1" applyFill="1" applyProtection="1"/>
    <xf numFmtId="0" fontId="19" fillId="2" borderId="25" xfId="0" applyFont="1" applyFill="1" applyBorder="1" applyAlignment="1" applyProtection="1">
      <alignment horizontal="center" vertical="center" wrapText="1"/>
    </xf>
    <xf numFmtId="0" fontId="19" fillId="2" borderId="52" xfId="0" applyFont="1" applyFill="1" applyBorder="1" applyAlignment="1" applyProtection="1">
      <alignment horizontal="center" vertical="center" wrapText="1"/>
    </xf>
    <xf numFmtId="0" fontId="0" fillId="2" borderId="0" xfId="0" applyFill="1" applyAlignment="1" applyProtection="1">
      <alignment vertical="center"/>
    </xf>
    <xf numFmtId="49" fontId="18" fillId="3" borderId="1" xfId="0" applyNumberFormat="1" applyFont="1" applyFill="1" applyBorder="1" applyAlignment="1" applyProtection="1">
      <alignment vertical="center" wrapText="1"/>
    </xf>
    <xf numFmtId="4" fontId="18" fillId="3" borderId="1" xfId="0" applyNumberFormat="1" applyFont="1" applyFill="1" applyBorder="1" applyAlignment="1" applyProtection="1">
      <alignment horizontal="center" vertical="center"/>
    </xf>
    <xf numFmtId="169" fontId="18" fillId="3" borderId="1" xfId="1" applyNumberFormat="1" applyFont="1" applyFill="1" applyBorder="1" applyAlignment="1" applyProtection="1">
      <alignment horizontal="center" vertical="center"/>
    </xf>
    <xf numFmtId="167" fontId="18" fillId="3" borderId="1" xfId="0" applyNumberFormat="1" applyFont="1" applyFill="1" applyBorder="1" applyAlignment="1" applyProtection="1">
      <alignment horizontal="center" vertical="center"/>
    </xf>
    <xf numFmtId="0" fontId="0" fillId="2" borderId="0" xfId="0" applyFill="1" applyBorder="1" applyAlignment="1" applyProtection="1">
      <alignment vertical="center"/>
    </xf>
    <xf numFmtId="0" fontId="0" fillId="0" borderId="0" xfId="0" applyFill="1" applyAlignment="1" applyProtection="1">
      <alignment vertical="center"/>
    </xf>
    <xf numFmtId="0" fontId="39" fillId="2" borderId="0" xfId="0" applyFont="1" applyFill="1" applyProtection="1"/>
    <xf numFmtId="165" fontId="58" fillId="2" borderId="0" xfId="0" applyNumberFormat="1" applyFont="1" applyFill="1" applyAlignment="1" applyProtection="1">
      <alignment horizontal="center"/>
    </xf>
    <xf numFmtId="3" fontId="18" fillId="3" borderId="1" xfId="0" applyNumberFormat="1" applyFont="1" applyFill="1" applyBorder="1" applyAlignment="1" applyProtection="1">
      <alignment horizontal="center" vertical="center"/>
    </xf>
    <xf numFmtId="4" fontId="18" fillId="3" borderId="2" xfId="0" applyNumberFormat="1" applyFont="1" applyFill="1" applyBorder="1" applyAlignment="1" applyProtection="1">
      <alignment horizontal="center" vertical="center"/>
    </xf>
    <xf numFmtId="0" fontId="20" fillId="2" borderId="0" xfId="0" applyFont="1" applyFill="1" applyProtection="1"/>
    <xf numFmtId="0" fontId="18" fillId="2" borderId="25" xfId="0" applyFont="1" applyFill="1" applyBorder="1" applyAlignment="1" applyProtection="1">
      <alignment horizontal="right" vertical="center"/>
    </xf>
    <xf numFmtId="0" fontId="19" fillId="2" borderId="25" xfId="0" applyFont="1" applyFill="1" applyBorder="1" applyAlignment="1" applyProtection="1">
      <alignment horizontal="right" vertical="center"/>
    </xf>
    <xf numFmtId="0" fontId="20" fillId="2" borderId="0" xfId="0" applyFont="1" applyFill="1" applyAlignment="1" applyProtection="1">
      <alignment vertical="center"/>
    </xf>
    <xf numFmtId="0" fontId="19" fillId="2" borderId="0" xfId="0" applyFont="1" applyFill="1" applyAlignment="1" applyProtection="1">
      <alignment vertical="center"/>
    </xf>
    <xf numFmtId="0" fontId="20" fillId="2" borderId="0" xfId="0" quotePrefix="1" applyFont="1" applyFill="1" applyAlignment="1" applyProtection="1">
      <alignment vertical="center"/>
    </xf>
    <xf numFmtId="0" fontId="60" fillId="2" borderId="0" xfId="0" quotePrefix="1" applyFont="1" applyFill="1" applyAlignment="1" applyProtection="1">
      <alignment vertical="center"/>
    </xf>
    <xf numFmtId="4" fontId="18" fillId="2" borderId="1" xfId="0" applyNumberFormat="1" applyFont="1" applyFill="1" applyBorder="1" applyAlignment="1" applyProtection="1">
      <alignment horizontal="center" vertical="center"/>
    </xf>
    <xf numFmtId="2" fontId="18" fillId="3" borderId="1" xfId="0" applyNumberFormat="1" applyFont="1" applyFill="1" applyBorder="1" applyAlignment="1" applyProtection="1">
      <alignment horizontal="center" vertical="center"/>
    </xf>
    <xf numFmtId="3" fontId="18" fillId="3" borderId="1" xfId="0" applyNumberFormat="1" applyFont="1" applyFill="1" applyBorder="1" applyAlignment="1" applyProtection="1">
      <alignment horizontal="center" vertical="center"/>
    </xf>
    <xf numFmtId="0" fontId="0" fillId="2" borderId="0" xfId="0" applyFill="1" applyBorder="1" applyAlignment="1" applyProtection="1">
      <alignment horizontal="left" vertical="top"/>
    </xf>
    <xf numFmtId="3" fontId="18" fillId="2" borderId="0" xfId="0" applyNumberFormat="1" applyFont="1" applyFill="1" applyBorder="1" applyAlignment="1" applyProtection="1">
      <alignment horizontal="center" vertical="top"/>
    </xf>
    <xf numFmtId="0" fontId="62" fillId="0" borderId="0" xfId="0" applyFont="1" applyProtection="1"/>
    <xf numFmtId="0" fontId="0" fillId="0" borderId="0" xfId="0" applyBorder="1" applyAlignment="1" applyProtection="1">
      <alignment horizontal="center"/>
    </xf>
    <xf numFmtId="0" fontId="39" fillId="2" borderId="0" xfId="0" applyFont="1" applyFill="1" applyAlignment="1" applyProtection="1">
      <alignment vertical="center"/>
    </xf>
    <xf numFmtId="0" fontId="23" fillId="2" borderId="0" xfId="3" applyFont="1" applyFill="1"/>
    <xf numFmtId="0" fontId="23" fillId="2" borderId="0" xfId="3" applyFont="1" applyFill="1" applyAlignment="1">
      <alignment wrapText="1"/>
    </xf>
    <xf numFmtId="0" fontId="4" fillId="2" borderId="0" xfId="3" applyFill="1" applyAlignment="1">
      <alignment wrapText="1"/>
    </xf>
    <xf numFmtId="0" fontId="4" fillId="0" borderId="0" xfId="3" applyAlignment="1">
      <alignment wrapText="1"/>
    </xf>
    <xf numFmtId="0" fontId="23" fillId="2" borderId="8" xfId="0" applyFont="1" applyFill="1" applyBorder="1" applyAlignment="1">
      <alignment vertical="center" wrapText="1"/>
    </xf>
    <xf numFmtId="0" fontId="23" fillId="2" borderId="47" xfId="0" applyFont="1" applyFill="1" applyBorder="1" applyAlignment="1">
      <alignment horizontal="left" vertical="center" wrapText="1"/>
    </xf>
    <xf numFmtId="0" fontId="23" fillId="2" borderId="5" xfId="0" applyFont="1" applyFill="1" applyBorder="1" applyAlignment="1">
      <alignment vertical="center" wrapText="1"/>
    </xf>
    <xf numFmtId="0" fontId="23" fillId="2" borderId="47" xfId="0" applyFont="1" applyFill="1" applyBorder="1" applyAlignment="1">
      <alignment vertical="center" wrapText="1"/>
    </xf>
    <xf numFmtId="0" fontId="23" fillId="2" borderId="47" xfId="0" applyFont="1" applyFill="1" applyBorder="1" applyAlignment="1">
      <alignment vertical="top" wrapText="1"/>
    </xf>
    <xf numFmtId="0" fontId="23" fillId="2" borderId="5" xfId="0" applyFont="1" applyFill="1" applyBorder="1" applyAlignment="1">
      <alignment vertical="top" wrapText="1"/>
    </xf>
    <xf numFmtId="0" fontId="23" fillId="2" borderId="5" xfId="0" applyFont="1" applyFill="1" applyBorder="1" applyAlignment="1">
      <alignment horizontal="left" vertical="center" wrapText="1"/>
    </xf>
    <xf numFmtId="0" fontId="23" fillId="2" borderId="0" xfId="0" applyFont="1" applyFill="1" applyAlignment="1" applyProtection="1">
      <alignment vertical="top" wrapText="1"/>
    </xf>
    <xf numFmtId="0" fontId="18" fillId="2" borderId="0" xfId="3" quotePrefix="1" applyFont="1" applyFill="1" applyAlignment="1" applyProtection="1">
      <alignment vertical="top" wrapText="1"/>
    </xf>
    <xf numFmtId="0" fontId="16" fillId="3" borderId="1" xfId="0" applyFont="1" applyFill="1" applyBorder="1" applyAlignment="1" applyProtection="1">
      <alignment horizontal="center" vertical="center"/>
      <protection locked="0"/>
    </xf>
    <xf numFmtId="17" fontId="18" fillId="2" borderId="0" xfId="0" applyNumberFormat="1" applyFont="1" applyFill="1" applyBorder="1" applyAlignment="1" applyProtection="1">
      <alignment horizontal="center" vertical="center" wrapText="1"/>
    </xf>
    <xf numFmtId="0" fontId="18" fillId="2" borderId="0" xfId="0" applyFont="1" applyFill="1" applyBorder="1" applyAlignment="1" applyProtection="1">
      <alignment vertical="center" wrapText="1"/>
    </xf>
    <xf numFmtId="0" fontId="65" fillId="2" borderId="0" xfId="0" quotePrefix="1" applyFont="1" applyFill="1" applyProtection="1"/>
    <xf numFmtId="0" fontId="0" fillId="2" borderId="0" xfId="0" applyFill="1" applyAlignment="1">
      <alignment vertical="center"/>
    </xf>
    <xf numFmtId="0" fontId="23" fillId="2" borderId="0" xfId="0" applyFont="1" applyFill="1" applyBorder="1" applyAlignment="1" applyProtection="1">
      <alignment vertical="center" wrapText="1"/>
    </xf>
    <xf numFmtId="0" fontId="43" fillId="2" borderId="0" xfId="0" applyFont="1" applyFill="1" applyAlignment="1" applyProtection="1">
      <alignment vertical="center"/>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vertical="center"/>
    </xf>
    <xf numFmtId="0" fontId="0" fillId="2" borderId="0" xfId="0" applyFill="1" applyProtection="1">
      <protection locked="0"/>
    </xf>
    <xf numFmtId="165" fontId="40" fillId="2" borderId="1" xfId="0" applyNumberFormat="1" applyFont="1" applyFill="1" applyBorder="1" applyAlignment="1" applyProtection="1">
      <alignment horizontal="center" vertical="center"/>
    </xf>
    <xf numFmtId="3" fontId="18" fillId="3" borderId="1" xfId="0" applyNumberFormat="1"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xf>
    <xf numFmtId="0" fontId="25" fillId="2" borderId="0" xfId="0" applyFont="1" applyFill="1" applyBorder="1" applyAlignment="1" applyProtection="1">
      <alignment vertical="top" wrapText="1"/>
    </xf>
    <xf numFmtId="0" fontId="23" fillId="2" borderId="1" xfId="0" applyFont="1" applyFill="1" applyBorder="1" applyAlignment="1" applyProtection="1">
      <alignment vertical="center" wrapText="1"/>
    </xf>
    <xf numFmtId="0" fontId="50" fillId="2" borderId="0" xfId="0" applyFont="1" applyFill="1" applyBorder="1" applyAlignment="1" applyProtection="1">
      <alignment vertical="top" wrapText="1"/>
    </xf>
    <xf numFmtId="0" fontId="50" fillId="2" borderId="0" xfId="0" applyFont="1" applyFill="1" applyBorder="1" applyAlignment="1" applyProtection="1">
      <alignment vertical="center" wrapText="1"/>
    </xf>
    <xf numFmtId="0" fontId="66" fillId="2" borderId="0" xfId="0" applyFont="1" applyFill="1" applyProtection="1"/>
    <xf numFmtId="0" fontId="66" fillId="0" borderId="0" xfId="0" applyFont="1" applyProtection="1"/>
    <xf numFmtId="0" fontId="66" fillId="2" borderId="0" xfId="0" applyFont="1" applyFill="1" applyAlignment="1" applyProtection="1">
      <alignment vertical="center"/>
    </xf>
    <xf numFmtId="0" fontId="66" fillId="0" borderId="0" xfId="0" applyFont="1" applyAlignment="1" applyProtection="1">
      <alignment vertical="center"/>
    </xf>
    <xf numFmtId="0" fontId="0" fillId="0" borderId="0" xfId="0" applyAlignment="1" applyProtection="1">
      <alignment vertical="center"/>
    </xf>
    <xf numFmtId="0" fontId="67" fillId="2" borderId="0" xfId="0" applyFont="1" applyFill="1" applyAlignment="1" applyProtection="1">
      <alignment horizontal="center"/>
    </xf>
    <xf numFmtId="0" fontId="66" fillId="2" borderId="0" xfId="0" applyFont="1" applyFill="1" applyBorder="1" applyAlignment="1" applyProtection="1">
      <alignment horizontal="center"/>
    </xf>
    <xf numFmtId="0" fontId="40" fillId="2" borderId="0" xfId="0" applyFont="1" applyFill="1" applyProtection="1"/>
    <xf numFmtId="0" fontId="40" fillId="2" borderId="0" xfId="0" applyFont="1" applyFill="1" applyBorder="1" applyProtection="1"/>
    <xf numFmtId="0" fontId="68" fillId="2" borderId="0" xfId="0" applyFont="1" applyFill="1" applyBorder="1" applyAlignment="1" applyProtection="1"/>
    <xf numFmtId="0" fontId="68" fillId="2" borderId="25" xfId="0" applyFont="1" applyFill="1" applyBorder="1" applyAlignment="1" applyProtection="1">
      <alignment horizontal="center" vertical="center" wrapText="1"/>
    </xf>
    <xf numFmtId="0" fontId="68" fillId="2" borderId="0" xfId="0" applyFont="1" applyFill="1" applyBorder="1" applyAlignment="1" applyProtection="1">
      <alignment horizontal="center" vertical="center" wrapText="1"/>
    </xf>
    <xf numFmtId="0" fontId="39" fillId="2" borderId="26" xfId="0" applyFont="1" applyFill="1" applyBorder="1" applyAlignment="1" applyProtection="1">
      <alignment horizontal="center" vertical="center" wrapText="1"/>
    </xf>
    <xf numFmtId="0" fontId="69" fillId="2" borderId="25" xfId="0" applyFont="1" applyFill="1" applyBorder="1" applyAlignment="1" applyProtection="1">
      <alignment horizontal="center" vertical="center" wrapText="1"/>
    </xf>
    <xf numFmtId="0" fontId="68" fillId="2" borderId="52" xfId="0" applyFont="1" applyFill="1" applyBorder="1" applyAlignment="1" applyProtection="1">
      <alignment horizontal="center" vertical="center" wrapText="1"/>
    </xf>
    <xf numFmtId="164" fontId="40" fillId="2" borderId="0" xfId="0" applyNumberFormat="1" applyFont="1" applyFill="1" applyBorder="1" applyAlignment="1" applyProtection="1">
      <alignment vertical="center"/>
    </xf>
    <xf numFmtId="165" fontId="66" fillId="2" borderId="0" xfId="0" applyNumberFormat="1" applyFont="1" applyFill="1" applyAlignment="1" applyProtection="1">
      <alignment horizontal="center"/>
    </xf>
    <xf numFmtId="0" fontId="66" fillId="0" borderId="0" xfId="0" applyFont="1" applyFill="1" applyProtection="1"/>
    <xf numFmtId="0" fontId="69" fillId="2" borderId="26" xfId="0" applyFont="1" applyFill="1" applyBorder="1" applyAlignment="1" applyProtection="1">
      <alignment horizontal="center" vertical="center" wrapText="1"/>
    </xf>
    <xf numFmtId="0" fontId="66" fillId="0" borderId="0" xfId="0" applyFont="1" applyFill="1" applyAlignment="1" applyProtection="1">
      <alignment vertical="center"/>
    </xf>
    <xf numFmtId="0" fontId="0" fillId="2" borderId="25" xfId="0" applyFill="1" applyBorder="1" applyProtection="1"/>
    <xf numFmtId="0" fontId="39" fillId="2" borderId="25" xfId="0" applyFont="1" applyFill="1" applyBorder="1" applyAlignment="1" applyProtection="1">
      <alignment horizontal="center" vertical="center" wrapText="1"/>
    </xf>
    <xf numFmtId="0" fontId="0" fillId="2" borderId="0" xfId="0" applyFill="1" applyBorder="1" applyAlignment="1" applyProtection="1">
      <alignment wrapText="1"/>
    </xf>
    <xf numFmtId="0" fontId="25" fillId="2" borderId="0" xfId="0" applyFont="1" applyFill="1" applyBorder="1" applyAlignment="1" applyProtection="1">
      <alignment vertical="center"/>
    </xf>
    <xf numFmtId="0" fontId="23" fillId="2" borderId="1" xfId="1" applyNumberFormat="1" applyFont="1" applyFill="1" applyBorder="1" applyAlignment="1" applyProtection="1">
      <alignment vertical="center" wrapText="1"/>
    </xf>
    <xf numFmtId="167" fontId="23" fillId="2" borderId="11" xfId="1" applyNumberFormat="1" applyFont="1" applyFill="1" applyBorder="1" applyAlignment="1" applyProtection="1">
      <alignment vertical="center" wrapText="1"/>
    </xf>
    <xf numFmtId="0" fontId="23" fillId="2" borderId="0" xfId="0" applyFont="1" applyFill="1" applyBorder="1" applyAlignment="1" applyProtection="1">
      <alignment vertical="center"/>
    </xf>
    <xf numFmtId="0" fontId="71" fillId="2" borderId="0" xfId="0" applyFont="1" applyFill="1" applyBorder="1" applyAlignment="1" applyProtection="1">
      <alignment vertical="center" wrapText="1"/>
    </xf>
    <xf numFmtId="0" fontId="71" fillId="2" borderId="1" xfId="0" applyFont="1" applyFill="1" applyBorder="1" applyAlignment="1" applyProtection="1">
      <alignment vertical="center" wrapText="1"/>
    </xf>
    <xf numFmtId="14" fontId="23" fillId="2" borderId="1" xfId="0" applyNumberFormat="1" applyFont="1" applyFill="1" applyBorder="1" applyAlignment="1" applyProtection="1">
      <alignment vertical="center" wrapText="1"/>
    </xf>
    <xf numFmtId="0" fontId="8" fillId="2" borderId="0" xfId="0" applyFont="1" applyFill="1" applyProtection="1">
      <protection locked="0"/>
    </xf>
    <xf numFmtId="0" fontId="25" fillId="2" borderId="26" xfId="0" applyFont="1" applyFill="1" applyBorder="1" applyAlignment="1" applyProtection="1">
      <alignment horizontal="left" vertical="center" wrapText="1"/>
    </xf>
    <xf numFmtId="0" fontId="23" fillId="2" borderId="1" xfId="0" applyFont="1" applyFill="1" applyBorder="1" applyAlignment="1" applyProtection="1">
      <alignment vertical="center"/>
    </xf>
    <xf numFmtId="14" fontId="23" fillId="2" borderId="1" xfId="0" applyNumberFormat="1" applyFont="1" applyFill="1" applyBorder="1" applyProtection="1"/>
    <xf numFmtId="9" fontId="23" fillId="2" borderId="1" xfId="1" applyFont="1" applyFill="1" applyBorder="1" applyProtection="1"/>
    <xf numFmtId="164" fontId="25" fillId="2" borderId="1" xfId="0" applyNumberFormat="1" applyFont="1" applyFill="1" applyBorder="1" applyProtection="1"/>
    <xf numFmtId="9" fontId="25" fillId="2" borderId="1" xfId="1" applyFont="1" applyFill="1" applyBorder="1" applyProtection="1"/>
    <xf numFmtId="0" fontId="25" fillId="2" borderId="2" xfId="0" applyFont="1" applyFill="1" applyBorder="1" applyAlignment="1" applyProtection="1">
      <alignment wrapText="1"/>
    </xf>
    <xf numFmtId="0" fontId="25" fillId="2" borderId="3" xfId="0" applyFont="1" applyFill="1" applyBorder="1" applyAlignment="1" applyProtection="1">
      <alignment wrapText="1"/>
    </xf>
    <xf numFmtId="0" fontId="18" fillId="2" borderId="41" xfId="0" applyFont="1" applyFill="1" applyBorder="1" applyAlignment="1" applyProtection="1">
      <alignment horizontal="right" vertical="center"/>
    </xf>
    <xf numFmtId="3" fontId="18" fillId="2" borderId="2" xfId="0" applyNumberFormat="1" applyFont="1" applyFill="1" applyBorder="1" applyAlignment="1" applyProtection="1">
      <alignment horizontal="left" vertical="center"/>
      <protection locked="0"/>
    </xf>
    <xf numFmtId="3" fontId="18" fillId="2" borderId="4" xfId="0" applyNumberFormat="1" applyFont="1" applyFill="1" applyBorder="1" applyAlignment="1" applyProtection="1">
      <alignment horizontal="left" vertical="center"/>
      <protection locked="0"/>
    </xf>
    <xf numFmtId="0" fontId="42" fillId="2" borderId="0" xfId="0" quotePrefix="1" applyFont="1" applyFill="1" applyAlignment="1" applyProtection="1">
      <alignment vertical="center"/>
    </xf>
    <xf numFmtId="0" fontId="18" fillId="2" borderId="0" xfId="0" applyFont="1" applyFill="1" applyBorder="1" applyAlignment="1" applyProtection="1">
      <alignment horizontal="right" vertical="center"/>
    </xf>
    <xf numFmtId="0" fontId="18" fillId="2" borderId="4" xfId="0" applyFont="1" applyFill="1" applyBorder="1" applyAlignment="1" applyProtection="1">
      <alignment vertical="center"/>
    </xf>
    <xf numFmtId="0" fontId="18" fillId="2" borderId="57" xfId="0" applyFont="1" applyFill="1" applyBorder="1" applyAlignment="1" applyProtection="1">
      <alignment horizontal="right" vertical="center"/>
    </xf>
    <xf numFmtId="9" fontId="18" fillId="2" borderId="1" xfId="1" applyFont="1" applyFill="1" applyBorder="1" applyAlignment="1" applyProtection="1">
      <alignment horizontal="center" vertical="center"/>
    </xf>
    <xf numFmtId="2" fontId="18" fillId="2" borderId="41" xfId="0" applyNumberFormat="1" applyFont="1" applyFill="1" applyBorder="1" applyAlignment="1" applyProtection="1">
      <alignment horizontal="center" vertical="center"/>
    </xf>
    <xf numFmtId="0" fontId="23" fillId="2" borderId="48" xfId="0" applyFont="1" applyFill="1" applyBorder="1" applyAlignment="1" applyProtection="1">
      <alignment horizontal="right" vertical="center" indent="4"/>
    </xf>
    <xf numFmtId="0" fontId="47" fillId="2" borderId="1" xfId="3" applyFont="1" applyFill="1" applyBorder="1" applyAlignment="1" applyProtection="1">
      <alignment horizontal="left" vertical="center"/>
    </xf>
    <xf numFmtId="0" fontId="64" fillId="0" borderId="0" xfId="0" applyFont="1" applyAlignment="1">
      <alignment horizontal="center" vertical="center" wrapText="1"/>
    </xf>
    <xf numFmtId="0" fontId="18" fillId="4" borderId="1" xfId="3" applyFont="1" applyFill="1" applyBorder="1" applyAlignment="1" applyProtection="1">
      <alignment horizontal="center" vertical="center" wrapText="1"/>
    </xf>
    <xf numFmtId="0" fontId="20" fillId="2" borderId="0" xfId="3" applyFont="1" applyFill="1" applyBorder="1" applyAlignment="1" applyProtection="1">
      <alignment horizontal="center"/>
    </xf>
    <xf numFmtId="0" fontId="21" fillId="2" borderId="0" xfId="3" applyFont="1" applyFill="1" applyAlignment="1" applyProtection="1">
      <alignment horizontal="left" vertical="center" wrapText="1"/>
    </xf>
    <xf numFmtId="0" fontId="18" fillId="3" borderId="1" xfId="3" applyFont="1" applyFill="1" applyBorder="1" applyAlignment="1" applyProtection="1">
      <alignment horizontal="center"/>
    </xf>
    <xf numFmtId="0" fontId="18" fillId="4" borderId="1" xfId="3" applyFont="1" applyFill="1" applyBorder="1" applyAlignment="1" applyProtection="1">
      <alignment horizontal="center"/>
    </xf>
    <xf numFmtId="0" fontId="18" fillId="3" borderId="1" xfId="3" applyFont="1" applyFill="1" applyBorder="1" applyAlignment="1" applyProtection="1">
      <alignment horizontal="center" vertical="center" wrapText="1"/>
    </xf>
    <xf numFmtId="0" fontId="53" fillId="2" borderId="0" xfId="3" applyFont="1" applyFill="1" applyAlignment="1" applyProtection="1">
      <alignment horizontal="center" vertical="center" wrapText="1"/>
    </xf>
    <xf numFmtId="0" fontId="72" fillId="2" borderId="0" xfId="2" applyFont="1" applyFill="1" applyAlignment="1" applyProtection="1">
      <alignment horizontal="left" vertical="center"/>
    </xf>
    <xf numFmtId="0" fontId="47" fillId="2" borderId="1" xfId="3" applyFont="1" applyFill="1" applyBorder="1" applyAlignment="1" applyProtection="1">
      <alignment horizontal="center"/>
    </xf>
    <xf numFmtId="0" fontId="47" fillId="2" borderId="4" xfId="3" quotePrefix="1" applyFont="1" applyFill="1" applyBorder="1" applyAlignment="1" applyProtection="1">
      <alignment horizontal="center" vertical="center"/>
    </xf>
    <xf numFmtId="0" fontId="47" fillId="2" borderId="3" xfId="3" applyFont="1" applyFill="1" applyBorder="1" applyAlignment="1" applyProtection="1">
      <alignment horizontal="center" vertical="center"/>
    </xf>
    <xf numFmtId="0" fontId="23" fillId="0" borderId="1" xfId="0" applyFont="1" applyBorder="1" applyAlignment="1">
      <alignment horizontal="center" vertical="center" wrapText="1"/>
    </xf>
    <xf numFmtId="9" fontId="23" fillId="0" borderId="1" xfId="0" applyNumberFormat="1" applyFont="1" applyBorder="1" applyAlignment="1">
      <alignment horizontal="center" vertical="center" wrapText="1"/>
    </xf>
    <xf numFmtId="0" fontId="23" fillId="2" borderId="1" xfId="0" applyFont="1" applyFill="1" applyBorder="1" applyAlignment="1">
      <alignment horizontal="center" vertical="center" wrapText="1"/>
    </xf>
    <xf numFmtId="9" fontId="23" fillId="2" borderId="1" xfId="0" applyNumberFormat="1" applyFont="1" applyFill="1" applyBorder="1" applyAlignment="1">
      <alignment horizontal="center" vertical="center" wrapText="1"/>
    </xf>
    <xf numFmtId="0" fontId="23" fillId="2" borderId="1" xfId="0" applyFont="1" applyFill="1" applyBorder="1" applyAlignment="1">
      <alignment horizontal="left" vertical="center" wrapText="1"/>
    </xf>
    <xf numFmtId="0" fontId="23" fillId="2" borderId="1" xfId="0" applyFont="1" applyFill="1" applyBorder="1" applyAlignment="1">
      <alignment vertical="center" wrapText="1"/>
    </xf>
    <xf numFmtId="0" fontId="63" fillId="2" borderId="0" xfId="2" applyFont="1" applyFill="1" applyAlignment="1" applyProtection="1">
      <alignment horizontal="right" vertical="center" wrapText="1"/>
    </xf>
    <xf numFmtId="0" fontId="63" fillId="2" borderId="0" xfId="2" applyFont="1" applyFill="1" applyAlignment="1" applyProtection="1">
      <alignment horizontal="center" vertical="center" wrapText="1"/>
    </xf>
    <xf numFmtId="0" fontId="51" fillId="2" borderId="0" xfId="2" applyFont="1" applyFill="1" applyAlignment="1" applyProtection="1">
      <alignment horizontal="center" vertical="center" wrapText="1"/>
    </xf>
    <xf numFmtId="0" fontId="49" fillId="2" borderId="0" xfId="3" applyFont="1" applyFill="1" applyAlignment="1" applyProtection="1">
      <alignment horizontal="left"/>
    </xf>
    <xf numFmtId="0" fontId="23" fillId="2" borderId="0" xfId="0" applyFont="1" applyFill="1" applyBorder="1" applyAlignment="1" applyProtection="1">
      <alignment horizontal="left" wrapText="1"/>
    </xf>
    <xf numFmtId="0" fontId="18" fillId="3" borderId="1" xfId="0" applyFont="1" applyFill="1" applyBorder="1" applyAlignment="1" applyProtection="1">
      <alignment horizontal="center"/>
    </xf>
    <xf numFmtId="0" fontId="57" fillId="2" borderId="0" xfId="3" applyFont="1" applyFill="1" applyAlignment="1" applyProtection="1">
      <alignment horizontal="left"/>
    </xf>
    <xf numFmtId="0" fontId="18" fillId="2" borderId="0" xfId="0" applyFont="1" applyFill="1" applyBorder="1" applyAlignment="1" applyProtection="1">
      <alignment horizontal="left" vertical="top" wrapText="1"/>
    </xf>
    <xf numFmtId="0" fontId="18" fillId="2" borderId="0" xfId="3" applyFont="1" applyFill="1" applyAlignment="1" applyProtection="1">
      <alignment horizontal="left" vertical="top" wrapText="1"/>
    </xf>
    <xf numFmtId="0" fontId="16" fillId="3" borderId="1" xfId="0" applyFont="1" applyFill="1" applyBorder="1" applyAlignment="1" applyProtection="1">
      <alignment horizontal="center"/>
      <protection locked="0"/>
    </xf>
    <xf numFmtId="0" fontId="16" fillId="2" borderId="0" xfId="0" applyFont="1" applyFill="1" applyBorder="1" applyAlignment="1" applyProtection="1">
      <alignment horizontal="left" vertical="top" wrapText="1"/>
    </xf>
    <xf numFmtId="0" fontId="18" fillId="2" borderId="0" xfId="0" applyFont="1" applyFill="1" applyAlignment="1" applyProtection="1">
      <alignment horizontal="left" vertical="top" wrapText="1"/>
    </xf>
    <xf numFmtId="0" fontId="15" fillId="2" borderId="0" xfId="0" applyFont="1" applyFill="1" applyAlignment="1" applyProtection="1">
      <alignment horizontal="left"/>
    </xf>
    <xf numFmtId="0" fontId="18" fillId="3" borderId="2" xfId="0" applyFont="1" applyFill="1" applyBorder="1" applyAlignment="1" applyProtection="1">
      <alignment horizontal="center"/>
    </xf>
    <xf numFmtId="0" fontId="18" fillId="3" borderId="3" xfId="0" applyFont="1" applyFill="1" applyBorder="1" applyAlignment="1" applyProtection="1">
      <alignment horizontal="center"/>
    </xf>
    <xf numFmtId="0" fontId="18" fillId="6" borderId="1" xfId="3" applyFont="1" applyFill="1" applyBorder="1" applyAlignment="1" applyProtection="1">
      <alignment horizontal="left" vertical="top" wrapText="1"/>
    </xf>
    <xf numFmtId="0" fontId="16" fillId="3" borderId="12" xfId="0" applyFont="1" applyFill="1" applyBorder="1" applyAlignment="1" applyProtection="1">
      <alignment horizontal="left" vertical="top" wrapText="1"/>
    </xf>
    <xf numFmtId="0" fontId="16" fillId="3" borderId="11" xfId="0" applyFont="1" applyFill="1" applyBorder="1" applyAlignment="1" applyProtection="1">
      <alignment horizontal="left" vertical="top" wrapText="1"/>
    </xf>
    <xf numFmtId="0" fontId="16" fillId="3" borderId="13" xfId="0" applyFont="1" applyFill="1" applyBorder="1" applyAlignment="1" applyProtection="1">
      <alignment horizontal="left" vertical="top" wrapText="1"/>
    </xf>
    <xf numFmtId="0" fontId="16" fillId="3" borderId="14"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6" fillId="3" borderId="6" xfId="0" applyFont="1" applyFill="1" applyBorder="1" applyAlignment="1" applyProtection="1">
      <alignment horizontal="left" vertical="top" wrapText="1"/>
    </xf>
    <xf numFmtId="0" fontId="16" fillId="3" borderId="10" xfId="0" applyFont="1" applyFill="1" applyBorder="1" applyAlignment="1" applyProtection="1">
      <alignment horizontal="left" vertical="top" wrapText="1"/>
    </xf>
    <xf numFmtId="0" fontId="23" fillId="2" borderId="0" xfId="0" applyFont="1" applyFill="1" applyAlignment="1" applyProtection="1">
      <alignment horizontal="left" vertical="top" wrapText="1"/>
    </xf>
    <xf numFmtId="0" fontId="18" fillId="3" borderId="1" xfId="0" applyFont="1" applyFill="1" applyBorder="1" applyAlignment="1" applyProtection="1">
      <alignment horizontal="center" vertical="center"/>
    </xf>
    <xf numFmtId="0" fontId="18" fillId="2" borderId="0" xfId="3" applyFont="1" applyFill="1" applyAlignment="1" applyProtection="1">
      <alignment horizontal="left" vertical="center" wrapText="1"/>
    </xf>
    <xf numFmtId="0" fontId="18" fillId="3" borderId="12" xfId="3" applyFont="1" applyFill="1" applyBorder="1" applyAlignment="1" applyProtection="1">
      <alignment horizontal="left" vertical="top" wrapText="1"/>
    </xf>
    <xf numFmtId="0" fontId="18" fillId="3" borderId="11" xfId="3" applyFont="1" applyFill="1" applyBorder="1" applyAlignment="1" applyProtection="1">
      <alignment horizontal="left" vertical="top" wrapText="1"/>
    </xf>
    <xf numFmtId="0" fontId="18" fillId="3" borderId="13" xfId="3" applyFont="1" applyFill="1" applyBorder="1" applyAlignment="1" applyProtection="1">
      <alignment horizontal="left" vertical="top" wrapText="1"/>
    </xf>
    <xf numFmtId="0" fontId="18" fillId="3" borderId="14" xfId="3" applyFont="1" applyFill="1" applyBorder="1" applyAlignment="1" applyProtection="1">
      <alignment horizontal="left" vertical="top" wrapText="1"/>
    </xf>
    <xf numFmtId="0" fontId="18" fillId="3" borderId="0" xfId="3" applyFont="1" applyFill="1" applyBorder="1" applyAlignment="1" applyProtection="1">
      <alignment horizontal="left" vertical="top" wrapText="1"/>
    </xf>
    <xf numFmtId="0" fontId="18" fillId="3" borderId="7" xfId="3" applyFont="1" applyFill="1" applyBorder="1" applyAlignment="1" applyProtection="1">
      <alignment horizontal="left" vertical="top" wrapText="1"/>
    </xf>
    <xf numFmtId="0" fontId="18" fillId="3" borderId="9" xfId="3" applyFont="1" applyFill="1" applyBorder="1" applyAlignment="1" applyProtection="1">
      <alignment horizontal="left" vertical="top" wrapText="1"/>
    </xf>
    <xf numFmtId="0" fontId="18" fillId="3" borderId="6" xfId="3" applyFont="1" applyFill="1" applyBorder="1" applyAlignment="1" applyProtection="1">
      <alignment horizontal="left" vertical="top" wrapText="1"/>
    </xf>
    <xf numFmtId="0" fontId="18" fillId="3" borderId="10" xfId="3" applyFont="1" applyFill="1" applyBorder="1" applyAlignment="1" applyProtection="1">
      <alignment horizontal="left" vertical="top" wrapText="1"/>
    </xf>
    <xf numFmtId="0" fontId="18" fillId="2" borderId="0" xfId="3" applyFont="1" applyFill="1" applyAlignment="1" applyProtection="1">
      <alignment horizontal="center" vertical="center" wrapText="1"/>
    </xf>
    <xf numFmtId="0" fontId="18" fillId="2" borderId="12" xfId="3" applyFont="1" applyFill="1" applyBorder="1" applyAlignment="1" applyProtection="1">
      <alignment horizontal="left" vertical="top" wrapText="1"/>
    </xf>
    <xf numFmtId="0" fontId="18" fillId="2" borderId="11" xfId="3" applyFont="1" applyFill="1" applyBorder="1" applyAlignment="1" applyProtection="1">
      <alignment horizontal="left" vertical="top" wrapText="1"/>
    </xf>
    <xf numFmtId="0" fontId="18" fillId="2" borderId="13" xfId="3" applyFont="1" applyFill="1" applyBorder="1" applyAlignment="1" applyProtection="1">
      <alignment horizontal="left" vertical="top" wrapText="1"/>
    </xf>
    <xf numFmtId="0" fontId="18" fillId="2" borderId="14" xfId="3" applyFont="1" applyFill="1" applyBorder="1" applyAlignment="1" applyProtection="1">
      <alignment horizontal="left" vertical="top" wrapText="1"/>
    </xf>
    <xf numFmtId="0" fontId="18" fillId="2" borderId="0" xfId="3" applyFont="1" applyFill="1" applyBorder="1" applyAlignment="1" applyProtection="1">
      <alignment horizontal="left" vertical="top" wrapText="1"/>
    </xf>
    <xf numFmtId="0" fontId="18" fillId="2" borderId="7" xfId="3" applyFont="1" applyFill="1" applyBorder="1" applyAlignment="1" applyProtection="1">
      <alignment horizontal="left" vertical="top" wrapText="1"/>
    </xf>
    <xf numFmtId="0" fontId="18" fillId="2" borderId="9" xfId="3" applyFont="1" applyFill="1" applyBorder="1" applyAlignment="1" applyProtection="1">
      <alignment horizontal="left" vertical="top" wrapText="1"/>
    </xf>
    <xf numFmtId="0" fontId="18" fillId="2" borderId="6" xfId="3" applyFont="1" applyFill="1" applyBorder="1" applyAlignment="1" applyProtection="1">
      <alignment horizontal="left" vertical="top" wrapText="1"/>
    </xf>
    <xf numFmtId="0" fontId="18" fillId="2" borderId="10" xfId="3" applyFont="1" applyFill="1" applyBorder="1" applyAlignment="1" applyProtection="1">
      <alignment horizontal="left" vertical="top" wrapText="1"/>
    </xf>
    <xf numFmtId="0" fontId="16" fillId="2" borderId="0" xfId="0" applyFont="1" applyFill="1" applyBorder="1" applyAlignment="1" applyProtection="1">
      <alignment horizontal="left" vertical="top"/>
    </xf>
    <xf numFmtId="0" fontId="18" fillId="3" borderId="1"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8" fillId="2" borderId="9"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xf>
    <xf numFmtId="0" fontId="19" fillId="0" borderId="52" xfId="0" applyFont="1" applyBorder="1" applyAlignment="1" applyProtection="1">
      <alignment horizontal="center" vertical="center"/>
    </xf>
    <xf numFmtId="0" fontId="19" fillId="0" borderId="52" xfId="0" applyFont="1" applyBorder="1" applyAlignment="1" applyProtection="1">
      <alignment horizontal="center" vertical="center" wrapText="1"/>
    </xf>
    <xf numFmtId="0" fontId="19" fillId="2" borderId="52" xfId="0" applyFont="1" applyFill="1" applyBorder="1" applyAlignment="1" applyProtection="1">
      <alignment horizontal="center" vertical="center"/>
    </xf>
    <xf numFmtId="0" fontId="18" fillId="3" borderId="12"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18" fillId="3" borderId="9"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19" fillId="0" borderId="29" xfId="0" applyFont="1" applyBorder="1" applyAlignment="1" applyProtection="1">
      <alignment horizontal="center" vertical="center"/>
    </xf>
    <xf numFmtId="0" fontId="19" fillId="0" borderId="31" xfId="0" applyFont="1" applyBorder="1" applyAlignment="1" applyProtection="1">
      <alignment horizontal="center" vertical="center"/>
    </xf>
    <xf numFmtId="0" fontId="19" fillId="0" borderId="28" xfId="0" applyFont="1" applyBorder="1" applyAlignment="1" applyProtection="1">
      <alignment horizontal="center" vertical="center" wrapText="1"/>
    </xf>
    <xf numFmtId="0" fontId="19" fillId="0" borderId="30"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32" xfId="0" applyFont="1" applyBorder="1" applyAlignment="1" applyProtection="1">
      <alignment horizontal="center" vertical="center" wrapText="1"/>
    </xf>
    <xf numFmtId="0" fontId="19" fillId="0" borderId="29" xfId="0" applyFont="1" applyBorder="1" applyAlignment="1" applyProtection="1">
      <alignment horizontal="center" vertical="center" wrapText="1"/>
    </xf>
    <xf numFmtId="0" fontId="19" fillId="0" borderId="31" xfId="0" applyFont="1" applyBorder="1" applyAlignment="1" applyProtection="1">
      <alignment horizontal="center" vertical="center" wrapText="1"/>
    </xf>
    <xf numFmtId="0" fontId="18" fillId="2" borderId="1" xfId="0" applyFont="1" applyFill="1" applyBorder="1" applyAlignment="1" applyProtection="1">
      <alignment horizontal="center" vertical="center" wrapText="1"/>
      <protection locked="0"/>
    </xf>
    <xf numFmtId="17" fontId="18" fillId="3" borderId="1" xfId="0" applyNumberFormat="1" applyFont="1" applyFill="1" applyBorder="1" applyAlignment="1" applyProtection="1">
      <alignment horizontal="center" vertical="center" wrapText="1"/>
    </xf>
    <xf numFmtId="0" fontId="19" fillId="0" borderId="33"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34" xfId="0" applyFont="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47"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wrapText="1"/>
    </xf>
    <xf numFmtId="0" fontId="18" fillId="2" borderId="12" xfId="3" applyFont="1" applyFill="1" applyBorder="1" applyAlignment="1" applyProtection="1">
      <alignment horizontal="center" vertical="top" wrapText="1"/>
    </xf>
    <xf numFmtId="0" fontId="18" fillId="2" borderId="11" xfId="3" applyFont="1" applyFill="1" applyBorder="1" applyAlignment="1" applyProtection="1">
      <alignment horizontal="center" vertical="top" wrapText="1"/>
    </xf>
    <xf numFmtId="0" fontId="18" fillId="2" borderId="13" xfId="3" applyFont="1" applyFill="1" applyBorder="1" applyAlignment="1" applyProtection="1">
      <alignment horizontal="center" vertical="top" wrapText="1"/>
    </xf>
    <xf numFmtId="0" fontId="18" fillId="2" borderId="14" xfId="3" applyFont="1" applyFill="1" applyBorder="1" applyAlignment="1" applyProtection="1">
      <alignment horizontal="center" vertical="top" wrapText="1"/>
    </xf>
    <xf numFmtId="0" fontId="18" fillId="2" borderId="0" xfId="3" applyFont="1" applyFill="1" applyBorder="1" applyAlignment="1" applyProtection="1">
      <alignment horizontal="center" vertical="top" wrapText="1"/>
    </xf>
    <xf numFmtId="0" fontId="18" fillId="2" borderId="7" xfId="3" applyFont="1" applyFill="1" applyBorder="1" applyAlignment="1" applyProtection="1">
      <alignment horizontal="center" vertical="top" wrapText="1"/>
    </xf>
    <xf numFmtId="0" fontId="18" fillId="2" borderId="9" xfId="3" applyFont="1" applyFill="1" applyBorder="1" applyAlignment="1" applyProtection="1">
      <alignment horizontal="center" vertical="top" wrapText="1"/>
    </xf>
    <xf numFmtId="0" fontId="18" fillId="2" borderId="6" xfId="3" applyFont="1" applyFill="1" applyBorder="1" applyAlignment="1" applyProtection="1">
      <alignment horizontal="center" vertical="top" wrapText="1"/>
    </xf>
    <xf numFmtId="0" fontId="18" fillId="2" borderId="10" xfId="3" applyFont="1" applyFill="1" applyBorder="1" applyAlignment="1" applyProtection="1">
      <alignment horizontal="center" vertical="top" wrapText="1"/>
    </xf>
    <xf numFmtId="0" fontId="19" fillId="0" borderId="26"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8" fillId="2" borderId="29" xfId="3" applyFont="1" applyFill="1" applyBorder="1" applyAlignment="1" applyProtection="1">
      <alignment horizontal="center" vertical="center" wrapText="1"/>
    </xf>
    <xf numFmtId="0" fontId="18" fillId="2" borderId="28" xfId="3" applyFont="1" applyFill="1" applyBorder="1" applyAlignment="1" applyProtection="1">
      <alignment horizontal="center" vertical="center" wrapText="1"/>
    </xf>
    <xf numFmtId="0" fontId="18" fillId="2" borderId="30" xfId="3" applyFont="1" applyFill="1" applyBorder="1" applyAlignment="1" applyProtection="1">
      <alignment horizontal="center" vertical="center" wrapText="1"/>
    </xf>
    <xf numFmtId="0" fontId="19" fillId="0" borderId="26" xfId="0" applyFont="1" applyBorder="1" applyAlignment="1" applyProtection="1">
      <alignment horizontal="center" vertical="center"/>
    </xf>
    <xf numFmtId="0" fontId="19" fillId="0" borderId="27" xfId="0" applyFont="1" applyBorder="1" applyAlignment="1" applyProtection="1">
      <alignment horizontal="center" vertical="center"/>
    </xf>
    <xf numFmtId="0" fontId="18" fillId="2" borderId="0" xfId="0" applyFont="1" applyFill="1" applyAlignment="1" applyProtection="1">
      <alignment horizontal="left" vertical="center" wrapText="1"/>
    </xf>
    <xf numFmtId="171" fontId="18" fillId="2" borderId="1" xfId="0" applyNumberFormat="1" applyFont="1" applyFill="1" applyBorder="1" applyAlignment="1" applyProtection="1">
      <alignment horizontal="center" vertical="center" wrapText="1"/>
    </xf>
    <xf numFmtId="0" fontId="19" fillId="0" borderId="33" xfId="0" applyFont="1" applyBorder="1" applyAlignment="1" applyProtection="1">
      <alignment horizontal="center" vertical="center"/>
    </xf>
    <xf numFmtId="0" fontId="18" fillId="3" borderId="14"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47"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xf>
    <xf numFmtId="0" fontId="19" fillId="2" borderId="27" xfId="0" applyFont="1" applyFill="1" applyBorder="1" applyAlignment="1" applyProtection="1">
      <alignment horizontal="center" vertical="center"/>
    </xf>
    <xf numFmtId="0" fontId="18" fillId="2" borderId="12"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8" fillId="2" borderId="13" xfId="0" applyFont="1" applyFill="1" applyBorder="1" applyAlignment="1" applyProtection="1">
      <alignment horizontal="center" vertical="center"/>
    </xf>
    <xf numFmtId="0" fontId="18"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7"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18" fillId="2" borderId="10" xfId="0" applyFont="1" applyFill="1" applyBorder="1" applyAlignment="1" applyProtection="1">
      <alignment horizontal="center" vertical="center"/>
    </xf>
    <xf numFmtId="0" fontId="18" fillId="2" borderId="7" xfId="0" applyFont="1" applyFill="1" applyBorder="1" applyAlignment="1" applyProtection="1">
      <alignment horizontal="left" vertical="top" wrapText="1"/>
    </xf>
    <xf numFmtId="0" fontId="18" fillId="3" borderId="1" xfId="0" applyFont="1" applyFill="1" applyBorder="1" applyAlignment="1" applyProtection="1">
      <alignment horizontal="center" vertical="top" wrapText="1"/>
    </xf>
    <xf numFmtId="0" fontId="23" fillId="2" borderId="0" xfId="0" applyFont="1" applyFill="1" applyBorder="1" applyAlignment="1" applyProtection="1">
      <alignment horizontal="left" vertical="center" wrapText="1"/>
    </xf>
    <xf numFmtId="0" fontId="18" fillId="3" borderId="12" xfId="0" applyFont="1" applyFill="1" applyBorder="1" applyAlignment="1" applyProtection="1">
      <alignment horizontal="left" vertical="top" wrapText="1"/>
    </xf>
    <xf numFmtId="0" fontId="18" fillId="3" borderId="11"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14"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7" xfId="0" applyFont="1" applyFill="1" applyBorder="1" applyAlignment="1" applyProtection="1">
      <alignment horizontal="left" vertical="top" wrapText="1"/>
    </xf>
    <xf numFmtId="0" fontId="18" fillId="3" borderId="9" xfId="0" applyFont="1" applyFill="1" applyBorder="1" applyAlignment="1" applyProtection="1">
      <alignment horizontal="left" vertical="top" wrapText="1"/>
    </xf>
    <xf numFmtId="0" fontId="18" fillId="3" borderId="6" xfId="0" applyFont="1" applyFill="1" applyBorder="1" applyAlignment="1" applyProtection="1">
      <alignment horizontal="left" vertical="top" wrapText="1"/>
    </xf>
    <xf numFmtId="0" fontId="18" fillId="3" borderId="10" xfId="0" applyFont="1" applyFill="1" applyBorder="1" applyAlignment="1" applyProtection="1">
      <alignment horizontal="left" vertical="top" wrapText="1"/>
    </xf>
    <xf numFmtId="0" fontId="19" fillId="0" borderId="28" xfId="0" applyFont="1" applyBorder="1" applyAlignment="1" applyProtection="1">
      <alignment horizontal="center" vertical="center"/>
    </xf>
    <xf numFmtId="0" fontId="19" fillId="0" borderId="30"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32" xfId="0" applyFont="1" applyBorder="1" applyAlignment="1" applyProtection="1">
      <alignment horizontal="center" vertical="center"/>
    </xf>
    <xf numFmtId="0" fontId="19" fillId="2" borderId="26" xfId="0" applyFont="1" applyFill="1" applyBorder="1" applyAlignment="1" applyProtection="1">
      <alignment horizontal="center" vertical="center" wrapText="1"/>
    </xf>
    <xf numFmtId="0" fontId="19" fillId="2" borderId="27" xfId="0" applyFont="1" applyFill="1" applyBorder="1" applyAlignment="1" applyProtection="1">
      <alignment horizontal="center" vertical="center" wrapText="1"/>
    </xf>
    <xf numFmtId="0" fontId="25" fillId="2" borderId="0" xfId="0" applyFont="1" applyFill="1" applyBorder="1" applyAlignment="1" applyProtection="1">
      <alignment horizontal="center" vertical="top" wrapText="1"/>
    </xf>
    <xf numFmtId="0" fontId="25" fillId="2" borderId="6" xfId="0" applyFont="1" applyFill="1" applyBorder="1" applyAlignment="1" applyProtection="1">
      <alignment horizontal="center" vertical="top" wrapText="1"/>
    </xf>
    <xf numFmtId="0" fontId="18" fillId="3" borderId="1" xfId="0" applyNumberFormat="1" applyFont="1" applyFill="1" applyBorder="1" applyAlignment="1" applyProtection="1">
      <alignment horizontal="center" vertical="center"/>
    </xf>
    <xf numFmtId="14" fontId="18" fillId="3" borderId="1" xfId="1" applyNumberFormat="1" applyFont="1" applyFill="1" applyBorder="1" applyAlignment="1" applyProtection="1">
      <alignment horizontal="center" vertical="center"/>
    </xf>
    <xf numFmtId="0" fontId="19" fillId="2" borderId="56" xfId="0" applyFont="1" applyFill="1" applyBorder="1" applyAlignment="1" applyProtection="1">
      <alignment horizontal="center" vertical="center" wrapText="1"/>
    </xf>
    <xf numFmtId="9" fontId="18" fillId="2" borderId="1" xfId="1" applyFont="1" applyFill="1" applyBorder="1" applyAlignment="1" applyProtection="1">
      <alignment horizontal="center" vertical="center" wrapText="1"/>
    </xf>
    <xf numFmtId="0" fontId="39" fillId="2" borderId="34" xfId="0" applyFont="1" applyFill="1" applyBorder="1" applyAlignment="1" applyProtection="1">
      <alignment horizontal="center" vertical="center"/>
    </xf>
    <xf numFmtId="0" fontId="18" fillId="2" borderId="50" xfId="0" applyFont="1" applyFill="1" applyBorder="1" applyAlignment="1" applyProtection="1">
      <alignment horizontal="left" vertical="center" wrapText="1"/>
    </xf>
    <xf numFmtId="0" fontId="18" fillId="2" borderId="54" xfId="0" applyFont="1" applyFill="1" applyBorder="1" applyAlignment="1" applyProtection="1">
      <alignment horizontal="left" vertical="center" wrapText="1"/>
    </xf>
    <xf numFmtId="0" fontId="18" fillId="2" borderId="51" xfId="0" applyFont="1" applyFill="1" applyBorder="1" applyAlignment="1" applyProtection="1">
      <alignment horizontal="left" vertical="center" wrapText="1"/>
    </xf>
    <xf numFmtId="0" fontId="18" fillId="2" borderId="1" xfId="0" applyNumberFormat="1" applyFont="1" applyFill="1" applyBorder="1" applyAlignment="1" applyProtection="1">
      <alignment horizontal="center" vertical="center"/>
    </xf>
    <xf numFmtId="0" fontId="18" fillId="2" borderId="29" xfId="0" applyFont="1" applyFill="1" applyBorder="1" applyAlignment="1" applyProtection="1">
      <alignment horizontal="left" vertical="center" wrapText="1"/>
    </xf>
    <xf numFmtId="0" fontId="18" fillId="2" borderId="33" xfId="0" applyFont="1" applyFill="1" applyBorder="1" applyAlignment="1" applyProtection="1">
      <alignment horizontal="left" vertical="center" wrapText="1"/>
    </xf>
    <xf numFmtId="0" fontId="18" fillId="2" borderId="43" xfId="0" applyFont="1" applyFill="1" applyBorder="1" applyAlignment="1" applyProtection="1">
      <alignment horizontal="left" vertical="center" wrapText="1"/>
    </xf>
    <xf numFmtId="170" fontId="23" fillId="2" borderId="1" xfId="0" applyNumberFormat="1" applyFont="1" applyFill="1" applyBorder="1" applyAlignment="1" applyProtection="1">
      <alignment horizontal="center" vertical="center"/>
    </xf>
    <xf numFmtId="17" fontId="18" fillId="3" borderId="1" xfId="1" applyNumberFormat="1" applyFont="1" applyFill="1" applyBorder="1" applyAlignment="1" applyProtection="1">
      <alignment horizontal="center" vertical="center"/>
    </xf>
    <xf numFmtId="0" fontId="18" fillId="2" borderId="50" xfId="0" applyFont="1" applyFill="1" applyBorder="1" applyAlignment="1" applyProtection="1">
      <alignment horizontal="left" vertical="center"/>
    </xf>
    <xf numFmtId="0" fontId="18" fillId="2" borderId="54" xfId="0" applyFont="1" applyFill="1" applyBorder="1" applyAlignment="1" applyProtection="1">
      <alignment horizontal="left" vertical="center"/>
    </xf>
    <xf numFmtId="0" fontId="18" fillId="2" borderId="51" xfId="0" applyFont="1" applyFill="1" applyBorder="1" applyAlignment="1" applyProtection="1">
      <alignment horizontal="left" vertical="center"/>
    </xf>
    <xf numFmtId="9" fontId="23" fillId="3" borderId="1" xfId="1" applyFont="1" applyFill="1" applyBorder="1" applyAlignment="1" applyProtection="1">
      <alignment horizontal="center" vertical="center"/>
    </xf>
    <xf numFmtId="170" fontId="23" fillId="2" borderId="1" xfId="1" applyNumberFormat="1" applyFont="1" applyFill="1" applyBorder="1" applyAlignment="1" applyProtection="1">
      <alignment horizontal="center" vertical="center"/>
    </xf>
    <xf numFmtId="9" fontId="23" fillId="2" borderId="1" xfId="1" applyFont="1" applyFill="1" applyBorder="1" applyAlignment="1" applyProtection="1">
      <alignment horizontal="center" vertical="center"/>
    </xf>
    <xf numFmtId="170" fontId="23" fillId="3" borderId="1" xfId="0" applyNumberFormat="1"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xf>
    <xf numFmtId="0" fontId="19" fillId="2" borderId="13" xfId="0" applyFont="1" applyFill="1" applyBorder="1" applyAlignment="1" applyProtection="1">
      <alignment horizontal="center" vertical="center"/>
    </xf>
    <xf numFmtId="0" fontId="19" fillId="2" borderId="9"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9" fillId="2" borderId="26" xfId="0" applyFont="1" applyFill="1" applyBorder="1" applyAlignment="1" applyProtection="1">
      <alignment horizontal="left" vertical="center" wrapText="1"/>
    </xf>
    <xf numFmtId="0" fontId="19" fillId="2" borderId="27" xfId="0" applyFont="1" applyFill="1" applyBorder="1" applyAlignment="1" applyProtection="1">
      <alignment horizontal="left" vertical="center" wrapText="1"/>
    </xf>
    <xf numFmtId="0" fontId="19" fillId="2" borderId="53" xfId="0" applyFont="1" applyFill="1" applyBorder="1" applyAlignment="1" applyProtection="1">
      <alignment horizontal="left" vertical="center" wrapText="1"/>
    </xf>
    <xf numFmtId="0" fontId="18" fillId="3" borderId="2" xfId="0" applyNumberFormat="1" applyFont="1" applyFill="1" applyBorder="1" applyAlignment="1" applyProtection="1">
      <alignment horizontal="left" vertical="center"/>
    </xf>
    <xf numFmtId="0" fontId="18" fillId="3" borderId="4" xfId="0" applyNumberFormat="1" applyFont="1" applyFill="1" applyBorder="1" applyAlignment="1" applyProtection="1">
      <alignment horizontal="left" vertical="center"/>
    </xf>
    <xf numFmtId="0" fontId="18" fillId="3" borderId="3" xfId="0" applyNumberFormat="1" applyFont="1" applyFill="1" applyBorder="1" applyAlignment="1" applyProtection="1">
      <alignment horizontal="left" vertical="center"/>
    </xf>
    <xf numFmtId="0" fontId="18" fillId="3" borderId="2" xfId="0" applyNumberFormat="1" applyFont="1" applyFill="1" applyBorder="1" applyAlignment="1" applyProtection="1">
      <alignment horizontal="center" vertical="center"/>
    </xf>
    <xf numFmtId="0" fontId="18" fillId="3" borderId="3" xfId="0" applyNumberFormat="1" applyFont="1" applyFill="1" applyBorder="1" applyAlignment="1" applyProtection="1">
      <alignment horizontal="center" vertical="center"/>
    </xf>
    <xf numFmtId="0" fontId="18" fillId="3" borderId="2" xfId="0" applyNumberFormat="1" applyFont="1" applyFill="1" applyBorder="1" applyAlignment="1" applyProtection="1">
      <alignment horizontal="left" vertical="center" wrapText="1"/>
    </xf>
    <xf numFmtId="0" fontId="18" fillId="3" borderId="4" xfId="0" applyNumberFormat="1" applyFont="1" applyFill="1" applyBorder="1" applyAlignment="1" applyProtection="1">
      <alignment horizontal="left" vertical="center" wrapText="1"/>
    </xf>
    <xf numFmtId="0" fontId="18" fillId="3" borderId="3" xfId="0" applyNumberFormat="1" applyFont="1" applyFill="1" applyBorder="1" applyAlignment="1" applyProtection="1">
      <alignment horizontal="left" vertical="center" wrapText="1"/>
    </xf>
    <xf numFmtId="49" fontId="18" fillId="3" borderId="2" xfId="0" applyNumberFormat="1" applyFont="1" applyFill="1" applyBorder="1" applyAlignment="1" applyProtection="1">
      <alignment horizontal="left" vertical="center" wrapText="1"/>
    </xf>
    <xf numFmtId="49" fontId="18" fillId="3" borderId="3" xfId="0" applyNumberFormat="1" applyFont="1" applyFill="1" applyBorder="1" applyAlignment="1" applyProtection="1">
      <alignment horizontal="left" vertical="center" wrapText="1"/>
    </xf>
    <xf numFmtId="0" fontId="19" fillId="2" borderId="29" xfId="0" applyFont="1" applyFill="1" applyBorder="1" applyAlignment="1" applyProtection="1">
      <alignment horizontal="left" vertical="center" wrapText="1"/>
    </xf>
    <xf numFmtId="0" fontId="19" fillId="2" borderId="30" xfId="0" applyFont="1" applyFill="1" applyBorder="1" applyAlignment="1" applyProtection="1">
      <alignment horizontal="left" vertical="center" wrapText="1"/>
    </xf>
    <xf numFmtId="0" fontId="19" fillId="2" borderId="33" xfId="0" applyFont="1" applyFill="1" applyBorder="1" applyAlignment="1" applyProtection="1">
      <alignment horizontal="left" vertical="center" wrapText="1"/>
    </xf>
    <xf numFmtId="0" fontId="19" fillId="2" borderId="34" xfId="0" applyFont="1" applyFill="1" applyBorder="1" applyAlignment="1" applyProtection="1">
      <alignment horizontal="left" vertical="center" wrapText="1"/>
    </xf>
    <xf numFmtId="0" fontId="19" fillId="2" borderId="31" xfId="0" applyFont="1" applyFill="1" applyBorder="1" applyAlignment="1" applyProtection="1">
      <alignment horizontal="left" vertical="center" wrapText="1"/>
    </xf>
    <xf numFmtId="0" fontId="19" fillId="2" borderId="32" xfId="0" applyFont="1" applyFill="1" applyBorder="1" applyAlignment="1" applyProtection="1">
      <alignment horizontal="left" vertical="center" wrapText="1"/>
    </xf>
    <xf numFmtId="0" fontId="23" fillId="2" borderId="1" xfId="0" applyFont="1" applyFill="1" applyBorder="1" applyAlignment="1" applyProtection="1">
      <alignment horizontal="center" vertical="center"/>
    </xf>
    <xf numFmtId="0" fontId="23" fillId="2" borderId="1" xfId="0"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xf>
    <xf numFmtId="0" fontId="23" fillId="3" borderId="2" xfId="0" applyFont="1" applyFill="1" applyBorder="1" applyAlignment="1" applyProtection="1">
      <alignment horizontal="center" vertical="center" wrapText="1"/>
    </xf>
    <xf numFmtId="0" fontId="23" fillId="3" borderId="4"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0" fontId="15" fillId="2" borderId="0" xfId="0" applyFont="1" applyFill="1" applyAlignment="1" applyProtection="1">
      <alignment horizontal="left" vertical="top" indent="15"/>
    </xf>
    <xf numFmtId="0" fontId="25" fillId="2" borderId="6" xfId="0" applyFont="1" applyFill="1" applyBorder="1" applyAlignment="1" applyProtection="1">
      <alignment horizontal="center"/>
    </xf>
    <xf numFmtId="0" fontId="18" fillId="3" borderId="1" xfId="3" applyFont="1" applyFill="1" applyBorder="1" applyAlignment="1" applyProtection="1">
      <alignment horizontal="left" vertical="top" wrapText="1"/>
    </xf>
    <xf numFmtId="0" fontId="70" fillId="2" borderId="0" xfId="0" applyFont="1" applyFill="1" applyBorder="1" applyAlignment="1" applyProtection="1">
      <alignment horizontal="left" vertical="center" wrapText="1"/>
    </xf>
    <xf numFmtId="0" fontId="15" fillId="2" borderId="0" xfId="0" applyFont="1" applyFill="1" applyAlignment="1" applyProtection="1">
      <alignment horizontal="left" vertical="top"/>
    </xf>
    <xf numFmtId="0" fontId="23" fillId="2" borderId="0" xfId="0" applyFont="1" applyFill="1" applyBorder="1" applyAlignment="1" applyProtection="1">
      <alignment horizontal="left" vertical="top" wrapText="1"/>
    </xf>
    <xf numFmtId="0" fontId="18" fillId="2" borderId="41" xfId="0" applyFont="1" applyFill="1" applyBorder="1" applyAlignment="1" applyProtection="1">
      <alignment horizontal="left" vertical="center" wrapText="1"/>
    </xf>
    <xf numFmtId="0" fontId="18" fillId="2" borderId="55" xfId="0" applyFont="1" applyFill="1" applyBorder="1" applyAlignment="1" applyProtection="1">
      <alignment horizontal="left" vertical="center" wrapText="1"/>
    </xf>
    <xf numFmtId="0" fontId="39" fillId="2" borderId="34" xfId="3" applyFont="1" applyFill="1" applyBorder="1" applyAlignment="1" applyProtection="1">
      <alignment horizontal="center" vertical="center"/>
    </xf>
    <xf numFmtId="0" fontId="18" fillId="2" borderId="41" xfId="0" applyFont="1" applyFill="1" applyBorder="1" applyAlignment="1" applyProtection="1">
      <alignment horizontal="left" vertical="center"/>
    </xf>
    <xf numFmtId="0" fontId="18" fillId="2" borderId="55" xfId="0" applyFont="1" applyFill="1" applyBorder="1" applyAlignment="1" applyProtection="1">
      <alignment horizontal="left" vertical="center"/>
    </xf>
    <xf numFmtId="0" fontId="18" fillId="2" borderId="57" xfId="0" applyFont="1" applyFill="1" applyBorder="1" applyAlignment="1" applyProtection="1">
      <alignment horizontal="right" vertical="center"/>
    </xf>
    <xf numFmtId="3" fontId="18" fillId="3" borderId="8" xfId="0" applyNumberFormat="1" applyFont="1" applyFill="1" applyBorder="1" applyAlignment="1" applyProtection="1">
      <alignment horizontal="center" vertical="center"/>
      <protection locked="0"/>
    </xf>
    <xf numFmtId="3" fontId="18" fillId="3" borderId="5" xfId="0" applyNumberFormat="1" applyFont="1" applyFill="1" applyBorder="1" applyAlignment="1" applyProtection="1">
      <alignment horizontal="center" vertical="center"/>
      <protection locked="0"/>
    </xf>
    <xf numFmtId="3" fontId="18" fillId="3" borderId="12" xfId="0" applyNumberFormat="1" applyFont="1" applyFill="1" applyBorder="1" applyAlignment="1" applyProtection="1">
      <alignment horizontal="center" vertical="center"/>
      <protection locked="0"/>
    </xf>
    <xf numFmtId="3" fontId="18" fillId="3" borderId="11" xfId="0" applyNumberFormat="1" applyFont="1" applyFill="1" applyBorder="1" applyAlignment="1" applyProtection="1">
      <alignment horizontal="center" vertical="center"/>
      <protection locked="0"/>
    </xf>
    <xf numFmtId="3" fontId="18" fillId="3" borderId="13" xfId="0" applyNumberFormat="1" applyFont="1" applyFill="1" applyBorder="1" applyAlignment="1" applyProtection="1">
      <alignment horizontal="center" vertical="center"/>
      <protection locked="0"/>
    </xf>
    <xf numFmtId="3" fontId="18" fillId="3" borderId="9" xfId="0" applyNumberFormat="1" applyFont="1" applyFill="1" applyBorder="1" applyAlignment="1" applyProtection="1">
      <alignment horizontal="center" vertical="center"/>
      <protection locked="0"/>
    </xf>
    <xf numFmtId="3" fontId="18" fillId="3" borderId="6" xfId="0" applyNumberFormat="1" applyFont="1" applyFill="1" applyBorder="1" applyAlignment="1" applyProtection="1">
      <alignment horizontal="center" vertical="center"/>
      <protection locked="0"/>
    </xf>
    <xf numFmtId="3" fontId="18" fillId="3" borderId="10" xfId="0" applyNumberFormat="1" applyFont="1" applyFill="1" applyBorder="1" applyAlignment="1" applyProtection="1">
      <alignment horizontal="center" vertical="center"/>
      <protection locked="0"/>
    </xf>
    <xf numFmtId="0" fontId="18" fillId="2" borderId="29" xfId="0" applyFont="1" applyFill="1" applyBorder="1" applyAlignment="1" applyProtection="1">
      <alignment horizontal="left" vertical="center"/>
    </xf>
    <xf numFmtId="0" fontId="18" fillId="2" borderId="30" xfId="0" applyFont="1" applyFill="1" applyBorder="1" applyAlignment="1" applyProtection="1">
      <alignment horizontal="left" vertical="center"/>
    </xf>
    <xf numFmtId="0" fontId="18" fillId="2" borderId="43" xfId="0" applyFont="1" applyFill="1" applyBorder="1" applyAlignment="1" applyProtection="1">
      <alignment horizontal="left" vertical="center"/>
    </xf>
    <xf numFmtId="0" fontId="18" fillId="2" borderId="42" xfId="0" applyFont="1" applyFill="1" applyBorder="1" applyAlignment="1" applyProtection="1">
      <alignment horizontal="left" vertical="center"/>
    </xf>
    <xf numFmtId="0" fontId="18" fillId="2" borderId="50" xfId="0" applyFont="1" applyFill="1" applyBorder="1" applyAlignment="1" applyProtection="1">
      <alignment horizontal="right" vertical="center"/>
    </xf>
    <xf numFmtId="0" fontId="18" fillId="2" borderId="51" xfId="0" applyFont="1" applyFill="1" applyBorder="1" applyAlignment="1" applyProtection="1">
      <alignment horizontal="right" vertical="center"/>
    </xf>
    <xf numFmtId="3" fontId="18" fillId="3" borderId="1" xfId="0" applyNumberFormat="1" applyFont="1" applyFill="1" applyBorder="1" applyAlignment="1" applyProtection="1">
      <alignment horizontal="left" vertical="center"/>
      <protection locked="0"/>
    </xf>
    <xf numFmtId="3" fontId="18" fillId="3" borderId="12" xfId="0" applyNumberFormat="1" applyFont="1" applyFill="1" applyBorder="1" applyAlignment="1" applyProtection="1">
      <alignment horizontal="center" vertical="center" wrapText="1"/>
      <protection locked="0"/>
    </xf>
    <xf numFmtId="3" fontId="18" fillId="3" borderId="11" xfId="0" applyNumberFormat="1" applyFont="1" applyFill="1" applyBorder="1" applyAlignment="1" applyProtection="1">
      <alignment horizontal="center" vertical="center" wrapText="1"/>
      <protection locked="0"/>
    </xf>
    <xf numFmtId="3" fontId="18" fillId="3" borderId="13" xfId="0" applyNumberFormat="1" applyFont="1" applyFill="1" applyBorder="1" applyAlignment="1" applyProtection="1">
      <alignment horizontal="center" vertical="center" wrapText="1"/>
      <protection locked="0"/>
    </xf>
    <xf numFmtId="3" fontId="18" fillId="3" borderId="9" xfId="0" applyNumberFormat="1" applyFont="1" applyFill="1" applyBorder="1" applyAlignment="1" applyProtection="1">
      <alignment horizontal="center" vertical="center" wrapText="1"/>
      <protection locked="0"/>
    </xf>
    <xf numFmtId="3" fontId="18" fillId="3" borderId="6" xfId="0" applyNumberFormat="1" applyFont="1" applyFill="1" applyBorder="1" applyAlignment="1" applyProtection="1">
      <alignment horizontal="center" vertical="center" wrapText="1"/>
      <protection locked="0"/>
    </xf>
    <xf numFmtId="3" fontId="18" fillId="3" borderId="10" xfId="0" applyNumberFormat="1" applyFont="1" applyFill="1" applyBorder="1" applyAlignment="1" applyProtection="1">
      <alignment horizontal="center" vertical="center" wrapText="1"/>
      <protection locked="0"/>
    </xf>
    <xf numFmtId="0" fontId="18" fillId="2" borderId="25" xfId="0" applyFont="1" applyFill="1" applyBorder="1" applyAlignment="1" applyProtection="1">
      <alignment vertical="center"/>
    </xf>
    <xf numFmtId="0" fontId="18" fillId="2" borderId="48" xfId="0" applyFont="1" applyFill="1" applyBorder="1" applyAlignment="1" applyProtection="1">
      <alignment horizontal="right" vertical="center"/>
    </xf>
    <xf numFmtId="0" fontId="18" fillId="2" borderId="33" xfId="0" applyFont="1" applyFill="1" applyBorder="1" applyAlignment="1" applyProtection="1">
      <alignment horizontal="left" vertical="center"/>
    </xf>
    <xf numFmtId="0" fontId="18" fillId="2" borderId="34" xfId="0" applyFont="1" applyFill="1" applyBorder="1" applyAlignment="1" applyProtection="1">
      <alignment horizontal="left" vertical="center"/>
    </xf>
    <xf numFmtId="0" fontId="18" fillId="6" borderId="8" xfId="0" applyNumberFormat="1" applyFont="1" applyFill="1" applyBorder="1" applyAlignment="1" applyProtection="1">
      <alignment horizontal="center" vertical="center" wrapText="1"/>
    </xf>
    <xf numFmtId="0" fontId="18" fillId="6" borderId="47" xfId="0" applyNumberFormat="1" applyFont="1" applyFill="1" applyBorder="1" applyAlignment="1" applyProtection="1">
      <alignment horizontal="center" vertical="center" wrapText="1"/>
    </xf>
    <xf numFmtId="0" fontId="18" fillId="6" borderId="5"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center" wrapText="1"/>
    </xf>
    <xf numFmtId="0" fontId="18" fillId="3" borderId="1" xfId="0" applyFont="1" applyFill="1" applyBorder="1" applyAlignment="1" applyProtection="1">
      <alignment horizontal="left" vertical="top" wrapText="1"/>
    </xf>
    <xf numFmtId="0" fontId="18" fillId="2" borderId="0" xfId="0" applyFont="1" applyFill="1" applyBorder="1" applyAlignment="1" applyProtection="1">
      <alignment horizontal="left" vertical="center" wrapText="1"/>
    </xf>
    <xf numFmtId="3" fontId="18" fillId="3" borderId="2" xfId="0" applyNumberFormat="1" applyFont="1" applyFill="1" applyBorder="1" applyAlignment="1" applyProtection="1">
      <alignment horizontal="left" vertical="center"/>
    </xf>
    <xf numFmtId="3" fontId="18" fillId="3" borderId="4" xfId="0" applyNumberFormat="1" applyFont="1" applyFill="1" applyBorder="1" applyAlignment="1" applyProtection="1">
      <alignment horizontal="left" vertical="center"/>
    </xf>
    <xf numFmtId="3" fontId="18" fillId="3" borderId="3" xfId="0" applyNumberFormat="1" applyFont="1" applyFill="1" applyBorder="1" applyAlignment="1" applyProtection="1">
      <alignment horizontal="left" vertical="center"/>
    </xf>
    <xf numFmtId="0" fontId="23" fillId="2" borderId="29" xfId="0" applyFont="1" applyFill="1" applyBorder="1" applyAlignment="1" applyProtection="1">
      <alignment horizontal="left" vertical="center"/>
    </xf>
    <xf numFmtId="0" fontId="23" fillId="2" borderId="30" xfId="0" applyFont="1" applyFill="1" applyBorder="1" applyAlignment="1" applyProtection="1">
      <alignment horizontal="left" vertical="center"/>
    </xf>
    <xf numFmtId="0" fontId="23" fillId="2" borderId="43" xfId="0" applyFont="1" applyFill="1" applyBorder="1" applyAlignment="1" applyProtection="1">
      <alignment horizontal="left" vertical="center"/>
    </xf>
    <xf numFmtId="0" fontId="23" fillId="2" borderId="42" xfId="0" applyFont="1" applyFill="1" applyBorder="1" applyAlignment="1" applyProtection="1">
      <alignment horizontal="left" vertical="center"/>
    </xf>
    <xf numFmtId="0" fontId="18" fillId="2" borderId="28" xfId="0" applyFont="1" applyFill="1" applyBorder="1" applyAlignment="1" applyProtection="1">
      <alignment horizontal="left" vertical="center"/>
    </xf>
    <xf numFmtId="0" fontId="18" fillId="2" borderId="49"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7"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18" fillId="2" borderId="46" xfId="0" applyFont="1" applyFill="1" applyBorder="1" applyAlignment="1" applyProtection="1">
      <alignment horizontal="left" vertical="center"/>
    </xf>
    <xf numFmtId="0" fontId="18" fillId="2" borderId="45" xfId="0" applyFont="1" applyFill="1" applyBorder="1" applyAlignment="1" applyProtection="1">
      <alignment horizontal="left" vertical="center"/>
    </xf>
    <xf numFmtId="0" fontId="18" fillId="2" borderId="28" xfId="0" applyFont="1" applyFill="1" applyBorder="1" applyAlignment="1" applyProtection="1">
      <alignment horizontal="left" vertical="center" wrapText="1"/>
    </xf>
    <xf numFmtId="0" fontId="18" fillId="2" borderId="49" xfId="0" applyFont="1" applyFill="1" applyBorder="1" applyAlignment="1" applyProtection="1">
      <alignment horizontal="left" vertical="center" wrapText="1"/>
    </xf>
    <xf numFmtId="0" fontId="18" fillId="2" borderId="44" xfId="0" applyFont="1" applyFill="1" applyBorder="1" applyAlignment="1" applyProtection="1">
      <alignment horizontal="left" vertical="center" wrapText="1"/>
    </xf>
    <xf numFmtId="0" fontId="18" fillId="2" borderId="46" xfId="0" applyFont="1" applyFill="1" applyBorder="1" applyAlignment="1" applyProtection="1">
      <alignment horizontal="left" vertical="center" wrapText="1"/>
    </xf>
    <xf numFmtId="3" fontId="18" fillId="3" borderId="8" xfId="0" applyNumberFormat="1" applyFont="1" applyFill="1" applyBorder="1" applyAlignment="1" applyProtection="1">
      <alignment horizontal="center" vertical="center" wrapText="1"/>
    </xf>
    <xf numFmtId="3" fontId="18" fillId="3" borderId="5" xfId="0" applyNumberFormat="1" applyFont="1" applyFill="1" applyBorder="1" applyAlignment="1" applyProtection="1">
      <alignment horizontal="center" vertical="center" wrapText="1"/>
    </xf>
    <xf numFmtId="3" fontId="18" fillId="2" borderId="8" xfId="0" applyNumberFormat="1" applyFont="1" applyFill="1" applyBorder="1" applyAlignment="1" applyProtection="1">
      <alignment horizontal="center" vertical="center" wrapText="1"/>
    </xf>
    <xf numFmtId="3" fontId="18" fillId="2" borderId="5" xfId="0" applyNumberFormat="1" applyFont="1" applyFill="1" applyBorder="1" applyAlignment="1" applyProtection="1">
      <alignment horizontal="center" vertical="center" wrapText="1"/>
    </xf>
    <xf numFmtId="0" fontId="21" fillId="2" borderId="7" xfId="0" applyFont="1" applyFill="1" applyBorder="1" applyAlignment="1" applyProtection="1">
      <alignment horizontal="right" vertical="center" wrapText="1"/>
    </xf>
    <xf numFmtId="0" fontId="21" fillId="2" borderId="46" xfId="0" applyFont="1" applyFill="1" applyBorder="1" applyAlignment="1" applyProtection="1">
      <alignment horizontal="right" vertical="center" wrapText="1"/>
    </xf>
    <xf numFmtId="14" fontId="18" fillId="3" borderId="1" xfId="0" applyNumberFormat="1" applyFont="1" applyFill="1" applyBorder="1" applyAlignment="1" applyProtection="1">
      <alignment horizontal="center" vertical="center" wrapText="1"/>
    </xf>
    <xf numFmtId="0" fontId="19" fillId="0" borderId="41" xfId="0" applyFont="1" applyFill="1" applyBorder="1" applyAlignment="1" applyProtection="1">
      <alignment horizontal="left" vertical="center"/>
    </xf>
    <xf numFmtId="0" fontId="19" fillId="0" borderId="45" xfId="0" applyFont="1" applyFill="1" applyBorder="1" applyAlignment="1" applyProtection="1">
      <alignment horizontal="left" vertical="center"/>
    </xf>
    <xf numFmtId="0" fontId="19" fillId="0" borderId="55" xfId="0" applyFont="1" applyFill="1" applyBorder="1" applyAlignment="1" applyProtection="1">
      <alignment horizontal="left" vertical="center"/>
    </xf>
    <xf numFmtId="0" fontId="19" fillId="2" borderId="29" xfId="0" applyFont="1" applyFill="1" applyBorder="1" applyAlignment="1" applyProtection="1">
      <alignment horizontal="center" vertical="center" wrapText="1"/>
    </xf>
    <xf numFmtId="0" fontId="19" fillId="2" borderId="30" xfId="0" applyFont="1" applyFill="1" applyBorder="1" applyAlignment="1" applyProtection="1">
      <alignment horizontal="center" vertical="center" wrapText="1"/>
    </xf>
    <xf numFmtId="0" fontId="17" fillId="2" borderId="0" xfId="0" applyFont="1" applyFill="1" applyBorder="1" applyAlignment="1">
      <alignment horizontal="center"/>
    </xf>
    <xf numFmtId="0" fontId="19" fillId="2" borderId="0" xfId="0" applyFont="1" applyFill="1" applyBorder="1" applyAlignment="1">
      <alignment horizontal="left"/>
    </xf>
    <xf numFmtId="0" fontId="17" fillId="2" borderId="6" xfId="0" applyFont="1" applyFill="1" applyBorder="1" applyAlignment="1">
      <alignment horizontal="center"/>
    </xf>
    <xf numFmtId="0" fontId="19" fillId="2" borderId="4" xfId="0" applyFont="1" applyFill="1" applyBorder="1" applyAlignment="1">
      <alignment horizontal="left"/>
    </xf>
  </cellXfs>
  <cellStyles count="5">
    <cellStyle name="Hyperlink" xfId="2" builtinId="8"/>
    <cellStyle name="Normal" xfId="0" builtinId="0"/>
    <cellStyle name="Normal 2" xfId="3" xr:uid="{00000000-0005-0000-0000-000002000000}"/>
    <cellStyle name="Normal 3" xfId="4" xr:uid="{00000000-0005-0000-0000-000003000000}"/>
    <cellStyle name="Percent" xfId="1" builtinId="5"/>
  </cellStyles>
  <dxfs count="190">
    <dxf>
      <fill>
        <patternFill>
          <bgColor theme="8" tint="0.79998168889431442"/>
        </patternFill>
      </fill>
    </dxf>
    <dxf>
      <fill>
        <patternFill>
          <bgColor theme="0" tint="-0.24994659260841701"/>
        </patternFill>
      </fill>
    </dxf>
    <dxf>
      <font>
        <color theme="0"/>
      </font>
    </dxf>
    <dxf>
      <font>
        <color theme="0"/>
      </font>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Project</a:t>
            </a:r>
            <a:r>
              <a:rPr lang="en-GB" baseline="0">
                <a:latin typeface="Arial" panose="020B0604020202020204" pitchFamily="34" charset="0"/>
                <a:cs typeface="Arial" panose="020B0604020202020204" pitchFamily="34" charset="0"/>
              </a:rPr>
              <a:t> Spend and Funding Payments Against Milestone Dates </a:t>
            </a:r>
            <a:endParaRPr lang="en-GB">
              <a:latin typeface="Arial" panose="020B0604020202020204" pitchFamily="34" charset="0"/>
              <a:cs typeface="Arial" panose="020B0604020202020204" pitchFamily="34" charset="0"/>
            </a:endParaRPr>
          </a:p>
        </c:rich>
      </c:tx>
      <c:overlay val="0"/>
      <c:spPr>
        <a:noFill/>
        <a:ln>
          <a:noFill/>
        </a:ln>
        <a:effectLst/>
      </c:spPr>
    </c:title>
    <c:autoTitleDeleted val="0"/>
    <c:plotArea>
      <c:layout>
        <c:manualLayout>
          <c:layoutTarget val="inner"/>
          <c:xMode val="edge"/>
          <c:yMode val="edge"/>
          <c:x val="7.9925444102095927E-2"/>
          <c:y val="4.9954586739327886E-2"/>
          <c:w val="0.89350450758872535"/>
          <c:h val="0.69714604543858782"/>
        </c:manualLayout>
      </c:layout>
      <c:barChart>
        <c:barDir val="col"/>
        <c:grouping val="clustered"/>
        <c:varyColors val="0"/>
        <c:ser>
          <c:idx val="0"/>
          <c:order val="0"/>
          <c:tx>
            <c:v>Funding Payments (£)</c:v>
          </c:tx>
          <c:spPr>
            <a:solidFill>
              <a:schemeClr val="accent1"/>
            </a:solidFill>
            <a:ln>
              <a:noFill/>
            </a:ln>
            <a:effectLst/>
          </c:spPr>
          <c:invertIfNegative val="0"/>
          <c:cat>
            <c:strRef>
              <c:f>'4. Value for money'!$C$61:$D$76</c:f>
              <c:strCache>
                <c:ptCount val="16"/>
                <c:pt idx="0">
                  <c:v>PM01</c:v>
                </c:pt>
                <c:pt idx="1">
                  <c:v>PM02</c:v>
                </c:pt>
                <c:pt idx="2">
                  <c:v>PM03</c:v>
                </c:pt>
                <c:pt idx="3">
                  <c:v>PM04.1</c:v>
                </c:pt>
                <c:pt idx="4">
                  <c:v>PM04.2</c:v>
                </c:pt>
                <c:pt idx="5">
                  <c:v>PM04.3</c:v>
                </c:pt>
                <c:pt idx="6">
                  <c:v>PM04.4</c:v>
                </c:pt>
                <c:pt idx="7">
                  <c:v>PM04.5</c:v>
                </c:pt>
                <c:pt idx="8">
                  <c:v>PM04.6</c:v>
                </c:pt>
                <c:pt idx="9">
                  <c:v>PM04.7</c:v>
                </c:pt>
                <c:pt idx="10">
                  <c:v>PM04.8</c:v>
                </c:pt>
                <c:pt idx="11">
                  <c:v>PM04.9</c:v>
                </c:pt>
                <c:pt idx="12">
                  <c:v>PM04.10</c:v>
                </c:pt>
                <c:pt idx="13">
                  <c:v>PM05</c:v>
                </c:pt>
                <c:pt idx="14">
                  <c:v>PM06</c:v>
                </c:pt>
                <c:pt idx="15">
                  <c:v>PM07</c:v>
                </c:pt>
              </c:strCache>
            </c:strRef>
          </c:cat>
          <c:val>
            <c:numRef>
              <c:f>'4. Value for money'!$G$61:$G$76</c:f>
              <c:numCache>
                <c:formatCode>"£"#,##0.00</c:formatCode>
                <c:ptCount val="16"/>
                <c:pt idx="2">
                  <c:v>0</c:v>
                </c:pt>
                <c:pt idx="3">
                  <c:v>0</c:v>
                </c:pt>
                <c:pt idx="4">
                  <c:v>0</c:v>
                </c:pt>
                <c:pt idx="5">
                  <c:v>0</c:v>
                </c:pt>
                <c:pt idx="13">
                  <c:v>0</c:v>
                </c:pt>
                <c:pt idx="14">
                  <c:v>0</c:v>
                </c:pt>
                <c:pt idx="15">
                  <c:v>0</c:v>
                </c:pt>
              </c:numCache>
            </c:numRef>
          </c:val>
          <c:extLst>
            <c:ext xmlns:c16="http://schemas.microsoft.com/office/drawing/2014/chart" uri="{C3380CC4-5D6E-409C-BE32-E72D297353CC}">
              <c16:uniqueId val="{00000000-E468-488F-B067-5B044D2636B6}"/>
            </c:ext>
          </c:extLst>
        </c:ser>
        <c:ser>
          <c:idx val="1"/>
          <c:order val="1"/>
          <c:tx>
            <c:v>Project Cost (£)</c:v>
          </c:tx>
          <c:spPr>
            <a:solidFill>
              <a:schemeClr val="accent2"/>
            </a:solidFill>
            <a:ln>
              <a:noFill/>
            </a:ln>
            <a:effectLst/>
          </c:spPr>
          <c:invertIfNegative val="0"/>
          <c:cat>
            <c:strRef>
              <c:f>'4. Value for money'!$C$61:$D$76</c:f>
              <c:strCache>
                <c:ptCount val="16"/>
                <c:pt idx="0">
                  <c:v>PM01</c:v>
                </c:pt>
                <c:pt idx="1">
                  <c:v>PM02</c:v>
                </c:pt>
                <c:pt idx="2">
                  <c:v>PM03</c:v>
                </c:pt>
                <c:pt idx="3">
                  <c:v>PM04.1</c:v>
                </c:pt>
                <c:pt idx="4">
                  <c:v>PM04.2</c:v>
                </c:pt>
                <c:pt idx="5">
                  <c:v>PM04.3</c:v>
                </c:pt>
                <c:pt idx="6">
                  <c:v>PM04.4</c:v>
                </c:pt>
                <c:pt idx="7">
                  <c:v>PM04.5</c:v>
                </c:pt>
                <c:pt idx="8">
                  <c:v>PM04.6</c:v>
                </c:pt>
                <c:pt idx="9">
                  <c:v>PM04.7</c:v>
                </c:pt>
                <c:pt idx="10">
                  <c:v>PM04.8</c:v>
                </c:pt>
                <c:pt idx="11">
                  <c:v>PM04.9</c:v>
                </c:pt>
                <c:pt idx="12">
                  <c:v>PM04.10</c:v>
                </c:pt>
                <c:pt idx="13">
                  <c:v>PM05</c:v>
                </c:pt>
                <c:pt idx="14">
                  <c:v>PM06</c:v>
                </c:pt>
                <c:pt idx="15">
                  <c:v>PM07</c:v>
                </c:pt>
              </c:strCache>
            </c:strRef>
          </c:cat>
          <c:val>
            <c:numRef>
              <c:f>'4. Value for money'!$E$61:$E$76</c:f>
              <c:numCache>
                <c:formatCode>"£"#,##0.00</c:formatCode>
                <c:ptCount val="16"/>
                <c:pt idx="0">
                  <c:v>0</c:v>
                </c:pt>
                <c:pt idx="1">
                  <c:v>0</c:v>
                </c:pt>
                <c:pt idx="2">
                  <c:v>0</c:v>
                </c:pt>
                <c:pt idx="3">
                  <c:v>0</c:v>
                </c:pt>
                <c:pt idx="4">
                  <c:v>0</c:v>
                </c:pt>
                <c:pt idx="5">
                  <c:v>0</c:v>
                </c:pt>
                <c:pt idx="13">
                  <c:v>0</c:v>
                </c:pt>
                <c:pt idx="14">
                  <c:v>0</c:v>
                </c:pt>
                <c:pt idx="15">
                  <c:v>0</c:v>
                </c:pt>
              </c:numCache>
            </c:numRef>
          </c:val>
          <c:extLst>
            <c:ext xmlns:c16="http://schemas.microsoft.com/office/drawing/2014/chart" uri="{C3380CC4-5D6E-409C-BE32-E72D297353CC}">
              <c16:uniqueId val="{00000001-E468-488F-B067-5B044D2636B6}"/>
            </c:ext>
          </c:extLst>
        </c:ser>
        <c:dLbls>
          <c:showLegendKey val="0"/>
          <c:showVal val="0"/>
          <c:showCatName val="0"/>
          <c:showSerName val="0"/>
          <c:showPercent val="0"/>
          <c:showBubbleSize val="0"/>
        </c:dLbls>
        <c:gapWidth val="150"/>
        <c:axId val="113011712"/>
        <c:axId val="113022080"/>
      </c:barChart>
      <c:catAx>
        <c:axId val="113011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Estimated Completion</a:t>
                </a:r>
                <a:r>
                  <a:rPr lang="en-GB" baseline="0"/>
                  <a:t> Dates</a:t>
                </a:r>
                <a:endParaRPr lang="en-GB"/>
              </a:p>
            </c:rich>
          </c:tx>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022080"/>
        <c:crosses val="autoZero"/>
        <c:auto val="1"/>
        <c:lblAlgn val="ctr"/>
        <c:lblOffset val="100"/>
        <c:noMultiLvlLbl val="0"/>
      </c:catAx>
      <c:valAx>
        <c:axId val="113022080"/>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011712"/>
        <c:crosses val="autoZero"/>
        <c:crossBetween val="between"/>
      </c:valAx>
      <c:spPr>
        <a:noFill/>
        <a:ln>
          <a:noFill/>
        </a:ln>
        <a:effectLst/>
      </c:spPr>
    </c:plotArea>
    <c:legend>
      <c:legendPos val="b"/>
      <c:layout>
        <c:manualLayout>
          <c:xMode val="edge"/>
          <c:yMode val="edge"/>
          <c:x val="3.6098959852240839E-3"/>
          <c:y val="0.92336458623870932"/>
          <c:w val="0.9963901040147759"/>
          <c:h val="5.69271277396057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Project</a:t>
            </a:r>
            <a:r>
              <a:rPr lang="en-GB" baseline="0">
                <a:latin typeface="Arial" panose="020B0604020202020204" pitchFamily="34" charset="0"/>
                <a:cs typeface="Arial" panose="020B0604020202020204" pitchFamily="34" charset="0"/>
              </a:rPr>
              <a:t> Cost Breakdown</a:t>
            </a:r>
            <a:endParaRPr lang="en-GB">
              <a:latin typeface="Arial" panose="020B0604020202020204" pitchFamily="34" charset="0"/>
              <a:cs typeface="Arial" panose="020B0604020202020204" pitchFamily="34" charset="0"/>
            </a:endParaRPr>
          </a:p>
        </c:rich>
      </c:tx>
      <c:layout>
        <c:manualLayout>
          <c:xMode val="edge"/>
          <c:yMode val="edge"/>
          <c:x val="0.33264818824486003"/>
          <c:y val="4.0513360130974486E-2"/>
        </c:manualLayout>
      </c:layout>
      <c:overlay val="0"/>
      <c:spPr>
        <a:noFill/>
        <a:ln>
          <a:noFill/>
        </a:ln>
        <a:effectLst/>
      </c:spPr>
    </c:title>
    <c:autoTitleDeleted val="0"/>
    <c:plotArea>
      <c:layout>
        <c:manualLayout>
          <c:layoutTarget val="inner"/>
          <c:xMode val="edge"/>
          <c:yMode val="edge"/>
          <c:x val="0.23350606911228838"/>
          <c:y val="0.15545660859153554"/>
          <c:w val="0.49159187260775811"/>
          <c:h val="0.8445433914084644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834-4F60-A37E-033A11A7425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834-4F60-A37E-033A11A7425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834-4F60-A37E-033A11A7425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834-4F60-A37E-033A11A7425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834-4F60-A37E-033A11A7425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834-4F60-A37E-033A11A7425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0D-427C-B612-F2B86A797834}"/>
              </c:ext>
            </c:extLst>
          </c:dPt>
          <c:cat>
            <c:strLit>
              <c:ptCount val="16"/>
            </c:strLit>
          </c:cat>
          <c:val>
            <c:numRef>
              <c:f>'4. Value for money'!$F$37:$F$43</c:f>
              <c:numCache>
                <c:formatCode>General</c:formatCode>
                <c:ptCount val="7"/>
              </c:numCache>
            </c:numRef>
          </c:val>
          <c:extLst>
            <c:ext xmlns:c16="http://schemas.microsoft.com/office/drawing/2014/chart" uri="{C3380CC4-5D6E-409C-BE32-E72D297353CC}">
              <c16:uniqueId val="{0000000E-4834-4F60-A37E-033A11A7425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3 Finance and additionality'!A1"/><Relationship Id="rId3" Type="http://schemas.openxmlformats.org/officeDocument/2006/relationships/hyperlink" Target="#'Ph2 Assessment Criteria'!A1"/><Relationship Id="rId7" Type="http://schemas.openxmlformats.org/officeDocument/2006/relationships/hyperlink" Target="#'4 Wider benefits'!A1"/><Relationship Id="rId2" Type="http://schemas.openxmlformats.org/officeDocument/2006/relationships/hyperlink" Target="#'0 Applicant Details'!A1"/><Relationship Id="rId1" Type="http://schemas.openxmlformats.org/officeDocument/2006/relationships/image" Target="../media/image1.png"/><Relationship Id="rId6" Type="http://schemas.openxmlformats.org/officeDocument/2006/relationships/hyperlink" Target="#'2 Delivery plan'!A1"/><Relationship Id="rId11" Type="http://schemas.openxmlformats.org/officeDocument/2006/relationships/hyperlink" Target="https://www.gov.uk/government/publications/industrial-heat-recovery-support-programme-guidance-and-application-forms" TargetMode="External"/><Relationship Id="rId5" Type="http://schemas.openxmlformats.org/officeDocument/2006/relationships/hyperlink" Target="#'1 Technical Concept'!A1"/><Relationship Id="rId10" Type="http://schemas.openxmlformats.org/officeDocument/2006/relationships/hyperlink" Target="#'6 Declaration'!A1"/><Relationship Id="rId4" Type="http://schemas.openxmlformats.org/officeDocument/2006/relationships/hyperlink" Target="#'Copy last Checkpoint Form'!A1"/><Relationship Id="rId9" Type="http://schemas.openxmlformats.org/officeDocument/2006/relationships/hyperlink" Target="#'4. Value for money'!A1"/></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35720</xdr:rowOff>
    </xdr:from>
    <xdr:to>
      <xdr:col>6</xdr:col>
      <xdr:colOff>160867</xdr:colOff>
      <xdr:row>5</xdr:row>
      <xdr:rowOff>27042</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srcRect l="4328" t="25379" r="69502" b="10320"/>
        <a:stretch/>
      </xdr:blipFill>
      <xdr:spPr bwMode="auto">
        <a:xfrm>
          <a:off x="295275" y="35720"/>
          <a:ext cx="2294467" cy="1135380"/>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42333</xdr:colOff>
      <xdr:row>25</xdr:row>
      <xdr:rowOff>31750</xdr:rowOff>
    </xdr:from>
    <xdr:to>
      <xdr:col>5</xdr:col>
      <xdr:colOff>582083</xdr:colOff>
      <xdr:row>27</xdr:row>
      <xdr:rowOff>169333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645583" y="2698750"/>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19051</xdr:colOff>
      <xdr:row>25</xdr:row>
      <xdr:rowOff>29633</xdr:rowOff>
    </xdr:from>
    <xdr:to>
      <xdr:col>19</xdr:col>
      <xdr:colOff>558801</xdr:colOff>
      <xdr:row>27</xdr:row>
      <xdr:rowOff>156633</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7945968" y="2865966"/>
          <a:ext cx="1767416" cy="497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46567</xdr:colOff>
      <xdr:row>25</xdr:row>
      <xdr:rowOff>25400</xdr:rowOff>
    </xdr:from>
    <xdr:to>
      <xdr:col>15</xdr:col>
      <xdr:colOff>586317</xdr:colOff>
      <xdr:row>27</xdr:row>
      <xdr:rowOff>162983</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7730067" y="2861733"/>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42333</xdr:colOff>
      <xdr:row>29</xdr:row>
      <xdr:rowOff>42333</xdr:rowOff>
    </xdr:from>
    <xdr:to>
      <xdr:col>5</xdr:col>
      <xdr:colOff>582083</xdr:colOff>
      <xdr:row>31</xdr:row>
      <xdr:rowOff>169333</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645583" y="5355166"/>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25399</xdr:colOff>
      <xdr:row>33</xdr:row>
      <xdr:rowOff>46567</xdr:rowOff>
    </xdr:from>
    <xdr:to>
      <xdr:col>5</xdr:col>
      <xdr:colOff>565149</xdr:colOff>
      <xdr:row>35</xdr:row>
      <xdr:rowOff>173567</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628649" y="6121400"/>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19050</xdr:colOff>
      <xdr:row>29</xdr:row>
      <xdr:rowOff>19050</xdr:rowOff>
    </xdr:from>
    <xdr:to>
      <xdr:col>9</xdr:col>
      <xdr:colOff>558800</xdr:colOff>
      <xdr:row>31</xdr:row>
      <xdr:rowOff>156633</xdr:rowOff>
    </xdr:to>
    <xdr:sp macro="" textlink="">
      <xdr:nvSpPr>
        <xdr:cNvPr id="9" name="Rectangle 8">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2686050" y="5617633"/>
          <a:ext cx="1767417"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33867</xdr:colOff>
      <xdr:row>37</xdr:row>
      <xdr:rowOff>44449</xdr:rowOff>
    </xdr:from>
    <xdr:to>
      <xdr:col>5</xdr:col>
      <xdr:colOff>573617</xdr:colOff>
      <xdr:row>39</xdr:row>
      <xdr:rowOff>171449</xdr:rowOff>
    </xdr:to>
    <xdr:sp macro="" textlink="">
      <xdr:nvSpPr>
        <xdr:cNvPr id="10" name="Rectangle 9">
          <a:hlinkClick xmlns:r="http://schemas.openxmlformats.org/officeDocument/2006/relationships" r:id="rId8"/>
          <a:extLst>
            <a:ext uri="{FF2B5EF4-FFF2-40B4-BE49-F238E27FC236}">
              <a16:creationId xmlns:a16="http://schemas.microsoft.com/office/drawing/2014/main" id="{00000000-0008-0000-0000-00000A000000}"/>
            </a:ext>
          </a:extLst>
        </xdr:cNvPr>
        <xdr:cNvSpPr/>
      </xdr:nvSpPr>
      <xdr:spPr>
        <a:xfrm>
          <a:off x="637117" y="6923616"/>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16934</xdr:colOff>
      <xdr:row>25</xdr:row>
      <xdr:rowOff>38100</xdr:rowOff>
    </xdr:from>
    <xdr:to>
      <xdr:col>9</xdr:col>
      <xdr:colOff>556684</xdr:colOff>
      <xdr:row>27</xdr:row>
      <xdr:rowOff>165100</xdr:rowOff>
    </xdr:to>
    <xdr:sp macro="" textlink="">
      <xdr:nvSpPr>
        <xdr:cNvPr id="11" name="Rectangle 10">
          <a:hlinkClick xmlns:r="http://schemas.openxmlformats.org/officeDocument/2006/relationships" r:id="rId9"/>
          <a:extLst>
            <a:ext uri="{FF2B5EF4-FFF2-40B4-BE49-F238E27FC236}">
              <a16:creationId xmlns:a16="http://schemas.microsoft.com/office/drawing/2014/main" id="{00000000-0008-0000-0000-00000B000000}"/>
            </a:ext>
          </a:extLst>
        </xdr:cNvPr>
        <xdr:cNvSpPr/>
      </xdr:nvSpPr>
      <xdr:spPr>
        <a:xfrm>
          <a:off x="2683934" y="4895850"/>
          <a:ext cx="1767417" cy="497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52917</xdr:colOff>
      <xdr:row>33</xdr:row>
      <xdr:rowOff>21166</xdr:rowOff>
    </xdr:from>
    <xdr:to>
      <xdr:col>9</xdr:col>
      <xdr:colOff>592667</xdr:colOff>
      <xdr:row>35</xdr:row>
      <xdr:rowOff>148166</xdr:rowOff>
    </xdr:to>
    <xdr:sp macro="" textlink="">
      <xdr:nvSpPr>
        <xdr:cNvPr id="12" name="Rectangle 11">
          <a:hlinkClick xmlns:r="http://schemas.openxmlformats.org/officeDocument/2006/relationships" r:id="rId10"/>
          <a:extLst>
            <a:ext uri="{FF2B5EF4-FFF2-40B4-BE49-F238E27FC236}">
              <a16:creationId xmlns:a16="http://schemas.microsoft.com/office/drawing/2014/main" id="{00000000-0008-0000-0000-00000C000000}"/>
            </a:ext>
          </a:extLst>
        </xdr:cNvPr>
        <xdr:cNvSpPr/>
      </xdr:nvSpPr>
      <xdr:spPr>
        <a:xfrm>
          <a:off x="2719917" y="6095999"/>
          <a:ext cx="176741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46567</xdr:colOff>
      <xdr:row>29</xdr:row>
      <xdr:rowOff>57150</xdr:rowOff>
    </xdr:from>
    <xdr:to>
      <xdr:col>15</xdr:col>
      <xdr:colOff>586317</xdr:colOff>
      <xdr:row>31</xdr:row>
      <xdr:rowOff>184150</xdr:rowOff>
    </xdr:to>
    <xdr:sp macro="" textlink="">
      <xdr:nvSpPr>
        <xdr:cNvPr id="13" name="Rectangle 12">
          <a:hlinkClick xmlns:r="http://schemas.openxmlformats.org/officeDocument/2006/relationships" r:id="rId11"/>
          <a:extLst>
            <a:ext uri="{FF2B5EF4-FFF2-40B4-BE49-F238E27FC236}">
              <a16:creationId xmlns:a16="http://schemas.microsoft.com/office/drawing/2014/main" id="{00000000-0008-0000-0000-00000D000000}"/>
            </a:ext>
          </a:extLst>
        </xdr:cNvPr>
        <xdr:cNvSpPr/>
      </xdr:nvSpPr>
      <xdr:spPr>
        <a:xfrm>
          <a:off x="5793317" y="5655733"/>
          <a:ext cx="1788583"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84668</xdr:colOff>
      <xdr:row>25</xdr:row>
      <xdr:rowOff>105831</xdr:rowOff>
    </xdr:from>
    <xdr:to>
      <xdr:col>19</xdr:col>
      <xdr:colOff>376593</xdr:colOff>
      <xdr:row>31</xdr:row>
      <xdr:rowOff>155297</xdr:rowOff>
    </xdr:to>
    <xdr:sp macro="" textlink="">
      <xdr:nvSpPr>
        <xdr:cNvPr id="14" name="WordArt 9">
          <a:extLst>
            <a:ext uri="{FF2B5EF4-FFF2-40B4-BE49-F238E27FC236}">
              <a16:creationId xmlns:a16="http://schemas.microsoft.com/office/drawing/2014/main" id="{00000000-0008-0000-0000-00000E000000}"/>
            </a:ext>
          </a:extLst>
        </xdr:cNvPr>
        <xdr:cNvSpPr>
          <a:spLocks noChangeArrowheads="1" noChangeShapeType="1" noTextEdit="1"/>
        </xdr:cNvSpPr>
      </xdr:nvSpPr>
      <xdr:spPr bwMode="auto">
        <a:xfrm rot="19724218">
          <a:off x="1915585" y="4963581"/>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1216955</xdr:colOff>
      <xdr:row>4</xdr:row>
      <xdr:rowOff>36527</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900-000002000000}"/>
            </a:ext>
          </a:extLst>
        </xdr:cNvPr>
        <xdr:cNvPicPr/>
      </xdr:nvPicPr>
      <xdr:blipFill rotWithShape="1">
        <a:blip xmlns:r="http://schemas.openxmlformats.org/officeDocument/2006/relationships" r:embed="rId1"/>
        <a:srcRect l="4328" t="20030" r="69502" b="10319"/>
        <a:stretch/>
      </xdr:blipFill>
      <xdr:spPr bwMode="auto">
        <a:xfrm>
          <a:off x="0" y="0"/>
          <a:ext cx="2007530" cy="1205721"/>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738186</xdr:colOff>
      <xdr:row>22</xdr:row>
      <xdr:rowOff>202406</xdr:rowOff>
    </xdr:from>
    <xdr:to>
      <xdr:col>7</xdr:col>
      <xdr:colOff>2555434</xdr:colOff>
      <xdr:row>28</xdr:row>
      <xdr:rowOff>4486</xdr:rowOff>
    </xdr:to>
    <xdr:sp macro="" textlink="">
      <xdr:nvSpPr>
        <xdr:cNvPr id="3" name="WordArt 9">
          <a:extLst>
            <a:ext uri="{FF2B5EF4-FFF2-40B4-BE49-F238E27FC236}">
              <a16:creationId xmlns:a16="http://schemas.microsoft.com/office/drawing/2014/main" id="{00000000-0008-0000-0900-000003000000}"/>
            </a:ext>
          </a:extLst>
        </xdr:cNvPr>
        <xdr:cNvSpPr>
          <a:spLocks noChangeArrowheads="1" noChangeShapeType="1" noTextEdit="1"/>
        </xdr:cNvSpPr>
      </xdr:nvSpPr>
      <xdr:spPr bwMode="auto">
        <a:xfrm rot="19724218">
          <a:off x="2952749" y="4810125"/>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503767</xdr:colOff>
      <xdr:row>3</xdr:row>
      <xdr:rowOff>200872</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a:srcRect l="4328" t="20030" r="69502" b="10319"/>
        <a:stretch/>
      </xdr:blipFill>
      <xdr:spPr bwMode="auto">
        <a:xfrm>
          <a:off x="0" y="0"/>
          <a:ext cx="2032000" cy="122957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35720</xdr:rowOff>
    </xdr:from>
    <xdr:to>
      <xdr:col>5</xdr:col>
      <xdr:colOff>476250</xdr:colOff>
      <xdr:row>3</xdr:row>
      <xdr:rowOff>156687</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srcRect l="4328" t="25379" r="69502" b="10320"/>
        <a:stretch/>
      </xdr:blipFill>
      <xdr:spPr bwMode="auto">
        <a:xfrm>
          <a:off x="438150" y="35720"/>
          <a:ext cx="2305050" cy="1130617"/>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47624</xdr:colOff>
      <xdr:row>0</xdr:row>
      <xdr:rowOff>35718</xdr:rowOff>
    </xdr:from>
    <xdr:to>
      <xdr:col>2</xdr:col>
      <xdr:colOff>978488</xdr:colOff>
      <xdr:row>4</xdr:row>
      <xdr:rowOff>180362</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a:srcRect l="4328" t="20030" r="69502" b="10319"/>
        <a:stretch/>
      </xdr:blipFill>
      <xdr:spPr bwMode="auto">
        <a:xfrm>
          <a:off x="47624" y="35718"/>
          <a:ext cx="1988139" cy="1144769"/>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0</xdr:colOff>
      <xdr:row>20</xdr:row>
      <xdr:rowOff>0</xdr:rowOff>
    </xdr:from>
    <xdr:to>
      <xdr:col>14</xdr:col>
      <xdr:colOff>602809</xdr:colOff>
      <xdr:row>26</xdr:row>
      <xdr:rowOff>87830</xdr:rowOff>
    </xdr:to>
    <xdr:sp macro="" textlink="">
      <xdr:nvSpPr>
        <xdr:cNvPr id="3" name="WordArt 9">
          <a:extLst>
            <a:ext uri="{FF2B5EF4-FFF2-40B4-BE49-F238E27FC236}">
              <a16:creationId xmlns:a16="http://schemas.microsoft.com/office/drawing/2014/main" id="{00000000-0008-0000-0300-000003000000}"/>
            </a:ext>
          </a:extLst>
        </xdr:cNvPr>
        <xdr:cNvSpPr>
          <a:spLocks noChangeArrowheads="1" noChangeShapeType="1" noTextEdit="1"/>
        </xdr:cNvSpPr>
      </xdr:nvSpPr>
      <xdr:spPr bwMode="auto">
        <a:xfrm rot="19724218">
          <a:off x="5441156" y="4298156"/>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47624</xdr:colOff>
      <xdr:row>0</xdr:row>
      <xdr:rowOff>35718</xdr:rowOff>
    </xdr:from>
    <xdr:to>
      <xdr:col>2</xdr:col>
      <xdr:colOff>978488</xdr:colOff>
      <xdr:row>4</xdr:row>
      <xdr:rowOff>180362</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a:srcRect l="4328" t="20030" r="69502" b="10319"/>
        <a:stretch/>
      </xdr:blipFill>
      <xdr:spPr bwMode="auto">
        <a:xfrm>
          <a:off x="47624" y="35718"/>
          <a:ext cx="1807164" cy="1144769"/>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1095375</xdr:colOff>
      <xdr:row>18</xdr:row>
      <xdr:rowOff>202406</xdr:rowOff>
    </xdr:from>
    <xdr:to>
      <xdr:col>12</xdr:col>
      <xdr:colOff>686153</xdr:colOff>
      <xdr:row>24</xdr:row>
      <xdr:rowOff>87830</xdr:rowOff>
    </xdr:to>
    <xdr:sp macro="" textlink="">
      <xdr:nvSpPr>
        <xdr:cNvPr id="3" name="WordArt 9">
          <a:extLst>
            <a:ext uri="{FF2B5EF4-FFF2-40B4-BE49-F238E27FC236}">
              <a16:creationId xmlns:a16="http://schemas.microsoft.com/office/drawing/2014/main" id="{00000000-0008-0000-0400-000003000000}"/>
            </a:ext>
          </a:extLst>
        </xdr:cNvPr>
        <xdr:cNvSpPr>
          <a:spLocks noChangeArrowheads="1" noChangeShapeType="1" noTextEdit="1"/>
        </xdr:cNvSpPr>
      </xdr:nvSpPr>
      <xdr:spPr bwMode="auto">
        <a:xfrm rot="19724218">
          <a:off x="4250531" y="4071937"/>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47624</xdr:colOff>
      <xdr:row>0</xdr:row>
      <xdr:rowOff>35718</xdr:rowOff>
    </xdr:from>
    <xdr:to>
      <xdr:col>2</xdr:col>
      <xdr:colOff>978488</xdr:colOff>
      <xdr:row>4</xdr:row>
      <xdr:rowOff>180362</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a:srcRect l="4328" t="20030" r="69502" b="10319"/>
        <a:stretch/>
      </xdr:blipFill>
      <xdr:spPr bwMode="auto">
        <a:xfrm>
          <a:off x="47624" y="35718"/>
          <a:ext cx="1807164" cy="1144769"/>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0</xdr:colOff>
      <xdr:row>18</xdr:row>
      <xdr:rowOff>0</xdr:rowOff>
    </xdr:from>
    <xdr:to>
      <xdr:col>11</xdr:col>
      <xdr:colOff>555184</xdr:colOff>
      <xdr:row>22</xdr:row>
      <xdr:rowOff>218799</xdr:rowOff>
    </xdr:to>
    <xdr:sp macro="" textlink="">
      <xdr:nvSpPr>
        <xdr:cNvPr id="3" name="WordArt 9">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rot="19724218">
          <a:off x="3155156" y="5619750"/>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4</xdr:col>
      <xdr:colOff>500062</xdr:colOff>
      <xdr:row>154</xdr:row>
      <xdr:rowOff>59532</xdr:rowOff>
    </xdr:from>
    <xdr:to>
      <xdr:col>12</xdr:col>
      <xdr:colOff>90840</xdr:colOff>
      <xdr:row>159</xdr:row>
      <xdr:rowOff>40206</xdr:rowOff>
    </xdr:to>
    <xdr:sp macro="" textlink="">
      <xdr:nvSpPr>
        <xdr:cNvPr id="5" name="WordArt 9">
          <a:extLst>
            <a:ext uri="{FF2B5EF4-FFF2-40B4-BE49-F238E27FC236}">
              <a16:creationId xmlns:a16="http://schemas.microsoft.com/office/drawing/2014/main" id="{00000000-0008-0000-0500-000005000000}"/>
            </a:ext>
          </a:extLst>
        </xdr:cNvPr>
        <xdr:cNvSpPr>
          <a:spLocks noChangeArrowheads="1" noChangeShapeType="1" noTextEdit="1"/>
        </xdr:cNvSpPr>
      </xdr:nvSpPr>
      <xdr:spPr bwMode="auto">
        <a:xfrm rot="19724218">
          <a:off x="3655218" y="33301782"/>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4</xdr:col>
      <xdr:colOff>285750</xdr:colOff>
      <xdr:row>109</xdr:row>
      <xdr:rowOff>59530</xdr:rowOff>
    </xdr:from>
    <xdr:to>
      <xdr:col>11</xdr:col>
      <xdr:colOff>840934</xdr:colOff>
      <xdr:row>114</xdr:row>
      <xdr:rowOff>40204</xdr:rowOff>
    </xdr:to>
    <xdr:sp macro="" textlink="">
      <xdr:nvSpPr>
        <xdr:cNvPr id="7" name="WordArt 9">
          <a:extLst>
            <a:ext uri="{FF2B5EF4-FFF2-40B4-BE49-F238E27FC236}">
              <a16:creationId xmlns:a16="http://schemas.microsoft.com/office/drawing/2014/main" id="{00000000-0008-0000-0500-000007000000}"/>
            </a:ext>
          </a:extLst>
        </xdr:cNvPr>
        <xdr:cNvSpPr>
          <a:spLocks noChangeArrowheads="1" noChangeShapeType="1" noTextEdit="1"/>
        </xdr:cNvSpPr>
      </xdr:nvSpPr>
      <xdr:spPr bwMode="auto">
        <a:xfrm rot="19724218">
          <a:off x="3440906" y="22586155"/>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967983</xdr:colOff>
      <xdr:row>4</xdr:row>
      <xdr:rowOff>139742</xdr:rowOff>
    </xdr:to>
    <xdr:pic>
      <xdr:nvPicPr>
        <xdr:cNvPr id="3" name="Picture 2" descr="Logo - Department for Business, Enegy and Industrial Strategy &amp; Industrial Strategy ">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1"/>
        <a:srcRect l="4328" t="20030" r="69502" b="10319"/>
        <a:stretch/>
      </xdr:blipFill>
      <xdr:spPr bwMode="auto">
        <a:xfrm>
          <a:off x="0" y="0"/>
          <a:ext cx="1806183" cy="1139867"/>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654843</xdr:colOff>
      <xdr:row>24</xdr:row>
      <xdr:rowOff>381002</xdr:rowOff>
    </xdr:from>
    <xdr:to>
      <xdr:col>9</xdr:col>
      <xdr:colOff>594304</xdr:colOff>
      <xdr:row>27</xdr:row>
      <xdr:rowOff>150765</xdr:rowOff>
    </xdr:to>
    <xdr:sp macro="" textlink="">
      <xdr:nvSpPr>
        <xdr:cNvPr id="9" name="WordArt 9">
          <a:extLst>
            <a:ext uri="{FF2B5EF4-FFF2-40B4-BE49-F238E27FC236}">
              <a16:creationId xmlns:a16="http://schemas.microsoft.com/office/drawing/2014/main" id="{00000000-0008-0000-0600-000009000000}"/>
            </a:ext>
          </a:extLst>
        </xdr:cNvPr>
        <xdr:cNvSpPr>
          <a:spLocks noChangeArrowheads="1" noChangeShapeType="1" noTextEdit="1"/>
        </xdr:cNvSpPr>
      </xdr:nvSpPr>
      <xdr:spPr bwMode="auto">
        <a:xfrm rot="19724218">
          <a:off x="5893593" y="7429502"/>
          <a:ext cx="7464211" cy="1198513"/>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3</xdr:col>
      <xdr:colOff>1047750</xdr:colOff>
      <xdr:row>55</xdr:row>
      <xdr:rowOff>0</xdr:rowOff>
    </xdr:from>
    <xdr:to>
      <xdr:col>9</xdr:col>
      <xdr:colOff>975305</xdr:colOff>
      <xdr:row>60</xdr:row>
      <xdr:rowOff>174575</xdr:rowOff>
    </xdr:to>
    <xdr:sp macro="" textlink="">
      <xdr:nvSpPr>
        <xdr:cNvPr id="10" name="WordArt 9">
          <a:extLst>
            <a:ext uri="{FF2B5EF4-FFF2-40B4-BE49-F238E27FC236}">
              <a16:creationId xmlns:a16="http://schemas.microsoft.com/office/drawing/2014/main" id="{00000000-0008-0000-0600-00000A000000}"/>
            </a:ext>
          </a:extLst>
        </xdr:cNvPr>
        <xdr:cNvSpPr>
          <a:spLocks noChangeArrowheads="1" noChangeShapeType="1" noTextEdit="1"/>
        </xdr:cNvSpPr>
      </xdr:nvSpPr>
      <xdr:spPr bwMode="auto">
        <a:xfrm rot="19724218">
          <a:off x="6286500" y="17430750"/>
          <a:ext cx="7452305" cy="1127075"/>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4</xdr:col>
      <xdr:colOff>23812</xdr:colOff>
      <xdr:row>89</xdr:row>
      <xdr:rowOff>35719</xdr:rowOff>
    </xdr:from>
    <xdr:to>
      <xdr:col>9</xdr:col>
      <xdr:colOff>1189617</xdr:colOff>
      <xdr:row>95</xdr:row>
      <xdr:rowOff>43607</xdr:rowOff>
    </xdr:to>
    <xdr:sp macro="" textlink="">
      <xdr:nvSpPr>
        <xdr:cNvPr id="11" name="WordArt 9">
          <a:extLst>
            <a:ext uri="{FF2B5EF4-FFF2-40B4-BE49-F238E27FC236}">
              <a16:creationId xmlns:a16="http://schemas.microsoft.com/office/drawing/2014/main" id="{00000000-0008-0000-0600-00000B000000}"/>
            </a:ext>
          </a:extLst>
        </xdr:cNvPr>
        <xdr:cNvSpPr>
          <a:spLocks noChangeArrowheads="1" noChangeShapeType="1" noTextEdit="1"/>
        </xdr:cNvSpPr>
      </xdr:nvSpPr>
      <xdr:spPr bwMode="auto">
        <a:xfrm rot="19724218">
          <a:off x="6500812" y="26038969"/>
          <a:ext cx="7452305" cy="1150888"/>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4</xdr:col>
      <xdr:colOff>723900</xdr:colOff>
      <xdr:row>135</xdr:row>
      <xdr:rowOff>152400</xdr:rowOff>
    </xdr:from>
    <xdr:to>
      <xdr:col>10</xdr:col>
      <xdr:colOff>651455</xdr:colOff>
      <xdr:row>141</xdr:row>
      <xdr:rowOff>136475</xdr:rowOff>
    </xdr:to>
    <xdr:sp macro="" textlink="">
      <xdr:nvSpPr>
        <xdr:cNvPr id="12" name="WordArt 9">
          <a:extLst>
            <a:ext uri="{FF2B5EF4-FFF2-40B4-BE49-F238E27FC236}">
              <a16:creationId xmlns:a16="http://schemas.microsoft.com/office/drawing/2014/main" id="{00000000-0008-0000-0600-00000C000000}"/>
            </a:ext>
          </a:extLst>
        </xdr:cNvPr>
        <xdr:cNvSpPr>
          <a:spLocks noChangeArrowheads="1" noChangeShapeType="1" noTextEdit="1"/>
        </xdr:cNvSpPr>
      </xdr:nvSpPr>
      <xdr:spPr bwMode="auto">
        <a:xfrm rot="19724218">
          <a:off x="7200900" y="38347650"/>
          <a:ext cx="7452305" cy="1127075"/>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4</xdr:col>
      <xdr:colOff>114300</xdr:colOff>
      <xdr:row>165</xdr:row>
      <xdr:rowOff>114300</xdr:rowOff>
    </xdr:from>
    <xdr:to>
      <xdr:col>10</xdr:col>
      <xdr:colOff>41855</xdr:colOff>
      <xdr:row>170</xdr:row>
      <xdr:rowOff>288875</xdr:rowOff>
    </xdr:to>
    <xdr:sp macro="" textlink="">
      <xdr:nvSpPr>
        <xdr:cNvPr id="13" name="WordArt 9">
          <a:extLst>
            <a:ext uri="{FF2B5EF4-FFF2-40B4-BE49-F238E27FC236}">
              <a16:creationId xmlns:a16="http://schemas.microsoft.com/office/drawing/2014/main" id="{00000000-0008-0000-0600-00000D000000}"/>
            </a:ext>
          </a:extLst>
        </xdr:cNvPr>
        <xdr:cNvSpPr>
          <a:spLocks noChangeArrowheads="1" noChangeShapeType="1" noTextEdit="1"/>
        </xdr:cNvSpPr>
      </xdr:nvSpPr>
      <xdr:spPr bwMode="auto">
        <a:xfrm rot="19724218">
          <a:off x="6591300" y="46120050"/>
          <a:ext cx="7452305" cy="1127075"/>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5</xdr:col>
      <xdr:colOff>838200</xdr:colOff>
      <xdr:row>204</xdr:row>
      <xdr:rowOff>171450</xdr:rowOff>
    </xdr:from>
    <xdr:to>
      <xdr:col>11</xdr:col>
      <xdr:colOff>765755</xdr:colOff>
      <xdr:row>210</xdr:row>
      <xdr:rowOff>155525</xdr:rowOff>
    </xdr:to>
    <xdr:sp macro="" textlink="">
      <xdr:nvSpPr>
        <xdr:cNvPr id="14" name="WordArt 9">
          <a:extLst>
            <a:ext uri="{FF2B5EF4-FFF2-40B4-BE49-F238E27FC236}">
              <a16:creationId xmlns:a16="http://schemas.microsoft.com/office/drawing/2014/main" id="{00000000-0008-0000-0600-00000E000000}"/>
            </a:ext>
          </a:extLst>
        </xdr:cNvPr>
        <xdr:cNvSpPr>
          <a:spLocks noChangeArrowheads="1" noChangeShapeType="1" noTextEdit="1"/>
        </xdr:cNvSpPr>
      </xdr:nvSpPr>
      <xdr:spPr bwMode="auto">
        <a:xfrm rot="19724218">
          <a:off x="8553450" y="55702200"/>
          <a:ext cx="7452305" cy="1127075"/>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496933</xdr:colOff>
      <xdr:row>55</xdr:row>
      <xdr:rowOff>212272</xdr:rowOff>
    </xdr:from>
    <xdr:to>
      <xdr:col>19</xdr:col>
      <xdr:colOff>540755</xdr:colOff>
      <xdr:row>66</xdr:row>
      <xdr:rowOff>184630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1173481</xdr:colOff>
      <xdr:row>31</xdr:row>
      <xdr:rowOff>35378</xdr:rowOff>
    </xdr:from>
    <xdr:to>
      <xdr:col>19</xdr:col>
      <xdr:colOff>30760</xdr:colOff>
      <xdr:row>48</xdr:row>
      <xdr:rowOff>77881</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1216955</xdr:colOff>
      <xdr:row>4</xdr:row>
      <xdr:rowOff>60340</xdr:rowOff>
    </xdr:to>
    <xdr:pic>
      <xdr:nvPicPr>
        <xdr:cNvPr id="5" name="Picture 4" descr="Logo - Department for Business, Enegy and Industrial Strategy &amp; Industrial Strategy ">
          <a:extLst>
            <a:ext uri="{FF2B5EF4-FFF2-40B4-BE49-F238E27FC236}">
              <a16:creationId xmlns:a16="http://schemas.microsoft.com/office/drawing/2014/main" id="{00000000-0008-0000-0700-000005000000}"/>
            </a:ext>
          </a:extLst>
        </xdr:cNvPr>
        <xdr:cNvPicPr/>
      </xdr:nvPicPr>
      <xdr:blipFill rotWithShape="1">
        <a:blip xmlns:r="http://schemas.openxmlformats.org/officeDocument/2006/relationships" r:embed="rId3"/>
        <a:srcRect l="4328" t="20030" r="69502" b="10319"/>
        <a:stretch/>
      </xdr:blipFill>
      <xdr:spPr bwMode="auto">
        <a:xfrm>
          <a:off x="0" y="0"/>
          <a:ext cx="2007530" cy="1203340"/>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932657</xdr:colOff>
      <xdr:row>24</xdr:row>
      <xdr:rowOff>127001</xdr:rowOff>
    </xdr:from>
    <xdr:to>
      <xdr:col>12</xdr:col>
      <xdr:colOff>162279</xdr:colOff>
      <xdr:row>29</xdr:row>
      <xdr:rowOff>163237</xdr:rowOff>
    </xdr:to>
    <xdr:sp macro="" textlink="">
      <xdr:nvSpPr>
        <xdr:cNvPr id="6" name="WordArt 9">
          <a:extLst>
            <a:ext uri="{FF2B5EF4-FFF2-40B4-BE49-F238E27FC236}">
              <a16:creationId xmlns:a16="http://schemas.microsoft.com/office/drawing/2014/main" id="{00000000-0008-0000-0700-000006000000}"/>
            </a:ext>
          </a:extLst>
        </xdr:cNvPr>
        <xdr:cNvSpPr>
          <a:spLocks noChangeArrowheads="1" noChangeShapeType="1" noTextEdit="1"/>
        </xdr:cNvSpPr>
      </xdr:nvSpPr>
      <xdr:spPr bwMode="auto">
        <a:xfrm rot="19724218">
          <a:off x="3250407" y="5715001"/>
          <a:ext cx="7643372" cy="1147486"/>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3</xdr:col>
      <xdr:colOff>704057</xdr:colOff>
      <xdr:row>60</xdr:row>
      <xdr:rowOff>184151</xdr:rowOff>
    </xdr:from>
    <xdr:to>
      <xdr:col>11</xdr:col>
      <xdr:colOff>536929</xdr:colOff>
      <xdr:row>65</xdr:row>
      <xdr:rowOff>61637</xdr:rowOff>
    </xdr:to>
    <xdr:sp macro="" textlink="">
      <xdr:nvSpPr>
        <xdr:cNvPr id="7" name="WordArt 9">
          <a:extLst>
            <a:ext uri="{FF2B5EF4-FFF2-40B4-BE49-F238E27FC236}">
              <a16:creationId xmlns:a16="http://schemas.microsoft.com/office/drawing/2014/main" id="{00000000-0008-0000-0700-000007000000}"/>
            </a:ext>
          </a:extLst>
        </xdr:cNvPr>
        <xdr:cNvSpPr>
          <a:spLocks noChangeArrowheads="1" noChangeShapeType="1" noTextEdit="1"/>
        </xdr:cNvSpPr>
      </xdr:nvSpPr>
      <xdr:spPr bwMode="auto">
        <a:xfrm rot="19724218">
          <a:off x="3021807" y="14789151"/>
          <a:ext cx="7643372" cy="1147486"/>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967983</xdr:colOff>
      <xdr:row>4</xdr:row>
      <xdr:rowOff>139742</xdr:rowOff>
    </xdr:to>
    <xdr:pic>
      <xdr:nvPicPr>
        <xdr:cNvPr id="3" name="Picture 2" descr="Logo - Department for Business, Enegy and Industrial Strategy &amp; Industrial Strategy ">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1"/>
        <a:srcRect l="4328" t="20030" r="69502" b="10319"/>
        <a:stretch/>
      </xdr:blipFill>
      <xdr:spPr bwMode="auto">
        <a:xfrm>
          <a:off x="0" y="0"/>
          <a:ext cx="1804923" cy="1153173"/>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833437</xdr:colOff>
      <xdr:row>18</xdr:row>
      <xdr:rowOff>119063</xdr:rowOff>
    </xdr:from>
    <xdr:to>
      <xdr:col>11</xdr:col>
      <xdr:colOff>78935</xdr:colOff>
      <xdr:row>23</xdr:row>
      <xdr:rowOff>99737</xdr:rowOff>
    </xdr:to>
    <xdr:sp macro="" textlink="">
      <xdr:nvSpPr>
        <xdr:cNvPr id="4" name="WordArt 9">
          <a:extLst>
            <a:ext uri="{FF2B5EF4-FFF2-40B4-BE49-F238E27FC236}">
              <a16:creationId xmlns:a16="http://schemas.microsoft.com/office/drawing/2014/main" id="{00000000-0008-0000-0800-000004000000}"/>
            </a:ext>
          </a:extLst>
        </xdr:cNvPr>
        <xdr:cNvSpPr>
          <a:spLocks noChangeArrowheads="1" noChangeShapeType="1" noTextEdit="1"/>
        </xdr:cNvSpPr>
      </xdr:nvSpPr>
      <xdr:spPr bwMode="auto">
        <a:xfrm rot="19724218">
          <a:off x="4905375" y="4024313"/>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3</xdr:col>
      <xdr:colOff>1488282</xdr:colOff>
      <xdr:row>64</xdr:row>
      <xdr:rowOff>47625</xdr:rowOff>
    </xdr:from>
    <xdr:to>
      <xdr:col>9</xdr:col>
      <xdr:colOff>1043342</xdr:colOff>
      <xdr:row>69</xdr:row>
      <xdr:rowOff>28299</xdr:rowOff>
    </xdr:to>
    <xdr:sp macro="" textlink="">
      <xdr:nvSpPr>
        <xdr:cNvPr id="7" name="WordArt 9">
          <a:extLst>
            <a:ext uri="{FF2B5EF4-FFF2-40B4-BE49-F238E27FC236}">
              <a16:creationId xmlns:a16="http://schemas.microsoft.com/office/drawing/2014/main" id="{00000000-0008-0000-0800-000007000000}"/>
            </a:ext>
          </a:extLst>
        </xdr:cNvPr>
        <xdr:cNvSpPr>
          <a:spLocks noChangeArrowheads="1" noChangeShapeType="1" noTextEdit="1"/>
        </xdr:cNvSpPr>
      </xdr:nvSpPr>
      <xdr:spPr bwMode="auto">
        <a:xfrm rot="19724218">
          <a:off x="3679032" y="14906625"/>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4</xdr:col>
      <xdr:colOff>154781</xdr:colOff>
      <xdr:row>110</xdr:row>
      <xdr:rowOff>166688</xdr:rowOff>
    </xdr:from>
    <xdr:to>
      <xdr:col>10</xdr:col>
      <xdr:colOff>43216</xdr:colOff>
      <xdr:row>115</xdr:row>
      <xdr:rowOff>147362</xdr:rowOff>
    </xdr:to>
    <xdr:sp macro="" textlink="">
      <xdr:nvSpPr>
        <xdr:cNvPr id="8" name="WordArt 9">
          <a:extLst>
            <a:ext uri="{FF2B5EF4-FFF2-40B4-BE49-F238E27FC236}">
              <a16:creationId xmlns:a16="http://schemas.microsoft.com/office/drawing/2014/main" id="{00000000-0008-0000-0800-000008000000}"/>
            </a:ext>
          </a:extLst>
        </xdr:cNvPr>
        <xdr:cNvSpPr>
          <a:spLocks noChangeArrowheads="1" noChangeShapeType="1" noTextEdit="1"/>
        </xdr:cNvSpPr>
      </xdr:nvSpPr>
      <xdr:spPr bwMode="auto">
        <a:xfrm rot="19724218">
          <a:off x="4226719" y="27408188"/>
          <a:ext cx="7615591" cy="1171299"/>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artside\Documents\0%20-%20Companies\IHRS-BEIS-IFC\Project\Form%20development\Testing\Wood%20Company-CP2%20entry\D02-Ph2AF-v0.1-WO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page"/>
      <sheetName val="Ph1 Assessment Criteria"/>
      <sheetName val="Copy of last Checkpoint form"/>
      <sheetName val="0 Applicant Details"/>
      <sheetName val="1 Heat Recovery Opportunity"/>
      <sheetName val="2 Planning and delivery"/>
      <sheetName val="3 Potential for Results"/>
      <sheetName val="4 Project Costs and Finance"/>
      <sheetName val="5 Application Summary"/>
      <sheetName val="6 Declaration"/>
      <sheetName val="Gantt Chart"/>
      <sheetName val="Calculations and Assumptions"/>
      <sheetName val="HIDE-PM Calcs"/>
      <sheetName val="HIDE-Drop downs"/>
      <sheetName val="HIDE-Sector list"/>
      <sheetName val="HIDE-Change log"/>
      <sheetName val="HIDE-Ref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industrial-heat-recovery-support-programme-guidance-and-application-forms/industrial-heat-recovery-support-programme-privacy-notic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publications/greenhouse-gas-reporting-conversion-factors-201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pageSetUpPr fitToPage="1"/>
  </sheetPr>
  <dimension ref="A1:AD195"/>
  <sheetViews>
    <sheetView showRowColHeaders="0" tabSelected="1" zoomScale="90" zoomScaleNormal="90" workbookViewId="0">
      <selection activeCell="R10" sqref="R10"/>
    </sheetView>
  </sheetViews>
  <sheetFormatPr defaultColWidth="0" defaultRowHeight="15" zeroHeight="1" x14ac:dyDescent="0.4"/>
  <cols>
    <col min="1" max="1" width="2" style="90" customWidth="1"/>
    <col min="2" max="2" width="2.3984375" style="90" customWidth="1"/>
    <col min="3" max="3" width="4.59765625" style="90" customWidth="1"/>
    <col min="4" max="6" width="9.1328125" style="90" customWidth="1"/>
    <col min="7" max="7" width="3.265625" style="90" customWidth="1"/>
    <col min="8" max="10" width="9.1328125" style="90" customWidth="1"/>
    <col min="11" max="11" width="5.1328125" style="90" customWidth="1"/>
    <col min="12" max="12" width="9.1328125" style="90" customWidth="1"/>
    <col min="13" max="13" width="4.265625" style="90" customWidth="1"/>
    <col min="14" max="16" width="9.265625" style="90" customWidth="1"/>
    <col min="17" max="17" width="4.59765625" style="90" customWidth="1"/>
    <col min="18" max="20" width="9.1328125" style="90" customWidth="1"/>
    <col min="21" max="21" width="4.59765625" style="90" customWidth="1"/>
    <col min="22" max="24" width="10" style="90" customWidth="1"/>
    <col min="25" max="25" width="9.1328125" style="90" customWidth="1"/>
    <col min="26" max="26" width="3.3984375" style="90" customWidth="1"/>
    <col min="27" max="30" width="0" style="90" hidden="1" customWidth="1"/>
    <col min="31" max="16384" width="9.1328125" style="90" hidden="1"/>
  </cols>
  <sheetData>
    <row r="1" spans="1:30" ht="24" customHeight="1" x14ac:dyDescent="0.4">
      <c r="A1" s="87"/>
      <c r="B1" s="87"/>
      <c r="C1" s="87"/>
      <c r="D1" s="88"/>
      <c r="E1" s="87"/>
      <c r="F1" s="87"/>
      <c r="G1" s="87"/>
      <c r="H1" s="87"/>
      <c r="I1" s="87"/>
      <c r="J1" s="87"/>
      <c r="K1" s="87"/>
      <c r="L1" s="87"/>
      <c r="M1" s="87"/>
      <c r="N1" s="87"/>
      <c r="O1" s="87"/>
      <c r="P1" s="87"/>
      <c r="Q1" s="87"/>
      <c r="R1" s="87"/>
      <c r="S1" s="87"/>
      <c r="T1" s="87"/>
      <c r="U1" s="87"/>
      <c r="V1" s="87"/>
      <c r="W1" s="87"/>
      <c r="X1" s="87"/>
      <c r="Y1" s="89" t="str">
        <f>""</f>
        <v/>
      </c>
      <c r="Z1" s="87"/>
    </row>
    <row r="2" spans="1:30" ht="24" customHeight="1" x14ac:dyDescent="0.8">
      <c r="A2" s="87"/>
      <c r="B2" s="87"/>
      <c r="C2" s="87"/>
      <c r="D2" s="88"/>
      <c r="E2" s="87"/>
      <c r="F2" s="87"/>
      <c r="G2" s="91"/>
      <c r="H2" s="92" t="s">
        <v>65</v>
      </c>
      <c r="I2" s="87"/>
      <c r="J2" s="87"/>
      <c r="K2" s="87"/>
      <c r="L2" s="87"/>
      <c r="M2" s="87"/>
      <c r="N2" s="87"/>
      <c r="O2" s="87"/>
      <c r="P2" s="87"/>
      <c r="Q2" s="87"/>
      <c r="R2" s="87"/>
      <c r="S2" s="87"/>
      <c r="T2" s="87"/>
      <c r="U2" s="87"/>
      <c r="V2" s="87"/>
      <c r="W2" s="87"/>
      <c r="X2" s="87"/>
      <c r="Y2" s="87"/>
      <c r="Z2" s="87"/>
      <c r="AD2" s="93"/>
    </row>
    <row r="3" spans="1:30" ht="24" customHeight="1" x14ac:dyDescent="0.7">
      <c r="A3" s="87"/>
      <c r="B3" s="87"/>
      <c r="C3" s="87"/>
      <c r="D3" s="88"/>
      <c r="E3" s="87"/>
      <c r="F3" s="87"/>
      <c r="G3" s="91"/>
      <c r="H3" s="94" t="s">
        <v>890</v>
      </c>
      <c r="I3" s="87"/>
      <c r="J3" s="87"/>
      <c r="K3" s="87"/>
      <c r="L3" s="87"/>
      <c r="M3" s="87"/>
      <c r="N3" s="87"/>
      <c r="O3" s="87"/>
      <c r="P3" s="87"/>
      <c r="Q3" s="87"/>
      <c r="R3" s="87"/>
      <c r="S3" s="87"/>
      <c r="T3" s="87"/>
      <c r="U3" s="87"/>
      <c r="W3" s="95" t="s">
        <v>617</v>
      </c>
      <c r="X3" s="87"/>
      <c r="Y3" s="87"/>
      <c r="Z3" s="87"/>
    </row>
    <row r="4" spans="1:30" ht="15" customHeight="1" x14ac:dyDescent="0.4">
      <c r="A4" s="87"/>
      <c r="B4" s="87"/>
      <c r="C4" s="87"/>
      <c r="D4" s="88"/>
      <c r="E4" s="87"/>
      <c r="F4" s="87"/>
      <c r="G4" s="87"/>
      <c r="H4" s="87"/>
      <c r="I4" s="87"/>
      <c r="J4" s="87"/>
      <c r="K4" s="87"/>
      <c r="L4" s="87"/>
      <c r="M4" s="87"/>
      <c r="N4" s="87"/>
      <c r="O4" s="87"/>
      <c r="P4" s="87"/>
      <c r="Q4" s="87"/>
      <c r="R4" s="87"/>
      <c r="S4" s="87"/>
      <c r="T4" s="87"/>
      <c r="U4" s="87"/>
      <c r="V4" s="393" t="s">
        <v>618</v>
      </c>
      <c r="W4" s="393"/>
      <c r="X4" s="393"/>
      <c r="Y4" s="87"/>
      <c r="Z4" s="87"/>
    </row>
    <row r="5" spans="1:30" ht="3" customHeight="1" x14ac:dyDescent="0.4">
      <c r="A5" s="87"/>
      <c r="B5" s="87"/>
      <c r="C5" s="87"/>
      <c r="D5" s="88"/>
      <c r="E5" s="87"/>
      <c r="F5" s="87"/>
      <c r="G5" s="87"/>
      <c r="H5" s="87"/>
      <c r="I5" s="87"/>
      <c r="J5" s="87"/>
      <c r="K5" s="87"/>
      <c r="L5" s="87"/>
      <c r="M5" s="87"/>
      <c r="N5" s="87"/>
      <c r="O5" s="87"/>
      <c r="P5" s="87"/>
      <c r="Q5" s="87"/>
      <c r="R5" s="87"/>
      <c r="S5" s="87"/>
      <c r="T5" s="87"/>
      <c r="U5" s="87"/>
      <c r="V5" s="146"/>
      <c r="W5" s="146"/>
      <c r="X5" s="146"/>
      <c r="Y5" s="87"/>
      <c r="Z5" s="87"/>
    </row>
    <row r="6" spans="1:30" ht="15" customHeight="1" x14ac:dyDescent="0.4">
      <c r="A6" s="87"/>
      <c r="B6" s="87"/>
      <c r="C6" s="392" t="s">
        <v>945</v>
      </c>
      <c r="D6" s="392"/>
      <c r="E6" s="392"/>
      <c r="F6" s="392"/>
      <c r="G6" s="392"/>
      <c r="H6" s="392"/>
      <c r="I6" s="392"/>
      <c r="J6" s="392"/>
      <c r="K6" s="392"/>
      <c r="L6" s="392"/>
      <c r="M6" s="392"/>
      <c r="N6" s="392"/>
      <c r="O6" s="392"/>
      <c r="P6" s="392"/>
      <c r="Q6" s="392"/>
      <c r="R6" s="392"/>
      <c r="S6" s="392"/>
      <c r="T6" s="392"/>
      <c r="U6" s="87"/>
      <c r="V6" s="394" t="s">
        <v>684</v>
      </c>
      <c r="W6" s="394"/>
      <c r="X6" s="394"/>
      <c r="Y6" s="87"/>
      <c r="Z6" s="87"/>
    </row>
    <row r="7" spans="1:30" ht="3" customHeight="1" x14ac:dyDescent="0.4">
      <c r="A7" s="87"/>
      <c r="B7" s="87"/>
      <c r="C7" s="392"/>
      <c r="D7" s="392"/>
      <c r="E7" s="392"/>
      <c r="F7" s="392"/>
      <c r="G7" s="392"/>
      <c r="H7" s="392"/>
      <c r="I7" s="392"/>
      <c r="J7" s="392"/>
      <c r="K7" s="392"/>
      <c r="L7" s="392"/>
      <c r="M7" s="392"/>
      <c r="N7" s="392"/>
      <c r="O7" s="392"/>
      <c r="P7" s="392"/>
      <c r="Q7" s="392"/>
      <c r="R7" s="392"/>
      <c r="S7" s="392"/>
      <c r="T7" s="392"/>
      <c r="U7" s="87"/>
      <c r="V7" s="87"/>
      <c r="W7" s="87"/>
      <c r="X7" s="87"/>
      <c r="Y7" s="87"/>
      <c r="Z7" s="87"/>
    </row>
    <row r="8" spans="1:30" x14ac:dyDescent="0.4">
      <c r="A8" s="87"/>
      <c r="B8" s="87"/>
      <c r="C8" s="392"/>
      <c r="D8" s="392"/>
      <c r="E8" s="392"/>
      <c r="F8" s="392"/>
      <c r="G8" s="392"/>
      <c r="H8" s="392"/>
      <c r="I8" s="392"/>
      <c r="J8" s="392"/>
      <c r="K8" s="392"/>
      <c r="L8" s="392"/>
      <c r="M8" s="392"/>
      <c r="N8" s="392"/>
      <c r="O8" s="392"/>
      <c r="P8" s="392"/>
      <c r="Q8" s="392"/>
      <c r="R8" s="392"/>
      <c r="S8" s="392"/>
      <c r="T8" s="392"/>
      <c r="U8" s="87"/>
      <c r="V8" s="398" t="s">
        <v>780</v>
      </c>
      <c r="W8" s="398"/>
      <c r="X8" s="398"/>
      <c r="Y8" s="87"/>
      <c r="Z8" s="87"/>
      <c r="AA8" s="87"/>
    </row>
    <row r="9" spans="1:30" ht="10.5" customHeight="1" x14ac:dyDescent="0.4">
      <c r="A9" s="87"/>
      <c r="B9" s="87"/>
      <c r="C9" s="96"/>
      <c r="D9" s="87"/>
      <c r="E9" s="87"/>
      <c r="F9" s="87"/>
      <c r="G9" s="87"/>
      <c r="H9" s="87"/>
      <c r="I9" s="87"/>
      <c r="J9" s="87"/>
      <c r="K9" s="87"/>
      <c r="L9" s="87"/>
      <c r="M9" s="87"/>
      <c r="N9" s="87"/>
      <c r="O9" s="87"/>
      <c r="P9" s="87"/>
      <c r="Q9" s="87"/>
      <c r="R9" s="87"/>
      <c r="S9" s="87"/>
      <c r="T9" s="87"/>
      <c r="U9" s="87"/>
      <c r="V9" s="87"/>
      <c r="W9" s="87"/>
      <c r="X9" s="87"/>
      <c r="Y9" s="87"/>
      <c r="Z9" s="87"/>
      <c r="AA9" s="87"/>
    </row>
    <row r="10" spans="1:30" s="242" customFormat="1" ht="18.75" customHeight="1" x14ac:dyDescent="0.45">
      <c r="A10" s="147"/>
      <c r="B10" s="147"/>
      <c r="C10" s="185" t="s">
        <v>868</v>
      </c>
      <c r="D10" s="239"/>
      <c r="E10" s="239"/>
      <c r="F10" s="239"/>
      <c r="G10" s="239"/>
      <c r="H10" s="239"/>
      <c r="I10" s="239"/>
      <c r="J10" s="239"/>
      <c r="K10" s="239"/>
      <c r="L10" s="240" t="s">
        <v>783</v>
      </c>
      <c r="M10" s="241"/>
      <c r="N10" s="241"/>
      <c r="O10" s="241"/>
      <c r="P10" s="241"/>
      <c r="Q10" s="241"/>
      <c r="R10" s="241"/>
      <c r="S10" s="399"/>
      <c r="T10" s="400"/>
      <c r="U10" s="147"/>
      <c r="V10" s="147"/>
      <c r="W10" s="147"/>
      <c r="X10" s="147"/>
      <c r="Y10" s="147"/>
      <c r="Z10" s="147"/>
      <c r="AA10" s="147"/>
    </row>
    <row r="11" spans="1:30" s="242" customFormat="1" ht="18.75" customHeight="1" x14ac:dyDescent="0.45">
      <c r="A11" s="147"/>
      <c r="B11" s="147"/>
      <c r="C11" s="185" t="s">
        <v>867</v>
      </c>
      <c r="D11" s="239"/>
      <c r="E11" s="239"/>
      <c r="F11" s="239"/>
      <c r="G11" s="239"/>
      <c r="H11" s="239"/>
      <c r="I11" s="239"/>
      <c r="J11" s="239"/>
      <c r="K11" s="239"/>
      <c r="L11" s="240" t="s">
        <v>869</v>
      </c>
      <c r="M11" s="241"/>
      <c r="N11" s="241"/>
      <c r="O11" s="241"/>
      <c r="P11" s="241"/>
      <c r="Q11" s="241"/>
      <c r="R11" s="241"/>
      <c r="S11" s="243"/>
      <c r="T11" s="244"/>
      <c r="U11" s="147"/>
      <c r="V11" s="147"/>
      <c r="W11" s="147"/>
      <c r="X11" s="147"/>
      <c r="Y11" s="147"/>
      <c r="Z11" s="147"/>
      <c r="AA11" s="147"/>
    </row>
    <row r="12" spans="1:30" s="242" customFormat="1" ht="18.75" customHeight="1" x14ac:dyDescent="0.45">
      <c r="A12" s="147"/>
      <c r="B12" s="147"/>
      <c r="C12" s="185" t="s">
        <v>870</v>
      </c>
      <c r="D12" s="239"/>
      <c r="E12" s="239"/>
      <c r="F12" s="245"/>
      <c r="G12" s="246"/>
      <c r="H12" s="246"/>
      <c r="I12" s="246"/>
      <c r="J12" s="246"/>
      <c r="K12" s="246"/>
      <c r="L12" s="388" t="s">
        <v>784</v>
      </c>
      <c r="M12" s="388"/>
      <c r="N12" s="388"/>
      <c r="O12" s="388"/>
      <c r="P12" s="388"/>
      <c r="Q12" s="388"/>
      <c r="R12" s="388"/>
      <c r="S12" s="388"/>
      <c r="T12" s="388"/>
      <c r="U12" s="147"/>
      <c r="V12" s="147"/>
      <c r="W12" s="147"/>
      <c r="X12" s="147"/>
      <c r="Y12" s="147"/>
      <c r="Z12" s="147"/>
      <c r="AA12" s="147"/>
    </row>
    <row r="13" spans="1:30" s="242" customFormat="1" ht="18.75" customHeight="1" x14ac:dyDescent="0.45">
      <c r="A13" s="147"/>
      <c r="B13" s="147"/>
      <c r="C13" s="185" t="s">
        <v>692</v>
      </c>
      <c r="D13" s="239"/>
      <c r="E13" s="239"/>
      <c r="F13" s="247"/>
      <c r="G13" s="247"/>
      <c r="H13" s="247"/>
      <c r="I13" s="247"/>
      <c r="J13" s="247"/>
      <c r="K13" s="247"/>
      <c r="L13" s="388" t="s">
        <v>785</v>
      </c>
      <c r="M13" s="388"/>
      <c r="N13" s="388"/>
      <c r="O13" s="388"/>
      <c r="P13" s="388"/>
      <c r="Q13" s="388"/>
      <c r="R13" s="388"/>
      <c r="S13" s="388"/>
      <c r="T13" s="388"/>
      <c r="U13" s="147"/>
      <c r="V13" s="147"/>
      <c r="W13" s="147"/>
      <c r="X13" s="147"/>
      <c r="Y13" s="147"/>
      <c r="Z13" s="147"/>
      <c r="AA13" s="147"/>
    </row>
    <row r="14" spans="1:30" ht="18.75" customHeight="1" x14ac:dyDescent="0.4">
      <c r="A14" s="87"/>
      <c r="B14" s="87"/>
      <c r="C14" s="185"/>
      <c r="D14" s="248"/>
      <c r="E14" s="248"/>
      <c r="F14" s="248"/>
      <c r="G14" s="248"/>
      <c r="H14" s="248"/>
      <c r="I14" s="248"/>
      <c r="J14" s="248"/>
      <c r="K14" s="248"/>
      <c r="L14" s="388" t="s">
        <v>786</v>
      </c>
      <c r="M14" s="388"/>
      <c r="N14" s="388"/>
      <c r="O14" s="388"/>
      <c r="P14" s="388"/>
      <c r="Q14" s="388"/>
      <c r="R14" s="388"/>
      <c r="S14" s="388"/>
      <c r="T14" s="388"/>
      <c r="U14" s="87"/>
      <c r="V14" s="147"/>
      <c r="W14" s="147"/>
      <c r="X14" s="147"/>
      <c r="Y14" s="147"/>
      <c r="Z14" s="87"/>
      <c r="AA14" s="87"/>
    </row>
    <row r="15" spans="1:30" ht="15" customHeight="1" x14ac:dyDescent="0.4">
      <c r="A15" s="87"/>
      <c r="B15" s="87"/>
      <c r="C15" s="148" t="s">
        <v>693</v>
      </c>
      <c r="D15" s="249"/>
      <c r="E15" s="249"/>
      <c r="F15" s="249"/>
      <c r="G15" s="249"/>
      <c r="H15" s="249"/>
      <c r="I15" s="249"/>
      <c r="J15" s="249"/>
      <c r="K15" s="249"/>
      <c r="L15" s="249"/>
      <c r="M15" s="249"/>
      <c r="N15" s="249"/>
      <c r="O15" s="249"/>
      <c r="P15" s="249"/>
      <c r="Q15" s="249"/>
      <c r="R15" s="249"/>
      <c r="S15" s="249"/>
      <c r="T15" s="87"/>
      <c r="U15" s="87"/>
      <c r="V15" s="147"/>
      <c r="W15" s="147"/>
      <c r="X15" s="147"/>
      <c r="Y15" s="147"/>
      <c r="Z15" s="87"/>
      <c r="AA15" s="87"/>
    </row>
    <row r="16" spans="1:30" x14ac:dyDescent="0.4">
      <c r="A16" s="87"/>
      <c r="B16" s="87"/>
      <c r="C16" s="87" t="s">
        <v>694</v>
      </c>
      <c r="D16" s="87"/>
      <c r="E16" s="87"/>
      <c r="F16" s="87"/>
      <c r="G16" s="87"/>
      <c r="H16" s="87"/>
      <c r="I16" s="87"/>
      <c r="J16" s="87"/>
      <c r="K16" s="87"/>
      <c r="L16" s="87"/>
      <c r="M16" s="87"/>
      <c r="N16" s="87"/>
      <c r="O16" s="87"/>
      <c r="P16" s="87"/>
      <c r="Q16" s="87"/>
      <c r="R16" s="87"/>
      <c r="S16" s="87"/>
      <c r="T16" s="87"/>
      <c r="U16" s="87"/>
      <c r="V16" s="87"/>
      <c r="W16" s="87"/>
      <c r="X16" s="87"/>
      <c r="Y16" s="87"/>
      <c r="Z16" s="87"/>
      <c r="AA16" s="87"/>
    </row>
    <row r="17" spans="1:27" x14ac:dyDescent="0.4">
      <c r="A17" s="87"/>
      <c r="B17" s="87"/>
      <c r="C17" s="75" t="s">
        <v>946</v>
      </c>
      <c r="D17" s="87"/>
      <c r="E17" s="87"/>
      <c r="F17" s="87"/>
      <c r="G17" s="87"/>
      <c r="H17" s="87"/>
      <c r="I17" s="87"/>
      <c r="J17" s="87"/>
      <c r="K17" s="87"/>
      <c r="L17" s="87"/>
      <c r="M17" s="87"/>
      <c r="N17" s="87"/>
      <c r="O17" s="87"/>
      <c r="P17" s="87"/>
      <c r="Q17" s="87"/>
      <c r="R17" s="87"/>
      <c r="S17" s="87"/>
      <c r="T17" s="87"/>
      <c r="U17" s="87"/>
      <c r="V17" s="87"/>
      <c r="W17" s="87"/>
      <c r="X17" s="87"/>
      <c r="Y17" s="87"/>
      <c r="Z17" s="87"/>
      <c r="AA17" s="87"/>
    </row>
    <row r="18" spans="1:27" x14ac:dyDescent="0.4">
      <c r="A18" s="87"/>
      <c r="B18" s="87"/>
      <c r="C18" s="75" t="s">
        <v>695</v>
      </c>
      <c r="D18" s="87"/>
      <c r="E18" s="87"/>
      <c r="F18" s="87"/>
      <c r="G18" s="87"/>
      <c r="H18" s="87"/>
      <c r="I18" s="87"/>
      <c r="J18" s="87"/>
      <c r="K18" s="87"/>
      <c r="L18" s="87"/>
      <c r="M18" s="87"/>
      <c r="N18" s="87"/>
      <c r="O18" s="87"/>
      <c r="P18" s="87"/>
      <c r="Q18" s="87"/>
      <c r="R18" s="87"/>
      <c r="S18" s="87"/>
      <c r="T18" s="87"/>
      <c r="U18" s="87"/>
      <c r="V18" s="87"/>
      <c r="W18" s="87"/>
      <c r="X18" s="87"/>
      <c r="Y18" s="87"/>
      <c r="Z18" s="87"/>
      <c r="AA18" s="87"/>
    </row>
    <row r="19" spans="1:27" x14ac:dyDescent="0.4">
      <c r="A19" s="87"/>
      <c r="B19" s="87"/>
      <c r="C19" s="199" t="s">
        <v>1203</v>
      </c>
      <c r="D19" s="87"/>
      <c r="E19" s="87"/>
      <c r="F19" s="87"/>
      <c r="G19" s="87"/>
      <c r="H19" s="87"/>
      <c r="I19" s="87"/>
      <c r="J19" s="87"/>
      <c r="K19" s="87"/>
      <c r="L19" s="87"/>
      <c r="M19" s="87"/>
      <c r="N19" s="87"/>
      <c r="O19" s="87"/>
      <c r="P19" s="87"/>
      <c r="Q19" s="87"/>
      <c r="R19" s="87"/>
      <c r="S19" s="87"/>
      <c r="T19" s="87"/>
      <c r="U19" s="87"/>
      <c r="V19" s="87"/>
      <c r="W19" s="87"/>
      <c r="X19" s="87"/>
      <c r="Y19" s="87"/>
      <c r="Z19" s="87"/>
      <c r="AA19" s="87"/>
    </row>
    <row r="20" spans="1:27" x14ac:dyDescent="0.4">
      <c r="A20" s="87"/>
      <c r="B20" s="87"/>
      <c r="C20" s="397" t="s">
        <v>1204</v>
      </c>
      <c r="D20" s="397"/>
      <c r="E20" s="397"/>
      <c r="F20" s="397"/>
      <c r="G20" s="397"/>
      <c r="H20" s="397"/>
      <c r="I20" s="397"/>
      <c r="J20" s="397"/>
      <c r="K20" s="397"/>
      <c r="L20" s="397"/>
      <c r="M20" s="397"/>
      <c r="N20" s="397"/>
      <c r="O20" s="397"/>
      <c r="P20" s="397"/>
      <c r="Q20" s="397"/>
      <c r="R20" s="397"/>
      <c r="S20" s="397"/>
      <c r="T20" s="397"/>
      <c r="U20" s="397"/>
      <c r="V20" s="397"/>
      <c r="W20" s="397"/>
      <c r="X20" s="87"/>
      <c r="Y20" s="87"/>
      <c r="Z20" s="87"/>
      <c r="AA20" s="87"/>
    </row>
    <row r="21" spans="1:27" x14ac:dyDescent="0.4">
      <c r="A21" s="87"/>
      <c r="B21" s="87"/>
      <c r="C21" s="75" t="s">
        <v>782</v>
      </c>
      <c r="D21" s="87"/>
      <c r="E21" s="87"/>
      <c r="F21" s="87"/>
      <c r="G21" s="87"/>
      <c r="H21" s="87"/>
      <c r="I21" s="87"/>
      <c r="J21" s="87"/>
      <c r="K21" s="87"/>
      <c r="L21" s="87"/>
      <c r="M21" s="87"/>
      <c r="N21" s="87"/>
      <c r="O21" s="87"/>
      <c r="P21" s="87"/>
      <c r="Q21" s="87"/>
      <c r="R21" s="87"/>
      <c r="S21" s="87"/>
      <c r="T21" s="87"/>
      <c r="U21" s="87"/>
      <c r="V21" s="87"/>
      <c r="W21" s="87"/>
      <c r="X21" s="87"/>
      <c r="Y21" s="87"/>
      <c r="Z21" s="87"/>
      <c r="AA21" s="87"/>
    </row>
    <row r="22" spans="1:27" ht="15.4" thickBot="1" x14ac:dyDescent="0.4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row>
    <row r="23" spans="1:27" x14ac:dyDescent="0.4">
      <c r="A23" s="87"/>
      <c r="B23" s="87"/>
      <c r="C23" s="250"/>
      <c r="D23" s="251"/>
      <c r="E23" s="251"/>
      <c r="F23" s="251"/>
      <c r="G23" s="251"/>
      <c r="H23" s="251"/>
      <c r="I23" s="251"/>
      <c r="J23" s="251"/>
      <c r="K23" s="252"/>
      <c r="L23" s="253"/>
      <c r="M23" s="254"/>
      <c r="N23" s="255"/>
      <c r="O23" s="255"/>
      <c r="P23" s="255"/>
      <c r="Q23" s="255"/>
      <c r="R23" s="255"/>
      <c r="S23" s="255"/>
      <c r="T23" s="255"/>
      <c r="U23" s="256"/>
      <c r="V23" s="87"/>
      <c r="W23" s="87"/>
      <c r="X23" s="87"/>
      <c r="Y23" s="87"/>
      <c r="Z23" s="87"/>
      <c r="AA23" s="87"/>
    </row>
    <row r="24" spans="1:27" x14ac:dyDescent="0.4">
      <c r="A24" s="87"/>
      <c r="B24" s="87"/>
      <c r="C24" s="253"/>
      <c r="D24" s="257" t="s">
        <v>890</v>
      </c>
      <c r="E24" s="257"/>
      <c r="F24" s="257"/>
      <c r="G24" s="258"/>
      <c r="H24" s="258"/>
      <c r="I24" s="258"/>
      <c r="J24" s="258"/>
      <c r="K24" s="259"/>
      <c r="L24" s="253"/>
      <c r="M24" s="260"/>
      <c r="N24" s="391" t="s">
        <v>619</v>
      </c>
      <c r="O24" s="391"/>
      <c r="P24" s="391"/>
      <c r="Q24" s="391"/>
      <c r="R24" s="391"/>
      <c r="S24" s="391"/>
      <c r="T24" s="391"/>
      <c r="U24" s="261"/>
      <c r="V24" s="87"/>
      <c r="W24" s="87"/>
      <c r="X24" s="87"/>
      <c r="Y24" s="87"/>
      <c r="Z24" s="87"/>
      <c r="AA24" s="87"/>
    </row>
    <row r="25" spans="1:27" x14ac:dyDescent="0.4">
      <c r="A25" s="87"/>
      <c r="B25" s="87"/>
      <c r="C25" s="253"/>
      <c r="D25" s="258"/>
      <c r="E25" s="258"/>
      <c r="F25" s="258"/>
      <c r="G25" s="258"/>
      <c r="H25" s="258"/>
      <c r="I25" s="258"/>
      <c r="J25" s="258"/>
      <c r="K25" s="259"/>
      <c r="L25" s="253"/>
      <c r="M25" s="262"/>
      <c r="N25" s="258"/>
      <c r="O25" s="258"/>
      <c r="P25" s="258"/>
      <c r="Q25" s="258"/>
      <c r="R25" s="258"/>
      <c r="S25" s="258"/>
      <c r="T25" s="258"/>
      <c r="U25" s="263"/>
      <c r="V25" s="87"/>
      <c r="W25" s="87"/>
      <c r="X25" s="87"/>
      <c r="Y25" s="87"/>
      <c r="Z25" s="87"/>
      <c r="AA25" s="87"/>
    </row>
    <row r="26" spans="1:27" ht="14.25" customHeight="1" x14ac:dyDescent="0.4">
      <c r="A26" s="87"/>
      <c r="B26" s="87"/>
      <c r="C26" s="253"/>
      <c r="D26" s="395" t="s">
        <v>645</v>
      </c>
      <c r="E26" s="395"/>
      <c r="F26" s="395"/>
      <c r="G26" s="258"/>
      <c r="H26" s="390" t="s">
        <v>947</v>
      </c>
      <c r="I26" s="390"/>
      <c r="J26" s="390"/>
      <c r="K26" s="259"/>
      <c r="L26" s="253"/>
      <c r="M26" s="262"/>
      <c r="N26" s="390" t="s">
        <v>621</v>
      </c>
      <c r="O26" s="390"/>
      <c r="P26" s="390"/>
      <c r="Q26" s="258"/>
      <c r="R26" s="390" t="s">
        <v>892</v>
      </c>
      <c r="S26" s="390"/>
      <c r="T26" s="390"/>
      <c r="U26" s="263"/>
      <c r="V26" s="87"/>
      <c r="W26" s="87"/>
      <c r="X26" s="87"/>
      <c r="Y26" s="87"/>
      <c r="Z26" s="87"/>
      <c r="AA26" s="87"/>
    </row>
    <row r="27" spans="1:27" ht="15" customHeight="1" x14ac:dyDescent="0.4">
      <c r="A27" s="87"/>
      <c r="B27" s="87"/>
      <c r="C27" s="253"/>
      <c r="D27" s="395"/>
      <c r="E27" s="395"/>
      <c r="F27" s="395"/>
      <c r="G27" s="258"/>
      <c r="H27" s="390"/>
      <c r="I27" s="390"/>
      <c r="J27" s="390"/>
      <c r="K27" s="259"/>
      <c r="L27" s="253"/>
      <c r="M27" s="262"/>
      <c r="N27" s="390"/>
      <c r="O27" s="390"/>
      <c r="P27" s="390"/>
      <c r="Q27" s="258"/>
      <c r="R27" s="390"/>
      <c r="S27" s="390"/>
      <c r="T27" s="390"/>
      <c r="U27" s="263"/>
      <c r="V27" s="87"/>
      <c r="W27" s="396"/>
      <c r="X27" s="396"/>
      <c r="Y27" s="396"/>
      <c r="Z27" s="87"/>
      <c r="AA27" s="87"/>
    </row>
    <row r="28" spans="1:27" x14ac:dyDescent="0.4">
      <c r="A28" s="87"/>
      <c r="B28" s="87"/>
      <c r="C28" s="253"/>
      <c r="D28" s="395"/>
      <c r="E28" s="395"/>
      <c r="F28" s="395"/>
      <c r="G28" s="258"/>
      <c r="H28" s="390"/>
      <c r="I28" s="390"/>
      <c r="J28" s="390"/>
      <c r="K28" s="259"/>
      <c r="L28" s="253"/>
      <c r="M28" s="262"/>
      <c r="N28" s="390"/>
      <c r="O28" s="390"/>
      <c r="P28" s="390"/>
      <c r="Q28" s="258"/>
      <c r="R28" s="390"/>
      <c r="S28" s="390"/>
      <c r="T28" s="390"/>
      <c r="U28" s="263"/>
      <c r="V28" s="87"/>
      <c r="W28" s="396"/>
      <c r="X28" s="396"/>
      <c r="Y28" s="396"/>
      <c r="Z28" s="87"/>
      <c r="AA28" s="87"/>
    </row>
    <row r="29" spans="1:27" ht="14.25" customHeight="1" x14ac:dyDescent="0.4">
      <c r="A29" s="87"/>
      <c r="B29" s="87"/>
      <c r="C29" s="253"/>
      <c r="D29" s="258"/>
      <c r="E29" s="258"/>
      <c r="F29" s="258"/>
      <c r="G29" s="258"/>
      <c r="H29" s="87"/>
      <c r="I29" s="87"/>
      <c r="J29" s="87"/>
      <c r="K29" s="259"/>
      <c r="L29" s="253"/>
      <c r="M29" s="262"/>
      <c r="N29" s="258"/>
      <c r="O29" s="258"/>
      <c r="P29" s="258"/>
      <c r="Q29" s="258"/>
      <c r="R29" s="258"/>
      <c r="S29" s="258"/>
      <c r="T29" s="258"/>
      <c r="U29" s="263"/>
      <c r="V29" s="87"/>
      <c r="W29" s="396"/>
      <c r="X29" s="396"/>
      <c r="Y29" s="396"/>
      <c r="Z29" s="87"/>
      <c r="AA29" s="87"/>
    </row>
    <row r="30" spans="1:27" ht="15" customHeight="1" x14ac:dyDescent="0.4">
      <c r="A30" s="87"/>
      <c r="B30" s="87"/>
      <c r="C30" s="253"/>
      <c r="D30" s="395" t="s">
        <v>1016</v>
      </c>
      <c r="E30" s="395"/>
      <c r="F30" s="395"/>
      <c r="G30" s="258"/>
      <c r="H30" s="395" t="s">
        <v>948</v>
      </c>
      <c r="I30" s="395"/>
      <c r="J30" s="395"/>
      <c r="K30" s="259"/>
      <c r="L30" s="253"/>
      <c r="M30" s="262"/>
      <c r="N30" s="389" t="s">
        <v>893</v>
      </c>
      <c r="O30" s="389"/>
      <c r="P30" s="389"/>
      <c r="Q30" s="258"/>
      <c r="R30" s="258"/>
      <c r="S30" s="258"/>
      <c r="T30" s="258"/>
      <c r="U30" s="263"/>
      <c r="V30" s="87"/>
      <c r="W30" s="396"/>
      <c r="X30" s="396"/>
      <c r="Y30" s="396"/>
      <c r="Z30" s="87"/>
      <c r="AA30" s="87"/>
    </row>
    <row r="31" spans="1:27" ht="15" customHeight="1" x14ac:dyDescent="0.4">
      <c r="A31" s="87"/>
      <c r="B31" s="87"/>
      <c r="C31" s="253"/>
      <c r="D31" s="395"/>
      <c r="E31" s="395"/>
      <c r="F31" s="395"/>
      <c r="G31" s="258"/>
      <c r="H31" s="395"/>
      <c r="I31" s="395"/>
      <c r="J31" s="395"/>
      <c r="K31" s="259"/>
      <c r="L31" s="253"/>
      <c r="M31" s="262"/>
      <c r="N31" s="389"/>
      <c r="O31" s="389"/>
      <c r="P31" s="389"/>
      <c r="Q31" s="258"/>
      <c r="R31" s="258"/>
      <c r="S31" s="258"/>
      <c r="T31" s="258"/>
      <c r="U31" s="263"/>
      <c r="V31" s="87"/>
      <c r="W31" s="396"/>
      <c r="X31" s="396"/>
      <c r="Y31" s="396"/>
      <c r="Z31" s="87"/>
      <c r="AA31" s="87"/>
    </row>
    <row r="32" spans="1:27" ht="15" customHeight="1" x14ac:dyDescent="0.4">
      <c r="A32" s="87"/>
      <c r="B32" s="87"/>
      <c r="C32" s="253"/>
      <c r="D32" s="395"/>
      <c r="E32" s="395"/>
      <c r="F32" s="395"/>
      <c r="G32" s="258"/>
      <c r="H32" s="395"/>
      <c r="I32" s="395"/>
      <c r="J32" s="395"/>
      <c r="K32" s="259"/>
      <c r="L32" s="253"/>
      <c r="M32" s="262"/>
      <c r="N32" s="389"/>
      <c r="O32" s="389"/>
      <c r="P32" s="389"/>
      <c r="Q32" s="258"/>
      <c r="R32" s="258"/>
      <c r="S32" s="258"/>
      <c r="T32" s="258"/>
      <c r="U32" s="263"/>
      <c r="V32" s="87"/>
      <c r="W32" s="396"/>
      <c r="X32" s="396"/>
      <c r="Y32" s="396"/>
      <c r="Z32" s="87"/>
      <c r="AA32" s="87"/>
    </row>
    <row r="33" spans="1:27" x14ac:dyDescent="0.4">
      <c r="A33" s="87"/>
      <c r="B33" s="87"/>
      <c r="C33" s="253"/>
      <c r="D33" s="258"/>
      <c r="E33" s="258"/>
      <c r="F33" s="258"/>
      <c r="G33" s="258"/>
      <c r="H33" s="87"/>
      <c r="I33" s="87"/>
      <c r="J33" s="87"/>
      <c r="K33" s="259"/>
      <c r="L33" s="253"/>
      <c r="M33" s="262"/>
      <c r="N33" s="258"/>
      <c r="O33" s="258"/>
      <c r="P33" s="258"/>
      <c r="Q33" s="258"/>
      <c r="R33" s="258"/>
      <c r="S33" s="258"/>
      <c r="T33" s="258"/>
      <c r="U33" s="263"/>
      <c r="V33" s="87"/>
      <c r="W33" s="396"/>
      <c r="X33" s="396"/>
      <c r="Y33" s="396"/>
      <c r="Z33" s="87"/>
      <c r="AA33" s="87"/>
    </row>
    <row r="34" spans="1:27" ht="15.75" customHeight="1" x14ac:dyDescent="0.4">
      <c r="A34" s="87"/>
      <c r="B34" s="87"/>
      <c r="C34" s="253"/>
      <c r="D34" s="395" t="s">
        <v>781</v>
      </c>
      <c r="E34" s="395"/>
      <c r="F34" s="395"/>
      <c r="G34" s="258"/>
      <c r="H34" s="395" t="s">
        <v>620</v>
      </c>
      <c r="I34" s="395"/>
      <c r="J34" s="395"/>
      <c r="K34" s="259"/>
      <c r="L34" s="253"/>
      <c r="M34" s="262"/>
      <c r="N34" s="258"/>
      <c r="O34" s="258"/>
      <c r="P34" s="258"/>
      <c r="Q34" s="258"/>
      <c r="R34" s="258"/>
      <c r="S34" s="258"/>
      <c r="T34" s="258"/>
      <c r="U34" s="263"/>
      <c r="V34" s="87"/>
      <c r="W34" s="396"/>
      <c r="X34" s="396"/>
      <c r="Y34" s="396"/>
      <c r="Z34" s="87"/>
      <c r="AA34" s="87"/>
    </row>
    <row r="35" spans="1:27" ht="14.25" customHeight="1" x14ac:dyDescent="0.4">
      <c r="A35" s="87"/>
      <c r="B35" s="87"/>
      <c r="C35" s="253"/>
      <c r="D35" s="395"/>
      <c r="E35" s="395"/>
      <c r="F35" s="395"/>
      <c r="G35" s="258"/>
      <c r="H35" s="395"/>
      <c r="I35" s="395"/>
      <c r="J35" s="395"/>
      <c r="K35" s="259"/>
      <c r="L35" s="253"/>
      <c r="M35" s="262"/>
      <c r="N35" s="258"/>
      <c r="O35" s="258"/>
      <c r="P35" s="258"/>
      <c r="Q35" s="258"/>
      <c r="R35" s="258"/>
      <c r="S35" s="258"/>
      <c r="T35" s="258"/>
      <c r="U35" s="263"/>
      <c r="V35" s="87"/>
      <c r="W35" s="87"/>
      <c r="X35" s="87"/>
      <c r="Y35" s="87"/>
      <c r="Z35" s="87"/>
      <c r="AA35" s="87"/>
    </row>
    <row r="36" spans="1:27" x14ac:dyDescent="0.4">
      <c r="A36" s="87"/>
      <c r="B36" s="87"/>
      <c r="C36" s="253"/>
      <c r="D36" s="395"/>
      <c r="E36" s="395"/>
      <c r="F36" s="395"/>
      <c r="G36" s="258"/>
      <c r="H36" s="395"/>
      <c r="I36" s="395"/>
      <c r="J36" s="395"/>
      <c r="K36" s="259"/>
      <c r="L36" s="253"/>
      <c r="M36" s="262"/>
      <c r="N36" s="258"/>
      <c r="O36" s="258"/>
      <c r="P36" s="258"/>
      <c r="Q36" s="258"/>
      <c r="R36" s="258"/>
      <c r="S36" s="258"/>
      <c r="T36" s="258"/>
      <c r="U36" s="263"/>
      <c r="V36" s="87"/>
      <c r="W36" s="87"/>
      <c r="X36" s="87"/>
      <c r="Y36" s="87"/>
      <c r="Z36" s="87"/>
      <c r="AA36" s="87"/>
    </row>
    <row r="37" spans="1:27" x14ac:dyDescent="0.4">
      <c r="A37" s="87"/>
      <c r="B37" s="87"/>
      <c r="C37" s="253"/>
      <c r="D37" s="258"/>
      <c r="E37" s="258"/>
      <c r="F37" s="258"/>
      <c r="G37" s="258"/>
      <c r="H37" s="258"/>
      <c r="I37" s="258"/>
      <c r="J37" s="258"/>
      <c r="K37" s="259"/>
      <c r="L37" s="253"/>
      <c r="M37" s="262"/>
      <c r="N37" s="258"/>
      <c r="O37" s="258"/>
      <c r="P37" s="258"/>
      <c r="Q37" s="258"/>
      <c r="R37" s="258"/>
      <c r="S37" s="258"/>
      <c r="T37" s="258"/>
      <c r="U37" s="263"/>
      <c r="V37" s="87"/>
      <c r="W37" s="87"/>
      <c r="X37" s="87"/>
      <c r="Y37" s="87"/>
      <c r="Z37" s="87"/>
      <c r="AA37" s="87"/>
    </row>
    <row r="38" spans="1:27" ht="15" customHeight="1" x14ac:dyDescent="0.4">
      <c r="A38" s="87"/>
      <c r="B38" s="87"/>
      <c r="C38" s="253"/>
      <c r="D38" s="395" t="s">
        <v>891</v>
      </c>
      <c r="E38" s="395"/>
      <c r="F38" s="395"/>
      <c r="G38" s="258"/>
      <c r="H38" s="87"/>
      <c r="I38" s="87"/>
      <c r="J38" s="87"/>
      <c r="K38" s="259"/>
      <c r="L38" s="253"/>
      <c r="M38" s="262"/>
      <c r="N38" s="258"/>
      <c r="O38" s="258"/>
      <c r="P38" s="258"/>
      <c r="Q38" s="258"/>
      <c r="R38" s="258"/>
      <c r="S38" s="258"/>
      <c r="T38" s="258"/>
      <c r="U38" s="263"/>
      <c r="V38" s="87"/>
      <c r="W38" s="87"/>
      <c r="X38" s="87"/>
      <c r="Y38" s="87"/>
      <c r="Z38" s="87"/>
      <c r="AA38" s="87"/>
    </row>
    <row r="39" spans="1:27" x14ac:dyDescent="0.4">
      <c r="A39" s="87"/>
      <c r="B39" s="87"/>
      <c r="C39" s="253"/>
      <c r="D39" s="395"/>
      <c r="E39" s="395"/>
      <c r="F39" s="395"/>
      <c r="G39" s="258"/>
      <c r="H39" s="87"/>
      <c r="I39" s="87"/>
      <c r="J39" s="87"/>
      <c r="K39" s="259"/>
      <c r="L39" s="253"/>
      <c r="M39" s="262"/>
      <c r="N39" s="258"/>
      <c r="O39" s="258"/>
      <c r="P39" s="258"/>
      <c r="Q39" s="258"/>
      <c r="R39" s="258"/>
      <c r="S39" s="258"/>
      <c r="T39" s="258"/>
      <c r="U39" s="263"/>
      <c r="V39" s="87"/>
      <c r="W39" s="87"/>
      <c r="X39" s="87"/>
      <c r="Y39" s="87"/>
      <c r="Z39" s="87"/>
      <c r="AA39" s="87"/>
    </row>
    <row r="40" spans="1:27" x14ac:dyDescent="0.4">
      <c r="A40" s="87"/>
      <c r="B40" s="87"/>
      <c r="C40" s="253"/>
      <c r="D40" s="395"/>
      <c r="E40" s="395"/>
      <c r="F40" s="395"/>
      <c r="G40" s="258"/>
      <c r="H40" s="87"/>
      <c r="I40" s="87"/>
      <c r="J40" s="87"/>
      <c r="K40" s="259"/>
      <c r="L40" s="253"/>
      <c r="M40" s="262"/>
      <c r="N40" s="258"/>
      <c r="O40" s="258"/>
      <c r="P40" s="258"/>
      <c r="Q40" s="258"/>
      <c r="R40" s="258"/>
      <c r="S40" s="258"/>
      <c r="T40" s="258"/>
      <c r="U40" s="263"/>
      <c r="V40" s="87"/>
      <c r="W40" s="87"/>
      <c r="X40" s="87"/>
      <c r="Y40" s="87"/>
      <c r="Z40" s="87"/>
      <c r="AA40" s="87"/>
    </row>
    <row r="41" spans="1:27" ht="15.4" thickBot="1" x14ac:dyDescent="0.45">
      <c r="A41" s="87"/>
      <c r="B41" s="87"/>
      <c r="C41" s="264"/>
      <c r="D41" s="265"/>
      <c r="E41" s="265"/>
      <c r="F41" s="265"/>
      <c r="G41" s="265"/>
      <c r="H41" s="265"/>
      <c r="I41" s="265"/>
      <c r="J41" s="265"/>
      <c r="K41" s="266"/>
      <c r="L41" s="253"/>
      <c r="M41" s="267"/>
      <c r="N41" s="268"/>
      <c r="O41" s="268"/>
      <c r="P41" s="268"/>
      <c r="Q41" s="268"/>
      <c r="R41" s="268"/>
      <c r="S41" s="268"/>
      <c r="T41" s="268"/>
      <c r="U41" s="269"/>
      <c r="V41" s="87"/>
      <c r="W41" s="87"/>
      <c r="X41" s="87"/>
      <c r="Y41" s="87"/>
      <c r="Z41" s="87"/>
      <c r="AA41" s="87"/>
    </row>
    <row r="42" spans="1:27" x14ac:dyDescent="0.4">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row>
    <row r="43" spans="1:27" x14ac:dyDescent="0.4">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row>
    <row r="44" spans="1:27" x14ac:dyDescent="0.4">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row>
    <row r="45" spans="1:27" x14ac:dyDescent="0.4">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row>
    <row r="46" spans="1:27" hidden="1" x14ac:dyDescent="0.4">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row>
    <row r="47" spans="1:27" hidden="1" x14ac:dyDescent="0.4">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row>
    <row r="48" spans="1:27" hidden="1" x14ac:dyDescent="0.4">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row>
    <row r="49" spans="1:27" hidden="1" x14ac:dyDescent="0.4">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row>
    <row r="50" spans="1:27" hidden="1" x14ac:dyDescent="0.4">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row>
    <row r="51" spans="1:27" hidden="1" x14ac:dyDescent="0.4">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row>
    <row r="52" spans="1:27" hidden="1" x14ac:dyDescent="0.4">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row>
    <row r="53" spans="1:27" hidden="1" x14ac:dyDescent="0.4">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row>
    <row r="54" spans="1:27" hidden="1" x14ac:dyDescent="0.4">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row>
    <row r="55" spans="1:27" hidden="1" x14ac:dyDescent="0.4">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row>
    <row r="56" spans="1:27" hidden="1" x14ac:dyDescent="0.4">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row>
    <row r="57" spans="1:27" hidden="1" x14ac:dyDescent="0.4">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row>
    <row r="58" spans="1:27" hidden="1" x14ac:dyDescent="0.4">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row>
    <row r="59" spans="1:27" hidden="1" x14ac:dyDescent="0.4">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row>
    <row r="60" spans="1:27" hidden="1" x14ac:dyDescent="0.4">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row>
    <row r="61" spans="1:27" hidden="1" x14ac:dyDescent="0.4">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row>
    <row r="62" spans="1:27" hidden="1" x14ac:dyDescent="0.4">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row>
    <row r="63" spans="1:27" hidden="1" x14ac:dyDescent="0.4">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row>
    <row r="64" spans="1:27" hidden="1" x14ac:dyDescent="0.4">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row>
    <row r="65" spans="1:27" hidden="1" x14ac:dyDescent="0.4">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row>
    <row r="66" spans="1:27" hidden="1" x14ac:dyDescent="0.4">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row>
    <row r="67" spans="1:27" hidden="1" x14ac:dyDescent="0.4">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row>
    <row r="68" spans="1:27" hidden="1" x14ac:dyDescent="0.4">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row>
    <row r="69" spans="1:27" hidden="1" x14ac:dyDescent="0.4">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row>
    <row r="70" spans="1:27" hidden="1" x14ac:dyDescent="0.4">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row>
    <row r="71" spans="1:27" hidden="1" x14ac:dyDescent="0.4">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row>
    <row r="72" spans="1:27" hidden="1" x14ac:dyDescent="0.4">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row>
    <row r="73" spans="1:27" hidden="1" x14ac:dyDescent="0.4">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row>
    <row r="74" spans="1:27" hidden="1" x14ac:dyDescent="0.4">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row>
    <row r="75" spans="1:27" hidden="1" x14ac:dyDescent="0.4">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row>
    <row r="76" spans="1:27" hidden="1" x14ac:dyDescent="0.4">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row>
    <row r="77" spans="1:27" hidden="1" x14ac:dyDescent="0.4">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row>
    <row r="78" spans="1:27" hidden="1" x14ac:dyDescent="0.4">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row>
    <row r="79" spans="1:27" hidden="1" x14ac:dyDescent="0.4">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row>
    <row r="80" spans="1:27" hidden="1" x14ac:dyDescent="0.4">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row>
    <row r="81" spans="1:27" hidden="1" x14ac:dyDescent="0.4">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row>
    <row r="82" spans="1:27" hidden="1" x14ac:dyDescent="0.4">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row>
    <row r="83" spans="1:27" hidden="1" x14ac:dyDescent="0.4">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row>
    <row r="84" spans="1:27" hidden="1" x14ac:dyDescent="0.4">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row>
    <row r="85" spans="1:27" hidden="1" x14ac:dyDescent="0.4">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row>
    <row r="86" spans="1:27" hidden="1" x14ac:dyDescent="0.4">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row>
    <row r="87" spans="1:27" hidden="1" x14ac:dyDescent="0.4">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row>
    <row r="88" spans="1:27" hidden="1" x14ac:dyDescent="0.4">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row>
    <row r="89" spans="1:27" hidden="1" x14ac:dyDescent="0.4">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row>
    <row r="90" spans="1:27" hidden="1" x14ac:dyDescent="0.4">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row>
    <row r="91" spans="1:27" hidden="1" x14ac:dyDescent="0.4">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row>
    <row r="92" spans="1:27" hidden="1" x14ac:dyDescent="0.4">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row>
    <row r="93" spans="1:27" hidden="1" x14ac:dyDescent="0.4">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row>
    <row r="94" spans="1:27" hidden="1" x14ac:dyDescent="0.4">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row>
    <row r="95" spans="1:27" hidden="1" x14ac:dyDescent="0.4">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row>
    <row r="96" spans="1:27" hidden="1" x14ac:dyDescent="0.4">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row>
    <row r="97" spans="1:27" hidden="1" x14ac:dyDescent="0.4">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row>
    <row r="98" spans="1:27" hidden="1" x14ac:dyDescent="0.4">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row>
    <row r="99" spans="1:27" hidden="1" x14ac:dyDescent="0.4">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row>
    <row r="100" spans="1:27" hidden="1" x14ac:dyDescent="0.4">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row>
    <row r="101" spans="1:27" hidden="1" x14ac:dyDescent="0.4">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row>
    <row r="102" spans="1:27" hidden="1" x14ac:dyDescent="0.4">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row>
    <row r="103" spans="1:27" hidden="1" x14ac:dyDescent="0.4">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row>
    <row r="104" spans="1:27" hidden="1" x14ac:dyDescent="0.4">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row>
    <row r="105" spans="1:27" hidden="1" x14ac:dyDescent="0.4">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row>
    <row r="106" spans="1:27" hidden="1" x14ac:dyDescent="0.4">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row>
    <row r="107" spans="1:27" hidden="1" x14ac:dyDescent="0.4">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row>
    <row r="108" spans="1:27" hidden="1" x14ac:dyDescent="0.4">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row>
    <row r="109" spans="1:27" hidden="1" x14ac:dyDescent="0.4">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row>
    <row r="110" spans="1:27" hidden="1" x14ac:dyDescent="0.4">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row>
    <row r="111" spans="1:27" hidden="1" x14ac:dyDescent="0.4">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row>
    <row r="112" spans="1:27" hidden="1" x14ac:dyDescent="0.4">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row>
    <row r="113" spans="1:27" hidden="1" x14ac:dyDescent="0.4">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row>
    <row r="114" spans="1:27" hidden="1" x14ac:dyDescent="0.4">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row>
    <row r="115" spans="1:27" hidden="1" x14ac:dyDescent="0.4">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row>
    <row r="116" spans="1:27" hidden="1" x14ac:dyDescent="0.4">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row>
    <row r="117" spans="1:27" hidden="1" x14ac:dyDescent="0.4">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row>
    <row r="118" spans="1:27" hidden="1" x14ac:dyDescent="0.4">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row>
    <row r="119" spans="1:27" hidden="1" x14ac:dyDescent="0.4">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row>
    <row r="120" spans="1:27" hidden="1" x14ac:dyDescent="0.4">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row>
    <row r="121" spans="1:27" hidden="1" x14ac:dyDescent="0.4">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row>
    <row r="122" spans="1:27" hidden="1" x14ac:dyDescent="0.4">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row>
    <row r="123" spans="1:27" hidden="1" x14ac:dyDescent="0.4">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row>
    <row r="124" spans="1:27" hidden="1" x14ac:dyDescent="0.4">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row>
    <row r="125" spans="1:27" hidden="1" x14ac:dyDescent="0.4">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row>
    <row r="126" spans="1:27" hidden="1" x14ac:dyDescent="0.4">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row>
    <row r="127" spans="1:27" hidden="1" x14ac:dyDescent="0.4">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row>
    <row r="128" spans="1:27" hidden="1" x14ac:dyDescent="0.4">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row>
    <row r="129" spans="1:27" hidden="1" x14ac:dyDescent="0.4">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row>
    <row r="130" spans="1:27" hidden="1" x14ac:dyDescent="0.4">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row>
    <row r="131" spans="1:27" hidden="1" x14ac:dyDescent="0.4">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row>
    <row r="132" spans="1:27" hidden="1" x14ac:dyDescent="0.4">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row>
    <row r="133" spans="1:27" hidden="1" x14ac:dyDescent="0.4">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row>
    <row r="134" spans="1:27" hidden="1" x14ac:dyDescent="0.4">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row>
    <row r="135" spans="1:27" hidden="1" x14ac:dyDescent="0.4">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row>
    <row r="136" spans="1:27" hidden="1" x14ac:dyDescent="0.4">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row>
    <row r="137" spans="1:27" hidden="1" x14ac:dyDescent="0.4">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row>
    <row r="138" spans="1:27" hidden="1" x14ac:dyDescent="0.4">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row>
    <row r="139" spans="1:27" hidden="1" x14ac:dyDescent="0.4">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row>
    <row r="140" spans="1:27" hidden="1" x14ac:dyDescent="0.4">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row>
    <row r="141" spans="1:27" hidden="1" x14ac:dyDescent="0.4">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row>
    <row r="142" spans="1:27" hidden="1" x14ac:dyDescent="0.4">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row>
    <row r="143" spans="1:27" hidden="1" x14ac:dyDescent="0.4">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row>
    <row r="144" spans="1:27" hidden="1" x14ac:dyDescent="0.4">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row>
    <row r="145" spans="1:27" hidden="1" x14ac:dyDescent="0.4">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row>
    <row r="146" spans="1:27" hidden="1" x14ac:dyDescent="0.4">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row>
    <row r="147" spans="1:27" hidden="1" x14ac:dyDescent="0.4">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row>
    <row r="148" spans="1:27" hidden="1" x14ac:dyDescent="0.4">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row>
    <row r="149" spans="1:27" hidden="1" x14ac:dyDescent="0.4">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row>
    <row r="150" spans="1:27" hidden="1" x14ac:dyDescent="0.4">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row>
    <row r="151" spans="1:27" hidden="1" x14ac:dyDescent="0.4">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row>
    <row r="152" spans="1:27" hidden="1" x14ac:dyDescent="0.4">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row>
    <row r="153" spans="1:27" hidden="1" x14ac:dyDescent="0.4">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row>
    <row r="154" spans="1:27" hidden="1" x14ac:dyDescent="0.4">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row>
    <row r="155" spans="1:27" hidden="1" x14ac:dyDescent="0.4">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row>
    <row r="156" spans="1:27" hidden="1" x14ac:dyDescent="0.4">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row>
    <row r="157" spans="1:27" hidden="1" x14ac:dyDescent="0.4">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row>
    <row r="158" spans="1:27" hidden="1" x14ac:dyDescent="0.4">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row>
    <row r="159" spans="1:27" hidden="1" x14ac:dyDescent="0.4">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row>
    <row r="160" spans="1:27" hidden="1" x14ac:dyDescent="0.4">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row>
    <row r="161" spans="1:27" hidden="1" x14ac:dyDescent="0.4">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row>
    <row r="162" spans="1:27" hidden="1" x14ac:dyDescent="0.4">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row>
    <row r="163" spans="1:27" hidden="1" x14ac:dyDescent="0.4">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row>
    <row r="164" spans="1:27" hidden="1" x14ac:dyDescent="0.4">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row>
    <row r="165" spans="1:27" hidden="1" x14ac:dyDescent="0.4">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row>
    <row r="166" spans="1:27" hidden="1" x14ac:dyDescent="0.4">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row>
    <row r="167" spans="1:27" hidden="1" x14ac:dyDescent="0.4">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row>
    <row r="168" spans="1:27" hidden="1" x14ac:dyDescent="0.4">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row>
    <row r="169" spans="1:27" hidden="1" x14ac:dyDescent="0.4">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row>
    <row r="170" spans="1:27" hidden="1" x14ac:dyDescent="0.4">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row>
    <row r="171" spans="1:27" hidden="1" x14ac:dyDescent="0.4">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row>
    <row r="172" spans="1:27" hidden="1" x14ac:dyDescent="0.4">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row>
    <row r="173" spans="1:27" hidden="1" x14ac:dyDescent="0.4">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row>
    <row r="174" spans="1:27" hidden="1" x14ac:dyDescent="0.4">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row>
    <row r="175" spans="1:27" hidden="1" x14ac:dyDescent="0.4">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row>
    <row r="176" spans="1:27" hidden="1" x14ac:dyDescent="0.4">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row>
    <row r="177" spans="1:27" hidden="1" x14ac:dyDescent="0.4">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row>
    <row r="178" spans="1:27" hidden="1" x14ac:dyDescent="0.4">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row>
    <row r="179" spans="1:27" hidden="1" x14ac:dyDescent="0.4">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row>
    <row r="180" spans="1:27" hidden="1" x14ac:dyDescent="0.4">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row>
    <row r="181" spans="1:27" hidden="1" x14ac:dyDescent="0.4">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row>
    <row r="182" spans="1:27" hidden="1" x14ac:dyDescent="0.4">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row>
    <row r="183" spans="1:27" hidden="1" x14ac:dyDescent="0.4">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row>
    <row r="184" spans="1:27" hidden="1" x14ac:dyDescent="0.4"/>
    <row r="185" spans="1:27" hidden="1" x14ac:dyDescent="0.4"/>
    <row r="186" spans="1:27" hidden="1" x14ac:dyDescent="0.4"/>
    <row r="187" spans="1:27" hidden="1" x14ac:dyDescent="0.4"/>
    <row r="188" spans="1:27" hidden="1" x14ac:dyDescent="0.4"/>
    <row r="189" spans="1:27" hidden="1" x14ac:dyDescent="0.4"/>
    <row r="190" spans="1:27" hidden="1" x14ac:dyDescent="0.4"/>
    <row r="191" spans="1:27" hidden="1" x14ac:dyDescent="0.4"/>
    <row r="192" spans="1:27" hidden="1" x14ac:dyDescent="0.4"/>
    <row r="193" hidden="1" x14ac:dyDescent="0.4"/>
    <row r="194" hidden="1" x14ac:dyDescent="0.4"/>
    <row r="195" hidden="1" x14ac:dyDescent="0.4"/>
  </sheetData>
  <sheetProtection password="E291" sheet="1" objects="1" scenarios="1" selectLockedCells="1" selectUnlockedCells="1"/>
  <mergeCells count="21">
    <mergeCell ref="V4:X4"/>
    <mergeCell ref="V6:X6"/>
    <mergeCell ref="D26:F28"/>
    <mergeCell ref="D38:F40"/>
    <mergeCell ref="H34:J36"/>
    <mergeCell ref="D30:F32"/>
    <mergeCell ref="H30:J32"/>
    <mergeCell ref="R26:T28"/>
    <mergeCell ref="D34:F36"/>
    <mergeCell ref="H26:J28"/>
    <mergeCell ref="W27:Y34"/>
    <mergeCell ref="L12:T12"/>
    <mergeCell ref="L13:T13"/>
    <mergeCell ref="C20:W20"/>
    <mergeCell ref="V8:X8"/>
    <mergeCell ref="S10:T10"/>
    <mergeCell ref="L14:T14"/>
    <mergeCell ref="N30:P32"/>
    <mergeCell ref="N26:P28"/>
    <mergeCell ref="N24:T24"/>
    <mergeCell ref="C6:T8"/>
  </mergeCells>
  <hyperlinks>
    <hyperlink ref="C20" r:id="rId1" xr:uid="{00000000-0004-0000-0000-000000000000}"/>
  </hyperlinks>
  <pageMargins left="0.7" right="0.7" top="0.75" bottom="0.75" header="0.3" footer="0.3"/>
  <pageSetup paperSize="9" scale="6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Q65"/>
  <sheetViews>
    <sheetView showRowColHeaders="0" zoomScale="80" zoomScaleNormal="80" workbookViewId="0">
      <selection activeCell="A19" sqref="A19"/>
    </sheetView>
  </sheetViews>
  <sheetFormatPr defaultColWidth="0" defaultRowHeight="14.25" zeroHeight="1" x14ac:dyDescent="0.45"/>
  <cols>
    <col min="1" max="1" width="3.73046875" style="279" customWidth="1"/>
    <col min="2" max="2" width="8.1328125" style="279" customWidth="1"/>
    <col min="3" max="3" width="21.265625" style="279" customWidth="1"/>
    <col min="4" max="4" width="24.73046875" style="279" customWidth="1"/>
    <col min="5" max="5" width="15.3984375" style="279" customWidth="1"/>
    <col min="6" max="6" width="17" style="279" customWidth="1"/>
    <col min="7" max="7" width="30" style="279" customWidth="1"/>
    <col min="8" max="8" width="42.86328125" style="279" customWidth="1"/>
    <col min="9" max="9" width="12.3984375" style="279" customWidth="1"/>
    <col min="10" max="10" width="8.1328125" style="279" customWidth="1"/>
    <col min="11" max="11" width="8.86328125" style="279" customWidth="1"/>
    <col min="12" max="12" width="12.59765625" style="279" customWidth="1"/>
    <col min="13" max="13" width="22.265625" style="279" customWidth="1"/>
    <col min="14" max="14" width="12.3984375" style="279" customWidth="1"/>
    <col min="15" max="16" width="8.86328125" style="279" customWidth="1"/>
    <col min="17" max="16384" width="8.86328125" style="279" hidden="1"/>
  </cols>
  <sheetData>
    <row r="1" spans="1:17" ht="25.15" x14ac:dyDescent="0.7">
      <c r="A1" s="42"/>
      <c r="B1" s="42"/>
      <c r="C1" s="42"/>
      <c r="D1" s="43"/>
      <c r="E1" s="43"/>
      <c r="F1" s="44"/>
      <c r="G1" s="43"/>
      <c r="H1" s="177" t="s">
        <v>59</v>
      </c>
      <c r="J1" s="126" t="s">
        <v>76</v>
      </c>
      <c r="K1" s="107"/>
      <c r="L1" s="67"/>
      <c r="M1" s="231" t="str">
        <f>'Home page'!$Y$1</f>
        <v/>
      </c>
      <c r="N1" s="43"/>
      <c r="O1" s="43"/>
      <c r="P1" s="43"/>
      <c r="Q1" s="43"/>
    </row>
    <row r="2" spans="1:17" ht="30" x14ac:dyDescent="0.45">
      <c r="A2" s="46"/>
      <c r="B2" s="46"/>
      <c r="C2" s="46"/>
      <c r="D2" s="61" t="s">
        <v>65</v>
      </c>
      <c r="E2" s="67"/>
      <c r="F2" s="45"/>
      <c r="G2" s="29"/>
      <c r="H2" s="43"/>
      <c r="I2" s="43"/>
      <c r="J2" s="128" t="s">
        <v>622</v>
      </c>
      <c r="K2" s="127" t="s">
        <v>796</v>
      </c>
      <c r="L2" s="47"/>
      <c r="M2" s="67"/>
      <c r="N2" s="43"/>
      <c r="O2" s="43"/>
      <c r="P2" s="43"/>
      <c r="Q2" s="43"/>
    </row>
    <row r="3" spans="1:17" ht="15" customHeight="1" x14ac:dyDescent="0.45">
      <c r="A3" s="46"/>
      <c r="B3" s="46"/>
      <c r="C3" s="46"/>
      <c r="D3" s="612" t="str">
        <f>'Home page'!H3</f>
        <v>Phase 2 Application Form</v>
      </c>
      <c r="E3" s="612"/>
      <c r="F3" s="612"/>
      <c r="G3" s="612"/>
      <c r="H3" s="43"/>
      <c r="I3" s="43"/>
      <c r="J3" s="129"/>
      <c r="K3" s="108"/>
      <c r="L3" s="47"/>
      <c r="M3" s="67"/>
      <c r="N3" s="43"/>
      <c r="O3" s="43"/>
      <c r="P3" s="43"/>
      <c r="Q3" s="43"/>
    </row>
    <row r="4" spans="1:17" ht="20.25" customHeight="1" x14ac:dyDescent="0.45">
      <c r="A4" s="46"/>
      <c r="B4" s="46"/>
      <c r="C4" s="46"/>
      <c r="D4" s="612"/>
      <c r="E4" s="612"/>
      <c r="F4" s="612"/>
      <c r="G4" s="612"/>
      <c r="H4" s="409" t="s">
        <v>777</v>
      </c>
      <c r="I4" s="409"/>
      <c r="J4" s="109"/>
      <c r="K4" s="108" t="s">
        <v>797</v>
      </c>
      <c r="L4" s="106"/>
      <c r="M4" s="106"/>
      <c r="N4" s="43"/>
      <c r="O4" s="43"/>
      <c r="P4" s="43"/>
      <c r="Q4" s="43"/>
    </row>
    <row r="5" spans="1:17" ht="17.25" customHeight="1" x14ac:dyDescent="0.45">
      <c r="A5" s="46"/>
      <c r="B5" s="49"/>
      <c r="C5" s="49"/>
      <c r="D5" s="50"/>
      <c r="E5" s="43"/>
      <c r="F5" s="48"/>
      <c r="G5" s="43"/>
      <c r="H5" s="409"/>
      <c r="I5" s="409"/>
      <c r="J5" s="189"/>
      <c r="K5" s="108"/>
      <c r="L5" s="106"/>
      <c r="M5" s="106"/>
      <c r="N5" s="43"/>
      <c r="O5" s="43"/>
      <c r="P5" s="43"/>
      <c r="Q5" s="43"/>
    </row>
    <row r="6" spans="1:17" ht="17.25" customHeight="1" x14ac:dyDescent="0.55000000000000004">
      <c r="A6" s="46"/>
      <c r="B6" s="178" t="str">
        <f>CONCATENATE('Home page'!L10,",  ",'Home page'!L13,",  ",'Home page'!L12)</f>
        <v>[Company name],  [Site name],  [Project title]</v>
      </c>
      <c r="C6" s="43"/>
      <c r="D6" s="50"/>
      <c r="E6" s="43"/>
      <c r="F6" s="48"/>
      <c r="G6" s="43"/>
      <c r="H6" s="409"/>
      <c r="I6" s="409"/>
      <c r="J6" s="123"/>
      <c r="K6" s="415" t="s">
        <v>798</v>
      </c>
      <c r="L6" s="415"/>
      <c r="M6" s="415"/>
      <c r="N6" s="43"/>
      <c r="O6" s="43"/>
      <c r="P6" s="43"/>
      <c r="Q6" s="43"/>
    </row>
    <row r="7" spans="1:17" ht="17.25" customHeight="1" x14ac:dyDescent="0.45">
      <c r="A7" s="46"/>
      <c r="B7" s="410" t="str">
        <f>'Home page'!H34</f>
        <v>Section 6 - Signed declaration</v>
      </c>
      <c r="C7" s="410"/>
      <c r="D7" s="410"/>
      <c r="E7" s="410"/>
      <c r="F7" s="410"/>
      <c r="G7" s="43"/>
      <c r="H7" s="43"/>
      <c r="I7" s="43"/>
      <c r="J7" s="43"/>
      <c r="K7" s="415"/>
      <c r="L7" s="415"/>
      <c r="M7" s="415"/>
      <c r="N7" s="43"/>
      <c r="O7" s="43"/>
      <c r="P7" s="43"/>
      <c r="Q7" s="43"/>
    </row>
    <row r="8" spans="1:17" ht="17.25" customHeight="1" x14ac:dyDescent="0.45">
      <c r="A8" s="46"/>
      <c r="B8" s="410"/>
      <c r="C8" s="410"/>
      <c r="D8" s="410"/>
      <c r="E8" s="410"/>
      <c r="F8" s="410"/>
      <c r="G8" s="43"/>
      <c r="H8" s="43"/>
      <c r="I8" s="43"/>
      <c r="J8" s="112"/>
      <c r="K8" s="415" t="s">
        <v>623</v>
      </c>
      <c r="L8" s="415"/>
      <c r="M8" s="415"/>
      <c r="N8" s="43"/>
      <c r="O8" s="43"/>
      <c r="P8" s="43"/>
      <c r="Q8" s="43"/>
    </row>
    <row r="9" spans="1:17" ht="17.25" customHeight="1" x14ac:dyDescent="0.45">
      <c r="A9" s="46"/>
      <c r="B9" s="140"/>
      <c r="C9" s="140"/>
      <c r="D9" s="140"/>
      <c r="E9" s="140"/>
      <c r="F9" s="140"/>
      <c r="G9" s="43"/>
      <c r="H9" s="43"/>
      <c r="I9" s="43"/>
      <c r="J9" s="29"/>
      <c r="K9" s="415"/>
      <c r="L9" s="415"/>
      <c r="M9" s="415"/>
      <c r="N9" s="43"/>
      <c r="O9" s="43"/>
      <c r="P9" s="43"/>
      <c r="Q9" s="43"/>
    </row>
    <row r="10" spans="1:17" ht="17.25" customHeight="1" x14ac:dyDescent="0.45">
      <c r="A10" s="46"/>
      <c r="B10" s="613" t="s">
        <v>883</v>
      </c>
      <c r="C10" s="613"/>
      <c r="D10" s="613"/>
      <c r="E10" s="613"/>
      <c r="F10" s="613"/>
      <c r="G10" s="613"/>
      <c r="H10" s="43"/>
      <c r="I10" s="43"/>
      <c r="J10" s="414" t="s">
        <v>662</v>
      </c>
      <c r="K10" s="414"/>
      <c r="L10" s="414"/>
      <c r="M10" s="43"/>
      <c r="N10" s="43"/>
      <c r="O10" s="43"/>
      <c r="P10" s="43"/>
      <c r="Q10" s="43"/>
    </row>
    <row r="11" spans="1:17" ht="17.25" customHeight="1" x14ac:dyDescent="0.45">
      <c r="A11" s="46"/>
      <c r="B11" s="613"/>
      <c r="C11" s="613"/>
      <c r="D11" s="613"/>
      <c r="E11" s="613"/>
      <c r="F11" s="613"/>
      <c r="G11" s="613"/>
      <c r="H11" s="43"/>
      <c r="I11" s="43"/>
      <c r="J11" s="414"/>
      <c r="K11" s="414"/>
      <c r="L11" s="414"/>
      <c r="M11" s="43"/>
      <c r="N11" s="43"/>
      <c r="O11" s="43"/>
      <c r="P11" s="43"/>
      <c r="Q11" s="43"/>
    </row>
    <row r="12" spans="1:17" ht="17.25" customHeight="1" x14ac:dyDescent="0.45">
      <c r="A12" s="46"/>
      <c r="B12" s="141" t="str">
        <f>CONCATENATE("Status on completion of this form:  ","XXX"," green data entry cells yet to be completed")</f>
        <v>Status on completion of this form:  XXX green data entry cells yet to be completed</v>
      </c>
      <c r="C12" s="196"/>
      <c r="D12" s="196"/>
      <c r="E12" s="196"/>
      <c r="F12" s="196"/>
      <c r="G12" s="196"/>
      <c r="H12" s="43"/>
      <c r="I12" s="43"/>
      <c r="J12" s="191"/>
      <c r="K12" s="191"/>
      <c r="L12" s="191"/>
      <c r="M12" s="43"/>
      <c r="N12" s="43"/>
      <c r="O12" s="43"/>
      <c r="P12" s="43"/>
      <c r="Q12" s="43"/>
    </row>
    <row r="13" spans="1:17" ht="17.25" customHeight="1" x14ac:dyDescent="0.45">
      <c r="A13" s="46"/>
      <c r="B13" s="49"/>
      <c r="C13" s="49"/>
      <c r="D13" s="50"/>
      <c r="E13" s="43"/>
      <c r="F13" s="43"/>
      <c r="G13" s="43"/>
      <c r="H13" s="43"/>
      <c r="I13" s="43"/>
      <c r="J13" s="43"/>
      <c r="K13" s="43"/>
      <c r="L13" s="43"/>
      <c r="M13" s="43"/>
      <c r="N13" s="43"/>
      <c r="O13" s="43"/>
      <c r="P13" s="43"/>
      <c r="Q13" s="43"/>
    </row>
    <row r="14" spans="1:17" ht="14.45" customHeight="1" x14ac:dyDescent="0.45">
      <c r="A14" s="46"/>
      <c r="B14" s="49"/>
      <c r="C14" s="49"/>
      <c r="D14" s="50"/>
      <c r="E14" s="43"/>
      <c r="G14" s="43"/>
      <c r="H14" s="43"/>
      <c r="I14" s="43"/>
      <c r="J14" s="43"/>
      <c r="K14" s="43"/>
      <c r="L14" s="43"/>
      <c r="M14" s="43"/>
      <c r="N14" s="43"/>
      <c r="O14" s="43"/>
      <c r="P14" s="43"/>
      <c r="Q14" s="43"/>
    </row>
    <row r="15" spans="1:17" ht="21" x14ac:dyDescent="0.45">
      <c r="A15" s="46"/>
      <c r="B15" s="152" t="s">
        <v>887</v>
      </c>
      <c r="C15" s="51"/>
      <c r="D15" s="50"/>
      <c r="E15" s="54"/>
      <c r="F15" s="54"/>
      <c r="G15" s="43"/>
      <c r="H15" s="43"/>
      <c r="I15" s="43"/>
      <c r="J15" s="43"/>
      <c r="K15" s="43"/>
      <c r="L15" s="43"/>
      <c r="M15" s="43"/>
      <c r="N15" s="43"/>
      <c r="O15" s="43"/>
      <c r="P15" s="43"/>
      <c r="Q15" s="43"/>
    </row>
    <row r="16" spans="1:17" ht="15" x14ac:dyDescent="0.45">
      <c r="A16" s="46"/>
      <c r="B16" s="181"/>
      <c r="C16" s="181"/>
      <c r="D16" s="65"/>
      <c r="E16" s="65"/>
      <c r="F16" s="63"/>
      <c r="G16" s="65"/>
      <c r="H16" s="43"/>
      <c r="I16" s="43"/>
      <c r="J16" s="43"/>
      <c r="K16" s="43"/>
      <c r="L16" s="43"/>
      <c r="M16" s="43"/>
      <c r="N16" s="43"/>
      <c r="O16" s="43"/>
      <c r="P16" s="43"/>
      <c r="Q16" s="43"/>
    </row>
    <row r="17" spans="1:17" ht="31.5" customHeight="1" x14ac:dyDescent="0.45">
      <c r="A17" s="49"/>
      <c r="B17" s="65"/>
      <c r="C17" s="676" t="s">
        <v>616</v>
      </c>
      <c r="D17" s="677"/>
      <c r="E17" s="678"/>
      <c r="F17" s="183" t="s">
        <v>761</v>
      </c>
      <c r="G17" s="679" t="s">
        <v>765</v>
      </c>
      <c r="H17" s="680"/>
      <c r="I17" s="43"/>
      <c r="J17" s="182"/>
      <c r="K17" s="182"/>
      <c r="L17" s="182"/>
      <c r="M17" s="182"/>
      <c r="N17" s="182"/>
      <c r="O17" s="49"/>
      <c r="P17" s="60"/>
      <c r="Q17" s="49"/>
    </row>
    <row r="18" spans="1:17" ht="18.75" customHeight="1" x14ac:dyDescent="0.45">
      <c r="A18" s="43"/>
      <c r="B18" s="198" t="s">
        <v>766</v>
      </c>
      <c r="C18" s="617" t="s">
        <v>1185</v>
      </c>
      <c r="D18" s="664"/>
      <c r="E18" s="618"/>
      <c r="F18" s="197">
        <v>1.8</v>
      </c>
      <c r="G18" s="433"/>
      <c r="H18" s="433"/>
      <c r="I18" s="43"/>
      <c r="J18" s="43"/>
      <c r="K18" s="43"/>
      <c r="L18" s="43"/>
      <c r="M18" s="43"/>
      <c r="N18" s="43"/>
      <c r="O18" s="43"/>
      <c r="P18" s="43"/>
    </row>
    <row r="19" spans="1:17" ht="18.75" customHeight="1" x14ac:dyDescent="0.45">
      <c r="A19" s="43"/>
      <c r="B19" s="198" t="s">
        <v>767</v>
      </c>
      <c r="C19" s="617" t="s">
        <v>1186</v>
      </c>
      <c r="D19" s="664"/>
      <c r="E19" s="618"/>
      <c r="F19" s="197">
        <v>1.9</v>
      </c>
      <c r="G19" s="433"/>
      <c r="H19" s="433"/>
      <c r="I19" s="43"/>
      <c r="J19" s="43"/>
      <c r="K19" s="43"/>
      <c r="L19" s="43"/>
      <c r="M19" s="43"/>
      <c r="N19" s="43"/>
      <c r="O19" s="43"/>
      <c r="P19" s="43"/>
    </row>
    <row r="20" spans="1:17" ht="18.75" customHeight="1" x14ac:dyDescent="0.45">
      <c r="A20" s="43"/>
      <c r="B20" s="198" t="s">
        <v>768</v>
      </c>
      <c r="C20" s="617" t="s">
        <v>1187</v>
      </c>
      <c r="D20" s="664"/>
      <c r="E20" s="618"/>
      <c r="F20" s="386">
        <v>1.1000000000000001</v>
      </c>
      <c r="G20" s="433"/>
      <c r="H20" s="433"/>
      <c r="I20" s="43"/>
      <c r="J20" s="43"/>
      <c r="K20" s="43"/>
      <c r="L20" s="43"/>
      <c r="M20" s="43"/>
      <c r="N20" s="43"/>
      <c r="O20" s="43"/>
      <c r="P20" s="43"/>
    </row>
    <row r="21" spans="1:17" ht="18.75" customHeight="1" x14ac:dyDescent="0.45">
      <c r="A21" s="43"/>
      <c r="B21" s="198" t="s">
        <v>769</v>
      </c>
      <c r="C21" s="617" t="s">
        <v>763</v>
      </c>
      <c r="D21" s="664"/>
      <c r="E21" s="618"/>
      <c r="F21" s="197">
        <v>2.2000000000000002</v>
      </c>
      <c r="G21" s="433"/>
      <c r="H21" s="433"/>
      <c r="I21" s="43"/>
      <c r="J21" s="43"/>
      <c r="K21" s="43"/>
      <c r="L21" s="43"/>
      <c r="M21" s="43"/>
      <c r="N21" s="43"/>
      <c r="O21" s="43"/>
      <c r="P21" s="43"/>
    </row>
    <row r="22" spans="1:17" ht="18.75" customHeight="1" x14ac:dyDescent="0.45">
      <c r="A22" s="43"/>
      <c r="B22" s="198" t="s">
        <v>778</v>
      </c>
      <c r="C22" s="617" t="s">
        <v>762</v>
      </c>
      <c r="D22" s="664"/>
      <c r="E22" s="618"/>
      <c r="F22" s="236">
        <v>2.2999999999999998</v>
      </c>
      <c r="G22" s="433"/>
      <c r="H22" s="433"/>
      <c r="I22" s="43"/>
      <c r="J22" s="43"/>
      <c r="K22" s="43"/>
      <c r="L22" s="43"/>
      <c r="M22" s="43"/>
      <c r="N22" s="43"/>
      <c r="O22" s="43"/>
      <c r="P22" s="43"/>
    </row>
    <row r="23" spans="1:17" ht="18.75" customHeight="1" x14ac:dyDescent="0.45">
      <c r="A23" s="43"/>
      <c r="B23" s="198" t="s">
        <v>888</v>
      </c>
      <c r="C23" s="617" t="s">
        <v>760</v>
      </c>
      <c r="D23" s="664"/>
      <c r="E23" s="618"/>
      <c r="F23" s="236">
        <v>2.5</v>
      </c>
      <c r="G23" s="433"/>
      <c r="H23" s="433"/>
      <c r="I23" s="43"/>
      <c r="J23" s="43"/>
      <c r="K23" s="43"/>
      <c r="L23" s="43"/>
      <c r="M23" s="43"/>
      <c r="N23" s="43"/>
      <c r="O23" s="43"/>
      <c r="P23" s="43"/>
    </row>
    <row r="24" spans="1:17" ht="18.75" customHeight="1" x14ac:dyDescent="0.45">
      <c r="A24" s="43"/>
      <c r="B24" s="198" t="s">
        <v>1188</v>
      </c>
      <c r="C24" s="617" t="s">
        <v>779</v>
      </c>
      <c r="D24" s="664"/>
      <c r="E24" s="618"/>
      <c r="F24" s="236">
        <v>5.2</v>
      </c>
      <c r="G24" s="433"/>
      <c r="H24" s="433"/>
      <c r="I24" s="43"/>
      <c r="J24" s="43"/>
      <c r="K24" s="43"/>
      <c r="L24" s="43"/>
      <c r="M24" s="43"/>
      <c r="N24" s="43"/>
      <c r="O24" s="43"/>
      <c r="P24" s="43"/>
    </row>
    <row r="25" spans="1:17" ht="18.75" customHeight="1" x14ac:dyDescent="0.45">
      <c r="A25" s="43"/>
      <c r="B25" s="198" t="s">
        <v>1189</v>
      </c>
      <c r="C25" s="617" t="s">
        <v>1191</v>
      </c>
      <c r="D25" s="664"/>
      <c r="E25" s="618"/>
      <c r="F25" s="236">
        <v>5.3</v>
      </c>
      <c r="G25" s="433"/>
      <c r="H25" s="433"/>
      <c r="I25" s="43"/>
      <c r="J25" s="43"/>
      <c r="K25" s="43"/>
      <c r="L25" s="43"/>
      <c r="M25" s="43"/>
      <c r="N25" s="43"/>
      <c r="O25" s="43"/>
      <c r="P25" s="43"/>
    </row>
    <row r="26" spans="1:17" ht="18.75" customHeight="1" x14ac:dyDescent="0.45">
      <c r="A26" s="43"/>
      <c r="B26" s="198" t="s">
        <v>1190</v>
      </c>
      <c r="C26" s="617" t="s">
        <v>764</v>
      </c>
      <c r="D26" s="664"/>
      <c r="E26" s="618"/>
      <c r="F26" s="236">
        <v>5.7</v>
      </c>
      <c r="G26" s="433"/>
      <c r="H26" s="433"/>
      <c r="I26" s="43"/>
      <c r="J26" s="43"/>
      <c r="K26" s="43"/>
      <c r="L26" s="43"/>
      <c r="M26" s="43"/>
      <c r="N26" s="43"/>
      <c r="O26" s="43"/>
      <c r="P26" s="43"/>
    </row>
    <row r="27" spans="1:17" ht="15" x14ac:dyDescent="0.45">
      <c r="A27" s="43"/>
      <c r="B27" s="65"/>
      <c r="C27" s="65"/>
      <c r="D27" s="65"/>
      <c r="E27" s="65"/>
      <c r="F27" s="65"/>
      <c r="G27" s="65"/>
      <c r="H27" s="43"/>
      <c r="I27" s="43"/>
      <c r="J27" s="43"/>
      <c r="K27" s="43"/>
      <c r="L27" s="43"/>
      <c r="M27" s="43"/>
      <c r="N27" s="43"/>
      <c r="O27" s="43"/>
      <c r="P27" s="43"/>
    </row>
    <row r="28" spans="1:17" ht="17.649999999999999" x14ac:dyDescent="0.45">
      <c r="A28" s="43"/>
      <c r="B28" s="152"/>
      <c r="C28" s="65"/>
      <c r="D28" s="65"/>
      <c r="E28" s="65"/>
      <c r="F28" s="65"/>
      <c r="G28" s="65"/>
      <c r="H28" s="43"/>
      <c r="I28" s="43"/>
      <c r="J28" s="43"/>
      <c r="K28" s="43"/>
      <c r="L28" s="43"/>
      <c r="M28" s="43"/>
      <c r="N28" s="43"/>
      <c r="O28" s="43"/>
      <c r="P28" s="43"/>
    </row>
    <row r="29" spans="1:17" ht="17.649999999999999" x14ac:dyDescent="0.45">
      <c r="A29" s="43"/>
      <c r="B29" s="152" t="s">
        <v>884</v>
      </c>
      <c r="C29" s="65"/>
      <c r="D29" s="65"/>
      <c r="E29" s="65"/>
      <c r="F29" s="65"/>
      <c r="G29" s="65"/>
      <c r="H29" s="43"/>
      <c r="I29" s="43"/>
      <c r="J29" s="43"/>
      <c r="K29" s="43"/>
      <c r="L29" s="43"/>
      <c r="M29" s="43"/>
      <c r="N29" s="43"/>
      <c r="O29" s="43"/>
      <c r="P29" s="43"/>
    </row>
    <row r="30" spans="1:17" s="289" customFormat="1" ht="18.75" customHeight="1" x14ac:dyDescent="0.45">
      <c r="A30" s="283"/>
      <c r="B30" s="200" t="s">
        <v>770</v>
      </c>
      <c r="C30" s="65" t="s">
        <v>885</v>
      </c>
      <c r="D30" s="65"/>
      <c r="E30" s="65"/>
      <c r="F30" s="462" t="s">
        <v>886</v>
      </c>
      <c r="G30" s="462"/>
      <c r="H30" s="462"/>
      <c r="I30" s="283"/>
      <c r="J30" s="283"/>
      <c r="K30" s="283"/>
      <c r="L30" s="283"/>
      <c r="M30" s="283"/>
      <c r="N30" s="283"/>
      <c r="O30" s="283"/>
      <c r="P30" s="283"/>
    </row>
    <row r="31" spans="1:17" s="289" customFormat="1" ht="18.75" customHeight="1" x14ac:dyDescent="0.45">
      <c r="A31" s="283"/>
      <c r="B31" s="200" t="s">
        <v>771</v>
      </c>
      <c r="C31" s="199" t="s">
        <v>773</v>
      </c>
      <c r="D31" s="65"/>
      <c r="E31" s="65"/>
      <c r="F31" s="462" t="s">
        <v>886</v>
      </c>
      <c r="G31" s="462"/>
      <c r="H31" s="462"/>
      <c r="I31" s="283"/>
      <c r="J31" s="283"/>
      <c r="K31" s="283"/>
      <c r="L31" s="283"/>
      <c r="M31" s="283"/>
      <c r="N31" s="283"/>
      <c r="O31" s="283"/>
      <c r="P31" s="283"/>
    </row>
    <row r="32" spans="1:17" s="289" customFormat="1" ht="18.75" customHeight="1" x14ac:dyDescent="0.45">
      <c r="A32" s="283"/>
      <c r="B32" s="200" t="s">
        <v>772</v>
      </c>
      <c r="C32" s="199" t="s">
        <v>624</v>
      </c>
      <c r="D32" s="65"/>
      <c r="E32" s="65"/>
      <c r="F32" s="462" t="s">
        <v>886</v>
      </c>
      <c r="G32" s="462"/>
      <c r="H32" s="462"/>
      <c r="I32" s="283"/>
      <c r="J32" s="283"/>
      <c r="K32" s="283"/>
      <c r="L32" s="283"/>
      <c r="M32" s="283"/>
      <c r="N32" s="283"/>
      <c r="O32" s="283"/>
      <c r="P32" s="283"/>
    </row>
    <row r="33" spans="1:16" s="289" customFormat="1" ht="18.75" customHeight="1" x14ac:dyDescent="0.45">
      <c r="A33" s="283"/>
      <c r="B33" s="200" t="s">
        <v>776</v>
      </c>
      <c r="C33" s="65" t="s">
        <v>774</v>
      </c>
      <c r="D33" s="65"/>
      <c r="E33" s="65"/>
      <c r="F33" s="433"/>
      <c r="G33" s="433"/>
      <c r="H33" s="433"/>
      <c r="I33" s="283"/>
      <c r="J33" s="283"/>
      <c r="K33" s="283"/>
      <c r="L33" s="283"/>
      <c r="M33" s="283"/>
      <c r="N33" s="283"/>
      <c r="O33" s="283"/>
      <c r="P33" s="283"/>
    </row>
    <row r="34" spans="1:16" ht="18.75" customHeight="1" x14ac:dyDescent="0.45">
      <c r="A34" s="43"/>
      <c r="B34" s="308"/>
      <c r="C34" s="65"/>
      <c r="D34" s="65"/>
      <c r="E34" s="65"/>
      <c r="F34" s="433"/>
      <c r="G34" s="433"/>
      <c r="H34" s="433"/>
      <c r="I34" s="43"/>
      <c r="J34" s="43"/>
      <c r="K34" s="43"/>
      <c r="L34" s="43"/>
      <c r="M34" s="43"/>
      <c r="N34" s="43"/>
      <c r="O34" s="43"/>
      <c r="P34" s="43"/>
    </row>
    <row r="35" spans="1:16" ht="18.75" customHeight="1" x14ac:dyDescent="0.45">
      <c r="A35" s="43"/>
      <c r="B35" s="308"/>
      <c r="C35" s="65"/>
      <c r="D35" s="65"/>
      <c r="E35" s="65"/>
      <c r="F35" s="433"/>
      <c r="G35" s="433"/>
      <c r="H35" s="433"/>
      <c r="I35" s="43"/>
      <c r="J35" s="43"/>
      <c r="K35" s="43"/>
      <c r="L35" s="43"/>
      <c r="M35" s="43"/>
      <c r="N35" s="43"/>
      <c r="O35" s="43"/>
      <c r="P35" s="43"/>
    </row>
    <row r="36" spans="1:16" ht="18.75" customHeight="1" x14ac:dyDescent="0.45">
      <c r="A36" s="43"/>
      <c r="B36" s="290"/>
      <c r="C36" s="43"/>
      <c r="D36" s="43"/>
      <c r="E36" s="43"/>
      <c r="F36" s="433"/>
      <c r="G36" s="433"/>
      <c r="H36" s="433"/>
      <c r="I36" s="43"/>
      <c r="J36" s="43"/>
      <c r="K36" s="43"/>
      <c r="L36" s="43"/>
      <c r="M36" s="43"/>
      <c r="N36" s="43"/>
      <c r="O36" s="43"/>
      <c r="P36" s="43"/>
    </row>
    <row r="37" spans="1:16" ht="18.75" customHeight="1" x14ac:dyDescent="0.45">
      <c r="A37" s="43"/>
      <c r="B37" s="290"/>
      <c r="C37" s="43"/>
      <c r="D37" s="43"/>
      <c r="E37" s="43"/>
      <c r="F37" s="433"/>
      <c r="G37" s="433"/>
      <c r="H37" s="433"/>
      <c r="I37" s="43"/>
      <c r="J37" s="43"/>
      <c r="K37" s="43"/>
      <c r="L37" s="43"/>
      <c r="M37" s="43"/>
      <c r="N37" s="43"/>
      <c r="O37" s="43"/>
      <c r="P37" s="43"/>
    </row>
    <row r="38" spans="1:16" ht="18.75" customHeight="1" x14ac:dyDescent="0.45">
      <c r="A38" s="43"/>
      <c r="B38" s="200" t="s">
        <v>775</v>
      </c>
      <c r="C38" s="65" t="s">
        <v>560</v>
      </c>
      <c r="D38" s="43"/>
      <c r="E38" s="43"/>
      <c r="F38" s="675"/>
      <c r="G38" s="472"/>
      <c r="H38" s="472"/>
      <c r="I38" s="43"/>
      <c r="J38" s="43"/>
      <c r="K38" s="43"/>
      <c r="L38" s="43"/>
      <c r="M38" s="43"/>
      <c r="N38" s="43"/>
      <c r="O38" s="43"/>
      <c r="P38" s="43"/>
    </row>
    <row r="39" spans="1:16" x14ac:dyDescent="0.45">
      <c r="A39" s="43"/>
      <c r="B39" s="43"/>
      <c r="C39" s="43"/>
      <c r="D39" s="43"/>
      <c r="E39" s="43"/>
      <c r="F39" s="43"/>
      <c r="G39" s="43"/>
      <c r="H39" s="43"/>
      <c r="I39" s="43"/>
      <c r="J39" s="43"/>
      <c r="K39" s="43"/>
      <c r="L39" s="43"/>
      <c r="M39" s="43"/>
      <c r="N39" s="43"/>
      <c r="O39" s="43"/>
      <c r="P39" s="43"/>
    </row>
    <row r="40" spans="1:16" x14ac:dyDescent="0.45">
      <c r="A40" s="43"/>
      <c r="B40" s="43"/>
      <c r="C40" s="43"/>
      <c r="D40" s="43"/>
      <c r="E40" s="43"/>
      <c r="F40" s="43"/>
      <c r="G40" s="43"/>
      <c r="H40" s="43"/>
      <c r="I40" s="43"/>
      <c r="J40" s="43"/>
      <c r="K40" s="43"/>
      <c r="L40" s="43"/>
      <c r="M40" s="43"/>
      <c r="N40" s="43"/>
      <c r="O40" s="43"/>
      <c r="P40" s="43"/>
    </row>
    <row r="41" spans="1:16" x14ac:dyDescent="0.45">
      <c r="A41" s="43"/>
      <c r="B41" s="43"/>
      <c r="C41" s="43"/>
      <c r="D41" s="43"/>
      <c r="E41" s="43"/>
      <c r="F41" s="43"/>
      <c r="G41" s="43"/>
      <c r="H41" s="43"/>
      <c r="I41" s="43"/>
      <c r="J41" s="43"/>
      <c r="K41" s="43"/>
      <c r="L41" s="43"/>
      <c r="M41" s="43"/>
      <c r="N41" s="43"/>
      <c r="O41" s="43"/>
      <c r="P41" s="43"/>
    </row>
    <row r="42" spans="1:16" ht="15" x14ac:dyDescent="0.45">
      <c r="A42" s="43"/>
      <c r="B42" s="418"/>
      <c r="C42" s="418"/>
      <c r="D42" s="418"/>
      <c r="E42" s="418"/>
      <c r="F42" s="418"/>
      <c r="G42" s="418"/>
      <c r="H42" s="418"/>
      <c r="I42" s="418"/>
      <c r="J42" s="43"/>
      <c r="K42" s="43"/>
      <c r="L42" s="43"/>
      <c r="M42" s="43"/>
      <c r="N42" s="43"/>
      <c r="O42" s="43"/>
      <c r="P42" s="43"/>
    </row>
    <row r="43" spans="1:16" ht="15" x14ac:dyDescent="0.45">
      <c r="A43" s="43"/>
      <c r="B43" s="96" t="s">
        <v>611</v>
      </c>
      <c r="C43" s="43"/>
      <c r="D43" s="43"/>
      <c r="E43" s="43"/>
      <c r="F43" s="43"/>
      <c r="G43" s="43"/>
      <c r="H43" s="43"/>
      <c r="I43" s="43"/>
      <c r="J43" s="43"/>
      <c r="K43" s="43"/>
      <c r="L43" s="43"/>
      <c r="M43" s="43"/>
      <c r="N43" s="43"/>
      <c r="O43" s="43"/>
      <c r="P43" s="43"/>
    </row>
    <row r="44" spans="1:16" x14ac:dyDescent="0.45">
      <c r="A44" s="43"/>
      <c r="B44" s="43"/>
      <c r="C44" s="43"/>
      <c r="D44" s="43"/>
      <c r="E44" s="43"/>
      <c r="F44" s="43"/>
      <c r="G44" s="43"/>
      <c r="H44" s="43"/>
      <c r="I44" s="43"/>
      <c r="J44" s="43"/>
      <c r="K44" s="43"/>
      <c r="L44" s="43"/>
      <c r="M44" s="43"/>
      <c r="N44" s="43"/>
      <c r="O44" s="43"/>
      <c r="P44" s="43"/>
    </row>
    <row r="45" spans="1:16" x14ac:dyDescent="0.45">
      <c r="A45" s="43"/>
      <c r="B45" s="43"/>
      <c r="C45" s="43"/>
      <c r="D45" s="43"/>
      <c r="E45" s="43"/>
      <c r="F45" s="43"/>
      <c r="G45" s="43"/>
      <c r="H45" s="43"/>
      <c r="I45" s="43"/>
      <c r="J45" s="43"/>
      <c r="K45" s="43"/>
      <c r="L45" s="43"/>
      <c r="M45" s="43"/>
      <c r="N45" s="43"/>
      <c r="O45" s="43"/>
      <c r="P45" s="43"/>
    </row>
    <row r="46" spans="1:16" x14ac:dyDescent="0.45">
      <c r="A46" s="43"/>
      <c r="B46" s="43"/>
      <c r="C46" s="43"/>
      <c r="D46" s="43"/>
      <c r="E46" s="43"/>
      <c r="F46" s="43"/>
      <c r="G46" s="43"/>
      <c r="H46" s="43"/>
      <c r="I46" s="43"/>
      <c r="J46" s="43"/>
      <c r="K46" s="43"/>
      <c r="L46" s="43"/>
      <c r="M46" s="43"/>
      <c r="N46" s="43"/>
      <c r="O46" s="43"/>
      <c r="P46" s="43"/>
    </row>
    <row r="47" spans="1:16" hidden="1" x14ac:dyDescent="0.45">
      <c r="A47" s="43"/>
      <c r="B47" s="43"/>
      <c r="C47" s="43"/>
      <c r="D47" s="43"/>
      <c r="E47" s="43"/>
      <c r="F47" s="43"/>
      <c r="G47" s="43"/>
      <c r="H47" s="43"/>
      <c r="I47" s="43"/>
      <c r="J47" s="43"/>
      <c r="K47" s="43"/>
      <c r="L47" s="43"/>
      <c r="M47" s="43"/>
      <c r="N47" s="43"/>
      <c r="O47" s="43"/>
      <c r="P47" s="43"/>
    </row>
    <row r="48" spans="1:16" hidden="1" x14ac:dyDescent="0.45">
      <c r="A48" s="43"/>
      <c r="B48" s="43"/>
      <c r="C48" s="43"/>
      <c r="D48" s="43"/>
      <c r="E48" s="43"/>
      <c r="F48" s="43"/>
      <c r="G48" s="43"/>
      <c r="H48" s="43"/>
      <c r="I48" s="43"/>
      <c r="J48" s="43"/>
      <c r="K48" s="43"/>
      <c r="L48" s="43"/>
      <c r="M48" s="43"/>
      <c r="N48" s="43"/>
      <c r="O48" s="43"/>
      <c r="P48" s="43"/>
    </row>
    <row r="49" spans="1:16" hidden="1" x14ac:dyDescent="0.45">
      <c r="A49" s="43"/>
      <c r="B49" s="43"/>
      <c r="C49" s="43"/>
      <c r="D49" s="43"/>
      <c r="E49" s="43"/>
      <c r="F49" s="43"/>
      <c r="G49" s="43"/>
      <c r="H49" s="43"/>
      <c r="I49" s="43"/>
      <c r="J49" s="43"/>
      <c r="K49" s="43"/>
      <c r="L49" s="43"/>
      <c r="M49" s="43"/>
      <c r="N49" s="43"/>
      <c r="O49" s="43"/>
      <c r="P49" s="43"/>
    </row>
    <row r="50" spans="1:16" hidden="1" x14ac:dyDescent="0.45">
      <c r="A50" s="43"/>
      <c r="B50" s="43"/>
      <c r="C50" s="43"/>
      <c r="D50" s="43"/>
      <c r="E50" s="43"/>
      <c r="F50" s="43"/>
      <c r="G50" s="43"/>
      <c r="H50" s="43"/>
      <c r="I50" s="43"/>
      <c r="J50" s="43"/>
      <c r="K50" s="43"/>
      <c r="L50" s="43"/>
      <c r="M50" s="43"/>
      <c r="N50" s="43"/>
      <c r="O50" s="43"/>
      <c r="P50" s="43"/>
    </row>
    <row r="51" spans="1:16" hidden="1" x14ac:dyDescent="0.45">
      <c r="A51" s="43"/>
      <c r="B51" s="43"/>
      <c r="C51" s="43"/>
      <c r="D51" s="43"/>
      <c r="E51" s="43"/>
      <c r="F51" s="43"/>
      <c r="G51" s="43"/>
      <c r="H51" s="43"/>
      <c r="I51" s="43"/>
      <c r="J51" s="43"/>
      <c r="K51" s="43"/>
      <c r="L51" s="43"/>
      <c r="M51" s="43"/>
      <c r="N51" s="43"/>
      <c r="O51" s="43"/>
      <c r="P51" s="43"/>
    </row>
    <row r="52" spans="1:16" hidden="1" x14ac:dyDescent="0.45">
      <c r="A52" s="43"/>
      <c r="B52" s="43"/>
      <c r="C52" s="43"/>
      <c r="D52" s="43"/>
      <c r="E52" s="43"/>
      <c r="F52" s="43"/>
      <c r="G52" s="43"/>
      <c r="H52" s="43"/>
      <c r="I52" s="43"/>
      <c r="J52" s="43"/>
      <c r="K52" s="43"/>
      <c r="L52" s="43"/>
      <c r="M52" s="43"/>
      <c r="N52" s="43"/>
      <c r="O52" s="43"/>
      <c r="P52" s="43"/>
    </row>
    <row r="53" spans="1:16" hidden="1" x14ac:dyDescent="0.45">
      <c r="A53" s="43"/>
      <c r="B53" s="43"/>
      <c r="C53" s="43"/>
      <c r="D53" s="43"/>
      <c r="E53" s="43"/>
      <c r="F53" s="43"/>
      <c r="G53" s="43"/>
      <c r="H53" s="43"/>
      <c r="I53" s="43"/>
      <c r="J53" s="43"/>
      <c r="K53" s="43"/>
      <c r="L53" s="43"/>
      <c r="M53" s="43"/>
      <c r="N53" s="43"/>
      <c r="O53" s="43"/>
      <c r="P53" s="43"/>
    </row>
    <row r="54" spans="1:16" hidden="1" x14ac:dyDescent="0.45">
      <c r="A54" s="43"/>
      <c r="B54" s="43"/>
      <c r="C54" s="43"/>
      <c r="D54" s="43"/>
      <c r="E54" s="43"/>
      <c r="F54" s="43"/>
      <c r="G54" s="43"/>
      <c r="H54" s="43"/>
      <c r="I54" s="43"/>
      <c r="J54" s="43"/>
      <c r="K54" s="43"/>
      <c r="L54" s="43"/>
      <c r="M54" s="43"/>
      <c r="N54" s="43"/>
      <c r="O54" s="43"/>
      <c r="P54" s="43"/>
    </row>
    <row r="55" spans="1:16" hidden="1" x14ac:dyDescent="0.45">
      <c r="A55" s="43"/>
      <c r="B55" s="43"/>
      <c r="C55" s="43"/>
      <c r="D55" s="43"/>
      <c r="E55" s="43"/>
      <c r="F55" s="43"/>
      <c r="G55" s="43"/>
      <c r="H55" s="43"/>
      <c r="I55" s="43"/>
      <c r="J55" s="43"/>
      <c r="K55" s="43"/>
      <c r="L55" s="43"/>
      <c r="M55" s="43"/>
      <c r="N55" s="43"/>
      <c r="O55" s="43"/>
      <c r="P55" s="43"/>
    </row>
    <row r="56" spans="1:16" hidden="1" x14ac:dyDescent="0.45">
      <c r="A56" s="43"/>
      <c r="B56" s="43"/>
      <c r="C56" s="43"/>
      <c r="D56" s="43"/>
      <c r="E56" s="43"/>
      <c r="F56" s="43"/>
      <c r="G56" s="43"/>
      <c r="H56" s="43"/>
      <c r="I56" s="43"/>
      <c r="J56" s="43"/>
      <c r="K56" s="43"/>
      <c r="L56" s="43"/>
      <c r="M56" s="43"/>
      <c r="N56" s="43"/>
      <c r="O56" s="43"/>
      <c r="P56" s="43"/>
    </row>
    <row r="57" spans="1:16" hidden="1" x14ac:dyDescent="0.45"/>
    <row r="58" spans="1:16" hidden="1" x14ac:dyDescent="0.45"/>
    <row r="59" spans="1:16" hidden="1" x14ac:dyDescent="0.45"/>
    <row r="60" spans="1:16" hidden="1" x14ac:dyDescent="0.45"/>
    <row r="61" spans="1:16" hidden="1" x14ac:dyDescent="0.45"/>
    <row r="62" spans="1:16" hidden="1" x14ac:dyDescent="0.45"/>
    <row r="63" spans="1:16" hidden="1" x14ac:dyDescent="0.45"/>
    <row r="64" spans="1:16" hidden="1" x14ac:dyDescent="0.45"/>
    <row r="65" hidden="1" x14ac:dyDescent="0.45"/>
  </sheetData>
  <sheetProtection password="E291" sheet="1" objects="1" scenarios="1"/>
  <mergeCells count="33">
    <mergeCell ref="C26:E26"/>
    <mergeCell ref="G26:H26"/>
    <mergeCell ref="K8:M9"/>
    <mergeCell ref="B10:G11"/>
    <mergeCell ref="J10:L11"/>
    <mergeCell ref="C22:E22"/>
    <mergeCell ref="D3:G4"/>
    <mergeCell ref="B7:F8"/>
    <mergeCell ref="H4:I6"/>
    <mergeCell ref="C21:E21"/>
    <mergeCell ref="K6:M7"/>
    <mergeCell ref="C20:E20"/>
    <mergeCell ref="G20:H20"/>
    <mergeCell ref="C19:E19"/>
    <mergeCell ref="G19:H19"/>
    <mergeCell ref="C18:E18"/>
    <mergeCell ref="G18:H18"/>
    <mergeCell ref="F38:H38"/>
    <mergeCell ref="B42:I42"/>
    <mergeCell ref="C23:E23"/>
    <mergeCell ref="C25:E25"/>
    <mergeCell ref="C17:E17"/>
    <mergeCell ref="G17:H17"/>
    <mergeCell ref="G21:H21"/>
    <mergeCell ref="G22:H22"/>
    <mergeCell ref="G23:H23"/>
    <mergeCell ref="G25:H25"/>
    <mergeCell ref="C24:E24"/>
    <mergeCell ref="G24:H24"/>
    <mergeCell ref="F30:H30"/>
    <mergeCell ref="F31:H31"/>
    <mergeCell ref="F32:H32"/>
    <mergeCell ref="F33:H37"/>
  </mergeCells>
  <dataValidations count="5">
    <dataValidation type="list" allowBlank="1" showInputMessage="1" showErrorMessage="1" sqref="G21:H21" xr:uid="{00000000-0002-0000-0900-000000000000}">
      <formula1>"Separate document being provided with this form,Contained in the 'Gantt Chart' worksheet in this file"</formula1>
    </dataValidation>
    <dataValidation type="list" allowBlank="1" showInputMessage="1" showErrorMessage="1" sqref="G22:H24" xr:uid="{00000000-0002-0000-0900-000001000000}">
      <formula1>"Separate document(s) being provided with this form"</formula1>
    </dataValidation>
    <dataValidation type="list" allowBlank="1" showInputMessage="1" showErrorMessage="1" sqref="G25:H25" xr:uid="{00000000-0002-0000-0900-000002000000}">
      <formula1>"Separate document being provided with this form,Contained in the 'Breakdown of costs' worksheet in this file"</formula1>
    </dataValidation>
    <dataValidation type="list" allowBlank="1" showInputMessage="1" showErrorMessage="1" sqref="G26:H26" xr:uid="{00000000-0002-0000-0900-000003000000}">
      <formula1>"Separate document being provided with this form,Contained in the 'Calculations and assumptions' worksheet in this file"</formula1>
    </dataValidation>
    <dataValidation type="list" allowBlank="1" showInputMessage="1" showErrorMessage="1" sqref="G18:H20" xr:uid="{00000000-0002-0000-0900-000004000000}">
      <formula1>"Not supplied as same as Checkpoint 2 version,Updated version supplied with this form"</formula1>
    </dataValidation>
  </dataValidations>
  <hyperlinks>
    <hyperlink ref="H4:I6" location="'Home page'!A1" display="'Home page'!A1" xr:uid="{00000000-0004-0000-0900-000000000000}"/>
  </hyperlinks>
  <pageMargins left="0.7" right="0.7" top="0.75" bottom="0.75" header="0.3" footer="0.3"/>
  <pageSetup paperSize="9" scale="5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
  <sheetViews>
    <sheetView workbookViewId="0"/>
  </sheetViews>
  <sheetFormatPr defaultRowHeight="14.25" x14ac:dyDescent="0.4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
  <sheetViews>
    <sheetView workbookViewId="0">
      <selection activeCell="A2" sqref="A2"/>
    </sheetView>
  </sheetViews>
  <sheetFormatPr defaultRowHeight="14.25" x14ac:dyDescent="0.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
  <sheetViews>
    <sheetView workbookViewId="0">
      <selection activeCell="B2" sqref="B2"/>
    </sheetView>
  </sheetViews>
  <sheetFormatPr defaultRowHeight="14.25" x14ac:dyDescent="0.4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4" tint="0.59999389629810485"/>
  </sheetPr>
  <dimension ref="A1:EX156"/>
  <sheetViews>
    <sheetView showGridLines="0" zoomScaleNormal="100" workbookViewId="0">
      <selection activeCell="A10" sqref="A10"/>
    </sheetView>
  </sheetViews>
  <sheetFormatPr defaultColWidth="0" defaultRowHeight="14.25" zeroHeight="1" x14ac:dyDescent="0.45"/>
  <cols>
    <col min="1" max="1" width="9.1328125" customWidth="1"/>
    <col min="2" max="2" width="13.73046875" customWidth="1"/>
    <col min="3" max="4" width="11.1328125" customWidth="1"/>
    <col min="5" max="18" width="11.1328125" hidden="1" customWidth="1"/>
    <col min="19" max="20" width="9.3984375" customWidth="1"/>
    <col min="21" max="21" width="16.73046875" customWidth="1"/>
    <col min="22" max="23" width="11.1328125" customWidth="1"/>
    <col min="24" max="37" width="11.1328125" hidden="1" customWidth="1"/>
    <col min="38" max="39" width="9.3984375" customWidth="1"/>
    <col min="40" max="40" width="14.265625" customWidth="1"/>
    <col min="41" max="42" width="11.1328125" customWidth="1"/>
    <col min="43" max="56" width="11.1328125" hidden="1" customWidth="1"/>
    <col min="57" max="60" width="9.73046875" customWidth="1"/>
    <col min="61" max="70" width="9.73046875" hidden="1" customWidth="1"/>
    <col min="71" max="71" width="10.1328125" hidden="1" customWidth="1"/>
    <col min="72" max="74" width="9.73046875" hidden="1" customWidth="1"/>
    <col min="75" max="75" width="9.73046875" customWidth="1"/>
    <col min="76" max="90" width="11.265625" hidden="1" customWidth="1"/>
    <col min="91" max="91" width="8.86328125" customWidth="1"/>
    <col min="92" max="94" width="11.1328125" customWidth="1"/>
    <col min="95" max="108" width="11.1328125" hidden="1" customWidth="1"/>
    <col min="109" max="109" width="8.86328125" customWidth="1"/>
    <col min="110" max="112" width="11.1328125" customWidth="1"/>
    <col min="113" max="126" width="11.1328125" hidden="1" customWidth="1"/>
    <col min="127" max="127" width="8.86328125" customWidth="1"/>
    <col min="128" max="154" width="0" style="3" hidden="1" customWidth="1"/>
    <col min="155" max="16384" width="8.86328125" style="3" hidden="1"/>
  </cols>
  <sheetData>
    <row r="1" spans="1:127" ht="35.25" x14ac:dyDescent="0.95">
      <c r="A1" s="22" t="s">
        <v>69</v>
      </c>
      <c r="B1" s="6"/>
      <c r="C1" s="6"/>
      <c r="D1" s="6"/>
      <c r="E1" s="11"/>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row>
    <row r="2" spans="1:127" x14ac:dyDescent="0.4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81" t="s">
        <v>22</v>
      </c>
      <c r="BZ2" s="681"/>
      <c r="CA2" s="681"/>
      <c r="CB2" s="681"/>
      <c r="CC2" s="681"/>
      <c r="CD2" s="681"/>
      <c r="CE2" s="681"/>
      <c r="CF2" s="681"/>
      <c r="CG2" s="681"/>
      <c r="CH2" s="681"/>
      <c r="CI2" s="681"/>
      <c r="CJ2" s="681"/>
      <c r="CK2" s="681"/>
      <c r="CL2" s="681"/>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row>
    <row r="3" spans="1:127" x14ac:dyDescent="0.45">
      <c r="A3" s="6"/>
      <c r="B3" s="12"/>
      <c r="C3" s="683" t="s">
        <v>5</v>
      </c>
      <c r="D3" s="683"/>
      <c r="E3" s="683"/>
      <c r="F3" s="683"/>
      <c r="G3" s="683"/>
      <c r="H3" s="683"/>
      <c r="I3" s="683"/>
      <c r="J3" s="683"/>
      <c r="K3" s="683"/>
      <c r="L3" s="683"/>
      <c r="M3" s="683"/>
      <c r="N3" s="683"/>
      <c r="O3" s="683"/>
      <c r="P3" s="683"/>
      <c r="Q3" s="683"/>
      <c r="R3" s="683"/>
      <c r="S3" s="6"/>
      <c r="T3" s="6"/>
      <c r="U3" s="12"/>
      <c r="V3" s="683" t="s">
        <v>8</v>
      </c>
      <c r="W3" s="683"/>
      <c r="X3" s="683"/>
      <c r="Y3" s="683"/>
      <c r="Z3" s="683"/>
      <c r="AA3" s="683"/>
      <c r="AB3" s="683"/>
      <c r="AC3" s="683"/>
      <c r="AD3" s="683"/>
      <c r="AE3" s="683"/>
      <c r="AF3" s="683"/>
      <c r="AG3" s="683"/>
      <c r="AH3" s="683"/>
      <c r="AI3" s="683"/>
      <c r="AJ3" s="683"/>
      <c r="AK3" s="683"/>
      <c r="AL3" s="6"/>
      <c r="AM3" s="6"/>
      <c r="AN3" s="12"/>
      <c r="AO3" s="683" t="s">
        <v>9</v>
      </c>
      <c r="AP3" s="683"/>
      <c r="AQ3" s="683"/>
      <c r="AR3" s="683"/>
      <c r="AS3" s="683"/>
      <c r="AT3" s="683"/>
      <c r="AU3" s="683"/>
      <c r="AV3" s="683"/>
      <c r="AW3" s="683"/>
      <c r="AX3" s="683"/>
      <c r="AY3" s="683"/>
      <c r="AZ3" s="683"/>
      <c r="BA3" s="683"/>
      <c r="BB3" s="683"/>
      <c r="BC3" s="683"/>
      <c r="BD3" s="683"/>
      <c r="BE3" s="6"/>
      <c r="BF3" s="12"/>
      <c r="BG3" s="683" t="s">
        <v>15</v>
      </c>
      <c r="BH3" s="683"/>
      <c r="BI3" s="683"/>
      <c r="BJ3" s="683"/>
      <c r="BK3" s="683"/>
      <c r="BL3" s="683"/>
      <c r="BM3" s="683"/>
      <c r="BN3" s="683"/>
      <c r="BO3" s="683"/>
      <c r="BP3" s="683"/>
      <c r="BQ3" s="683"/>
      <c r="BR3" s="683"/>
      <c r="BS3" s="683"/>
      <c r="BT3" s="683"/>
      <c r="BU3" s="683"/>
      <c r="BV3" s="683"/>
      <c r="BW3" s="6"/>
      <c r="BX3" s="12"/>
      <c r="BY3" s="683"/>
      <c r="BZ3" s="683"/>
      <c r="CA3" s="683"/>
      <c r="CB3" s="683"/>
      <c r="CC3" s="683"/>
      <c r="CD3" s="683"/>
      <c r="CE3" s="683"/>
      <c r="CF3" s="683"/>
      <c r="CG3" s="683"/>
      <c r="CH3" s="683"/>
      <c r="CI3" s="683"/>
      <c r="CJ3" s="683"/>
      <c r="CK3" s="683"/>
      <c r="CL3" s="683"/>
      <c r="CM3" s="6"/>
      <c r="CN3" s="12"/>
      <c r="CO3" s="683" t="s">
        <v>11</v>
      </c>
      <c r="CP3" s="683"/>
      <c r="CQ3" s="683"/>
      <c r="CR3" s="683"/>
      <c r="CS3" s="683"/>
      <c r="CT3" s="683"/>
      <c r="CU3" s="683"/>
      <c r="CV3" s="683"/>
      <c r="CW3" s="683"/>
      <c r="CX3" s="683"/>
      <c r="CY3" s="683"/>
      <c r="CZ3" s="683"/>
      <c r="DA3" s="683"/>
      <c r="DB3" s="683"/>
      <c r="DC3" s="683"/>
      <c r="DD3" s="683"/>
      <c r="DE3" s="6"/>
      <c r="DF3" s="12"/>
      <c r="DG3" s="683" t="s">
        <v>12</v>
      </c>
      <c r="DH3" s="683"/>
      <c r="DI3" s="683"/>
      <c r="DJ3" s="683"/>
      <c r="DK3" s="683"/>
      <c r="DL3" s="683"/>
      <c r="DM3" s="683"/>
      <c r="DN3" s="683"/>
      <c r="DO3" s="683"/>
      <c r="DP3" s="683"/>
      <c r="DQ3" s="683"/>
      <c r="DR3" s="683"/>
      <c r="DS3" s="683"/>
      <c r="DT3" s="683"/>
      <c r="DU3" s="683"/>
      <c r="DV3" s="683"/>
      <c r="DW3" s="6"/>
    </row>
    <row r="4" spans="1:127" ht="15.4" x14ac:dyDescent="0.45">
      <c r="A4" s="6"/>
      <c r="B4" s="7"/>
      <c r="C4" s="13" t="s">
        <v>44</v>
      </c>
      <c r="D4" s="13" t="s">
        <v>45</v>
      </c>
      <c r="E4" s="13" t="s">
        <v>608</v>
      </c>
      <c r="F4" s="13" t="s">
        <v>583</v>
      </c>
      <c r="G4" s="13" t="s">
        <v>584</v>
      </c>
      <c r="H4" s="13" t="s">
        <v>585</v>
      </c>
      <c r="I4" s="13" t="s">
        <v>586</v>
      </c>
      <c r="J4" s="13" t="s">
        <v>587</v>
      </c>
      <c r="K4" s="13" t="s">
        <v>588</v>
      </c>
      <c r="L4" s="13" t="s">
        <v>589</v>
      </c>
      <c r="M4" s="13" t="s">
        <v>590</v>
      </c>
      <c r="N4" s="13" t="s">
        <v>591</v>
      </c>
      <c r="O4" s="13" t="s">
        <v>592</v>
      </c>
      <c r="P4" s="13" t="s">
        <v>56</v>
      </c>
      <c r="Q4" s="13" t="s">
        <v>57</v>
      </c>
      <c r="R4" s="13" t="s">
        <v>58</v>
      </c>
      <c r="S4" s="7"/>
      <c r="T4" s="7"/>
      <c r="U4" s="7"/>
      <c r="V4" s="13" t="s">
        <v>44</v>
      </c>
      <c r="W4" s="13" t="s">
        <v>45</v>
      </c>
      <c r="X4" s="13" t="s">
        <v>608</v>
      </c>
      <c r="Y4" s="13" t="s">
        <v>583</v>
      </c>
      <c r="Z4" s="13" t="s">
        <v>584</v>
      </c>
      <c r="AA4" s="13" t="s">
        <v>585</v>
      </c>
      <c r="AB4" s="13" t="s">
        <v>586</v>
      </c>
      <c r="AC4" s="13" t="s">
        <v>587</v>
      </c>
      <c r="AD4" s="13" t="s">
        <v>588</v>
      </c>
      <c r="AE4" s="13" t="s">
        <v>589</v>
      </c>
      <c r="AF4" s="13" t="s">
        <v>590</v>
      </c>
      <c r="AG4" s="13" t="s">
        <v>591</v>
      </c>
      <c r="AH4" s="13" t="s">
        <v>592</v>
      </c>
      <c r="AI4" s="13" t="s">
        <v>56</v>
      </c>
      <c r="AJ4" s="13" t="s">
        <v>57</v>
      </c>
      <c r="AK4" s="13" t="s">
        <v>58</v>
      </c>
      <c r="AL4" s="7"/>
      <c r="AM4" s="7"/>
      <c r="AN4" s="7"/>
      <c r="AO4" s="13" t="s">
        <v>44</v>
      </c>
      <c r="AP4" s="13" t="s">
        <v>45</v>
      </c>
      <c r="AQ4" s="13" t="s">
        <v>608</v>
      </c>
      <c r="AR4" s="13" t="s">
        <v>583</v>
      </c>
      <c r="AS4" s="13" t="s">
        <v>584</v>
      </c>
      <c r="AT4" s="13" t="s">
        <v>585</v>
      </c>
      <c r="AU4" s="13" t="s">
        <v>586</v>
      </c>
      <c r="AV4" s="13" t="s">
        <v>587</v>
      </c>
      <c r="AW4" s="13" t="s">
        <v>588</v>
      </c>
      <c r="AX4" s="13" t="s">
        <v>589</v>
      </c>
      <c r="AY4" s="13" t="s">
        <v>590</v>
      </c>
      <c r="AZ4" s="13" t="s">
        <v>591</v>
      </c>
      <c r="BA4" s="13" t="s">
        <v>592</v>
      </c>
      <c r="BB4" s="13" t="s">
        <v>56</v>
      </c>
      <c r="BC4" s="13" t="s">
        <v>57</v>
      </c>
      <c r="BD4" s="13" t="s">
        <v>58</v>
      </c>
      <c r="BE4" s="7"/>
      <c r="BF4" s="7"/>
      <c r="BG4" s="13" t="s">
        <v>44</v>
      </c>
      <c r="BH4" s="13" t="s">
        <v>45</v>
      </c>
      <c r="BI4" s="13" t="s">
        <v>608</v>
      </c>
      <c r="BJ4" s="13" t="s">
        <v>583</v>
      </c>
      <c r="BK4" s="13" t="s">
        <v>584</v>
      </c>
      <c r="BL4" s="13" t="s">
        <v>585</v>
      </c>
      <c r="BM4" s="13" t="s">
        <v>586</v>
      </c>
      <c r="BN4" s="13" t="s">
        <v>587</v>
      </c>
      <c r="BO4" s="13" t="s">
        <v>588</v>
      </c>
      <c r="BP4" s="13" t="s">
        <v>589</v>
      </c>
      <c r="BQ4" s="13" t="s">
        <v>590</v>
      </c>
      <c r="BR4" s="13" t="s">
        <v>591</v>
      </c>
      <c r="BS4" s="13" t="s">
        <v>592</v>
      </c>
      <c r="BT4" s="13" t="s">
        <v>56</v>
      </c>
      <c r="BU4" s="13" t="s">
        <v>57</v>
      </c>
      <c r="BV4" s="13" t="s">
        <v>58</v>
      </c>
      <c r="BW4" s="7"/>
      <c r="BX4" s="7"/>
      <c r="BY4" s="13" t="s">
        <v>608</v>
      </c>
      <c r="BZ4" s="13" t="s">
        <v>583</v>
      </c>
      <c r="CA4" s="13" t="s">
        <v>584</v>
      </c>
      <c r="CB4" s="13" t="s">
        <v>585</v>
      </c>
      <c r="CC4" s="13" t="s">
        <v>586</v>
      </c>
      <c r="CD4" s="13" t="s">
        <v>587</v>
      </c>
      <c r="CE4" s="13" t="s">
        <v>588</v>
      </c>
      <c r="CF4" s="13" t="s">
        <v>589</v>
      </c>
      <c r="CG4" s="13" t="s">
        <v>590</v>
      </c>
      <c r="CH4" s="13" t="s">
        <v>591</v>
      </c>
      <c r="CI4" s="13" t="s">
        <v>592</v>
      </c>
      <c r="CJ4" s="13" t="s">
        <v>605</v>
      </c>
      <c r="CK4" s="13" t="s">
        <v>606</v>
      </c>
      <c r="CL4" s="13" t="s">
        <v>607</v>
      </c>
      <c r="CM4" s="7"/>
      <c r="CN4" s="7"/>
      <c r="CO4" s="13" t="s">
        <v>44</v>
      </c>
      <c r="CP4" s="13" t="s">
        <v>45</v>
      </c>
      <c r="CQ4" s="13" t="s">
        <v>608</v>
      </c>
      <c r="CR4" s="13" t="s">
        <v>583</v>
      </c>
      <c r="CS4" s="13" t="s">
        <v>584</v>
      </c>
      <c r="CT4" s="13" t="s">
        <v>585</v>
      </c>
      <c r="CU4" s="13" t="s">
        <v>586</v>
      </c>
      <c r="CV4" s="13" t="s">
        <v>587</v>
      </c>
      <c r="CW4" s="13" t="s">
        <v>588</v>
      </c>
      <c r="CX4" s="13" t="s">
        <v>589</v>
      </c>
      <c r="CY4" s="13" t="s">
        <v>590</v>
      </c>
      <c r="CZ4" s="13" t="s">
        <v>591</v>
      </c>
      <c r="DA4" s="13" t="s">
        <v>592</v>
      </c>
      <c r="DB4" s="13" t="s">
        <v>56</v>
      </c>
      <c r="DC4" s="13" t="s">
        <v>57</v>
      </c>
      <c r="DD4" s="13" t="s">
        <v>58</v>
      </c>
      <c r="DE4" s="7"/>
      <c r="DF4" s="7"/>
      <c r="DG4" s="13" t="s">
        <v>44</v>
      </c>
      <c r="DH4" s="13" t="s">
        <v>45</v>
      </c>
      <c r="DI4" s="13" t="s">
        <v>608</v>
      </c>
      <c r="DJ4" s="13" t="s">
        <v>583</v>
      </c>
      <c r="DK4" s="13" t="s">
        <v>584</v>
      </c>
      <c r="DL4" s="13" t="s">
        <v>585</v>
      </c>
      <c r="DM4" s="13" t="s">
        <v>586</v>
      </c>
      <c r="DN4" s="13" t="s">
        <v>587</v>
      </c>
      <c r="DO4" s="13" t="s">
        <v>588</v>
      </c>
      <c r="DP4" s="13" t="s">
        <v>589</v>
      </c>
      <c r="DQ4" s="13" t="s">
        <v>590</v>
      </c>
      <c r="DR4" s="13" t="s">
        <v>591</v>
      </c>
      <c r="DS4" s="13" t="s">
        <v>592</v>
      </c>
      <c r="DT4" s="13" t="s">
        <v>56</v>
      </c>
      <c r="DU4" s="13" t="s">
        <v>57</v>
      </c>
      <c r="DV4" s="13" t="s">
        <v>58</v>
      </c>
      <c r="DW4" s="7"/>
    </row>
    <row r="5" spans="1:127" ht="15.4" x14ac:dyDescent="0.45">
      <c r="A5" s="6"/>
      <c r="B5" s="17" t="s">
        <v>10</v>
      </c>
      <c r="C5" s="19" t="e">
        <f t="shared" ref="C5:R5" si="0">SUM(C7:C22)</f>
        <v>#REF!</v>
      </c>
      <c r="D5" s="19" t="e">
        <f t="shared" si="0"/>
        <v>#REF!</v>
      </c>
      <c r="E5" s="19" t="e">
        <f t="shared" si="0"/>
        <v>#REF!</v>
      </c>
      <c r="F5" s="19" t="e">
        <f t="shared" si="0"/>
        <v>#REF!</v>
      </c>
      <c r="G5" s="19" t="e">
        <f t="shared" si="0"/>
        <v>#REF!</v>
      </c>
      <c r="H5" s="19" t="e">
        <f t="shared" si="0"/>
        <v>#REF!</v>
      </c>
      <c r="I5" s="19" t="e">
        <f t="shared" si="0"/>
        <v>#REF!</v>
      </c>
      <c r="J5" s="19" t="e">
        <f t="shared" si="0"/>
        <v>#REF!</v>
      </c>
      <c r="K5" s="19" t="e">
        <f t="shared" si="0"/>
        <v>#REF!</v>
      </c>
      <c r="L5" s="19" t="e">
        <f t="shared" si="0"/>
        <v>#REF!</v>
      </c>
      <c r="M5" s="19" t="e">
        <f t="shared" si="0"/>
        <v>#REF!</v>
      </c>
      <c r="N5" s="19" t="e">
        <f t="shared" si="0"/>
        <v>#REF!</v>
      </c>
      <c r="O5" s="19" t="e">
        <f t="shared" si="0"/>
        <v>#REF!</v>
      </c>
      <c r="P5" s="19" t="e">
        <f t="shared" si="0"/>
        <v>#REF!</v>
      </c>
      <c r="Q5" s="19" t="e">
        <f t="shared" si="0"/>
        <v>#REF!</v>
      </c>
      <c r="R5" s="19" t="e">
        <f t="shared" si="0"/>
        <v>#REF!</v>
      </c>
      <c r="S5" s="7"/>
      <c r="T5" s="7"/>
      <c r="U5" s="8" t="s">
        <v>10</v>
      </c>
      <c r="V5" s="19" t="e">
        <f t="shared" ref="V5:AK5" si="1">SUM(V7:V22)</f>
        <v>#REF!</v>
      </c>
      <c r="W5" s="19" t="e">
        <f t="shared" si="1"/>
        <v>#REF!</v>
      </c>
      <c r="X5" s="19" t="e">
        <f t="shared" si="1"/>
        <v>#REF!</v>
      </c>
      <c r="Y5" s="19" t="e">
        <f t="shared" si="1"/>
        <v>#REF!</v>
      </c>
      <c r="Z5" s="19" t="e">
        <f t="shared" si="1"/>
        <v>#REF!</v>
      </c>
      <c r="AA5" s="19" t="e">
        <f t="shared" si="1"/>
        <v>#REF!</v>
      </c>
      <c r="AB5" s="19" t="e">
        <f t="shared" si="1"/>
        <v>#REF!</v>
      </c>
      <c r="AC5" s="19" t="e">
        <f t="shared" si="1"/>
        <v>#REF!</v>
      </c>
      <c r="AD5" s="19" t="e">
        <f t="shared" si="1"/>
        <v>#REF!</v>
      </c>
      <c r="AE5" s="19" t="e">
        <f t="shared" si="1"/>
        <v>#REF!</v>
      </c>
      <c r="AF5" s="19" t="e">
        <f t="shared" si="1"/>
        <v>#REF!</v>
      </c>
      <c r="AG5" s="19" t="e">
        <f t="shared" si="1"/>
        <v>#REF!</v>
      </c>
      <c r="AH5" s="19" t="e">
        <f t="shared" si="1"/>
        <v>#REF!</v>
      </c>
      <c r="AI5" s="19" t="e">
        <f t="shared" si="1"/>
        <v>#REF!</v>
      </c>
      <c r="AJ5" s="19" t="e">
        <f t="shared" si="1"/>
        <v>#REF!</v>
      </c>
      <c r="AK5" s="19" t="e">
        <f t="shared" si="1"/>
        <v>#REF!</v>
      </c>
      <c r="AL5" s="7"/>
      <c r="AM5" s="7"/>
      <c r="AN5" s="8" t="s">
        <v>10</v>
      </c>
      <c r="AO5" s="19" t="e">
        <f t="shared" ref="AO5:BD5" si="2">SUM(AO7:AO22)</f>
        <v>#REF!</v>
      </c>
      <c r="AP5" s="19" t="e">
        <f t="shared" si="2"/>
        <v>#REF!</v>
      </c>
      <c r="AQ5" s="19" t="e">
        <f t="shared" si="2"/>
        <v>#REF!</v>
      </c>
      <c r="AR5" s="19" t="e">
        <f t="shared" si="2"/>
        <v>#REF!</v>
      </c>
      <c r="AS5" s="19" t="e">
        <f t="shared" si="2"/>
        <v>#REF!</v>
      </c>
      <c r="AT5" s="19" t="e">
        <f t="shared" si="2"/>
        <v>#REF!</v>
      </c>
      <c r="AU5" s="19" t="e">
        <f t="shared" si="2"/>
        <v>#REF!</v>
      </c>
      <c r="AV5" s="19" t="e">
        <f t="shared" si="2"/>
        <v>#REF!</v>
      </c>
      <c r="AW5" s="19" t="e">
        <f t="shared" si="2"/>
        <v>#REF!</v>
      </c>
      <c r="AX5" s="19" t="e">
        <f t="shared" si="2"/>
        <v>#REF!</v>
      </c>
      <c r="AY5" s="19" t="e">
        <f t="shared" si="2"/>
        <v>#REF!</v>
      </c>
      <c r="AZ5" s="19" t="e">
        <f t="shared" si="2"/>
        <v>#REF!</v>
      </c>
      <c r="BA5" s="19" t="e">
        <f t="shared" si="2"/>
        <v>#REF!</v>
      </c>
      <c r="BB5" s="19" t="e">
        <f t="shared" si="2"/>
        <v>#REF!</v>
      </c>
      <c r="BC5" s="19" t="e">
        <f t="shared" si="2"/>
        <v>#REF!</v>
      </c>
      <c r="BD5" s="19" t="e">
        <f t="shared" si="2"/>
        <v>#REF!</v>
      </c>
      <c r="BE5" s="7"/>
      <c r="BF5" s="8" t="s">
        <v>10</v>
      </c>
      <c r="BG5" s="19" t="e">
        <f t="shared" ref="BG5:BV5" si="3">SUM(BG7:BG21)</f>
        <v>#REF!</v>
      </c>
      <c r="BH5" s="19" t="e">
        <f t="shared" si="3"/>
        <v>#REF!</v>
      </c>
      <c r="BI5" s="19" t="e">
        <f t="shared" si="3"/>
        <v>#REF!</v>
      </c>
      <c r="BJ5" s="19" t="e">
        <f t="shared" si="3"/>
        <v>#REF!</v>
      </c>
      <c r="BK5" s="19" t="e">
        <f t="shared" si="3"/>
        <v>#REF!</v>
      </c>
      <c r="BL5" s="19" t="e">
        <f t="shared" si="3"/>
        <v>#REF!</v>
      </c>
      <c r="BM5" s="19" t="e">
        <f t="shared" si="3"/>
        <v>#REF!</v>
      </c>
      <c r="BN5" s="19" t="e">
        <f t="shared" si="3"/>
        <v>#REF!</v>
      </c>
      <c r="BO5" s="19" t="e">
        <f t="shared" si="3"/>
        <v>#REF!</v>
      </c>
      <c r="BP5" s="19" t="e">
        <f t="shared" si="3"/>
        <v>#REF!</v>
      </c>
      <c r="BQ5" s="19" t="e">
        <f t="shared" si="3"/>
        <v>#REF!</v>
      </c>
      <c r="BR5" s="19" t="e">
        <f t="shared" si="3"/>
        <v>#REF!</v>
      </c>
      <c r="BS5" s="19" t="e">
        <f t="shared" si="3"/>
        <v>#REF!</v>
      </c>
      <c r="BT5" s="19" t="e">
        <f t="shared" si="3"/>
        <v>#REF!</v>
      </c>
      <c r="BU5" s="19" t="e">
        <f t="shared" si="3"/>
        <v>#REF!</v>
      </c>
      <c r="BV5" s="19" t="e">
        <f t="shared" si="3"/>
        <v>#REF!</v>
      </c>
      <c r="BW5" s="7"/>
      <c r="BX5" s="8" t="s">
        <v>10</v>
      </c>
      <c r="BY5" s="19">
        <f t="shared" ref="BY5:CL5" si="4">SUM(BY7:BY22)</f>
        <v>0</v>
      </c>
      <c r="BZ5" s="19">
        <f t="shared" si="4"/>
        <v>0</v>
      </c>
      <c r="CA5" s="19">
        <f t="shared" si="4"/>
        <v>0</v>
      </c>
      <c r="CB5" s="19">
        <f t="shared" si="4"/>
        <v>0</v>
      </c>
      <c r="CC5" s="19">
        <f t="shared" si="4"/>
        <v>0</v>
      </c>
      <c r="CD5" s="19">
        <f t="shared" si="4"/>
        <v>0</v>
      </c>
      <c r="CE5" s="19">
        <f t="shared" si="4"/>
        <v>0</v>
      </c>
      <c r="CF5" s="19">
        <f t="shared" si="4"/>
        <v>0</v>
      </c>
      <c r="CG5" s="19">
        <f t="shared" si="4"/>
        <v>0</v>
      </c>
      <c r="CH5" s="19">
        <f t="shared" si="4"/>
        <v>0</v>
      </c>
      <c r="CI5" s="19">
        <f t="shared" si="4"/>
        <v>0</v>
      </c>
      <c r="CJ5" s="19">
        <f t="shared" si="4"/>
        <v>0</v>
      </c>
      <c r="CK5" s="19">
        <f t="shared" si="4"/>
        <v>0</v>
      </c>
      <c r="CL5" s="19">
        <f t="shared" si="4"/>
        <v>0</v>
      </c>
      <c r="CM5" s="7"/>
      <c r="CN5" s="8" t="s">
        <v>10</v>
      </c>
      <c r="CO5" s="19" t="e">
        <f>SUM(CO7:CO22)</f>
        <v>#REF!</v>
      </c>
      <c r="CP5" s="19" t="e">
        <f>SUM(CP7:CP22)</f>
        <v>#REF!</v>
      </c>
      <c r="CQ5" s="19" t="e">
        <f t="shared" ref="CQ5:DD5" si="5">SUM(CQ7:CQ25)</f>
        <v>#REF!</v>
      </c>
      <c r="CR5" s="19" t="e">
        <f t="shared" si="5"/>
        <v>#REF!</v>
      </c>
      <c r="CS5" s="19" t="e">
        <f t="shared" si="5"/>
        <v>#REF!</v>
      </c>
      <c r="CT5" s="19" t="e">
        <f t="shared" si="5"/>
        <v>#REF!</v>
      </c>
      <c r="CU5" s="19" t="e">
        <f t="shared" si="5"/>
        <v>#REF!</v>
      </c>
      <c r="CV5" s="19" t="e">
        <f t="shared" si="5"/>
        <v>#REF!</v>
      </c>
      <c r="CW5" s="19" t="e">
        <f t="shared" si="5"/>
        <v>#REF!</v>
      </c>
      <c r="CX5" s="19" t="e">
        <f t="shared" si="5"/>
        <v>#REF!</v>
      </c>
      <c r="CY5" s="19" t="e">
        <f t="shared" si="5"/>
        <v>#REF!</v>
      </c>
      <c r="CZ5" s="19" t="e">
        <f t="shared" si="5"/>
        <v>#REF!</v>
      </c>
      <c r="DA5" s="19" t="e">
        <f t="shared" si="5"/>
        <v>#REF!</v>
      </c>
      <c r="DB5" s="19" t="e">
        <f t="shared" si="5"/>
        <v>#REF!</v>
      </c>
      <c r="DC5" s="19" t="e">
        <f t="shared" si="5"/>
        <v>#REF!</v>
      </c>
      <c r="DD5" s="19" t="e">
        <f t="shared" si="5"/>
        <v>#REF!</v>
      </c>
      <c r="DE5" s="7"/>
      <c r="DF5" s="8" t="s">
        <v>10</v>
      </c>
      <c r="DG5" s="19" t="e">
        <f>SUM(DG7:DG25)</f>
        <v>#REF!</v>
      </c>
      <c r="DH5" s="19" t="e">
        <f>SUM(DH7:DH25)</f>
        <v>#REF!</v>
      </c>
      <c r="DI5" s="19" t="e">
        <f t="shared" ref="DI5:DV5" si="6">SUM(DI7:DI31)</f>
        <v>#REF!</v>
      </c>
      <c r="DJ5" s="19" t="e">
        <f t="shared" si="6"/>
        <v>#REF!</v>
      </c>
      <c r="DK5" s="19" t="e">
        <f t="shared" si="6"/>
        <v>#REF!</v>
      </c>
      <c r="DL5" s="19" t="e">
        <f t="shared" si="6"/>
        <v>#REF!</v>
      </c>
      <c r="DM5" s="19" t="e">
        <f t="shared" si="6"/>
        <v>#REF!</v>
      </c>
      <c r="DN5" s="19" t="e">
        <f t="shared" si="6"/>
        <v>#REF!</v>
      </c>
      <c r="DO5" s="19" t="e">
        <f t="shared" si="6"/>
        <v>#REF!</v>
      </c>
      <c r="DP5" s="19" t="e">
        <f t="shared" si="6"/>
        <v>#REF!</v>
      </c>
      <c r="DQ5" s="19" t="e">
        <f t="shared" si="6"/>
        <v>#REF!</v>
      </c>
      <c r="DR5" s="19" t="e">
        <f t="shared" si="6"/>
        <v>#REF!</v>
      </c>
      <c r="DS5" s="19" t="e">
        <f t="shared" si="6"/>
        <v>#REF!</v>
      </c>
      <c r="DT5" s="19" t="e">
        <f t="shared" si="6"/>
        <v>#REF!</v>
      </c>
      <c r="DU5" s="19" t="e">
        <f t="shared" si="6"/>
        <v>#REF!</v>
      </c>
      <c r="DV5" s="19" t="e">
        <f t="shared" si="6"/>
        <v>#REF!</v>
      </c>
      <c r="DW5" s="7"/>
    </row>
    <row r="6" spans="1:127" ht="15.4" x14ac:dyDescent="0.45">
      <c r="A6" s="6"/>
      <c r="B6" s="682" t="s">
        <v>7</v>
      </c>
      <c r="C6" s="682"/>
      <c r="D6" s="682"/>
      <c r="E6" s="682"/>
      <c r="F6" s="682"/>
      <c r="G6" s="682"/>
      <c r="H6" s="682"/>
      <c r="I6" s="682"/>
      <c r="J6" s="682"/>
      <c r="K6" s="682"/>
      <c r="L6" s="682"/>
      <c r="M6" s="682"/>
      <c r="N6" s="682"/>
      <c r="O6" s="682"/>
      <c r="P6" s="682"/>
      <c r="Q6" s="682"/>
      <c r="R6" s="682"/>
      <c r="S6" s="7"/>
      <c r="T6" s="7"/>
      <c r="U6" s="682" t="s">
        <v>7</v>
      </c>
      <c r="V6" s="682"/>
      <c r="W6" s="682"/>
      <c r="X6" s="682"/>
      <c r="Y6" s="682"/>
      <c r="Z6" s="682"/>
      <c r="AA6" s="682"/>
      <c r="AB6" s="682"/>
      <c r="AC6" s="682"/>
      <c r="AD6" s="682"/>
      <c r="AE6" s="682"/>
      <c r="AF6" s="682"/>
      <c r="AG6" s="682"/>
      <c r="AH6" s="682"/>
      <c r="AI6" s="682"/>
      <c r="AJ6" s="682"/>
      <c r="AK6" s="682"/>
      <c r="AL6" s="7"/>
      <c r="AM6" s="7"/>
      <c r="AN6" s="682" t="s">
        <v>7</v>
      </c>
      <c r="AO6" s="682"/>
      <c r="AP6" s="682"/>
      <c r="AQ6" s="682"/>
      <c r="AR6" s="682"/>
      <c r="AS6" s="682"/>
      <c r="AT6" s="682"/>
      <c r="AU6" s="682"/>
      <c r="AV6" s="682"/>
      <c r="AW6" s="682"/>
      <c r="AX6" s="682"/>
      <c r="AY6" s="682"/>
      <c r="AZ6" s="682"/>
      <c r="BA6" s="682"/>
      <c r="BB6" s="682"/>
      <c r="BC6" s="682"/>
      <c r="BD6" s="682"/>
      <c r="BE6" s="7"/>
      <c r="BF6" s="682" t="s">
        <v>7</v>
      </c>
      <c r="BG6" s="682"/>
      <c r="BH6" s="682"/>
      <c r="BI6" s="682"/>
      <c r="BJ6" s="682"/>
      <c r="BK6" s="682"/>
      <c r="BL6" s="682"/>
      <c r="BM6" s="682"/>
      <c r="BN6" s="682"/>
      <c r="BO6" s="682"/>
      <c r="BP6" s="682"/>
      <c r="BQ6" s="682"/>
      <c r="BR6" s="682"/>
      <c r="BS6" s="682"/>
      <c r="BT6" s="682"/>
      <c r="BU6" s="682"/>
      <c r="BV6" s="682"/>
      <c r="BW6" s="7"/>
      <c r="BX6" s="684" t="s">
        <v>7</v>
      </c>
      <c r="BY6" s="684"/>
      <c r="BZ6" s="684"/>
      <c r="CA6" s="684"/>
      <c r="CB6" s="684"/>
      <c r="CC6" s="684"/>
      <c r="CD6" s="684"/>
      <c r="CE6" s="684"/>
      <c r="CF6" s="684"/>
      <c r="CG6" s="684"/>
      <c r="CH6" s="684"/>
      <c r="CI6" s="684"/>
      <c r="CJ6" s="684"/>
      <c r="CK6" s="684"/>
      <c r="CL6" s="684"/>
      <c r="CM6" s="7"/>
      <c r="CN6" s="682" t="s">
        <v>7</v>
      </c>
      <c r="CO6" s="682"/>
      <c r="CP6" s="682"/>
      <c r="CQ6" s="682"/>
      <c r="CR6" s="682"/>
      <c r="CS6" s="682"/>
      <c r="CT6" s="682"/>
      <c r="CU6" s="682"/>
      <c r="CV6" s="682"/>
      <c r="CW6" s="682"/>
      <c r="CX6" s="682"/>
      <c r="CY6" s="682"/>
      <c r="CZ6" s="682"/>
      <c r="DA6" s="682"/>
      <c r="DB6" s="682"/>
      <c r="DC6" s="682"/>
      <c r="DD6" s="682"/>
      <c r="DE6" s="7"/>
      <c r="DF6" s="682" t="s">
        <v>7</v>
      </c>
      <c r="DG6" s="682"/>
      <c r="DH6" s="682"/>
      <c r="DI6" s="682"/>
      <c r="DJ6" s="682"/>
      <c r="DK6" s="682"/>
      <c r="DL6" s="682"/>
      <c r="DM6" s="682"/>
      <c r="DN6" s="682"/>
      <c r="DO6" s="682"/>
      <c r="DP6" s="682"/>
      <c r="DQ6" s="682"/>
      <c r="DR6" s="682"/>
      <c r="DS6" s="682"/>
      <c r="DT6" s="682"/>
      <c r="DU6" s="682"/>
      <c r="DV6" s="682"/>
      <c r="DW6" s="7"/>
    </row>
    <row r="7" spans="1:127" ht="15.4" x14ac:dyDescent="0.45">
      <c r="A7" s="6"/>
      <c r="B7" s="8" t="e">
        <f>'3 Cost and finance'!#REF!</f>
        <v>#REF!</v>
      </c>
      <c r="C7" s="21" t="e">
        <f>'3 Cost and finance'!#REF!*'3 Cost and finance'!#REF!</f>
        <v>#REF!</v>
      </c>
      <c r="D7" s="21" t="e">
        <f>'3 Cost and finance'!#REF!*'3 Cost and finance'!#REF!</f>
        <v>#REF!</v>
      </c>
      <c r="E7" s="21" t="e">
        <f>'3 Cost and finance'!#REF!*'3 Cost and finance'!#REF!</f>
        <v>#REF!</v>
      </c>
      <c r="F7" s="21" t="e">
        <f>'3 Cost and finance'!#REF!*'3 Cost and finance'!#REF!</f>
        <v>#REF!</v>
      </c>
      <c r="G7" s="21" t="e">
        <f>'3 Cost and finance'!#REF!*'3 Cost and finance'!#REF!</f>
        <v>#REF!</v>
      </c>
      <c r="H7" s="21" t="e">
        <f>'3 Cost and finance'!#REF!*'3 Cost and finance'!#REF!</f>
        <v>#REF!</v>
      </c>
      <c r="I7" s="21" t="e">
        <f>'3 Cost and finance'!#REF!*'3 Cost and finance'!#REF!</f>
        <v>#REF!</v>
      </c>
      <c r="J7" s="21" t="e">
        <f>'3 Cost and finance'!#REF!*'3 Cost and finance'!#REF!</f>
        <v>#REF!</v>
      </c>
      <c r="K7" s="21" t="e">
        <f>'3 Cost and finance'!#REF!*'3 Cost and finance'!#REF!</f>
        <v>#REF!</v>
      </c>
      <c r="L7" s="21" t="e">
        <f>'3 Cost and finance'!#REF!*'3 Cost and finance'!#REF!</f>
        <v>#REF!</v>
      </c>
      <c r="M7" s="21" t="e">
        <f>'3 Cost and finance'!#REF!*'3 Cost and finance'!#REF!</f>
        <v>#REF!</v>
      </c>
      <c r="N7" s="21" t="e">
        <f>'3 Cost and finance'!#REF!*'3 Cost and finance'!#REF!</f>
        <v>#REF!</v>
      </c>
      <c r="O7" s="21" t="e">
        <f>'3 Cost and finance'!#REF!*'3 Cost and finance'!#REF!</f>
        <v>#REF!</v>
      </c>
      <c r="P7" s="21" t="e">
        <f>'3 Cost and finance'!#REF!*'3 Cost and finance'!#REF!</f>
        <v>#REF!</v>
      </c>
      <c r="Q7" s="21" t="e">
        <f>'3 Cost and finance'!#REF!*'3 Cost and finance'!#REF!</f>
        <v>#REF!</v>
      </c>
      <c r="R7" s="21" t="e">
        <f>'3 Cost and finance'!#REF!*'3 Cost and finance'!#REF!</f>
        <v>#REF!</v>
      </c>
      <c r="S7" s="7"/>
      <c r="T7" s="7"/>
      <c r="U7" s="20" t="e">
        <f>'3 Cost and finance'!#REF!</f>
        <v>#REF!</v>
      </c>
      <c r="V7" s="21" t="e">
        <f>C7*'3 Cost and finance'!#REF!</f>
        <v>#REF!</v>
      </c>
      <c r="W7" s="21" t="e">
        <f>D7*'3 Cost and finance'!#REF!</f>
        <v>#REF!</v>
      </c>
      <c r="X7" s="21" t="e">
        <f>E7*'3 Cost and finance'!#REF!</f>
        <v>#REF!</v>
      </c>
      <c r="Y7" s="21" t="e">
        <f>F7*'3 Cost and finance'!#REF!</f>
        <v>#REF!</v>
      </c>
      <c r="Z7" s="21" t="e">
        <f>G7*'3 Cost and finance'!#REF!</f>
        <v>#REF!</v>
      </c>
      <c r="AA7" s="21" t="e">
        <f>H7*'3 Cost and finance'!#REF!</f>
        <v>#REF!</v>
      </c>
      <c r="AB7" s="21" t="e">
        <f>I7*'3 Cost and finance'!#REF!</f>
        <v>#REF!</v>
      </c>
      <c r="AC7" s="21" t="e">
        <f>J7*'3 Cost and finance'!#REF!</f>
        <v>#REF!</v>
      </c>
      <c r="AD7" s="21" t="e">
        <f>K7*'3 Cost and finance'!#REF!</f>
        <v>#REF!</v>
      </c>
      <c r="AE7" s="21" t="e">
        <f>L7*'3 Cost and finance'!#REF!</f>
        <v>#REF!</v>
      </c>
      <c r="AF7" s="21" t="e">
        <f>M7*'3 Cost and finance'!#REF!</f>
        <v>#REF!</v>
      </c>
      <c r="AG7" s="21" t="e">
        <f>N7*'3 Cost and finance'!#REF!</f>
        <v>#REF!</v>
      </c>
      <c r="AH7" s="21" t="e">
        <f>O7*'3 Cost and finance'!#REF!</f>
        <v>#REF!</v>
      </c>
      <c r="AI7" s="21" t="e">
        <f>P7*'3 Cost and finance'!#REF!</f>
        <v>#REF!</v>
      </c>
      <c r="AJ7" s="21" t="e">
        <f>Q7*'3 Cost and finance'!#REF!</f>
        <v>#REF!</v>
      </c>
      <c r="AK7" s="21" t="e">
        <f>R7*'3 Cost and finance'!#REF!</f>
        <v>#REF!</v>
      </c>
      <c r="AL7" s="7"/>
      <c r="AM7" s="7"/>
      <c r="AN7" s="8" t="e">
        <f>'3 Cost and finance'!#REF!</f>
        <v>#REF!</v>
      </c>
      <c r="AO7" s="21" t="e">
        <f>'3 Cost and finance'!#REF!*'3 Cost and finance'!#REF!</f>
        <v>#REF!</v>
      </c>
      <c r="AP7" s="21" t="e">
        <f>'3 Cost and finance'!#REF!*'3 Cost and finance'!#REF!</f>
        <v>#REF!</v>
      </c>
      <c r="AQ7" s="21" t="e">
        <f>'3 Cost and finance'!#REF!*'3 Cost and finance'!#REF!</f>
        <v>#REF!</v>
      </c>
      <c r="AR7" s="21" t="e">
        <f>'3 Cost and finance'!#REF!*'3 Cost and finance'!#REF!</f>
        <v>#REF!</v>
      </c>
      <c r="AS7" s="21" t="e">
        <f>'3 Cost and finance'!#REF!*'3 Cost and finance'!#REF!</f>
        <v>#REF!</v>
      </c>
      <c r="AT7" s="21" t="e">
        <f>'3 Cost and finance'!#REF!*'3 Cost and finance'!#REF!</f>
        <v>#REF!</v>
      </c>
      <c r="AU7" s="21" t="e">
        <f>'3 Cost and finance'!#REF!*'3 Cost and finance'!#REF!</f>
        <v>#REF!</v>
      </c>
      <c r="AV7" s="21" t="e">
        <f>'3 Cost and finance'!#REF!*'3 Cost and finance'!#REF!</f>
        <v>#REF!</v>
      </c>
      <c r="AW7" s="21" t="e">
        <f>'3 Cost and finance'!#REF!*'3 Cost and finance'!#REF!</f>
        <v>#REF!</v>
      </c>
      <c r="AX7" s="21" t="e">
        <f>'3 Cost and finance'!#REF!*'3 Cost and finance'!#REF!</f>
        <v>#REF!</v>
      </c>
      <c r="AY7" s="21" t="e">
        <f>'3 Cost and finance'!#REF!*'3 Cost and finance'!#REF!</f>
        <v>#REF!</v>
      </c>
      <c r="AZ7" s="21" t="e">
        <f>'3 Cost and finance'!#REF!*'3 Cost and finance'!#REF!</f>
        <v>#REF!</v>
      </c>
      <c r="BA7" s="21" t="e">
        <f>'3 Cost and finance'!#REF!*'3 Cost and finance'!#REF!</f>
        <v>#REF!</v>
      </c>
      <c r="BB7" s="21" t="e">
        <f>'3 Cost and finance'!#REF!*'3 Cost and finance'!#REF!</f>
        <v>#REF!</v>
      </c>
      <c r="BC7" s="21" t="e">
        <f>'3 Cost and finance'!#REF!*'3 Cost and finance'!#REF!</f>
        <v>#REF!</v>
      </c>
      <c r="BD7" s="21" t="e">
        <f>'3 Cost and finance'!#REF!*'3 Cost and finance'!#REF!</f>
        <v>#REF!</v>
      </c>
      <c r="BE7" s="7"/>
      <c r="BF7" s="8" t="e">
        <f>'3 Cost and finance'!#REF!</f>
        <v>#REF!</v>
      </c>
      <c r="BG7" s="21" t="e">
        <f>SUMIFS('3 Cost and finance'!#REF!,'3 Cost and finance'!#REF!,'HIDE-PM Calcs'!$BF7,'3 Cost and finance'!#REF!,'HIDE-PM Calcs'!BG$4)</f>
        <v>#REF!</v>
      </c>
      <c r="BH7" s="21" t="e">
        <f>SUMIFS('3 Cost and finance'!#REF!,'3 Cost and finance'!#REF!,'HIDE-PM Calcs'!$BF7,'3 Cost and finance'!#REF!,'HIDE-PM Calcs'!BH$4)</f>
        <v>#REF!</v>
      </c>
      <c r="BI7" s="21" t="e">
        <f>SUMIFS('3 Cost and finance'!#REF!,'3 Cost and finance'!#REF!,'HIDE-PM Calcs'!$BF7,'3 Cost and finance'!#REF!,'HIDE-PM Calcs'!BI$4)</f>
        <v>#REF!</v>
      </c>
      <c r="BJ7" s="21" t="e">
        <f>SUMIFS('3 Cost and finance'!#REF!,'3 Cost and finance'!#REF!,'HIDE-PM Calcs'!$BF7,'3 Cost and finance'!#REF!,'HIDE-PM Calcs'!BJ$4)</f>
        <v>#REF!</v>
      </c>
      <c r="BK7" s="21" t="e">
        <f>SUMIFS('3 Cost and finance'!#REF!,'3 Cost and finance'!#REF!,'HIDE-PM Calcs'!$BF7,'3 Cost and finance'!#REF!,'HIDE-PM Calcs'!BK$4)</f>
        <v>#REF!</v>
      </c>
      <c r="BL7" s="21" t="e">
        <f>SUMIFS('3 Cost and finance'!#REF!,'3 Cost and finance'!#REF!,'HIDE-PM Calcs'!$BF7,'3 Cost and finance'!#REF!,'HIDE-PM Calcs'!BL$4)</f>
        <v>#REF!</v>
      </c>
      <c r="BM7" s="21" t="e">
        <f>SUMIFS('3 Cost and finance'!#REF!,'3 Cost and finance'!#REF!,'HIDE-PM Calcs'!$BF7,'3 Cost and finance'!#REF!,'HIDE-PM Calcs'!BM$4)</f>
        <v>#REF!</v>
      </c>
      <c r="BN7" s="21" t="e">
        <f>SUMIFS('3 Cost and finance'!#REF!,'3 Cost and finance'!#REF!,'HIDE-PM Calcs'!$BF7,'3 Cost and finance'!#REF!,'HIDE-PM Calcs'!BN$4)</f>
        <v>#REF!</v>
      </c>
      <c r="BO7" s="21" t="e">
        <f>SUMIFS('3 Cost and finance'!#REF!,'3 Cost and finance'!#REF!,'HIDE-PM Calcs'!$BF7,'3 Cost and finance'!#REF!,'HIDE-PM Calcs'!BO$4)</f>
        <v>#REF!</v>
      </c>
      <c r="BP7" s="21" t="e">
        <f>SUMIFS('3 Cost and finance'!#REF!,'3 Cost and finance'!#REF!,'HIDE-PM Calcs'!$BF7,'3 Cost and finance'!#REF!,'HIDE-PM Calcs'!BP$4)</f>
        <v>#REF!</v>
      </c>
      <c r="BQ7" s="21" t="e">
        <f>SUMIFS('3 Cost and finance'!#REF!,'3 Cost and finance'!#REF!,'HIDE-PM Calcs'!$BF7,'3 Cost and finance'!#REF!,'HIDE-PM Calcs'!BQ$4)</f>
        <v>#REF!</v>
      </c>
      <c r="BR7" s="21" t="e">
        <f>SUMIFS('3 Cost and finance'!#REF!,'3 Cost and finance'!#REF!,'HIDE-PM Calcs'!$BF7,'3 Cost and finance'!#REF!,'HIDE-PM Calcs'!BR$4)</f>
        <v>#REF!</v>
      </c>
      <c r="BS7" s="21" t="e">
        <f>SUMIFS('3 Cost and finance'!#REF!,'3 Cost and finance'!#REF!,'HIDE-PM Calcs'!$BF7,'3 Cost and finance'!#REF!,'HIDE-PM Calcs'!BS$4)</f>
        <v>#REF!</v>
      </c>
      <c r="BT7" s="21" t="e">
        <f>SUMIFS('3 Cost and finance'!#REF!,'3 Cost and finance'!#REF!,'HIDE-PM Calcs'!$BF7,'3 Cost and finance'!#REF!,'HIDE-PM Calcs'!BT$4)</f>
        <v>#REF!</v>
      </c>
      <c r="BU7" s="21" t="e">
        <f>SUMIFS('3 Cost and finance'!#REF!,'3 Cost and finance'!#REF!,'HIDE-PM Calcs'!$BF7,'3 Cost and finance'!#REF!,'HIDE-PM Calcs'!BU$4)</f>
        <v>#REF!</v>
      </c>
      <c r="BV7" s="21" t="e">
        <f>SUMIFS('3 Cost and finance'!#REF!,'3 Cost and finance'!#REF!,'HIDE-PM Calcs'!$BF7,'3 Cost and finance'!#REF!,'HIDE-PM Calcs'!BV$4)</f>
        <v>#REF!</v>
      </c>
      <c r="BW7" s="7"/>
      <c r="BX7" s="8" t="e">
        <f>'3 Cost and finance'!#REF!</f>
        <v>#REF!</v>
      </c>
      <c r="BY7" s="21">
        <v>0</v>
      </c>
      <c r="BZ7" s="21">
        <v>0</v>
      </c>
      <c r="CA7" s="21">
        <v>0</v>
      </c>
      <c r="CB7" s="21">
        <v>0</v>
      </c>
      <c r="CC7" s="21">
        <v>0</v>
      </c>
      <c r="CD7" s="21">
        <v>0</v>
      </c>
      <c r="CE7" s="21">
        <v>0</v>
      </c>
      <c r="CF7" s="21">
        <v>0</v>
      </c>
      <c r="CG7" s="21">
        <v>0</v>
      </c>
      <c r="CH7" s="21">
        <v>0</v>
      </c>
      <c r="CI7" s="21">
        <v>0</v>
      </c>
      <c r="CJ7" s="21">
        <v>0</v>
      </c>
      <c r="CK7" s="21">
        <v>0</v>
      </c>
      <c r="CL7" s="21">
        <v>0</v>
      </c>
      <c r="CM7" s="7"/>
      <c r="CN7" s="8" t="e">
        <f>'3 Cost and finance'!#REF!</f>
        <v>#REF!</v>
      </c>
      <c r="CO7" s="21" t="e">
        <f>'3 Cost and finance'!#REF!*'3 Cost and finance'!#REF!</f>
        <v>#REF!</v>
      </c>
      <c r="CP7" s="21" t="e">
        <f>'3 Cost and finance'!#REF!*'3 Cost and finance'!#REF!</f>
        <v>#REF!</v>
      </c>
      <c r="CQ7" s="21" t="e">
        <f>'3 Cost and finance'!#REF!*'3 Cost and finance'!#REF!</f>
        <v>#REF!</v>
      </c>
      <c r="CR7" s="21" t="e">
        <f>'3 Cost and finance'!#REF!*'3 Cost and finance'!#REF!</f>
        <v>#REF!</v>
      </c>
      <c r="CS7" s="21" t="e">
        <f>'3 Cost and finance'!#REF!*'3 Cost and finance'!#REF!</f>
        <v>#REF!</v>
      </c>
      <c r="CT7" s="21" t="e">
        <f>'3 Cost and finance'!#REF!*'3 Cost and finance'!#REF!</f>
        <v>#REF!</v>
      </c>
      <c r="CU7" s="21" t="e">
        <f>'3 Cost and finance'!#REF!*'3 Cost and finance'!#REF!</f>
        <v>#REF!</v>
      </c>
      <c r="CV7" s="21" t="e">
        <f>'3 Cost and finance'!#REF!*'3 Cost and finance'!#REF!</f>
        <v>#REF!</v>
      </c>
      <c r="CW7" s="21" t="e">
        <f>'3 Cost and finance'!#REF!*'3 Cost and finance'!#REF!</f>
        <v>#REF!</v>
      </c>
      <c r="CX7" s="21" t="e">
        <f>'3 Cost and finance'!#REF!*'3 Cost and finance'!#REF!</f>
        <v>#REF!</v>
      </c>
      <c r="CY7" s="21" t="e">
        <f>'3 Cost and finance'!#REF!*'3 Cost and finance'!#REF!</f>
        <v>#REF!</v>
      </c>
      <c r="CZ7" s="21" t="e">
        <f>'3 Cost and finance'!#REF!*'3 Cost and finance'!#REF!</f>
        <v>#REF!</v>
      </c>
      <c r="DA7" s="21" t="e">
        <f>'3 Cost and finance'!#REF!*'3 Cost and finance'!#REF!</f>
        <v>#REF!</v>
      </c>
      <c r="DB7" s="21" t="e">
        <f>'3 Cost and finance'!#REF!*'3 Cost and finance'!#REF!</f>
        <v>#REF!</v>
      </c>
      <c r="DC7" s="21" t="e">
        <f>'3 Cost and finance'!#REF!*'3 Cost and finance'!#REF!</f>
        <v>#REF!</v>
      </c>
      <c r="DD7" s="21" t="e">
        <f>'3 Cost and finance'!#REF!*'3 Cost and finance'!#REF!</f>
        <v>#REF!</v>
      </c>
      <c r="DE7" s="7"/>
      <c r="DF7" s="8" t="e">
        <f>'3 Cost and finance'!#REF!</f>
        <v>#REF!</v>
      </c>
      <c r="DG7" s="21" t="e">
        <f>'3 Cost and finance'!#REF!*'3 Cost and finance'!#REF!</f>
        <v>#REF!</v>
      </c>
      <c r="DH7" s="21" t="e">
        <f>'3 Cost and finance'!#REF!*'3 Cost and finance'!#REF!</f>
        <v>#REF!</v>
      </c>
      <c r="DI7" s="21" t="e">
        <f>'3 Cost and finance'!#REF!*'3 Cost and finance'!#REF!</f>
        <v>#REF!</v>
      </c>
      <c r="DJ7" s="21" t="e">
        <f>'3 Cost and finance'!#REF!*'3 Cost and finance'!#REF!</f>
        <v>#REF!</v>
      </c>
      <c r="DK7" s="21" t="e">
        <f>'3 Cost and finance'!#REF!*'3 Cost and finance'!#REF!</f>
        <v>#REF!</v>
      </c>
      <c r="DL7" s="21" t="e">
        <f>'3 Cost and finance'!#REF!*'3 Cost and finance'!#REF!</f>
        <v>#REF!</v>
      </c>
      <c r="DM7" s="21" t="e">
        <f>'3 Cost and finance'!#REF!*'3 Cost and finance'!#REF!</f>
        <v>#REF!</v>
      </c>
      <c r="DN7" s="21" t="e">
        <f>'3 Cost and finance'!#REF!*'3 Cost and finance'!#REF!</f>
        <v>#REF!</v>
      </c>
      <c r="DO7" s="21" t="e">
        <f>'3 Cost and finance'!#REF!*'3 Cost and finance'!#REF!</f>
        <v>#REF!</v>
      </c>
      <c r="DP7" s="21" t="e">
        <f>'3 Cost and finance'!#REF!*'3 Cost and finance'!#REF!</f>
        <v>#REF!</v>
      </c>
      <c r="DQ7" s="21" t="e">
        <f>'3 Cost and finance'!#REF!*'3 Cost and finance'!#REF!</f>
        <v>#REF!</v>
      </c>
      <c r="DR7" s="21" t="e">
        <f>'3 Cost and finance'!#REF!*'3 Cost and finance'!#REF!</f>
        <v>#REF!</v>
      </c>
      <c r="DS7" s="21" t="e">
        <f>'3 Cost and finance'!#REF!*'3 Cost and finance'!#REF!</f>
        <v>#REF!</v>
      </c>
      <c r="DT7" s="21" t="e">
        <f>'3 Cost and finance'!#REF!*'3 Cost and finance'!#REF!</f>
        <v>#REF!</v>
      </c>
      <c r="DU7" s="21" t="e">
        <f>'3 Cost and finance'!#REF!*'3 Cost and finance'!#REF!</f>
        <v>#REF!</v>
      </c>
      <c r="DV7" s="21" t="e">
        <f>'3 Cost and finance'!#REF!*'3 Cost and finance'!#REF!</f>
        <v>#REF!</v>
      </c>
      <c r="DW7" s="7"/>
    </row>
    <row r="8" spans="1:127" ht="15.4" x14ac:dyDescent="0.45">
      <c r="A8" s="6"/>
      <c r="B8" s="8" t="e">
        <f>'3 Cost and finance'!#REF!</f>
        <v>#REF!</v>
      </c>
      <c r="C8" s="21" t="e">
        <f>'3 Cost and finance'!#REF!*'3 Cost and finance'!#REF!</f>
        <v>#REF!</v>
      </c>
      <c r="D8" s="21" t="e">
        <f>'3 Cost and finance'!#REF!*'3 Cost and finance'!#REF!</f>
        <v>#REF!</v>
      </c>
      <c r="E8" s="21" t="e">
        <f>'3 Cost and finance'!#REF!*'3 Cost and finance'!#REF!</f>
        <v>#REF!</v>
      </c>
      <c r="F8" s="21" t="e">
        <f>'3 Cost and finance'!#REF!*'3 Cost and finance'!#REF!</f>
        <v>#REF!</v>
      </c>
      <c r="G8" s="21" t="e">
        <f>'3 Cost and finance'!#REF!*'3 Cost and finance'!#REF!</f>
        <v>#REF!</v>
      </c>
      <c r="H8" s="21" t="e">
        <f>'3 Cost and finance'!#REF!*'3 Cost and finance'!#REF!</f>
        <v>#REF!</v>
      </c>
      <c r="I8" s="21" t="e">
        <f>'3 Cost and finance'!#REF!*'3 Cost and finance'!#REF!</f>
        <v>#REF!</v>
      </c>
      <c r="J8" s="21" t="e">
        <f>'3 Cost and finance'!#REF!*'3 Cost and finance'!#REF!</f>
        <v>#REF!</v>
      </c>
      <c r="K8" s="21" t="e">
        <f>'3 Cost and finance'!#REF!*'3 Cost and finance'!#REF!</f>
        <v>#REF!</v>
      </c>
      <c r="L8" s="21" t="e">
        <f>'3 Cost and finance'!#REF!*'3 Cost and finance'!#REF!</f>
        <v>#REF!</v>
      </c>
      <c r="M8" s="21" t="e">
        <f>'3 Cost and finance'!#REF!*'3 Cost and finance'!#REF!</f>
        <v>#REF!</v>
      </c>
      <c r="N8" s="21" t="e">
        <f>'3 Cost and finance'!#REF!*'3 Cost and finance'!#REF!</f>
        <v>#REF!</v>
      </c>
      <c r="O8" s="21" t="e">
        <f>'3 Cost and finance'!#REF!*'3 Cost and finance'!#REF!</f>
        <v>#REF!</v>
      </c>
      <c r="P8" s="21" t="e">
        <f>'3 Cost and finance'!#REF!*'3 Cost and finance'!#REF!</f>
        <v>#REF!</v>
      </c>
      <c r="Q8" s="21" t="e">
        <f>'3 Cost and finance'!#REF!*'3 Cost and finance'!#REF!</f>
        <v>#REF!</v>
      </c>
      <c r="R8" s="21" t="e">
        <f>'3 Cost and finance'!#REF!*'3 Cost and finance'!#REF!</f>
        <v>#REF!</v>
      </c>
      <c r="S8" s="7"/>
      <c r="T8" s="7"/>
      <c r="U8" s="20" t="e">
        <f>'3 Cost and finance'!#REF!</f>
        <v>#REF!</v>
      </c>
      <c r="V8" s="21" t="e">
        <f>C8*'3 Cost and finance'!#REF!</f>
        <v>#REF!</v>
      </c>
      <c r="W8" s="21" t="e">
        <f>D8*'3 Cost and finance'!#REF!</f>
        <v>#REF!</v>
      </c>
      <c r="X8" s="21" t="e">
        <f>E8*'3 Cost and finance'!#REF!</f>
        <v>#REF!</v>
      </c>
      <c r="Y8" s="21" t="e">
        <f>F8*'3 Cost and finance'!#REF!</f>
        <v>#REF!</v>
      </c>
      <c r="Z8" s="21" t="e">
        <f>G8*'3 Cost and finance'!#REF!</f>
        <v>#REF!</v>
      </c>
      <c r="AA8" s="21" t="e">
        <f>H8*'3 Cost and finance'!#REF!</f>
        <v>#REF!</v>
      </c>
      <c r="AB8" s="21" t="e">
        <f>I8*'3 Cost and finance'!#REF!</f>
        <v>#REF!</v>
      </c>
      <c r="AC8" s="21" t="e">
        <f>J8*'3 Cost and finance'!#REF!</f>
        <v>#REF!</v>
      </c>
      <c r="AD8" s="21" t="e">
        <f>K8*'3 Cost and finance'!#REF!</f>
        <v>#REF!</v>
      </c>
      <c r="AE8" s="21" t="e">
        <f>L8*'3 Cost and finance'!#REF!</f>
        <v>#REF!</v>
      </c>
      <c r="AF8" s="21" t="e">
        <f>M8*'3 Cost and finance'!#REF!</f>
        <v>#REF!</v>
      </c>
      <c r="AG8" s="21" t="e">
        <f>N8*'3 Cost and finance'!#REF!</f>
        <v>#REF!</v>
      </c>
      <c r="AH8" s="21" t="e">
        <f>O8*'3 Cost and finance'!#REF!</f>
        <v>#REF!</v>
      </c>
      <c r="AI8" s="21" t="e">
        <f>P8*'3 Cost and finance'!#REF!</f>
        <v>#REF!</v>
      </c>
      <c r="AJ8" s="21" t="e">
        <f>Q8*'3 Cost and finance'!#REF!</f>
        <v>#REF!</v>
      </c>
      <c r="AK8" s="21" t="e">
        <f>R8*'3 Cost and finance'!#REF!</f>
        <v>#REF!</v>
      </c>
      <c r="AL8" s="7"/>
      <c r="AM8" s="7"/>
      <c r="AN8" s="8" t="e">
        <f>'3 Cost and finance'!#REF!</f>
        <v>#REF!</v>
      </c>
      <c r="AO8" s="21" t="e">
        <f>'3 Cost and finance'!#REF!*'3 Cost and finance'!#REF!</f>
        <v>#REF!</v>
      </c>
      <c r="AP8" s="21" t="e">
        <f>'3 Cost and finance'!#REF!*'3 Cost and finance'!#REF!</f>
        <v>#REF!</v>
      </c>
      <c r="AQ8" s="21" t="e">
        <f>'3 Cost and finance'!#REF!*'3 Cost and finance'!#REF!</f>
        <v>#REF!</v>
      </c>
      <c r="AR8" s="21" t="e">
        <f>'3 Cost and finance'!#REF!*'3 Cost and finance'!#REF!</f>
        <v>#REF!</v>
      </c>
      <c r="AS8" s="21" t="e">
        <f>'3 Cost and finance'!#REF!*'3 Cost and finance'!#REF!</f>
        <v>#REF!</v>
      </c>
      <c r="AT8" s="21" t="e">
        <f>'3 Cost and finance'!#REF!*'3 Cost and finance'!#REF!</f>
        <v>#REF!</v>
      </c>
      <c r="AU8" s="21" t="e">
        <f>'3 Cost and finance'!#REF!*'3 Cost and finance'!#REF!</f>
        <v>#REF!</v>
      </c>
      <c r="AV8" s="21" t="e">
        <f>'3 Cost and finance'!#REF!*'3 Cost and finance'!#REF!</f>
        <v>#REF!</v>
      </c>
      <c r="AW8" s="21" t="e">
        <f>'3 Cost and finance'!#REF!*'3 Cost and finance'!#REF!</f>
        <v>#REF!</v>
      </c>
      <c r="AX8" s="21" t="e">
        <f>'3 Cost and finance'!#REF!*'3 Cost and finance'!#REF!</f>
        <v>#REF!</v>
      </c>
      <c r="AY8" s="21" t="e">
        <f>'3 Cost and finance'!#REF!*'3 Cost and finance'!#REF!</f>
        <v>#REF!</v>
      </c>
      <c r="AZ8" s="21" t="e">
        <f>'3 Cost and finance'!#REF!*'3 Cost and finance'!#REF!</f>
        <v>#REF!</v>
      </c>
      <c r="BA8" s="21" t="e">
        <f>'3 Cost and finance'!#REF!*'3 Cost and finance'!#REF!</f>
        <v>#REF!</v>
      </c>
      <c r="BB8" s="21" t="e">
        <f>'3 Cost and finance'!#REF!*'3 Cost and finance'!#REF!</f>
        <v>#REF!</v>
      </c>
      <c r="BC8" s="21" t="e">
        <f>'3 Cost and finance'!#REF!*'3 Cost and finance'!#REF!</f>
        <v>#REF!</v>
      </c>
      <c r="BD8" s="21" t="e">
        <f>'3 Cost and finance'!#REF!*'3 Cost and finance'!#REF!</f>
        <v>#REF!</v>
      </c>
      <c r="BE8" s="7"/>
      <c r="BF8" s="8" t="e">
        <f>'3 Cost and finance'!#REF!</f>
        <v>#REF!</v>
      </c>
      <c r="BG8" s="21" t="e">
        <f>SUMIFS('3 Cost and finance'!#REF!,'3 Cost and finance'!#REF!,'HIDE-PM Calcs'!$BF8,'3 Cost and finance'!#REF!,'HIDE-PM Calcs'!BG$4)</f>
        <v>#REF!</v>
      </c>
      <c r="BH8" s="21" t="e">
        <f>SUMIFS('3 Cost and finance'!#REF!,'3 Cost and finance'!#REF!,'HIDE-PM Calcs'!$BF8,'3 Cost and finance'!#REF!,'HIDE-PM Calcs'!BH$4)</f>
        <v>#REF!</v>
      </c>
      <c r="BI8" s="21" t="e">
        <f>SUMIFS('3 Cost and finance'!#REF!,'3 Cost and finance'!#REF!,'HIDE-PM Calcs'!$BF8,'3 Cost and finance'!#REF!,'HIDE-PM Calcs'!BI$4)</f>
        <v>#REF!</v>
      </c>
      <c r="BJ8" s="21" t="e">
        <f>SUMIFS('3 Cost and finance'!#REF!,'3 Cost and finance'!#REF!,'HIDE-PM Calcs'!$BF8,'3 Cost and finance'!#REF!,'HIDE-PM Calcs'!BJ$4)</f>
        <v>#REF!</v>
      </c>
      <c r="BK8" s="21" t="e">
        <f>SUMIFS('3 Cost and finance'!#REF!,'3 Cost and finance'!#REF!,'HIDE-PM Calcs'!$BF8,'3 Cost and finance'!#REF!,'HIDE-PM Calcs'!BK$4)</f>
        <v>#REF!</v>
      </c>
      <c r="BL8" s="21" t="e">
        <f>SUMIFS('3 Cost and finance'!#REF!,'3 Cost and finance'!#REF!,'HIDE-PM Calcs'!$BF8,'3 Cost and finance'!#REF!,'HIDE-PM Calcs'!BL$4)</f>
        <v>#REF!</v>
      </c>
      <c r="BM8" s="21" t="e">
        <f>SUMIFS('3 Cost and finance'!#REF!,'3 Cost and finance'!#REF!,'HIDE-PM Calcs'!$BF8,'3 Cost and finance'!#REF!,'HIDE-PM Calcs'!BM$4)</f>
        <v>#REF!</v>
      </c>
      <c r="BN8" s="21" t="e">
        <f>SUMIFS('3 Cost and finance'!#REF!,'3 Cost and finance'!#REF!,'HIDE-PM Calcs'!$BF8,'3 Cost and finance'!#REF!,'HIDE-PM Calcs'!BN$4)</f>
        <v>#REF!</v>
      </c>
      <c r="BO8" s="21" t="e">
        <f>SUMIFS('3 Cost and finance'!#REF!,'3 Cost and finance'!#REF!,'HIDE-PM Calcs'!$BF8,'3 Cost and finance'!#REF!,'HIDE-PM Calcs'!BO$4)</f>
        <v>#REF!</v>
      </c>
      <c r="BP8" s="21" t="e">
        <f>SUMIFS('3 Cost and finance'!#REF!,'3 Cost and finance'!#REF!,'HIDE-PM Calcs'!$BF8,'3 Cost and finance'!#REF!,'HIDE-PM Calcs'!BP$4)</f>
        <v>#REF!</v>
      </c>
      <c r="BQ8" s="21" t="e">
        <f>SUMIFS('3 Cost and finance'!#REF!,'3 Cost and finance'!#REF!,'HIDE-PM Calcs'!$BF8,'3 Cost and finance'!#REF!,'HIDE-PM Calcs'!BQ$4)</f>
        <v>#REF!</v>
      </c>
      <c r="BR8" s="21" t="e">
        <f>SUMIFS('3 Cost and finance'!#REF!,'3 Cost and finance'!#REF!,'HIDE-PM Calcs'!$BF8,'3 Cost and finance'!#REF!,'HIDE-PM Calcs'!BR$4)</f>
        <v>#REF!</v>
      </c>
      <c r="BS8" s="21" t="e">
        <f>SUMIFS('3 Cost and finance'!#REF!,'3 Cost and finance'!#REF!,'HIDE-PM Calcs'!$BF8,'3 Cost and finance'!#REF!,'HIDE-PM Calcs'!BS$4)</f>
        <v>#REF!</v>
      </c>
      <c r="BT8" s="21" t="e">
        <f>SUMIFS('3 Cost and finance'!#REF!,'3 Cost and finance'!#REF!,'HIDE-PM Calcs'!$BF8,'3 Cost and finance'!#REF!,'HIDE-PM Calcs'!BT$4)</f>
        <v>#REF!</v>
      </c>
      <c r="BU8" s="21" t="e">
        <f>SUMIFS('3 Cost and finance'!#REF!,'3 Cost and finance'!#REF!,'HIDE-PM Calcs'!$BF8,'3 Cost and finance'!#REF!,'HIDE-PM Calcs'!BU$4)</f>
        <v>#REF!</v>
      </c>
      <c r="BV8" s="21" t="e">
        <f>SUMIFS('3 Cost and finance'!#REF!,'3 Cost and finance'!#REF!,'HIDE-PM Calcs'!$BF8,'3 Cost and finance'!#REF!,'HIDE-PM Calcs'!BV$4)</f>
        <v>#REF!</v>
      </c>
      <c r="BW8" s="7"/>
      <c r="BX8" s="8" t="e">
        <f>'3 Cost and finance'!#REF!</f>
        <v>#REF!</v>
      </c>
      <c r="BY8" s="21">
        <v>0</v>
      </c>
      <c r="BZ8" s="21">
        <v>0</v>
      </c>
      <c r="CA8" s="21">
        <v>0</v>
      </c>
      <c r="CB8" s="21">
        <v>0</v>
      </c>
      <c r="CC8" s="21">
        <v>0</v>
      </c>
      <c r="CD8" s="21">
        <v>0</v>
      </c>
      <c r="CE8" s="21">
        <v>0</v>
      </c>
      <c r="CF8" s="21">
        <v>0</v>
      </c>
      <c r="CG8" s="21">
        <v>0</v>
      </c>
      <c r="CH8" s="21">
        <v>0</v>
      </c>
      <c r="CI8" s="21">
        <v>0</v>
      </c>
      <c r="CJ8" s="21">
        <v>0</v>
      </c>
      <c r="CK8" s="21">
        <v>0</v>
      </c>
      <c r="CL8" s="21">
        <v>0</v>
      </c>
      <c r="CM8" s="7"/>
      <c r="CN8" s="8" t="e">
        <f>'3 Cost and finance'!#REF!</f>
        <v>#REF!</v>
      </c>
      <c r="CO8" s="21" t="e">
        <f>'3 Cost and finance'!#REF!*'3 Cost and finance'!#REF!</f>
        <v>#REF!</v>
      </c>
      <c r="CP8" s="21" t="e">
        <f>'3 Cost and finance'!#REF!*'3 Cost and finance'!#REF!</f>
        <v>#REF!</v>
      </c>
      <c r="CQ8" s="21" t="e">
        <f>'3 Cost and finance'!#REF!*'3 Cost and finance'!#REF!</f>
        <v>#REF!</v>
      </c>
      <c r="CR8" s="21" t="e">
        <f>'3 Cost and finance'!#REF!*'3 Cost and finance'!#REF!</f>
        <v>#REF!</v>
      </c>
      <c r="CS8" s="21" t="e">
        <f>'3 Cost and finance'!#REF!*'3 Cost and finance'!#REF!</f>
        <v>#REF!</v>
      </c>
      <c r="CT8" s="21" t="e">
        <f>'3 Cost and finance'!#REF!*'3 Cost and finance'!#REF!</f>
        <v>#REF!</v>
      </c>
      <c r="CU8" s="21" t="e">
        <f>'3 Cost and finance'!#REF!*'3 Cost and finance'!#REF!</f>
        <v>#REF!</v>
      </c>
      <c r="CV8" s="21" t="e">
        <f>'3 Cost and finance'!#REF!*'3 Cost and finance'!#REF!</f>
        <v>#REF!</v>
      </c>
      <c r="CW8" s="21" t="e">
        <f>'3 Cost and finance'!#REF!*'3 Cost and finance'!#REF!</f>
        <v>#REF!</v>
      </c>
      <c r="CX8" s="21" t="e">
        <f>'3 Cost and finance'!#REF!*'3 Cost and finance'!#REF!</f>
        <v>#REF!</v>
      </c>
      <c r="CY8" s="21" t="e">
        <f>'3 Cost and finance'!#REF!*'3 Cost and finance'!#REF!</f>
        <v>#REF!</v>
      </c>
      <c r="CZ8" s="21" t="e">
        <f>'3 Cost and finance'!#REF!*'3 Cost and finance'!#REF!</f>
        <v>#REF!</v>
      </c>
      <c r="DA8" s="21" t="e">
        <f>'3 Cost and finance'!#REF!*'3 Cost and finance'!#REF!</f>
        <v>#REF!</v>
      </c>
      <c r="DB8" s="21" t="e">
        <f>'3 Cost and finance'!#REF!*'3 Cost and finance'!#REF!</f>
        <v>#REF!</v>
      </c>
      <c r="DC8" s="21" t="e">
        <f>'3 Cost and finance'!#REF!*'3 Cost and finance'!#REF!</f>
        <v>#REF!</v>
      </c>
      <c r="DD8" s="21" t="e">
        <f>'3 Cost and finance'!#REF!*'3 Cost and finance'!#REF!</f>
        <v>#REF!</v>
      </c>
      <c r="DE8" s="7"/>
      <c r="DF8" s="8" t="e">
        <f>'3 Cost and finance'!#REF!</f>
        <v>#REF!</v>
      </c>
      <c r="DG8" s="21" t="e">
        <f>'3 Cost and finance'!#REF!*'3 Cost and finance'!#REF!</f>
        <v>#REF!</v>
      </c>
      <c r="DH8" s="21" t="e">
        <f>'3 Cost and finance'!#REF!*'3 Cost and finance'!#REF!</f>
        <v>#REF!</v>
      </c>
      <c r="DI8" s="21" t="e">
        <f>'3 Cost and finance'!#REF!*'3 Cost and finance'!#REF!</f>
        <v>#REF!</v>
      </c>
      <c r="DJ8" s="21" t="e">
        <f>'3 Cost and finance'!#REF!*'3 Cost and finance'!#REF!</f>
        <v>#REF!</v>
      </c>
      <c r="DK8" s="21" t="e">
        <f>'3 Cost and finance'!#REF!*'3 Cost and finance'!#REF!</f>
        <v>#REF!</v>
      </c>
      <c r="DL8" s="21" t="e">
        <f>'3 Cost and finance'!#REF!*'3 Cost and finance'!#REF!</f>
        <v>#REF!</v>
      </c>
      <c r="DM8" s="21" t="e">
        <f>'3 Cost and finance'!#REF!*'3 Cost and finance'!#REF!</f>
        <v>#REF!</v>
      </c>
      <c r="DN8" s="21" t="e">
        <f>'3 Cost and finance'!#REF!*'3 Cost and finance'!#REF!</f>
        <v>#REF!</v>
      </c>
      <c r="DO8" s="21" t="e">
        <f>'3 Cost and finance'!#REF!*'3 Cost and finance'!#REF!</f>
        <v>#REF!</v>
      </c>
      <c r="DP8" s="21" t="e">
        <f>'3 Cost and finance'!#REF!*'3 Cost and finance'!#REF!</f>
        <v>#REF!</v>
      </c>
      <c r="DQ8" s="21" t="e">
        <f>'3 Cost and finance'!#REF!*'3 Cost and finance'!#REF!</f>
        <v>#REF!</v>
      </c>
      <c r="DR8" s="21" t="e">
        <f>'3 Cost and finance'!#REF!*'3 Cost and finance'!#REF!</f>
        <v>#REF!</v>
      </c>
      <c r="DS8" s="21" t="e">
        <f>'3 Cost and finance'!#REF!*'3 Cost and finance'!#REF!</f>
        <v>#REF!</v>
      </c>
      <c r="DT8" s="21" t="e">
        <f>'3 Cost and finance'!#REF!*'3 Cost and finance'!#REF!</f>
        <v>#REF!</v>
      </c>
      <c r="DU8" s="21" t="e">
        <f>'3 Cost and finance'!#REF!*'3 Cost and finance'!#REF!</f>
        <v>#REF!</v>
      </c>
      <c r="DV8" s="21" t="e">
        <f>'3 Cost and finance'!#REF!*'3 Cost and finance'!#REF!</f>
        <v>#REF!</v>
      </c>
      <c r="DW8" s="7"/>
    </row>
    <row r="9" spans="1:127" ht="15.4" x14ac:dyDescent="0.45">
      <c r="A9" s="6"/>
      <c r="B9" s="8" t="e">
        <f>'3 Cost and finance'!#REF!</f>
        <v>#REF!</v>
      </c>
      <c r="C9" s="21" t="e">
        <f>'3 Cost and finance'!#REF!*'3 Cost and finance'!#REF!</f>
        <v>#REF!</v>
      </c>
      <c r="D9" s="21" t="e">
        <f>'3 Cost and finance'!#REF!*'3 Cost and finance'!#REF!</f>
        <v>#REF!</v>
      </c>
      <c r="E9" s="21" t="e">
        <f>'3 Cost and finance'!#REF!*'3 Cost and finance'!#REF!</f>
        <v>#REF!</v>
      </c>
      <c r="F9" s="21" t="e">
        <f>'3 Cost and finance'!#REF!*'3 Cost and finance'!#REF!</f>
        <v>#REF!</v>
      </c>
      <c r="G9" s="21" t="e">
        <f>'3 Cost and finance'!#REF!*'3 Cost and finance'!#REF!</f>
        <v>#REF!</v>
      </c>
      <c r="H9" s="21" t="e">
        <f>'3 Cost and finance'!#REF!*'3 Cost and finance'!#REF!</f>
        <v>#REF!</v>
      </c>
      <c r="I9" s="21" t="e">
        <f>'3 Cost and finance'!#REF!*'3 Cost and finance'!#REF!</f>
        <v>#REF!</v>
      </c>
      <c r="J9" s="21" t="e">
        <f>'3 Cost and finance'!#REF!*'3 Cost and finance'!#REF!</f>
        <v>#REF!</v>
      </c>
      <c r="K9" s="21" t="e">
        <f>'3 Cost and finance'!#REF!*'3 Cost and finance'!#REF!</f>
        <v>#REF!</v>
      </c>
      <c r="L9" s="21" t="e">
        <f>'3 Cost and finance'!#REF!*'3 Cost and finance'!#REF!</f>
        <v>#REF!</v>
      </c>
      <c r="M9" s="21" t="e">
        <f>'3 Cost and finance'!#REF!*'3 Cost and finance'!#REF!</f>
        <v>#REF!</v>
      </c>
      <c r="N9" s="21" t="e">
        <f>'3 Cost and finance'!#REF!*'3 Cost and finance'!#REF!</f>
        <v>#REF!</v>
      </c>
      <c r="O9" s="21" t="e">
        <f>'3 Cost and finance'!#REF!*'3 Cost and finance'!#REF!</f>
        <v>#REF!</v>
      </c>
      <c r="P9" s="21" t="e">
        <f>'3 Cost and finance'!#REF!*'3 Cost and finance'!#REF!</f>
        <v>#REF!</v>
      </c>
      <c r="Q9" s="21" t="e">
        <f>'3 Cost and finance'!#REF!*'3 Cost and finance'!#REF!</f>
        <v>#REF!</v>
      </c>
      <c r="R9" s="21" t="e">
        <f>'3 Cost and finance'!#REF!*'3 Cost and finance'!#REF!</f>
        <v>#REF!</v>
      </c>
      <c r="S9" s="7"/>
      <c r="T9" s="7"/>
      <c r="U9" s="20" t="e">
        <f>'3 Cost and finance'!#REF!</f>
        <v>#REF!</v>
      </c>
      <c r="V9" s="21" t="e">
        <f>C9*'3 Cost and finance'!#REF!</f>
        <v>#REF!</v>
      </c>
      <c r="W9" s="21" t="e">
        <f>D9*'3 Cost and finance'!#REF!</f>
        <v>#REF!</v>
      </c>
      <c r="X9" s="21" t="e">
        <f>E9*'3 Cost and finance'!#REF!</f>
        <v>#REF!</v>
      </c>
      <c r="Y9" s="21" t="e">
        <f>F9*'3 Cost and finance'!#REF!</f>
        <v>#REF!</v>
      </c>
      <c r="Z9" s="21" t="e">
        <f>G9*'3 Cost and finance'!#REF!</f>
        <v>#REF!</v>
      </c>
      <c r="AA9" s="21" t="e">
        <f>H9*'3 Cost and finance'!#REF!</f>
        <v>#REF!</v>
      </c>
      <c r="AB9" s="21" t="e">
        <f>I9*'3 Cost and finance'!#REF!</f>
        <v>#REF!</v>
      </c>
      <c r="AC9" s="21" t="e">
        <f>J9*'3 Cost and finance'!#REF!</f>
        <v>#REF!</v>
      </c>
      <c r="AD9" s="21" t="e">
        <f>K9*'3 Cost and finance'!#REF!</f>
        <v>#REF!</v>
      </c>
      <c r="AE9" s="21" t="e">
        <f>L9*'3 Cost and finance'!#REF!</f>
        <v>#REF!</v>
      </c>
      <c r="AF9" s="21" t="e">
        <f>M9*'3 Cost and finance'!#REF!</f>
        <v>#REF!</v>
      </c>
      <c r="AG9" s="21" t="e">
        <f>N9*'3 Cost and finance'!#REF!</f>
        <v>#REF!</v>
      </c>
      <c r="AH9" s="21" t="e">
        <f>O9*'3 Cost and finance'!#REF!</f>
        <v>#REF!</v>
      </c>
      <c r="AI9" s="21" t="e">
        <f>P9*'3 Cost and finance'!#REF!</f>
        <v>#REF!</v>
      </c>
      <c r="AJ9" s="21" t="e">
        <f>Q9*'3 Cost and finance'!#REF!</f>
        <v>#REF!</v>
      </c>
      <c r="AK9" s="21" t="e">
        <f>R9*'3 Cost and finance'!#REF!</f>
        <v>#REF!</v>
      </c>
      <c r="AL9" s="7"/>
      <c r="AM9" s="7"/>
      <c r="AN9" s="8" t="e">
        <f>'3 Cost and finance'!#REF!</f>
        <v>#REF!</v>
      </c>
      <c r="AO9" s="21" t="e">
        <f>'3 Cost and finance'!#REF!*'3 Cost and finance'!#REF!</f>
        <v>#REF!</v>
      </c>
      <c r="AP9" s="21" t="e">
        <f>'3 Cost and finance'!#REF!*'3 Cost and finance'!#REF!</f>
        <v>#REF!</v>
      </c>
      <c r="AQ9" s="21" t="e">
        <f>'3 Cost and finance'!#REF!*'3 Cost and finance'!#REF!</f>
        <v>#REF!</v>
      </c>
      <c r="AR9" s="21" t="e">
        <f>'3 Cost and finance'!#REF!*'3 Cost and finance'!#REF!</f>
        <v>#REF!</v>
      </c>
      <c r="AS9" s="21" t="e">
        <f>'3 Cost and finance'!#REF!*'3 Cost and finance'!#REF!</f>
        <v>#REF!</v>
      </c>
      <c r="AT9" s="21" t="e">
        <f>'3 Cost and finance'!#REF!*'3 Cost and finance'!#REF!</f>
        <v>#REF!</v>
      </c>
      <c r="AU9" s="21" t="e">
        <f>'3 Cost and finance'!#REF!*'3 Cost and finance'!#REF!</f>
        <v>#REF!</v>
      </c>
      <c r="AV9" s="21" t="e">
        <f>'3 Cost and finance'!#REF!*'3 Cost and finance'!#REF!</f>
        <v>#REF!</v>
      </c>
      <c r="AW9" s="21" t="e">
        <f>'3 Cost and finance'!#REF!*'3 Cost and finance'!#REF!</f>
        <v>#REF!</v>
      </c>
      <c r="AX9" s="21" t="e">
        <f>'3 Cost and finance'!#REF!*'3 Cost and finance'!#REF!</f>
        <v>#REF!</v>
      </c>
      <c r="AY9" s="21" t="e">
        <f>'3 Cost and finance'!#REF!*'3 Cost and finance'!#REF!</f>
        <v>#REF!</v>
      </c>
      <c r="AZ9" s="21" t="e">
        <f>'3 Cost and finance'!#REF!*'3 Cost and finance'!#REF!</f>
        <v>#REF!</v>
      </c>
      <c r="BA9" s="21" t="e">
        <f>'3 Cost and finance'!#REF!*'3 Cost and finance'!#REF!</f>
        <v>#REF!</v>
      </c>
      <c r="BB9" s="21" t="e">
        <f>'3 Cost and finance'!#REF!*'3 Cost and finance'!#REF!</f>
        <v>#REF!</v>
      </c>
      <c r="BC9" s="21" t="e">
        <f>'3 Cost and finance'!#REF!*'3 Cost and finance'!#REF!</f>
        <v>#REF!</v>
      </c>
      <c r="BD9" s="21" t="e">
        <f>'3 Cost and finance'!#REF!*'3 Cost and finance'!#REF!</f>
        <v>#REF!</v>
      </c>
      <c r="BE9" s="7"/>
      <c r="BF9" s="8" t="e">
        <f>'3 Cost and finance'!#REF!</f>
        <v>#REF!</v>
      </c>
      <c r="BG9" s="21" t="e">
        <f>SUMIFS('3 Cost and finance'!#REF!,'3 Cost and finance'!#REF!,'HIDE-PM Calcs'!$BF9,'3 Cost and finance'!#REF!,'HIDE-PM Calcs'!BG$4)</f>
        <v>#REF!</v>
      </c>
      <c r="BH9" s="21" t="e">
        <f>SUMIFS('3 Cost and finance'!#REF!,'3 Cost and finance'!#REF!,'HIDE-PM Calcs'!$BF9,'3 Cost and finance'!#REF!,'HIDE-PM Calcs'!BH$4)</f>
        <v>#REF!</v>
      </c>
      <c r="BI9" s="21" t="e">
        <f>SUMIFS('3 Cost and finance'!#REF!,'3 Cost and finance'!#REF!,'HIDE-PM Calcs'!$BF9,'3 Cost and finance'!#REF!,'HIDE-PM Calcs'!BI$4)</f>
        <v>#REF!</v>
      </c>
      <c r="BJ9" s="21" t="e">
        <f>SUMIFS('3 Cost and finance'!#REF!,'3 Cost and finance'!#REF!,'HIDE-PM Calcs'!$BF9,'3 Cost and finance'!#REF!,'HIDE-PM Calcs'!BJ$4)</f>
        <v>#REF!</v>
      </c>
      <c r="BK9" s="21" t="e">
        <f>SUMIFS('3 Cost and finance'!#REF!,'3 Cost and finance'!#REF!,'HIDE-PM Calcs'!$BF9,'3 Cost and finance'!#REF!,'HIDE-PM Calcs'!BK$4)</f>
        <v>#REF!</v>
      </c>
      <c r="BL9" s="21" t="e">
        <f>SUMIFS('3 Cost and finance'!#REF!,'3 Cost and finance'!#REF!,'HIDE-PM Calcs'!$BF9,'3 Cost and finance'!#REF!,'HIDE-PM Calcs'!BL$4)</f>
        <v>#REF!</v>
      </c>
      <c r="BM9" s="21" t="e">
        <f>SUMIFS('3 Cost and finance'!#REF!,'3 Cost and finance'!#REF!,'HIDE-PM Calcs'!$BF9,'3 Cost and finance'!#REF!,'HIDE-PM Calcs'!BM$4)</f>
        <v>#REF!</v>
      </c>
      <c r="BN9" s="21" t="e">
        <f>SUMIFS('3 Cost and finance'!#REF!,'3 Cost and finance'!#REF!,'HIDE-PM Calcs'!$BF9,'3 Cost and finance'!#REF!,'HIDE-PM Calcs'!BN$4)</f>
        <v>#REF!</v>
      </c>
      <c r="BO9" s="21" t="e">
        <f>SUMIFS('3 Cost and finance'!#REF!,'3 Cost and finance'!#REF!,'HIDE-PM Calcs'!$BF9,'3 Cost and finance'!#REF!,'HIDE-PM Calcs'!BO$4)</f>
        <v>#REF!</v>
      </c>
      <c r="BP9" s="21" t="e">
        <f>SUMIFS('3 Cost and finance'!#REF!,'3 Cost and finance'!#REF!,'HIDE-PM Calcs'!$BF9,'3 Cost and finance'!#REF!,'HIDE-PM Calcs'!BP$4)</f>
        <v>#REF!</v>
      </c>
      <c r="BQ9" s="21" t="e">
        <f>SUMIFS('3 Cost and finance'!#REF!,'3 Cost and finance'!#REF!,'HIDE-PM Calcs'!$BF9,'3 Cost and finance'!#REF!,'HIDE-PM Calcs'!BQ$4)</f>
        <v>#REF!</v>
      </c>
      <c r="BR9" s="21" t="e">
        <f>SUMIFS('3 Cost and finance'!#REF!,'3 Cost and finance'!#REF!,'HIDE-PM Calcs'!$BF9,'3 Cost and finance'!#REF!,'HIDE-PM Calcs'!BR$4)</f>
        <v>#REF!</v>
      </c>
      <c r="BS9" s="21" t="e">
        <f>SUMIFS('3 Cost and finance'!#REF!,'3 Cost and finance'!#REF!,'HIDE-PM Calcs'!$BF9,'3 Cost and finance'!#REF!,'HIDE-PM Calcs'!BS$4)</f>
        <v>#REF!</v>
      </c>
      <c r="BT9" s="21" t="e">
        <f>SUMIFS('3 Cost and finance'!#REF!,'3 Cost and finance'!#REF!,'HIDE-PM Calcs'!$BF9,'3 Cost and finance'!#REF!,'HIDE-PM Calcs'!BT$4)</f>
        <v>#REF!</v>
      </c>
      <c r="BU9" s="21" t="e">
        <f>SUMIFS('3 Cost and finance'!#REF!,'3 Cost and finance'!#REF!,'HIDE-PM Calcs'!$BF9,'3 Cost and finance'!#REF!,'HIDE-PM Calcs'!BU$4)</f>
        <v>#REF!</v>
      </c>
      <c r="BV9" s="21" t="e">
        <f>SUMIFS('3 Cost and finance'!#REF!,'3 Cost and finance'!#REF!,'HIDE-PM Calcs'!$BF9,'3 Cost and finance'!#REF!,'HIDE-PM Calcs'!BV$4)</f>
        <v>#REF!</v>
      </c>
      <c r="BW9" s="7"/>
      <c r="BX9" s="8" t="e">
        <f>'3 Cost and finance'!#REF!</f>
        <v>#REF!</v>
      </c>
      <c r="BY9" s="21">
        <v>0</v>
      </c>
      <c r="BZ9" s="21">
        <v>0</v>
      </c>
      <c r="CA9" s="21">
        <v>0</v>
      </c>
      <c r="CB9" s="21">
        <v>0</v>
      </c>
      <c r="CC9" s="21">
        <v>0</v>
      </c>
      <c r="CD9" s="21">
        <v>0</v>
      </c>
      <c r="CE9" s="21">
        <v>0</v>
      </c>
      <c r="CF9" s="21">
        <v>0</v>
      </c>
      <c r="CG9" s="21">
        <v>0</v>
      </c>
      <c r="CH9" s="21">
        <v>0</v>
      </c>
      <c r="CI9" s="21">
        <v>0</v>
      </c>
      <c r="CJ9" s="21">
        <v>0</v>
      </c>
      <c r="CK9" s="21">
        <v>0</v>
      </c>
      <c r="CL9" s="21">
        <v>0</v>
      </c>
      <c r="CM9" s="7"/>
      <c r="CN9" s="8" t="e">
        <f>'3 Cost and finance'!#REF!</f>
        <v>#REF!</v>
      </c>
      <c r="CO9" s="21" t="e">
        <f>'3 Cost and finance'!#REF!*'3 Cost and finance'!#REF!</f>
        <v>#REF!</v>
      </c>
      <c r="CP9" s="21" t="e">
        <f>'3 Cost and finance'!#REF!*'3 Cost and finance'!#REF!</f>
        <v>#REF!</v>
      </c>
      <c r="CQ9" s="21" t="e">
        <f>'3 Cost and finance'!#REF!*'3 Cost and finance'!#REF!</f>
        <v>#REF!</v>
      </c>
      <c r="CR9" s="21" t="e">
        <f>'3 Cost and finance'!#REF!*'3 Cost and finance'!#REF!</f>
        <v>#REF!</v>
      </c>
      <c r="CS9" s="21" t="e">
        <f>'3 Cost and finance'!#REF!*'3 Cost and finance'!#REF!</f>
        <v>#REF!</v>
      </c>
      <c r="CT9" s="21" t="e">
        <f>'3 Cost and finance'!#REF!*'3 Cost and finance'!#REF!</f>
        <v>#REF!</v>
      </c>
      <c r="CU9" s="21" t="e">
        <f>'3 Cost and finance'!#REF!*'3 Cost and finance'!#REF!</f>
        <v>#REF!</v>
      </c>
      <c r="CV9" s="21" t="e">
        <f>'3 Cost and finance'!#REF!*'3 Cost and finance'!#REF!</f>
        <v>#REF!</v>
      </c>
      <c r="CW9" s="21" t="e">
        <f>'3 Cost and finance'!#REF!*'3 Cost and finance'!#REF!</f>
        <v>#REF!</v>
      </c>
      <c r="CX9" s="21" t="e">
        <f>'3 Cost and finance'!#REF!*'3 Cost and finance'!#REF!</f>
        <v>#REF!</v>
      </c>
      <c r="CY9" s="21" t="e">
        <f>'3 Cost and finance'!#REF!*'3 Cost and finance'!#REF!</f>
        <v>#REF!</v>
      </c>
      <c r="CZ9" s="21" t="e">
        <f>'3 Cost and finance'!#REF!*'3 Cost and finance'!#REF!</f>
        <v>#REF!</v>
      </c>
      <c r="DA9" s="21" t="e">
        <f>'3 Cost and finance'!#REF!*'3 Cost and finance'!#REF!</f>
        <v>#REF!</v>
      </c>
      <c r="DB9" s="21" t="e">
        <f>'3 Cost and finance'!#REF!*'3 Cost and finance'!#REF!</f>
        <v>#REF!</v>
      </c>
      <c r="DC9" s="21" t="e">
        <f>'3 Cost and finance'!#REF!*'3 Cost and finance'!#REF!</f>
        <v>#REF!</v>
      </c>
      <c r="DD9" s="21" t="e">
        <f>'3 Cost and finance'!#REF!*'3 Cost and finance'!#REF!</f>
        <v>#REF!</v>
      </c>
      <c r="DE9" s="7"/>
      <c r="DF9" s="8" t="e">
        <f>'3 Cost and finance'!#REF!</f>
        <v>#REF!</v>
      </c>
      <c r="DG9" s="21" t="e">
        <f>'3 Cost and finance'!#REF!*'3 Cost and finance'!#REF!</f>
        <v>#REF!</v>
      </c>
      <c r="DH9" s="21" t="e">
        <f>'3 Cost and finance'!#REF!*'3 Cost and finance'!#REF!</f>
        <v>#REF!</v>
      </c>
      <c r="DI9" s="21" t="e">
        <f>'3 Cost and finance'!#REF!*'3 Cost and finance'!#REF!</f>
        <v>#REF!</v>
      </c>
      <c r="DJ9" s="21" t="e">
        <f>'3 Cost and finance'!#REF!*'3 Cost and finance'!#REF!</f>
        <v>#REF!</v>
      </c>
      <c r="DK9" s="21" t="e">
        <f>'3 Cost and finance'!#REF!*'3 Cost and finance'!#REF!</f>
        <v>#REF!</v>
      </c>
      <c r="DL9" s="21" t="e">
        <f>'3 Cost and finance'!#REF!*'3 Cost and finance'!#REF!</f>
        <v>#REF!</v>
      </c>
      <c r="DM9" s="21" t="e">
        <f>'3 Cost and finance'!#REF!*'3 Cost and finance'!#REF!</f>
        <v>#REF!</v>
      </c>
      <c r="DN9" s="21" t="e">
        <f>'3 Cost and finance'!#REF!*'3 Cost and finance'!#REF!</f>
        <v>#REF!</v>
      </c>
      <c r="DO9" s="21" t="e">
        <f>'3 Cost and finance'!#REF!*'3 Cost and finance'!#REF!</f>
        <v>#REF!</v>
      </c>
      <c r="DP9" s="21" t="e">
        <f>'3 Cost and finance'!#REF!*'3 Cost and finance'!#REF!</f>
        <v>#REF!</v>
      </c>
      <c r="DQ9" s="21" t="e">
        <f>'3 Cost and finance'!#REF!*'3 Cost and finance'!#REF!</f>
        <v>#REF!</v>
      </c>
      <c r="DR9" s="21" t="e">
        <f>'3 Cost and finance'!#REF!*'3 Cost and finance'!#REF!</f>
        <v>#REF!</v>
      </c>
      <c r="DS9" s="21" t="e">
        <f>'3 Cost and finance'!#REF!*'3 Cost and finance'!#REF!</f>
        <v>#REF!</v>
      </c>
      <c r="DT9" s="21" t="e">
        <f>'3 Cost and finance'!#REF!*'3 Cost and finance'!#REF!</f>
        <v>#REF!</v>
      </c>
      <c r="DU9" s="21" t="e">
        <f>'3 Cost and finance'!#REF!*'3 Cost and finance'!#REF!</f>
        <v>#REF!</v>
      </c>
      <c r="DV9" s="21" t="e">
        <f>'3 Cost and finance'!#REF!*'3 Cost and finance'!#REF!</f>
        <v>#REF!</v>
      </c>
      <c r="DW9" s="7"/>
    </row>
    <row r="10" spans="1:127" ht="15.4" x14ac:dyDescent="0.45">
      <c r="A10" s="6"/>
      <c r="B10" s="8" t="e">
        <f>'3 Cost and finance'!#REF!</f>
        <v>#REF!</v>
      </c>
      <c r="C10" s="21" t="e">
        <f>'3 Cost and finance'!#REF!*'3 Cost and finance'!#REF!</f>
        <v>#REF!</v>
      </c>
      <c r="D10" s="21" t="e">
        <f>'3 Cost and finance'!#REF!*'3 Cost and finance'!#REF!</f>
        <v>#REF!</v>
      </c>
      <c r="E10" s="21" t="e">
        <f>'3 Cost and finance'!#REF!*'3 Cost and finance'!#REF!</f>
        <v>#REF!</v>
      </c>
      <c r="F10" s="21" t="e">
        <f>'3 Cost and finance'!#REF!*'3 Cost and finance'!#REF!</f>
        <v>#REF!</v>
      </c>
      <c r="G10" s="21" t="e">
        <f>'3 Cost and finance'!#REF!*'3 Cost and finance'!#REF!</f>
        <v>#REF!</v>
      </c>
      <c r="H10" s="21" t="e">
        <f>'3 Cost and finance'!#REF!*'3 Cost and finance'!#REF!</f>
        <v>#REF!</v>
      </c>
      <c r="I10" s="21" t="e">
        <f>'3 Cost and finance'!#REF!*'3 Cost and finance'!#REF!</f>
        <v>#REF!</v>
      </c>
      <c r="J10" s="21" t="e">
        <f>'3 Cost and finance'!#REF!*'3 Cost and finance'!#REF!</f>
        <v>#REF!</v>
      </c>
      <c r="K10" s="21" t="e">
        <f>'3 Cost and finance'!#REF!*'3 Cost and finance'!#REF!</f>
        <v>#REF!</v>
      </c>
      <c r="L10" s="21" t="e">
        <f>'3 Cost and finance'!#REF!*'3 Cost and finance'!#REF!</f>
        <v>#REF!</v>
      </c>
      <c r="M10" s="21" t="e">
        <f>'3 Cost and finance'!#REF!*'3 Cost and finance'!#REF!</f>
        <v>#REF!</v>
      </c>
      <c r="N10" s="21" t="e">
        <f>'3 Cost and finance'!#REF!*'3 Cost and finance'!#REF!</f>
        <v>#REF!</v>
      </c>
      <c r="O10" s="21" t="e">
        <f>'3 Cost and finance'!#REF!*'3 Cost and finance'!#REF!</f>
        <v>#REF!</v>
      </c>
      <c r="P10" s="21" t="e">
        <f>'3 Cost and finance'!#REF!*'3 Cost and finance'!#REF!</f>
        <v>#REF!</v>
      </c>
      <c r="Q10" s="21" t="e">
        <f>'3 Cost and finance'!#REF!*'3 Cost and finance'!#REF!</f>
        <v>#REF!</v>
      </c>
      <c r="R10" s="21" t="e">
        <f>'3 Cost and finance'!#REF!*'3 Cost and finance'!#REF!</f>
        <v>#REF!</v>
      </c>
      <c r="S10" s="7"/>
      <c r="T10" s="7"/>
      <c r="U10" s="20" t="e">
        <f>'3 Cost and finance'!#REF!</f>
        <v>#REF!</v>
      </c>
      <c r="V10" s="21" t="e">
        <f>C10*'3 Cost and finance'!#REF!</f>
        <v>#REF!</v>
      </c>
      <c r="W10" s="21" t="e">
        <f>D10*'3 Cost and finance'!#REF!</f>
        <v>#REF!</v>
      </c>
      <c r="X10" s="21" t="e">
        <f>E10*'3 Cost and finance'!#REF!</f>
        <v>#REF!</v>
      </c>
      <c r="Y10" s="21" t="e">
        <f>F10*'3 Cost and finance'!#REF!</f>
        <v>#REF!</v>
      </c>
      <c r="Z10" s="21" t="e">
        <f>G10*'3 Cost and finance'!#REF!</f>
        <v>#REF!</v>
      </c>
      <c r="AA10" s="21" t="e">
        <f>H10*'3 Cost and finance'!#REF!</f>
        <v>#REF!</v>
      </c>
      <c r="AB10" s="21" t="e">
        <f>I10*'3 Cost and finance'!#REF!</f>
        <v>#REF!</v>
      </c>
      <c r="AC10" s="21" t="e">
        <f>J10*'3 Cost and finance'!#REF!</f>
        <v>#REF!</v>
      </c>
      <c r="AD10" s="21" t="e">
        <f>K10*'3 Cost and finance'!#REF!</f>
        <v>#REF!</v>
      </c>
      <c r="AE10" s="21" t="e">
        <f>L10*'3 Cost and finance'!#REF!</f>
        <v>#REF!</v>
      </c>
      <c r="AF10" s="21" t="e">
        <f>M10*'3 Cost and finance'!#REF!</f>
        <v>#REF!</v>
      </c>
      <c r="AG10" s="21" t="e">
        <f>N10*'3 Cost and finance'!#REF!</f>
        <v>#REF!</v>
      </c>
      <c r="AH10" s="21" t="e">
        <f>O10*'3 Cost and finance'!#REF!</f>
        <v>#REF!</v>
      </c>
      <c r="AI10" s="21" t="e">
        <f>P10*'3 Cost and finance'!#REF!</f>
        <v>#REF!</v>
      </c>
      <c r="AJ10" s="21" t="e">
        <f>Q10*'3 Cost and finance'!#REF!</f>
        <v>#REF!</v>
      </c>
      <c r="AK10" s="21" t="e">
        <f>R10*'3 Cost and finance'!#REF!</f>
        <v>#REF!</v>
      </c>
      <c r="AL10" s="7"/>
      <c r="AM10" s="7"/>
      <c r="AN10" s="8" t="e">
        <f>'3 Cost and finance'!#REF!</f>
        <v>#REF!</v>
      </c>
      <c r="AO10" s="21" t="e">
        <f>'3 Cost and finance'!#REF!*'3 Cost and finance'!#REF!</f>
        <v>#REF!</v>
      </c>
      <c r="AP10" s="21" t="e">
        <f>'3 Cost and finance'!#REF!*'3 Cost and finance'!#REF!</f>
        <v>#REF!</v>
      </c>
      <c r="AQ10" s="21" t="e">
        <f>'3 Cost and finance'!#REF!*'3 Cost and finance'!#REF!</f>
        <v>#REF!</v>
      </c>
      <c r="AR10" s="21" t="e">
        <f>'3 Cost and finance'!#REF!*'3 Cost and finance'!#REF!</f>
        <v>#REF!</v>
      </c>
      <c r="AS10" s="21" t="e">
        <f>'3 Cost and finance'!#REF!*'3 Cost and finance'!#REF!</f>
        <v>#REF!</v>
      </c>
      <c r="AT10" s="21" t="e">
        <f>'3 Cost and finance'!#REF!*'3 Cost and finance'!#REF!</f>
        <v>#REF!</v>
      </c>
      <c r="AU10" s="21" t="e">
        <f>'3 Cost and finance'!#REF!*'3 Cost and finance'!#REF!</f>
        <v>#REF!</v>
      </c>
      <c r="AV10" s="21" t="e">
        <f>'3 Cost and finance'!#REF!*'3 Cost and finance'!#REF!</f>
        <v>#REF!</v>
      </c>
      <c r="AW10" s="21" t="e">
        <f>'3 Cost and finance'!#REF!*'3 Cost and finance'!#REF!</f>
        <v>#REF!</v>
      </c>
      <c r="AX10" s="21" t="e">
        <f>'3 Cost and finance'!#REF!*'3 Cost and finance'!#REF!</f>
        <v>#REF!</v>
      </c>
      <c r="AY10" s="21" t="e">
        <f>'3 Cost and finance'!#REF!*'3 Cost and finance'!#REF!</f>
        <v>#REF!</v>
      </c>
      <c r="AZ10" s="21" t="e">
        <f>'3 Cost and finance'!#REF!*'3 Cost and finance'!#REF!</f>
        <v>#REF!</v>
      </c>
      <c r="BA10" s="21" t="e">
        <f>'3 Cost and finance'!#REF!*'3 Cost and finance'!#REF!</f>
        <v>#REF!</v>
      </c>
      <c r="BB10" s="21" t="e">
        <f>'3 Cost and finance'!#REF!*'3 Cost and finance'!#REF!</f>
        <v>#REF!</v>
      </c>
      <c r="BC10" s="21" t="e">
        <f>'3 Cost and finance'!#REF!*'3 Cost and finance'!#REF!</f>
        <v>#REF!</v>
      </c>
      <c r="BD10" s="21" t="e">
        <f>'3 Cost and finance'!#REF!*'3 Cost and finance'!#REF!</f>
        <v>#REF!</v>
      </c>
      <c r="BE10" s="7"/>
      <c r="BF10" s="8" t="e">
        <f>'3 Cost and finance'!#REF!</f>
        <v>#REF!</v>
      </c>
      <c r="BG10" s="21" t="e">
        <f>SUMIFS('3 Cost and finance'!#REF!,'3 Cost and finance'!#REF!,'HIDE-PM Calcs'!$BF10,'3 Cost and finance'!#REF!,'HIDE-PM Calcs'!BG$4)</f>
        <v>#REF!</v>
      </c>
      <c r="BH10" s="21" t="e">
        <f>SUMIFS('3 Cost and finance'!#REF!,'3 Cost and finance'!#REF!,'HIDE-PM Calcs'!$BF10,'3 Cost and finance'!#REF!,'HIDE-PM Calcs'!BH$4)</f>
        <v>#REF!</v>
      </c>
      <c r="BI10" s="21" t="e">
        <f>SUMIFS('3 Cost and finance'!#REF!,'3 Cost and finance'!#REF!,'HIDE-PM Calcs'!$BF10,'3 Cost and finance'!#REF!,'HIDE-PM Calcs'!BI$4)</f>
        <v>#REF!</v>
      </c>
      <c r="BJ10" s="21" t="e">
        <f>SUMIFS('3 Cost and finance'!#REF!,'3 Cost and finance'!#REF!,'HIDE-PM Calcs'!$BF10,'3 Cost and finance'!#REF!,'HIDE-PM Calcs'!BJ$4)</f>
        <v>#REF!</v>
      </c>
      <c r="BK10" s="21" t="e">
        <f>SUMIFS('3 Cost and finance'!#REF!,'3 Cost and finance'!#REF!,'HIDE-PM Calcs'!$BF10,'3 Cost and finance'!#REF!,'HIDE-PM Calcs'!BK$4)</f>
        <v>#REF!</v>
      </c>
      <c r="BL10" s="21" t="e">
        <f>SUMIFS('3 Cost and finance'!#REF!,'3 Cost and finance'!#REF!,'HIDE-PM Calcs'!$BF10,'3 Cost and finance'!#REF!,'HIDE-PM Calcs'!BL$4)</f>
        <v>#REF!</v>
      </c>
      <c r="BM10" s="21" t="e">
        <f>SUMIFS('3 Cost and finance'!#REF!,'3 Cost and finance'!#REF!,'HIDE-PM Calcs'!$BF10,'3 Cost and finance'!#REF!,'HIDE-PM Calcs'!BM$4)</f>
        <v>#REF!</v>
      </c>
      <c r="BN10" s="21" t="e">
        <f>SUMIFS('3 Cost and finance'!#REF!,'3 Cost and finance'!#REF!,'HIDE-PM Calcs'!$BF10,'3 Cost and finance'!#REF!,'HIDE-PM Calcs'!BN$4)</f>
        <v>#REF!</v>
      </c>
      <c r="BO10" s="21" t="e">
        <f>SUMIFS('3 Cost and finance'!#REF!,'3 Cost and finance'!#REF!,'HIDE-PM Calcs'!$BF10,'3 Cost and finance'!#REF!,'HIDE-PM Calcs'!BO$4)</f>
        <v>#REF!</v>
      </c>
      <c r="BP10" s="21" t="e">
        <f>SUMIFS('3 Cost and finance'!#REF!,'3 Cost and finance'!#REF!,'HIDE-PM Calcs'!$BF10,'3 Cost and finance'!#REF!,'HIDE-PM Calcs'!BP$4)</f>
        <v>#REF!</v>
      </c>
      <c r="BQ10" s="21" t="e">
        <f>SUMIFS('3 Cost and finance'!#REF!,'3 Cost and finance'!#REF!,'HIDE-PM Calcs'!$BF10,'3 Cost and finance'!#REF!,'HIDE-PM Calcs'!BQ$4)</f>
        <v>#REF!</v>
      </c>
      <c r="BR10" s="21" t="e">
        <f>SUMIFS('3 Cost and finance'!#REF!,'3 Cost and finance'!#REF!,'HIDE-PM Calcs'!$BF10,'3 Cost and finance'!#REF!,'HIDE-PM Calcs'!BR$4)</f>
        <v>#REF!</v>
      </c>
      <c r="BS10" s="21" t="e">
        <f>SUMIFS('3 Cost and finance'!#REF!,'3 Cost and finance'!#REF!,'HIDE-PM Calcs'!$BF10,'3 Cost and finance'!#REF!,'HIDE-PM Calcs'!BS$4)</f>
        <v>#REF!</v>
      </c>
      <c r="BT10" s="21" t="e">
        <f>SUMIFS('3 Cost and finance'!#REF!,'3 Cost and finance'!#REF!,'HIDE-PM Calcs'!$BF10,'3 Cost and finance'!#REF!,'HIDE-PM Calcs'!BT$4)</f>
        <v>#REF!</v>
      </c>
      <c r="BU10" s="21" t="e">
        <f>SUMIFS('3 Cost and finance'!#REF!,'3 Cost and finance'!#REF!,'HIDE-PM Calcs'!$BF10,'3 Cost and finance'!#REF!,'HIDE-PM Calcs'!BU$4)</f>
        <v>#REF!</v>
      </c>
      <c r="BV10" s="21" t="e">
        <f>SUMIFS('3 Cost and finance'!#REF!,'3 Cost and finance'!#REF!,'HIDE-PM Calcs'!$BF10,'3 Cost and finance'!#REF!,'HIDE-PM Calcs'!BV$4)</f>
        <v>#REF!</v>
      </c>
      <c r="BW10" s="7"/>
      <c r="BX10" s="8" t="e">
        <f>'3 Cost and finance'!#REF!</f>
        <v>#REF!</v>
      </c>
      <c r="BY10" s="21">
        <v>0</v>
      </c>
      <c r="BZ10" s="21">
        <v>0</v>
      </c>
      <c r="CA10" s="21">
        <v>0</v>
      </c>
      <c r="CB10" s="21">
        <v>0</v>
      </c>
      <c r="CC10" s="21">
        <v>0</v>
      </c>
      <c r="CD10" s="21">
        <v>0</v>
      </c>
      <c r="CE10" s="21">
        <v>0</v>
      </c>
      <c r="CF10" s="21">
        <v>0</v>
      </c>
      <c r="CG10" s="21">
        <v>0</v>
      </c>
      <c r="CH10" s="21">
        <v>0</v>
      </c>
      <c r="CI10" s="21">
        <v>0</v>
      </c>
      <c r="CJ10" s="21">
        <v>0</v>
      </c>
      <c r="CK10" s="21">
        <v>0</v>
      </c>
      <c r="CL10" s="21">
        <v>0</v>
      </c>
      <c r="CM10" s="7"/>
      <c r="CN10" s="8" t="e">
        <f>'3 Cost and finance'!#REF!</f>
        <v>#REF!</v>
      </c>
      <c r="CO10" s="21" t="e">
        <f>'3 Cost and finance'!#REF!*'3 Cost and finance'!#REF!</f>
        <v>#REF!</v>
      </c>
      <c r="CP10" s="21" t="e">
        <f>'3 Cost and finance'!#REF!*'3 Cost and finance'!#REF!</f>
        <v>#REF!</v>
      </c>
      <c r="CQ10" s="21" t="e">
        <f>'3 Cost and finance'!#REF!*'3 Cost and finance'!#REF!</f>
        <v>#REF!</v>
      </c>
      <c r="CR10" s="21" t="e">
        <f>'3 Cost and finance'!#REF!*'3 Cost and finance'!#REF!</f>
        <v>#REF!</v>
      </c>
      <c r="CS10" s="21" t="e">
        <f>'3 Cost and finance'!#REF!*'3 Cost and finance'!#REF!</f>
        <v>#REF!</v>
      </c>
      <c r="CT10" s="21" t="e">
        <f>'3 Cost and finance'!#REF!*'3 Cost and finance'!#REF!</f>
        <v>#REF!</v>
      </c>
      <c r="CU10" s="21" t="e">
        <f>'3 Cost and finance'!#REF!*'3 Cost and finance'!#REF!</f>
        <v>#REF!</v>
      </c>
      <c r="CV10" s="21" t="e">
        <f>'3 Cost and finance'!#REF!*'3 Cost and finance'!#REF!</f>
        <v>#REF!</v>
      </c>
      <c r="CW10" s="21" t="e">
        <f>'3 Cost and finance'!#REF!*'3 Cost and finance'!#REF!</f>
        <v>#REF!</v>
      </c>
      <c r="CX10" s="21" t="e">
        <f>'3 Cost and finance'!#REF!*'3 Cost and finance'!#REF!</f>
        <v>#REF!</v>
      </c>
      <c r="CY10" s="21" t="e">
        <f>'3 Cost and finance'!#REF!*'3 Cost and finance'!#REF!</f>
        <v>#REF!</v>
      </c>
      <c r="CZ10" s="21" t="e">
        <f>'3 Cost and finance'!#REF!*'3 Cost and finance'!#REF!</f>
        <v>#REF!</v>
      </c>
      <c r="DA10" s="21" t="e">
        <f>'3 Cost and finance'!#REF!*'3 Cost and finance'!#REF!</f>
        <v>#REF!</v>
      </c>
      <c r="DB10" s="21" t="e">
        <f>'3 Cost and finance'!#REF!*'3 Cost and finance'!#REF!</f>
        <v>#REF!</v>
      </c>
      <c r="DC10" s="21" t="e">
        <f>'3 Cost and finance'!#REF!*'3 Cost and finance'!#REF!</f>
        <v>#REF!</v>
      </c>
      <c r="DD10" s="21" t="e">
        <f>'3 Cost and finance'!#REF!*'3 Cost and finance'!#REF!</f>
        <v>#REF!</v>
      </c>
      <c r="DE10" s="7"/>
      <c r="DF10" s="8" t="e">
        <f>'3 Cost and finance'!#REF!</f>
        <v>#REF!</v>
      </c>
      <c r="DG10" s="21" t="e">
        <f>'3 Cost and finance'!#REF!*'3 Cost and finance'!#REF!</f>
        <v>#REF!</v>
      </c>
      <c r="DH10" s="21" t="e">
        <f>'3 Cost and finance'!#REF!*'3 Cost and finance'!#REF!</f>
        <v>#REF!</v>
      </c>
      <c r="DI10" s="21" t="e">
        <f>'3 Cost and finance'!#REF!*'3 Cost and finance'!#REF!</f>
        <v>#REF!</v>
      </c>
      <c r="DJ10" s="21" t="e">
        <f>'3 Cost and finance'!#REF!*'3 Cost and finance'!#REF!</f>
        <v>#REF!</v>
      </c>
      <c r="DK10" s="21" t="e">
        <f>'3 Cost and finance'!#REF!*'3 Cost and finance'!#REF!</f>
        <v>#REF!</v>
      </c>
      <c r="DL10" s="21" t="e">
        <f>'3 Cost and finance'!#REF!*'3 Cost and finance'!#REF!</f>
        <v>#REF!</v>
      </c>
      <c r="DM10" s="21" t="e">
        <f>'3 Cost and finance'!#REF!*'3 Cost and finance'!#REF!</f>
        <v>#REF!</v>
      </c>
      <c r="DN10" s="21" t="e">
        <f>'3 Cost and finance'!#REF!*'3 Cost and finance'!#REF!</f>
        <v>#REF!</v>
      </c>
      <c r="DO10" s="21" t="e">
        <f>'3 Cost and finance'!#REF!*'3 Cost and finance'!#REF!</f>
        <v>#REF!</v>
      </c>
      <c r="DP10" s="21" t="e">
        <f>'3 Cost and finance'!#REF!*'3 Cost and finance'!#REF!</f>
        <v>#REF!</v>
      </c>
      <c r="DQ10" s="21" t="e">
        <f>'3 Cost and finance'!#REF!*'3 Cost and finance'!#REF!</f>
        <v>#REF!</v>
      </c>
      <c r="DR10" s="21" t="e">
        <f>'3 Cost and finance'!#REF!*'3 Cost and finance'!#REF!</f>
        <v>#REF!</v>
      </c>
      <c r="DS10" s="21" t="e">
        <f>'3 Cost and finance'!#REF!*'3 Cost and finance'!#REF!</f>
        <v>#REF!</v>
      </c>
      <c r="DT10" s="21" t="e">
        <f>'3 Cost and finance'!#REF!*'3 Cost and finance'!#REF!</f>
        <v>#REF!</v>
      </c>
      <c r="DU10" s="21" t="e">
        <f>'3 Cost and finance'!#REF!*'3 Cost and finance'!#REF!</f>
        <v>#REF!</v>
      </c>
      <c r="DV10" s="21" t="e">
        <f>'3 Cost and finance'!#REF!*'3 Cost and finance'!#REF!</f>
        <v>#REF!</v>
      </c>
      <c r="DW10" s="7"/>
    </row>
    <row r="11" spans="1:127" ht="15.4" x14ac:dyDescent="0.45">
      <c r="A11" s="6"/>
      <c r="B11" s="8" t="e">
        <f>'3 Cost and finance'!#REF!</f>
        <v>#REF!</v>
      </c>
      <c r="C11" s="21" t="e">
        <f>'3 Cost and finance'!#REF!*'3 Cost and finance'!#REF!</f>
        <v>#REF!</v>
      </c>
      <c r="D11" s="21" t="e">
        <f>'3 Cost and finance'!#REF!*'3 Cost and finance'!#REF!</f>
        <v>#REF!</v>
      </c>
      <c r="E11" s="21" t="e">
        <f>'3 Cost and finance'!#REF!*'3 Cost and finance'!#REF!</f>
        <v>#REF!</v>
      </c>
      <c r="F11" s="21" t="e">
        <f>'3 Cost and finance'!#REF!*'3 Cost and finance'!#REF!</f>
        <v>#REF!</v>
      </c>
      <c r="G11" s="21" t="e">
        <f>'3 Cost and finance'!#REF!*'3 Cost and finance'!#REF!</f>
        <v>#REF!</v>
      </c>
      <c r="H11" s="21" t="e">
        <f>'3 Cost and finance'!#REF!*'3 Cost and finance'!#REF!</f>
        <v>#REF!</v>
      </c>
      <c r="I11" s="21" t="e">
        <f>'3 Cost and finance'!#REF!*'3 Cost and finance'!#REF!</f>
        <v>#REF!</v>
      </c>
      <c r="J11" s="21" t="e">
        <f>'3 Cost and finance'!#REF!*'3 Cost and finance'!#REF!</f>
        <v>#REF!</v>
      </c>
      <c r="K11" s="21" t="e">
        <f>'3 Cost and finance'!#REF!*'3 Cost and finance'!#REF!</f>
        <v>#REF!</v>
      </c>
      <c r="L11" s="21" t="e">
        <f>'3 Cost and finance'!#REF!*'3 Cost and finance'!#REF!</f>
        <v>#REF!</v>
      </c>
      <c r="M11" s="21" t="e">
        <f>'3 Cost and finance'!#REF!*'3 Cost and finance'!#REF!</f>
        <v>#REF!</v>
      </c>
      <c r="N11" s="21" t="e">
        <f>'3 Cost and finance'!#REF!*'3 Cost and finance'!#REF!</f>
        <v>#REF!</v>
      </c>
      <c r="O11" s="21" t="e">
        <f>'3 Cost and finance'!#REF!*'3 Cost and finance'!#REF!</f>
        <v>#REF!</v>
      </c>
      <c r="P11" s="21" t="e">
        <f>'3 Cost and finance'!#REF!*'3 Cost and finance'!#REF!</f>
        <v>#REF!</v>
      </c>
      <c r="Q11" s="21" t="e">
        <f>'3 Cost and finance'!#REF!*'3 Cost and finance'!#REF!</f>
        <v>#REF!</v>
      </c>
      <c r="R11" s="21" t="e">
        <f>'3 Cost and finance'!#REF!*'3 Cost and finance'!#REF!</f>
        <v>#REF!</v>
      </c>
      <c r="S11" s="7"/>
      <c r="T11" s="7"/>
      <c r="U11" s="20" t="e">
        <f>'3 Cost and finance'!#REF!</f>
        <v>#REF!</v>
      </c>
      <c r="V11" s="21" t="e">
        <f>C11*'3 Cost and finance'!#REF!</f>
        <v>#REF!</v>
      </c>
      <c r="W11" s="21" t="e">
        <f>D11*'3 Cost and finance'!#REF!</f>
        <v>#REF!</v>
      </c>
      <c r="X11" s="21" t="e">
        <f>E11*'3 Cost and finance'!#REF!</f>
        <v>#REF!</v>
      </c>
      <c r="Y11" s="21" t="e">
        <f>F11*'3 Cost and finance'!#REF!</f>
        <v>#REF!</v>
      </c>
      <c r="Z11" s="21" t="e">
        <f>G11*'3 Cost and finance'!#REF!</f>
        <v>#REF!</v>
      </c>
      <c r="AA11" s="21" t="e">
        <f>H11*'3 Cost and finance'!#REF!</f>
        <v>#REF!</v>
      </c>
      <c r="AB11" s="21" t="e">
        <f>I11*'3 Cost and finance'!#REF!</f>
        <v>#REF!</v>
      </c>
      <c r="AC11" s="21" t="e">
        <f>J11*'3 Cost and finance'!#REF!</f>
        <v>#REF!</v>
      </c>
      <c r="AD11" s="21" t="e">
        <f>K11*'3 Cost and finance'!#REF!</f>
        <v>#REF!</v>
      </c>
      <c r="AE11" s="21" t="e">
        <f>L11*'3 Cost and finance'!#REF!</f>
        <v>#REF!</v>
      </c>
      <c r="AF11" s="21" t="e">
        <f>M11*'3 Cost and finance'!#REF!</f>
        <v>#REF!</v>
      </c>
      <c r="AG11" s="21" t="e">
        <f>N11*'3 Cost and finance'!#REF!</f>
        <v>#REF!</v>
      </c>
      <c r="AH11" s="21" t="e">
        <f>O11*'3 Cost and finance'!#REF!</f>
        <v>#REF!</v>
      </c>
      <c r="AI11" s="21" t="e">
        <f>P11*'3 Cost and finance'!#REF!</f>
        <v>#REF!</v>
      </c>
      <c r="AJ11" s="21" t="e">
        <f>Q11*'3 Cost and finance'!#REF!</f>
        <v>#REF!</v>
      </c>
      <c r="AK11" s="21" t="e">
        <f>R11*'3 Cost and finance'!#REF!</f>
        <v>#REF!</v>
      </c>
      <c r="AL11" s="7"/>
      <c r="AM11" s="7"/>
      <c r="AN11" s="8" t="e">
        <f>'3 Cost and finance'!#REF!</f>
        <v>#REF!</v>
      </c>
      <c r="AO11" s="21" t="e">
        <f>'3 Cost and finance'!#REF!*'3 Cost and finance'!#REF!</f>
        <v>#REF!</v>
      </c>
      <c r="AP11" s="21" t="e">
        <f>'3 Cost and finance'!#REF!*'3 Cost and finance'!#REF!</f>
        <v>#REF!</v>
      </c>
      <c r="AQ11" s="21" t="e">
        <f>'3 Cost and finance'!#REF!*'3 Cost and finance'!#REF!</f>
        <v>#REF!</v>
      </c>
      <c r="AR11" s="21" t="e">
        <f>'3 Cost and finance'!#REF!*'3 Cost and finance'!#REF!</f>
        <v>#REF!</v>
      </c>
      <c r="AS11" s="21" t="e">
        <f>'3 Cost and finance'!#REF!*'3 Cost and finance'!#REF!</f>
        <v>#REF!</v>
      </c>
      <c r="AT11" s="21" t="e">
        <f>'3 Cost and finance'!#REF!*'3 Cost and finance'!#REF!</f>
        <v>#REF!</v>
      </c>
      <c r="AU11" s="21" t="e">
        <f>'3 Cost and finance'!#REF!*'3 Cost and finance'!#REF!</f>
        <v>#REF!</v>
      </c>
      <c r="AV11" s="21" t="e">
        <f>'3 Cost and finance'!#REF!*'3 Cost and finance'!#REF!</f>
        <v>#REF!</v>
      </c>
      <c r="AW11" s="21" t="e">
        <f>'3 Cost and finance'!#REF!*'3 Cost and finance'!#REF!</f>
        <v>#REF!</v>
      </c>
      <c r="AX11" s="21" t="e">
        <f>'3 Cost and finance'!#REF!*'3 Cost and finance'!#REF!</f>
        <v>#REF!</v>
      </c>
      <c r="AY11" s="21" t="e">
        <f>'3 Cost and finance'!#REF!*'3 Cost and finance'!#REF!</f>
        <v>#REF!</v>
      </c>
      <c r="AZ11" s="21" t="e">
        <f>'3 Cost and finance'!#REF!*'3 Cost and finance'!#REF!</f>
        <v>#REF!</v>
      </c>
      <c r="BA11" s="21" t="e">
        <f>'3 Cost and finance'!#REF!*'3 Cost and finance'!#REF!</f>
        <v>#REF!</v>
      </c>
      <c r="BB11" s="21" t="e">
        <f>'3 Cost and finance'!#REF!*'3 Cost and finance'!#REF!</f>
        <v>#REF!</v>
      </c>
      <c r="BC11" s="21" t="e">
        <f>'3 Cost and finance'!#REF!*'3 Cost and finance'!#REF!</f>
        <v>#REF!</v>
      </c>
      <c r="BD11" s="21" t="e">
        <f>'3 Cost and finance'!#REF!*'3 Cost and finance'!#REF!</f>
        <v>#REF!</v>
      </c>
      <c r="BE11" s="7"/>
      <c r="BF11" s="8" t="e">
        <f>'3 Cost and finance'!#REF!</f>
        <v>#REF!</v>
      </c>
      <c r="BG11" s="21" t="e">
        <f>SUMIFS('3 Cost and finance'!#REF!,'3 Cost and finance'!#REF!,'HIDE-PM Calcs'!$BF11,'3 Cost and finance'!#REF!,'HIDE-PM Calcs'!BG$4)</f>
        <v>#REF!</v>
      </c>
      <c r="BH11" s="21" t="e">
        <f>SUMIFS('3 Cost and finance'!#REF!,'3 Cost and finance'!#REF!,'HIDE-PM Calcs'!$BF11,'3 Cost and finance'!#REF!,'HIDE-PM Calcs'!BH$4)</f>
        <v>#REF!</v>
      </c>
      <c r="BI11" s="21" t="e">
        <f>SUMIFS('3 Cost and finance'!#REF!,'3 Cost and finance'!#REF!,'HIDE-PM Calcs'!$BF11,'3 Cost and finance'!#REF!,'HIDE-PM Calcs'!BI$4)</f>
        <v>#REF!</v>
      </c>
      <c r="BJ11" s="21" t="e">
        <f>SUMIFS('3 Cost and finance'!#REF!,'3 Cost and finance'!#REF!,'HIDE-PM Calcs'!$BF11,'3 Cost and finance'!#REF!,'HIDE-PM Calcs'!BJ$4)</f>
        <v>#REF!</v>
      </c>
      <c r="BK11" s="21" t="e">
        <f>SUMIFS('3 Cost and finance'!#REF!,'3 Cost and finance'!#REF!,'HIDE-PM Calcs'!$BF11,'3 Cost and finance'!#REF!,'HIDE-PM Calcs'!BK$4)</f>
        <v>#REF!</v>
      </c>
      <c r="BL11" s="21" t="e">
        <f>SUMIFS('3 Cost and finance'!#REF!,'3 Cost and finance'!#REF!,'HIDE-PM Calcs'!$BF11,'3 Cost and finance'!#REF!,'HIDE-PM Calcs'!BL$4)</f>
        <v>#REF!</v>
      </c>
      <c r="BM11" s="21" t="e">
        <f>SUMIFS('3 Cost and finance'!#REF!,'3 Cost and finance'!#REF!,'HIDE-PM Calcs'!$BF11,'3 Cost and finance'!#REF!,'HIDE-PM Calcs'!BM$4)</f>
        <v>#REF!</v>
      </c>
      <c r="BN11" s="21" t="e">
        <f>SUMIFS('3 Cost and finance'!#REF!,'3 Cost and finance'!#REF!,'HIDE-PM Calcs'!$BF11,'3 Cost and finance'!#REF!,'HIDE-PM Calcs'!BN$4)</f>
        <v>#REF!</v>
      </c>
      <c r="BO11" s="21" t="e">
        <f>SUMIFS('3 Cost and finance'!#REF!,'3 Cost and finance'!#REF!,'HIDE-PM Calcs'!$BF11,'3 Cost and finance'!#REF!,'HIDE-PM Calcs'!BO$4)</f>
        <v>#REF!</v>
      </c>
      <c r="BP11" s="21" t="e">
        <f>SUMIFS('3 Cost and finance'!#REF!,'3 Cost and finance'!#REF!,'HIDE-PM Calcs'!$BF11,'3 Cost and finance'!#REF!,'HIDE-PM Calcs'!BP$4)</f>
        <v>#REF!</v>
      </c>
      <c r="BQ11" s="21" t="e">
        <f>SUMIFS('3 Cost and finance'!#REF!,'3 Cost and finance'!#REF!,'HIDE-PM Calcs'!$BF11,'3 Cost and finance'!#REF!,'HIDE-PM Calcs'!BQ$4)</f>
        <v>#REF!</v>
      </c>
      <c r="BR11" s="21" t="e">
        <f>SUMIFS('3 Cost and finance'!#REF!,'3 Cost and finance'!#REF!,'HIDE-PM Calcs'!$BF11,'3 Cost and finance'!#REF!,'HIDE-PM Calcs'!BR$4)</f>
        <v>#REF!</v>
      </c>
      <c r="BS11" s="21" t="e">
        <f>SUMIFS('3 Cost and finance'!#REF!,'3 Cost and finance'!#REF!,'HIDE-PM Calcs'!$BF11,'3 Cost and finance'!#REF!,'HIDE-PM Calcs'!BS$4)</f>
        <v>#REF!</v>
      </c>
      <c r="BT11" s="21" t="e">
        <f>SUMIFS('3 Cost and finance'!#REF!,'3 Cost and finance'!#REF!,'HIDE-PM Calcs'!$BF11,'3 Cost and finance'!#REF!,'HIDE-PM Calcs'!BT$4)</f>
        <v>#REF!</v>
      </c>
      <c r="BU11" s="21" t="e">
        <f>SUMIFS('3 Cost and finance'!#REF!,'3 Cost and finance'!#REF!,'HIDE-PM Calcs'!$BF11,'3 Cost and finance'!#REF!,'HIDE-PM Calcs'!BU$4)</f>
        <v>#REF!</v>
      </c>
      <c r="BV11" s="21" t="e">
        <f>SUMIFS('3 Cost and finance'!#REF!,'3 Cost and finance'!#REF!,'HIDE-PM Calcs'!$BF11,'3 Cost and finance'!#REF!,'HIDE-PM Calcs'!BV$4)</f>
        <v>#REF!</v>
      </c>
      <c r="BW11" s="7"/>
      <c r="BX11" s="8" t="e">
        <f>'3 Cost and finance'!#REF!</f>
        <v>#REF!</v>
      </c>
      <c r="BY11" s="21">
        <v>0</v>
      </c>
      <c r="BZ11" s="21">
        <v>0</v>
      </c>
      <c r="CA11" s="21">
        <v>0</v>
      </c>
      <c r="CB11" s="21">
        <v>0</v>
      </c>
      <c r="CC11" s="21">
        <v>0</v>
      </c>
      <c r="CD11" s="21">
        <v>0</v>
      </c>
      <c r="CE11" s="21">
        <v>0</v>
      </c>
      <c r="CF11" s="21">
        <v>0</v>
      </c>
      <c r="CG11" s="21">
        <v>0</v>
      </c>
      <c r="CH11" s="21">
        <v>0</v>
      </c>
      <c r="CI11" s="21">
        <v>0</v>
      </c>
      <c r="CJ11" s="21">
        <v>0</v>
      </c>
      <c r="CK11" s="21">
        <v>0</v>
      </c>
      <c r="CL11" s="21">
        <v>0</v>
      </c>
      <c r="CM11" s="7"/>
      <c r="CN11" s="8" t="e">
        <f>'3 Cost and finance'!#REF!</f>
        <v>#REF!</v>
      </c>
      <c r="CO11" s="21" t="e">
        <f>'3 Cost and finance'!#REF!*'3 Cost and finance'!#REF!</f>
        <v>#REF!</v>
      </c>
      <c r="CP11" s="21" t="e">
        <f>'3 Cost and finance'!#REF!*'3 Cost and finance'!#REF!</f>
        <v>#REF!</v>
      </c>
      <c r="CQ11" s="21" t="e">
        <f>'3 Cost and finance'!#REF!*'3 Cost and finance'!#REF!</f>
        <v>#REF!</v>
      </c>
      <c r="CR11" s="21" t="e">
        <f>'3 Cost and finance'!#REF!*'3 Cost and finance'!#REF!</f>
        <v>#REF!</v>
      </c>
      <c r="CS11" s="21" t="e">
        <f>'3 Cost and finance'!#REF!*'3 Cost and finance'!#REF!</f>
        <v>#REF!</v>
      </c>
      <c r="CT11" s="21" t="e">
        <f>'3 Cost and finance'!#REF!*'3 Cost and finance'!#REF!</f>
        <v>#REF!</v>
      </c>
      <c r="CU11" s="21" t="e">
        <f>'3 Cost and finance'!#REF!*'3 Cost and finance'!#REF!</f>
        <v>#REF!</v>
      </c>
      <c r="CV11" s="21" t="e">
        <f>'3 Cost and finance'!#REF!*'3 Cost and finance'!#REF!</f>
        <v>#REF!</v>
      </c>
      <c r="CW11" s="21" t="e">
        <f>'3 Cost and finance'!#REF!*'3 Cost and finance'!#REF!</f>
        <v>#REF!</v>
      </c>
      <c r="CX11" s="21" t="e">
        <f>'3 Cost and finance'!#REF!*'3 Cost and finance'!#REF!</f>
        <v>#REF!</v>
      </c>
      <c r="CY11" s="21" t="e">
        <f>'3 Cost and finance'!#REF!*'3 Cost and finance'!#REF!</f>
        <v>#REF!</v>
      </c>
      <c r="CZ11" s="21" t="e">
        <f>'3 Cost and finance'!#REF!*'3 Cost and finance'!#REF!</f>
        <v>#REF!</v>
      </c>
      <c r="DA11" s="21" t="e">
        <f>'3 Cost and finance'!#REF!*'3 Cost and finance'!#REF!</f>
        <v>#REF!</v>
      </c>
      <c r="DB11" s="21" t="e">
        <f>'3 Cost and finance'!#REF!*'3 Cost and finance'!#REF!</f>
        <v>#REF!</v>
      </c>
      <c r="DC11" s="21" t="e">
        <f>'3 Cost and finance'!#REF!*'3 Cost and finance'!#REF!</f>
        <v>#REF!</v>
      </c>
      <c r="DD11" s="21" t="e">
        <f>'3 Cost and finance'!#REF!*'3 Cost and finance'!#REF!</f>
        <v>#REF!</v>
      </c>
      <c r="DE11" s="7"/>
      <c r="DF11" s="8" t="e">
        <f>'3 Cost and finance'!#REF!</f>
        <v>#REF!</v>
      </c>
      <c r="DG11" s="21" t="e">
        <f>'3 Cost and finance'!#REF!*'3 Cost and finance'!#REF!</f>
        <v>#REF!</v>
      </c>
      <c r="DH11" s="21" t="e">
        <f>'3 Cost and finance'!#REF!*'3 Cost and finance'!#REF!</f>
        <v>#REF!</v>
      </c>
      <c r="DI11" s="21" t="e">
        <f>'3 Cost and finance'!#REF!*'3 Cost and finance'!#REF!</f>
        <v>#REF!</v>
      </c>
      <c r="DJ11" s="21" t="e">
        <f>'3 Cost and finance'!#REF!*'3 Cost and finance'!#REF!</f>
        <v>#REF!</v>
      </c>
      <c r="DK11" s="21" t="e">
        <f>'3 Cost and finance'!#REF!*'3 Cost and finance'!#REF!</f>
        <v>#REF!</v>
      </c>
      <c r="DL11" s="21" t="e">
        <f>'3 Cost and finance'!#REF!*'3 Cost and finance'!#REF!</f>
        <v>#REF!</v>
      </c>
      <c r="DM11" s="21" t="e">
        <f>'3 Cost and finance'!#REF!*'3 Cost and finance'!#REF!</f>
        <v>#REF!</v>
      </c>
      <c r="DN11" s="21" t="e">
        <f>'3 Cost and finance'!#REF!*'3 Cost and finance'!#REF!</f>
        <v>#REF!</v>
      </c>
      <c r="DO11" s="21" t="e">
        <f>'3 Cost and finance'!#REF!*'3 Cost and finance'!#REF!</f>
        <v>#REF!</v>
      </c>
      <c r="DP11" s="21" t="e">
        <f>'3 Cost and finance'!#REF!*'3 Cost and finance'!#REF!</f>
        <v>#REF!</v>
      </c>
      <c r="DQ11" s="21" t="e">
        <f>'3 Cost and finance'!#REF!*'3 Cost and finance'!#REF!</f>
        <v>#REF!</v>
      </c>
      <c r="DR11" s="21" t="e">
        <f>'3 Cost and finance'!#REF!*'3 Cost and finance'!#REF!</f>
        <v>#REF!</v>
      </c>
      <c r="DS11" s="21" t="e">
        <f>'3 Cost and finance'!#REF!*'3 Cost and finance'!#REF!</f>
        <v>#REF!</v>
      </c>
      <c r="DT11" s="21" t="e">
        <f>'3 Cost and finance'!#REF!*'3 Cost and finance'!#REF!</f>
        <v>#REF!</v>
      </c>
      <c r="DU11" s="21" t="e">
        <f>'3 Cost and finance'!#REF!*'3 Cost and finance'!#REF!</f>
        <v>#REF!</v>
      </c>
      <c r="DV11" s="21" t="e">
        <f>'3 Cost and finance'!#REF!*'3 Cost and finance'!#REF!</f>
        <v>#REF!</v>
      </c>
      <c r="DW11" s="7"/>
    </row>
    <row r="12" spans="1:127" ht="15.4" x14ac:dyDescent="0.45">
      <c r="A12" s="6"/>
      <c r="B12" s="8" t="e">
        <f>'3 Cost and finance'!#REF!</f>
        <v>#REF!</v>
      </c>
      <c r="C12" s="21" t="e">
        <f>'3 Cost and finance'!#REF!*'3 Cost and finance'!#REF!</f>
        <v>#REF!</v>
      </c>
      <c r="D12" s="21" t="e">
        <f>'3 Cost and finance'!#REF!*'3 Cost and finance'!#REF!</f>
        <v>#REF!</v>
      </c>
      <c r="E12" s="21" t="e">
        <f>'3 Cost and finance'!#REF!*'3 Cost and finance'!#REF!</f>
        <v>#REF!</v>
      </c>
      <c r="F12" s="21" t="e">
        <f>'3 Cost and finance'!#REF!*'3 Cost and finance'!#REF!</f>
        <v>#REF!</v>
      </c>
      <c r="G12" s="21" t="e">
        <f>'3 Cost and finance'!#REF!*'3 Cost and finance'!#REF!</f>
        <v>#REF!</v>
      </c>
      <c r="H12" s="21" t="e">
        <f>'3 Cost and finance'!#REF!*'3 Cost and finance'!#REF!</f>
        <v>#REF!</v>
      </c>
      <c r="I12" s="21" t="e">
        <f>'3 Cost and finance'!#REF!*'3 Cost and finance'!#REF!</f>
        <v>#REF!</v>
      </c>
      <c r="J12" s="21" t="e">
        <f>'3 Cost and finance'!#REF!*'3 Cost and finance'!#REF!</f>
        <v>#REF!</v>
      </c>
      <c r="K12" s="21" t="e">
        <f>'3 Cost and finance'!#REF!*'3 Cost and finance'!#REF!</f>
        <v>#REF!</v>
      </c>
      <c r="L12" s="21" t="e">
        <f>'3 Cost and finance'!#REF!*'3 Cost and finance'!#REF!</f>
        <v>#REF!</v>
      </c>
      <c r="M12" s="21" t="e">
        <f>'3 Cost and finance'!#REF!*'3 Cost and finance'!#REF!</f>
        <v>#REF!</v>
      </c>
      <c r="N12" s="21" t="e">
        <f>'3 Cost and finance'!#REF!*'3 Cost and finance'!#REF!</f>
        <v>#REF!</v>
      </c>
      <c r="O12" s="21" t="e">
        <f>'3 Cost and finance'!#REF!*'3 Cost and finance'!#REF!</f>
        <v>#REF!</v>
      </c>
      <c r="P12" s="21" t="e">
        <f>'3 Cost and finance'!#REF!*'3 Cost and finance'!#REF!</f>
        <v>#REF!</v>
      </c>
      <c r="Q12" s="21" t="e">
        <f>'3 Cost and finance'!#REF!*'3 Cost and finance'!#REF!</f>
        <v>#REF!</v>
      </c>
      <c r="R12" s="21" t="e">
        <f>'3 Cost and finance'!#REF!*'3 Cost and finance'!#REF!</f>
        <v>#REF!</v>
      </c>
      <c r="S12" s="7"/>
      <c r="T12" s="7"/>
      <c r="U12" s="20" t="e">
        <f>'3 Cost and finance'!#REF!</f>
        <v>#REF!</v>
      </c>
      <c r="V12" s="21" t="e">
        <f>C12*'3 Cost and finance'!#REF!</f>
        <v>#REF!</v>
      </c>
      <c r="W12" s="21" t="e">
        <f>D12*'3 Cost and finance'!#REF!</f>
        <v>#REF!</v>
      </c>
      <c r="X12" s="21" t="e">
        <f>E12*'3 Cost and finance'!#REF!</f>
        <v>#REF!</v>
      </c>
      <c r="Y12" s="21" t="e">
        <f>F12*'3 Cost and finance'!#REF!</f>
        <v>#REF!</v>
      </c>
      <c r="Z12" s="21" t="e">
        <f>G12*'3 Cost and finance'!#REF!</f>
        <v>#REF!</v>
      </c>
      <c r="AA12" s="21" t="e">
        <f>H12*'3 Cost and finance'!#REF!</f>
        <v>#REF!</v>
      </c>
      <c r="AB12" s="21" t="e">
        <f>I12*'3 Cost and finance'!#REF!</f>
        <v>#REF!</v>
      </c>
      <c r="AC12" s="21" t="e">
        <f>J12*'3 Cost and finance'!#REF!</f>
        <v>#REF!</v>
      </c>
      <c r="AD12" s="21" t="e">
        <f>K12*'3 Cost and finance'!#REF!</f>
        <v>#REF!</v>
      </c>
      <c r="AE12" s="21" t="e">
        <f>L12*'3 Cost and finance'!#REF!</f>
        <v>#REF!</v>
      </c>
      <c r="AF12" s="21" t="e">
        <f>M12*'3 Cost and finance'!#REF!</f>
        <v>#REF!</v>
      </c>
      <c r="AG12" s="21" t="e">
        <f>N12*'3 Cost and finance'!#REF!</f>
        <v>#REF!</v>
      </c>
      <c r="AH12" s="21" t="e">
        <f>O12*'3 Cost and finance'!#REF!</f>
        <v>#REF!</v>
      </c>
      <c r="AI12" s="21" t="e">
        <f>P12*'3 Cost and finance'!#REF!</f>
        <v>#REF!</v>
      </c>
      <c r="AJ12" s="21" t="e">
        <f>Q12*'3 Cost and finance'!#REF!</f>
        <v>#REF!</v>
      </c>
      <c r="AK12" s="21" t="e">
        <f>R12*'3 Cost and finance'!#REF!</f>
        <v>#REF!</v>
      </c>
      <c r="AL12" s="7"/>
      <c r="AM12" s="7"/>
      <c r="AN12" s="8" t="e">
        <f>'3 Cost and finance'!#REF!</f>
        <v>#REF!</v>
      </c>
      <c r="AO12" s="21" t="e">
        <f>'3 Cost and finance'!#REF!*'3 Cost and finance'!#REF!</f>
        <v>#REF!</v>
      </c>
      <c r="AP12" s="21" t="e">
        <f>'3 Cost and finance'!#REF!*'3 Cost and finance'!#REF!</f>
        <v>#REF!</v>
      </c>
      <c r="AQ12" s="21" t="e">
        <f>'3 Cost and finance'!#REF!*'3 Cost and finance'!#REF!</f>
        <v>#REF!</v>
      </c>
      <c r="AR12" s="21" t="e">
        <f>'3 Cost and finance'!#REF!*'3 Cost and finance'!#REF!</f>
        <v>#REF!</v>
      </c>
      <c r="AS12" s="21" t="e">
        <f>'3 Cost and finance'!#REF!*'3 Cost and finance'!#REF!</f>
        <v>#REF!</v>
      </c>
      <c r="AT12" s="21" t="e">
        <f>'3 Cost and finance'!#REF!*'3 Cost and finance'!#REF!</f>
        <v>#REF!</v>
      </c>
      <c r="AU12" s="21" t="e">
        <f>'3 Cost and finance'!#REF!*'3 Cost and finance'!#REF!</f>
        <v>#REF!</v>
      </c>
      <c r="AV12" s="21" t="e">
        <f>'3 Cost and finance'!#REF!*'3 Cost and finance'!#REF!</f>
        <v>#REF!</v>
      </c>
      <c r="AW12" s="21" t="e">
        <f>'3 Cost and finance'!#REF!*'3 Cost and finance'!#REF!</f>
        <v>#REF!</v>
      </c>
      <c r="AX12" s="21" t="e">
        <f>'3 Cost and finance'!#REF!*'3 Cost and finance'!#REF!</f>
        <v>#REF!</v>
      </c>
      <c r="AY12" s="21" t="e">
        <f>'3 Cost and finance'!#REF!*'3 Cost and finance'!#REF!</f>
        <v>#REF!</v>
      </c>
      <c r="AZ12" s="21" t="e">
        <f>'3 Cost and finance'!#REF!*'3 Cost and finance'!#REF!</f>
        <v>#REF!</v>
      </c>
      <c r="BA12" s="21" t="e">
        <f>'3 Cost and finance'!#REF!*'3 Cost and finance'!#REF!</f>
        <v>#REF!</v>
      </c>
      <c r="BB12" s="21" t="e">
        <f>'3 Cost and finance'!#REF!*'3 Cost and finance'!#REF!</f>
        <v>#REF!</v>
      </c>
      <c r="BC12" s="21" t="e">
        <f>'3 Cost and finance'!#REF!*'3 Cost and finance'!#REF!</f>
        <v>#REF!</v>
      </c>
      <c r="BD12" s="21" t="e">
        <f>'3 Cost and finance'!#REF!*'3 Cost and finance'!#REF!</f>
        <v>#REF!</v>
      </c>
      <c r="BE12" s="7"/>
      <c r="BF12" s="8" t="e">
        <f>'3 Cost and finance'!#REF!</f>
        <v>#REF!</v>
      </c>
      <c r="BG12" s="21" t="e">
        <f>SUMIFS('3 Cost and finance'!#REF!,'3 Cost and finance'!#REF!,'HIDE-PM Calcs'!$BF12,'3 Cost and finance'!#REF!,'HIDE-PM Calcs'!BG$4)</f>
        <v>#REF!</v>
      </c>
      <c r="BH12" s="21" t="e">
        <f>SUMIFS('3 Cost and finance'!#REF!,'3 Cost and finance'!#REF!,'HIDE-PM Calcs'!$BF12,'3 Cost and finance'!#REF!,'HIDE-PM Calcs'!BH$4)</f>
        <v>#REF!</v>
      </c>
      <c r="BI12" s="21" t="e">
        <f>SUMIFS('3 Cost and finance'!#REF!,'3 Cost and finance'!#REF!,'HIDE-PM Calcs'!$BF12,'3 Cost and finance'!#REF!,'HIDE-PM Calcs'!BI$4)</f>
        <v>#REF!</v>
      </c>
      <c r="BJ12" s="21" t="e">
        <f>SUMIFS('3 Cost and finance'!#REF!,'3 Cost and finance'!#REF!,'HIDE-PM Calcs'!$BF12,'3 Cost and finance'!#REF!,'HIDE-PM Calcs'!BJ$4)</f>
        <v>#REF!</v>
      </c>
      <c r="BK12" s="21" t="e">
        <f>SUMIFS('3 Cost and finance'!#REF!,'3 Cost and finance'!#REF!,'HIDE-PM Calcs'!$BF12,'3 Cost and finance'!#REF!,'HIDE-PM Calcs'!BK$4)</f>
        <v>#REF!</v>
      </c>
      <c r="BL12" s="21" t="e">
        <f>SUMIFS('3 Cost and finance'!#REF!,'3 Cost and finance'!#REF!,'HIDE-PM Calcs'!$BF12,'3 Cost and finance'!#REF!,'HIDE-PM Calcs'!BL$4)</f>
        <v>#REF!</v>
      </c>
      <c r="BM12" s="21" t="e">
        <f>SUMIFS('3 Cost and finance'!#REF!,'3 Cost and finance'!#REF!,'HIDE-PM Calcs'!$BF12,'3 Cost and finance'!#REF!,'HIDE-PM Calcs'!BM$4)</f>
        <v>#REF!</v>
      </c>
      <c r="BN12" s="21" t="e">
        <f>SUMIFS('3 Cost and finance'!#REF!,'3 Cost and finance'!#REF!,'HIDE-PM Calcs'!$BF12,'3 Cost and finance'!#REF!,'HIDE-PM Calcs'!BN$4)</f>
        <v>#REF!</v>
      </c>
      <c r="BO12" s="21" t="e">
        <f>SUMIFS('3 Cost and finance'!#REF!,'3 Cost and finance'!#REF!,'HIDE-PM Calcs'!$BF12,'3 Cost and finance'!#REF!,'HIDE-PM Calcs'!BO$4)</f>
        <v>#REF!</v>
      </c>
      <c r="BP12" s="21" t="e">
        <f>SUMIFS('3 Cost and finance'!#REF!,'3 Cost and finance'!#REF!,'HIDE-PM Calcs'!$BF12,'3 Cost and finance'!#REF!,'HIDE-PM Calcs'!BP$4)</f>
        <v>#REF!</v>
      </c>
      <c r="BQ12" s="21" t="e">
        <f>SUMIFS('3 Cost and finance'!#REF!,'3 Cost and finance'!#REF!,'HIDE-PM Calcs'!$BF12,'3 Cost and finance'!#REF!,'HIDE-PM Calcs'!BQ$4)</f>
        <v>#REF!</v>
      </c>
      <c r="BR12" s="21" t="e">
        <f>SUMIFS('3 Cost and finance'!#REF!,'3 Cost and finance'!#REF!,'HIDE-PM Calcs'!$BF12,'3 Cost and finance'!#REF!,'HIDE-PM Calcs'!BR$4)</f>
        <v>#REF!</v>
      </c>
      <c r="BS12" s="21" t="e">
        <f>SUMIFS('3 Cost and finance'!#REF!,'3 Cost and finance'!#REF!,'HIDE-PM Calcs'!$BF12,'3 Cost and finance'!#REF!,'HIDE-PM Calcs'!BS$4)</f>
        <v>#REF!</v>
      </c>
      <c r="BT12" s="21" t="e">
        <f>SUMIFS('3 Cost and finance'!#REF!,'3 Cost and finance'!#REF!,'HIDE-PM Calcs'!$BF12,'3 Cost and finance'!#REF!,'HIDE-PM Calcs'!BT$4)</f>
        <v>#REF!</v>
      </c>
      <c r="BU12" s="21" t="e">
        <f>SUMIFS('3 Cost and finance'!#REF!,'3 Cost and finance'!#REF!,'HIDE-PM Calcs'!$BF12,'3 Cost and finance'!#REF!,'HIDE-PM Calcs'!BU$4)</f>
        <v>#REF!</v>
      </c>
      <c r="BV12" s="21" t="e">
        <f>SUMIFS('3 Cost and finance'!#REF!,'3 Cost and finance'!#REF!,'HIDE-PM Calcs'!$BF12,'3 Cost and finance'!#REF!,'HIDE-PM Calcs'!BV$4)</f>
        <v>#REF!</v>
      </c>
      <c r="BW12" s="7"/>
      <c r="BX12" s="8" t="e">
        <f>'3 Cost and finance'!#REF!</f>
        <v>#REF!</v>
      </c>
      <c r="BY12" s="21">
        <v>0</v>
      </c>
      <c r="BZ12" s="21">
        <v>0</v>
      </c>
      <c r="CA12" s="21">
        <v>0</v>
      </c>
      <c r="CB12" s="21">
        <v>0</v>
      </c>
      <c r="CC12" s="21">
        <v>0</v>
      </c>
      <c r="CD12" s="21">
        <v>0</v>
      </c>
      <c r="CE12" s="21">
        <v>0</v>
      </c>
      <c r="CF12" s="21">
        <v>0</v>
      </c>
      <c r="CG12" s="21">
        <v>0</v>
      </c>
      <c r="CH12" s="21">
        <v>0</v>
      </c>
      <c r="CI12" s="21">
        <v>0</v>
      </c>
      <c r="CJ12" s="21">
        <v>0</v>
      </c>
      <c r="CK12" s="21">
        <v>0</v>
      </c>
      <c r="CL12" s="21">
        <v>0</v>
      </c>
      <c r="CM12" s="7"/>
      <c r="CN12" s="8" t="e">
        <f>'3 Cost and finance'!#REF!</f>
        <v>#REF!</v>
      </c>
      <c r="CO12" s="21" t="e">
        <f>'3 Cost and finance'!#REF!*'3 Cost and finance'!#REF!</f>
        <v>#REF!</v>
      </c>
      <c r="CP12" s="21" t="e">
        <f>'3 Cost and finance'!#REF!*'3 Cost and finance'!#REF!</f>
        <v>#REF!</v>
      </c>
      <c r="CQ12" s="21" t="e">
        <f>'3 Cost and finance'!#REF!*'3 Cost and finance'!#REF!</f>
        <v>#REF!</v>
      </c>
      <c r="CR12" s="21" t="e">
        <f>'3 Cost and finance'!#REF!*'3 Cost and finance'!#REF!</f>
        <v>#REF!</v>
      </c>
      <c r="CS12" s="21" t="e">
        <f>'3 Cost and finance'!#REF!*'3 Cost and finance'!#REF!</f>
        <v>#REF!</v>
      </c>
      <c r="CT12" s="21" t="e">
        <f>'3 Cost and finance'!#REF!*'3 Cost and finance'!#REF!</f>
        <v>#REF!</v>
      </c>
      <c r="CU12" s="21" t="e">
        <f>'3 Cost and finance'!#REF!*'3 Cost and finance'!#REF!</f>
        <v>#REF!</v>
      </c>
      <c r="CV12" s="21" t="e">
        <f>'3 Cost and finance'!#REF!*'3 Cost and finance'!#REF!</f>
        <v>#REF!</v>
      </c>
      <c r="CW12" s="21" t="e">
        <f>'3 Cost and finance'!#REF!*'3 Cost and finance'!#REF!</f>
        <v>#REF!</v>
      </c>
      <c r="CX12" s="21" t="e">
        <f>'3 Cost and finance'!#REF!*'3 Cost and finance'!#REF!</f>
        <v>#REF!</v>
      </c>
      <c r="CY12" s="21" t="e">
        <f>'3 Cost and finance'!#REF!*'3 Cost and finance'!#REF!</f>
        <v>#REF!</v>
      </c>
      <c r="CZ12" s="21" t="e">
        <f>'3 Cost and finance'!#REF!*'3 Cost and finance'!#REF!</f>
        <v>#REF!</v>
      </c>
      <c r="DA12" s="21" t="e">
        <f>'3 Cost and finance'!#REF!*'3 Cost and finance'!#REF!</f>
        <v>#REF!</v>
      </c>
      <c r="DB12" s="21" t="e">
        <f>'3 Cost and finance'!#REF!*'3 Cost and finance'!#REF!</f>
        <v>#REF!</v>
      </c>
      <c r="DC12" s="21" t="e">
        <f>'3 Cost and finance'!#REF!*'3 Cost and finance'!#REF!</f>
        <v>#REF!</v>
      </c>
      <c r="DD12" s="21" t="e">
        <f>'3 Cost and finance'!#REF!*'3 Cost and finance'!#REF!</f>
        <v>#REF!</v>
      </c>
      <c r="DE12" s="7"/>
      <c r="DF12" s="8" t="e">
        <f>'3 Cost and finance'!#REF!</f>
        <v>#REF!</v>
      </c>
      <c r="DG12" s="21" t="e">
        <f>'3 Cost and finance'!#REF!*'3 Cost and finance'!#REF!</f>
        <v>#REF!</v>
      </c>
      <c r="DH12" s="21" t="e">
        <f>'3 Cost and finance'!#REF!*'3 Cost and finance'!#REF!</f>
        <v>#REF!</v>
      </c>
      <c r="DI12" s="21" t="e">
        <f>'3 Cost and finance'!#REF!*'3 Cost and finance'!#REF!</f>
        <v>#REF!</v>
      </c>
      <c r="DJ12" s="21" t="e">
        <f>'3 Cost and finance'!#REF!*'3 Cost and finance'!#REF!</f>
        <v>#REF!</v>
      </c>
      <c r="DK12" s="21" t="e">
        <f>'3 Cost and finance'!#REF!*'3 Cost and finance'!#REF!</f>
        <v>#REF!</v>
      </c>
      <c r="DL12" s="21" t="e">
        <f>'3 Cost and finance'!#REF!*'3 Cost and finance'!#REF!</f>
        <v>#REF!</v>
      </c>
      <c r="DM12" s="21" t="e">
        <f>'3 Cost and finance'!#REF!*'3 Cost and finance'!#REF!</f>
        <v>#REF!</v>
      </c>
      <c r="DN12" s="21" t="e">
        <f>'3 Cost and finance'!#REF!*'3 Cost and finance'!#REF!</f>
        <v>#REF!</v>
      </c>
      <c r="DO12" s="21" t="e">
        <f>'3 Cost and finance'!#REF!*'3 Cost and finance'!#REF!</f>
        <v>#REF!</v>
      </c>
      <c r="DP12" s="21" t="e">
        <f>'3 Cost and finance'!#REF!*'3 Cost and finance'!#REF!</f>
        <v>#REF!</v>
      </c>
      <c r="DQ12" s="21" t="e">
        <f>'3 Cost and finance'!#REF!*'3 Cost and finance'!#REF!</f>
        <v>#REF!</v>
      </c>
      <c r="DR12" s="21" t="e">
        <f>'3 Cost and finance'!#REF!*'3 Cost and finance'!#REF!</f>
        <v>#REF!</v>
      </c>
      <c r="DS12" s="21" t="e">
        <f>'3 Cost and finance'!#REF!*'3 Cost and finance'!#REF!</f>
        <v>#REF!</v>
      </c>
      <c r="DT12" s="21" t="e">
        <f>'3 Cost and finance'!#REF!*'3 Cost and finance'!#REF!</f>
        <v>#REF!</v>
      </c>
      <c r="DU12" s="21" t="e">
        <f>'3 Cost and finance'!#REF!*'3 Cost and finance'!#REF!</f>
        <v>#REF!</v>
      </c>
      <c r="DV12" s="21" t="e">
        <f>'3 Cost and finance'!#REF!*'3 Cost and finance'!#REF!</f>
        <v>#REF!</v>
      </c>
      <c r="DW12" s="7"/>
    </row>
    <row r="13" spans="1:127" ht="15.4" x14ac:dyDescent="0.45">
      <c r="A13" s="6"/>
      <c r="B13" s="8" t="e">
        <f>'3 Cost and finance'!#REF!</f>
        <v>#REF!</v>
      </c>
      <c r="C13" s="21" t="e">
        <f>'3 Cost and finance'!#REF!*'3 Cost and finance'!#REF!</f>
        <v>#REF!</v>
      </c>
      <c r="D13" s="21" t="e">
        <f>'3 Cost and finance'!#REF!*'3 Cost and finance'!#REF!</f>
        <v>#REF!</v>
      </c>
      <c r="E13" s="21" t="e">
        <f>'3 Cost and finance'!#REF!*'3 Cost and finance'!#REF!</f>
        <v>#REF!</v>
      </c>
      <c r="F13" s="21" t="e">
        <f>'3 Cost and finance'!#REF!*'3 Cost and finance'!#REF!</f>
        <v>#REF!</v>
      </c>
      <c r="G13" s="21" t="e">
        <f>'3 Cost and finance'!#REF!*'3 Cost and finance'!#REF!</f>
        <v>#REF!</v>
      </c>
      <c r="H13" s="21" t="e">
        <f>'3 Cost and finance'!#REF!*'3 Cost and finance'!#REF!</f>
        <v>#REF!</v>
      </c>
      <c r="I13" s="21" t="e">
        <f>'3 Cost and finance'!#REF!*'3 Cost and finance'!#REF!</f>
        <v>#REF!</v>
      </c>
      <c r="J13" s="21" t="e">
        <f>'3 Cost and finance'!#REF!*'3 Cost and finance'!#REF!</f>
        <v>#REF!</v>
      </c>
      <c r="K13" s="21" t="e">
        <f>'3 Cost and finance'!#REF!*'3 Cost and finance'!#REF!</f>
        <v>#REF!</v>
      </c>
      <c r="L13" s="21" t="e">
        <f>'3 Cost and finance'!#REF!*'3 Cost and finance'!#REF!</f>
        <v>#REF!</v>
      </c>
      <c r="M13" s="21" t="e">
        <f>'3 Cost and finance'!#REF!*'3 Cost and finance'!#REF!</f>
        <v>#REF!</v>
      </c>
      <c r="N13" s="21" t="e">
        <f>'3 Cost and finance'!#REF!*'3 Cost and finance'!#REF!</f>
        <v>#REF!</v>
      </c>
      <c r="O13" s="21" t="e">
        <f>'3 Cost and finance'!#REF!*'3 Cost and finance'!#REF!</f>
        <v>#REF!</v>
      </c>
      <c r="P13" s="21" t="e">
        <f>'3 Cost and finance'!#REF!*'3 Cost and finance'!#REF!</f>
        <v>#REF!</v>
      </c>
      <c r="Q13" s="21" t="e">
        <f>'3 Cost and finance'!#REF!*'3 Cost and finance'!#REF!</f>
        <v>#REF!</v>
      </c>
      <c r="R13" s="21" t="e">
        <f>'3 Cost and finance'!#REF!*'3 Cost and finance'!#REF!</f>
        <v>#REF!</v>
      </c>
      <c r="S13" s="7"/>
      <c r="T13" s="7"/>
      <c r="U13" s="20" t="e">
        <f>'3 Cost and finance'!#REF!</f>
        <v>#REF!</v>
      </c>
      <c r="V13" s="21" t="e">
        <f>C13*'3 Cost and finance'!#REF!</f>
        <v>#REF!</v>
      </c>
      <c r="W13" s="21" t="e">
        <f>D13*'3 Cost and finance'!#REF!</f>
        <v>#REF!</v>
      </c>
      <c r="X13" s="21" t="e">
        <f>E13*'3 Cost and finance'!#REF!</f>
        <v>#REF!</v>
      </c>
      <c r="Y13" s="21" t="e">
        <f>F13*'3 Cost and finance'!#REF!</f>
        <v>#REF!</v>
      </c>
      <c r="Z13" s="21" t="e">
        <f>G13*'3 Cost and finance'!#REF!</f>
        <v>#REF!</v>
      </c>
      <c r="AA13" s="21" t="e">
        <f>H13*'3 Cost and finance'!#REF!</f>
        <v>#REF!</v>
      </c>
      <c r="AB13" s="21" t="e">
        <f>I13*'3 Cost and finance'!#REF!</f>
        <v>#REF!</v>
      </c>
      <c r="AC13" s="21" t="e">
        <f>J13*'3 Cost and finance'!#REF!</f>
        <v>#REF!</v>
      </c>
      <c r="AD13" s="21" t="e">
        <f>K13*'3 Cost and finance'!#REF!</f>
        <v>#REF!</v>
      </c>
      <c r="AE13" s="21" t="e">
        <f>L13*'3 Cost and finance'!#REF!</f>
        <v>#REF!</v>
      </c>
      <c r="AF13" s="21" t="e">
        <f>M13*'3 Cost and finance'!#REF!</f>
        <v>#REF!</v>
      </c>
      <c r="AG13" s="21" t="e">
        <f>N13*'3 Cost and finance'!#REF!</f>
        <v>#REF!</v>
      </c>
      <c r="AH13" s="21" t="e">
        <f>O13*'3 Cost and finance'!#REF!</f>
        <v>#REF!</v>
      </c>
      <c r="AI13" s="21" t="e">
        <f>P13*'3 Cost and finance'!#REF!</f>
        <v>#REF!</v>
      </c>
      <c r="AJ13" s="21" t="e">
        <f>Q13*'3 Cost and finance'!#REF!</f>
        <v>#REF!</v>
      </c>
      <c r="AK13" s="21" t="e">
        <f>R13*'3 Cost and finance'!#REF!</f>
        <v>#REF!</v>
      </c>
      <c r="AL13" s="7"/>
      <c r="AM13" s="7"/>
      <c r="AN13" s="8" t="e">
        <f>'3 Cost and finance'!#REF!</f>
        <v>#REF!</v>
      </c>
      <c r="AO13" s="21" t="e">
        <f>'3 Cost and finance'!#REF!*'3 Cost and finance'!#REF!</f>
        <v>#REF!</v>
      </c>
      <c r="AP13" s="21" t="e">
        <f>'3 Cost and finance'!#REF!*'3 Cost and finance'!#REF!</f>
        <v>#REF!</v>
      </c>
      <c r="AQ13" s="21" t="e">
        <f>'3 Cost and finance'!#REF!*'3 Cost and finance'!#REF!</f>
        <v>#REF!</v>
      </c>
      <c r="AR13" s="21" t="e">
        <f>'3 Cost and finance'!#REF!*'3 Cost and finance'!#REF!</f>
        <v>#REF!</v>
      </c>
      <c r="AS13" s="21" t="e">
        <f>'3 Cost and finance'!#REF!*'3 Cost and finance'!#REF!</f>
        <v>#REF!</v>
      </c>
      <c r="AT13" s="21" t="e">
        <f>'3 Cost and finance'!#REF!*'3 Cost and finance'!#REF!</f>
        <v>#REF!</v>
      </c>
      <c r="AU13" s="21" t="e">
        <f>'3 Cost and finance'!#REF!*'3 Cost and finance'!#REF!</f>
        <v>#REF!</v>
      </c>
      <c r="AV13" s="21" t="e">
        <f>'3 Cost and finance'!#REF!*'3 Cost and finance'!#REF!</f>
        <v>#REF!</v>
      </c>
      <c r="AW13" s="21" t="e">
        <f>'3 Cost and finance'!#REF!*'3 Cost and finance'!#REF!</f>
        <v>#REF!</v>
      </c>
      <c r="AX13" s="21" t="e">
        <f>'3 Cost and finance'!#REF!*'3 Cost and finance'!#REF!</f>
        <v>#REF!</v>
      </c>
      <c r="AY13" s="21" t="e">
        <f>'3 Cost and finance'!#REF!*'3 Cost and finance'!#REF!</f>
        <v>#REF!</v>
      </c>
      <c r="AZ13" s="21" t="e">
        <f>'3 Cost and finance'!#REF!*'3 Cost and finance'!#REF!</f>
        <v>#REF!</v>
      </c>
      <c r="BA13" s="21" t="e">
        <f>'3 Cost and finance'!#REF!*'3 Cost and finance'!#REF!</f>
        <v>#REF!</v>
      </c>
      <c r="BB13" s="21" t="e">
        <f>'3 Cost and finance'!#REF!*'3 Cost and finance'!#REF!</f>
        <v>#REF!</v>
      </c>
      <c r="BC13" s="21" t="e">
        <f>'3 Cost and finance'!#REF!*'3 Cost and finance'!#REF!</f>
        <v>#REF!</v>
      </c>
      <c r="BD13" s="21" t="e">
        <f>'3 Cost and finance'!#REF!*'3 Cost and finance'!#REF!</f>
        <v>#REF!</v>
      </c>
      <c r="BE13" s="7"/>
      <c r="BF13" s="8" t="e">
        <f>'3 Cost and finance'!#REF!</f>
        <v>#REF!</v>
      </c>
      <c r="BG13" s="21" t="e">
        <f>SUMIFS('3 Cost and finance'!#REF!,'3 Cost and finance'!#REF!,'HIDE-PM Calcs'!$BF13,'3 Cost and finance'!#REF!,'HIDE-PM Calcs'!BG$4)</f>
        <v>#REF!</v>
      </c>
      <c r="BH13" s="21" t="e">
        <f>SUMIFS('3 Cost and finance'!#REF!,'3 Cost and finance'!#REF!,'HIDE-PM Calcs'!$BF13,'3 Cost and finance'!#REF!,'HIDE-PM Calcs'!BH$4)</f>
        <v>#REF!</v>
      </c>
      <c r="BI13" s="21" t="e">
        <f>SUMIFS('3 Cost and finance'!#REF!,'3 Cost and finance'!#REF!,'HIDE-PM Calcs'!$BF13,'3 Cost and finance'!#REF!,'HIDE-PM Calcs'!BI$4)</f>
        <v>#REF!</v>
      </c>
      <c r="BJ13" s="21" t="e">
        <f>SUMIFS('3 Cost and finance'!#REF!,'3 Cost and finance'!#REF!,'HIDE-PM Calcs'!$BF13,'3 Cost and finance'!#REF!,'HIDE-PM Calcs'!BJ$4)</f>
        <v>#REF!</v>
      </c>
      <c r="BK13" s="21" t="e">
        <f>SUMIFS('3 Cost and finance'!#REF!,'3 Cost and finance'!#REF!,'HIDE-PM Calcs'!$BF13,'3 Cost and finance'!#REF!,'HIDE-PM Calcs'!BK$4)</f>
        <v>#REF!</v>
      </c>
      <c r="BL13" s="21" t="e">
        <f>SUMIFS('3 Cost and finance'!#REF!,'3 Cost and finance'!#REF!,'HIDE-PM Calcs'!$BF13,'3 Cost and finance'!#REF!,'HIDE-PM Calcs'!BL$4)</f>
        <v>#REF!</v>
      </c>
      <c r="BM13" s="21" t="e">
        <f>SUMIFS('3 Cost and finance'!#REF!,'3 Cost and finance'!#REF!,'HIDE-PM Calcs'!$BF13,'3 Cost and finance'!#REF!,'HIDE-PM Calcs'!BM$4)</f>
        <v>#REF!</v>
      </c>
      <c r="BN13" s="21" t="e">
        <f>SUMIFS('3 Cost and finance'!#REF!,'3 Cost and finance'!#REF!,'HIDE-PM Calcs'!$BF13,'3 Cost and finance'!#REF!,'HIDE-PM Calcs'!BN$4)</f>
        <v>#REF!</v>
      </c>
      <c r="BO13" s="21" t="e">
        <f>SUMIFS('3 Cost and finance'!#REF!,'3 Cost and finance'!#REF!,'HIDE-PM Calcs'!$BF13,'3 Cost and finance'!#REF!,'HIDE-PM Calcs'!BO$4)</f>
        <v>#REF!</v>
      </c>
      <c r="BP13" s="21" t="e">
        <f>SUMIFS('3 Cost and finance'!#REF!,'3 Cost and finance'!#REF!,'HIDE-PM Calcs'!$BF13,'3 Cost and finance'!#REF!,'HIDE-PM Calcs'!BP$4)</f>
        <v>#REF!</v>
      </c>
      <c r="BQ13" s="21" t="e">
        <f>SUMIFS('3 Cost and finance'!#REF!,'3 Cost and finance'!#REF!,'HIDE-PM Calcs'!$BF13,'3 Cost and finance'!#REF!,'HIDE-PM Calcs'!BQ$4)</f>
        <v>#REF!</v>
      </c>
      <c r="BR13" s="21" t="e">
        <f>SUMIFS('3 Cost and finance'!#REF!,'3 Cost and finance'!#REF!,'HIDE-PM Calcs'!$BF13,'3 Cost and finance'!#REF!,'HIDE-PM Calcs'!BR$4)</f>
        <v>#REF!</v>
      </c>
      <c r="BS13" s="21" t="e">
        <f>SUMIFS('3 Cost and finance'!#REF!,'3 Cost and finance'!#REF!,'HIDE-PM Calcs'!$BF13,'3 Cost and finance'!#REF!,'HIDE-PM Calcs'!BS$4)</f>
        <v>#REF!</v>
      </c>
      <c r="BT13" s="21" t="e">
        <f>SUMIFS('3 Cost and finance'!#REF!,'3 Cost and finance'!#REF!,'HIDE-PM Calcs'!$BF13,'3 Cost and finance'!#REF!,'HIDE-PM Calcs'!BT$4)</f>
        <v>#REF!</v>
      </c>
      <c r="BU13" s="21" t="e">
        <f>SUMIFS('3 Cost and finance'!#REF!,'3 Cost and finance'!#REF!,'HIDE-PM Calcs'!$BF13,'3 Cost and finance'!#REF!,'HIDE-PM Calcs'!BU$4)</f>
        <v>#REF!</v>
      </c>
      <c r="BV13" s="21" t="e">
        <f>SUMIFS('3 Cost and finance'!#REF!,'3 Cost and finance'!#REF!,'HIDE-PM Calcs'!$BF13,'3 Cost and finance'!#REF!,'HIDE-PM Calcs'!BV$4)</f>
        <v>#REF!</v>
      </c>
      <c r="BW13" s="7"/>
      <c r="BX13" s="8" t="e">
        <f>'3 Cost and finance'!#REF!</f>
        <v>#REF!</v>
      </c>
      <c r="BY13" s="21">
        <v>0</v>
      </c>
      <c r="BZ13" s="21">
        <v>0</v>
      </c>
      <c r="CA13" s="21">
        <v>0</v>
      </c>
      <c r="CB13" s="21">
        <v>0</v>
      </c>
      <c r="CC13" s="21">
        <v>0</v>
      </c>
      <c r="CD13" s="21">
        <v>0</v>
      </c>
      <c r="CE13" s="21">
        <v>0</v>
      </c>
      <c r="CF13" s="21">
        <v>0</v>
      </c>
      <c r="CG13" s="21">
        <v>0</v>
      </c>
      <c r="CH13" s="21">
        <v>0</v>
      </c>
      <c r="CI13" s="21">
        <v>0</v>
      </c>
      <c r="CJ13" s="21">
        <v>0</v>
      </c>
      <c r="CK13" s="21">
        <v>0</v>
      </c>
      <c r="CL13" s="21">
        <v>0</v>
      </c>
      <c r="CM13" s="7"/>
      <c r="CN13" s="8" t="e">
        <f>'3 Cost and finance'!#REF!</f>
        <v>#REF!</v>
      </c>
      <c r="CO13" s="21" t="e">
        <f>'3 Cost and finance'!#REF!*'3 Cost and finance'!#REF!</f>
        <v>#REF!</v>
      </c>
      <c r="CP13" s="21" t="e">
        <f>'3 Cost and finance'!#REF!*'3 Cost and finance'!#REF!</f>
        <v>#REF!</v>
      </c>
      <c r="CQ13" s="21" t="e">
        <f>'3 Cost and finance'!#REF!*'3 Cost and finance'!#REF!</f>
        <v>#REF!</v>
      </c>
      <c r="CR13" s="21" t="e">
        <f>'3 Cost and finance'!#REF!*'3 Cost and finance'!#REF!</f>
        <v>#REF!</v>
      </c>
      <c r="CS13" s="21" t="e">
        <f>'3 Cost and finance'!#REF!*'3 Cost and finance'!#REF!</f>
        <v>#REF!</v>
      </c>
      <c r="CT13" s="21" t="e">
        <f>'3 Cost and finance'!#REF!*'3 Cost and finance'!#REF!</f>
        <v>#REF!</v>
      </c>
      <c r="CU13" s="21" t="e">
        <f>'3 Cost and finance'!#REF!*'3 Cost and finance'!#REF!</f>
        <v>#REF!</v>
      </c>
      <c r="CV13" s="21" t="e">
        <f>'3 Cost and finance'!#REF!*'3 Cost and finance'!#REF!</f>
        <v>#REF!</v>
      </c>
      <c r="CW13" s="21" t="e">
        <f>'3 Cost and finance'!#REF!*'3 Cost and finance'!#REF!</f>
        <v>#REF!</v>
      </c>
      <c r="CX13" s="21" t="e">
        <f>'3 Cost and finance'!#REF!*'3 Cost and finance'!#REF!</f>
        <v>#REF!</v>
      </c>
      <c r="CY13" s="21" t="e">
        <f>'3 Cost and finance'!#REF!*'3 Cost and finance'!#REF!</f>
        <v>#REF!</v>
      </c>
      <c r="CZ13" s="21" t="e">
        <f>'3 Cost and finance'!#REF!*'3 Cost and finance'!#REF!</f>
        <v>#REF!</v>
      </c>
      <c r="DA13" s="21" t="e">
        <f>'3 Cost and finance'!#REF!*'3 Cost and finance'!#REF!</f>
        <v>#REF!</v>
      </c>
      <c r="DB13" s="21" t="e">
        <f>'3 Cost and finance'!#REF!*'3 Cost and finance'!#REF!</f>
        <v>#REF!</v>
      </c>
      <c r="DC13" s="21" t="e">
        <f>'3 Cost and finance'!#REF!*'3 Cost and finance'!#REF!</f>
        <v>#REF!</v>
      </c>
      <c r="DD13" s="21" t="e">
        <f>'3 Cost and finance'!#REF!*'3 Cost and finance'!#REF!</f>
        <v>#REF!</v>
      </c>
      <c r="DE13" s="7"/>
      <c r="DF13" s="8" t="e">
        <f>'3 Cost and finance'!#REF!</f>
        <v>#REF!</v>
      </c>
      <c r="DG13" s="21" t="e">
        <f>'3 Cost and finance'!#REF!*'3 Cost and finance'!#REF!</f>
        <v>#REF!</v>
      </c>
      <c r="DH13" s="21" t="e">
        <f>'3 Cost and finance'!#REF!*'3 Cost and finance'!#REF!</f>
        <v>#REF!</v>
      </c>
      <c r="DI13" s="21" t="e">
        <f>'3 Cost and finance'!#REF!*'3 Cost and finance'!#REF!</f>
        <v>#REF!</v>
      </c>
      <c r="DJ13" s="21" t="e">
        <f>'3 Cost and finance'!#REF!*'3 Cost and finance'!#REF!</f>
        <v>#REF!</v>
      </c>
      <c r="DK13" s="21" t="e">
        <f>'3 Cost and finance'!#REF!*'3 Cost and finance'!#REF!</f>
        <v>#REF!</v>
      </c>
      <c r="DL13" s="21" t="e">
        <f>'3 Cost and finance'!#REF!*'3 Cost and finance'!#REF!</f>
        <v>#REF!</v>
      </c>
      <c r="DM13" s="21" t="e">
        <f>'3 Cost and finance'!#REF!*'3 Cost and finance'!#REF!</f>
        <v>#REF!</v>
      </c>
      <c r="DN13" s="21" t="e">
        <f>'3 Cost and finance'!#REF!*'3 Cost and finance'!#REF!</f>
        <v>#REF!</v>
      </c>
      <c r="DO13" s="21" t="e">
        <f>'3 Cost and finance'!#REF!*'3 Cost and finance'!#REF!</f>
        <v>#REF!</v>
      </c>
      <c r="DP13" s="21" t="e">
        <f>'3 Cost and finance'!#REF!*'3 Cost and finance'!#REF!</f>
        <v>#REF!</v>
      </c>
      <c r="DQ13" s="21" t="e">
        <f>'3 Cost and finance'!#REF!*'3 Cost and finance'!#REF!</f>
        <v>#REF!</v>
      </c>
      <c r="DR13" s="21" t="e">
        <f>'3 Cost and finance'!#REF!*'3 Cost and finance'!#REF!</f>
        <v>#REF!</v>
      </c>
      <c r="DS13" s="21" t="e">
        <f>'3 Cost and finance'!#REF!*'3 Cost and finance'!#REF!</f>
        <v>#REF!</v>
      </c>
      <c r="DT13" s="21" t="e">
        <f>'3 Cost and finance'!#REF!*'3 Cost and finance'!#REF!</f>
        <v>#REF!</v>
      </c>
      <c r="DU13" s="21" t="e">
        <f>'3 Cost and finance'!#REF!*'3 Cost and finance'!#REF!</f>
        <v>#REF!</v>
      </c>
      <c r="DV13" s="21" t="e">
        <f>'3 Cost and finance'!#REF!*'3 Cost and finance'!#REF!</f>
        <v>#REF!</v>
      </c>
      <c r="DW13" s="7"/>
    </row>
    <row r="14" spans="1:127" ht="15.4" x14ac:dyDescent="0.45">
      <c r="A14" s="6"/>
      <c r="B14" s="8" t="e">
        <f>'3 Cost and finance'!#REF!</f>
        <v>#REF!</v>
      </c>
      <c r="C14" s="21" t="e">
        <f>'3 Cost and finance'!#REF!*'3 Cost and finance'!#REF!</f>
        <v>#REF!</v>
      </c>
      <c r="D14" s="21" t="e">
        <f>'3 Cost and finance'!#REF!*'3 Cost and finance'!#REF!</f>
        <v>#REF!</v>
      </c>
      <c r="E14" s="21" t="e">
        <f>'3 Cost and finance'!#REF!*'3 Cost and finance'!#REF!</f>
        <v>#REF!</v>
      </c>
      <c r="F14" s="21" t="e">
        <f>'3 Cost and finance'!#REF!*'3 Cost and finance'!#REF!</f>
        <v>#REF!</v>
      </c>
      <c r="G14" s="21" t="e">
        <f>'3 Cost and finance'!#REF!*'3 Cost and finance'!#REF!</f>
        <v>#REF!</v>
      </c>
      <c r="H14" s="21" t="e">
        <f>'3 Cost and finance'!#REF!*'3 Cost and finance'!#REF!</f>
        <v>#REF!</v>
      </c>
      <c r="I14" s="21" t="e">
        <f>'3 Cost and finance'!#REF!*'3 Cost and finance'!#REF!</f>
        <v>#REF!</v>
      </c>
      <c r="J14" s="21" t="e">
        <f>'3 Cost and finance'!#REF!*'3 Cost and finance'!#REF!</f>
        <v>#REF!</v>
      </c>
      <c r="K14" s="21" t="e">
        <f>'3 Cost and finance'!#REF!*'3 Cost and finance'!#REF!</f>
        <v>#REF!</v>
      </c>
      <c r="L14" s="21" t="e">
        <f>'3 Cost and finance'!#REF!*'3 Cost and finance'!#REF!</f>
        <v>#REF!</v>
      </c>
      <c r="M14" s="21" t="e">
        <f>'3 Cost and finance'!#REF!*'3 Cost and finance'!#REF!</f>
        <v>#REF!</v>
      </c>
      <c r="N14" s="21" t="e">
        <f>'3 Cost and finance'!#REF!*'3 Cost and finance'!#REF!</f>
        <v>#REF!</v>
      </c>
      <c r="O14" s="21" t="e">
        <f>'3 Cost and finance'!#REF!*'3 Cost and finance'!#REF!</f>
        <v>#REF!</v>
      </c>
      <c r="P14" s="21" t="e">
        <f>'3 Cost and finance'!#REF!*'3 Cost and finance'!#REF!</f>
        <v>#REF!</v>
      </c>
      <c r="Q14" s="21" t="e">
        <f>'3 Cost and finance'!#REF!*'3 Cost and finance'!#REF!</f>
        <v>#REF!</v>
      </c>
      <c r="R14" s="21" t="e">
        <f>'3 Cost and finance'!#REF!*'3 Cost and finance'!#REF!</f>
        <v>#REF!</v>
      </c>
      <c r="S14" s="7"/>
      <c r="T14" s="7"/>
      <c r="U14" s="20" t="e">
        <f>'3 Cost and finance'!#REF!</f>
        <v>#REF!</v>
      </c>
      <c r="V14" s="21" t="e">
        <f>C14*'3 Cost and finance'!#REF!</f>
        <v>#REF!</v>
      </c>
      <c r="W14" s="21" t="e">
        <f>D14*'3 Cost and finance'!#REF!</f>
        <v>#REF!</v>
      </c>
      <c r="X14" s="21" t="e">
        <f>E14*'3 Cost and finance'!#REF!</f>
        <v>#REF!</v>
      </c>
      <c r="Y14" s="21" t="e">
        <f>F14*'3 Cost and finance'!#REF!</f>
        <v>#REF!</v>
      </c>
      <c r="Z14" s="21" t="e">
        <f>G14*'3 Cost and finance'!#REF!</f>
        <v>#REF!</v>
      </c>
      <c r="AA14" s="21" t="e">
        <f>H14*'3 Cost and finance'!#REF!</f>
        <v>#REF!</v>
      </c>
      <c r="AB14" s="21" t="e">
        <f>I14*'3 Cost and finance'!#REF!</f>
        <v>#REF!</v>
      </c>
      <c r="AC14" s="21" t="e">
        <f>J14*'3 Cost and finance'!#REF!</f>
        <v>#REF!</v>
      </c>
      <c r="AD14" s="21" t="e">
        <f>K14*'3 Cost and finance'!#REF!</f>
        <v>#REF!</v>
      </c>
      <c r="AE14" s="21" t="e">
        <f>L14*'3 Cost and finance'!#REF!</f>
        <v>#REF!</v>
      </c>
      <c r="AF14" s="21" t="e">
        <f>M14*'3 Cost and finance'!#REF!</f>
        <v>#REF!</v>
      </c>
      <c r="AG14" s="21" t="e">
        <f>N14*'3 Cost and finance'!#REF!</f>
        <v>#REF!</v>
      </c>
      <c r="AH14" s="21" t="e">
        <f>O14*'3 Cost and finance'!#REF!</f>
        <v>#REF!</v>
      </c>
      <c r="AI14" s="21" t="e">
        <f>P14*'3 Cost and finance'!#REF!</f>
        <v>#REF!</v>
      </c>
      <c r="AJ14" s="21" t="e">
        <f>Q14*'3 Cost and finance'!#REF!</f>
        <v>#REF!</v>
      </c>
      <c r="AK14" s="21" t="e">
        <f>R14*'3 Cost and finance'!#REF!</f>
        <v>#REF!</v>
      </c>
      <c r="AL14" s="7"/>
      <c r="AM14" s="7"/>
      <c r="AN14" s="8" t="e">
        <f>'3 Cost and finance'!#REF!</f>
        <v>#REF!</v>
      </c>
      <c r="AO14" s="21" t="e">
        <f>'3 Cost and finance'!#REF!*'3 Cost and finance'!#REF!</f>
        <v>#REF!</v>
      </c>
      <c r="AP14" s="21" t="e">
        <f>'3 Cost and finance'!#REF!*'3 Cost and finance'!#REF!</f>
        <v>#REF!</v>
      </c>
      <c r="AQ14" s="21" t="e">
        <f>'3 Cost and finance'!#REF!*'3 Cost and finance'!#REF!</f>
        <v>#REF!</v>
      </c>
      <c r="AR14" s="21" t="e">
        <f>'3 Cost and finance'!#REF!*'3 Cost and finance'!#REF!</f>
        <v>#REF!</v>
      </c>
      <c r="AS14" s="21" t="e">
        <f>'3 Cost and finance'!#REF!*'3 Cost and finance'!#REF!</f>
        <v>#REF!</v>
      </c>
      <c r="AT14" s="21" t="e">
        <f>'3 Cost and finance'!#REF!*'3 Cost and finance'!#REF!</f>
        <v>#REF!</v>
      </c>
      <c r="AU14" s="21" t="e">
        <f>'3 Cost and finance'!#REF!*'3 Cost and finance'!#REF!</f>
        <v>#REF!</v>
      </c>
      <c r="AV14" s="21" t="e">
        <f>'3 Cost and finance'!#REF!*'3 Cost and finance'!#REF!</f>
        <v>#REF!</v>
      </c>
      <c r="AW14" s="21" t="e">
        <f>'3 Cost and finance'!#REF!*'3 Cost and finance'!#REF!</f>
        <v>#REF!</v>
      </c>
      <c r="AX14" s="21" t="e">
        <f>'3 Cost and finance'!#REF!*'3 Cost and finance'!#REF!</f>
        <v>#REF!</v>
      </c>
      <c r="AY14" s="21" t="e">
        <f>'3 Cost and finance'!#REF!*'3 Cost and finance'!#REF!</f>
        <v>#REF!</v>
      </c>
      <c r="AZ14" s="21" t="e">
        <f>'3 Cost and finance'!#REF!*'3 Cost and finance'!#REF!</f>
        <v>#REF!</v>
      </c>
      <c r="BA14" s="21" t="e">
        <f>'3 Cost and finance'!#REF!*'3 Cost and finance'!#REF!</f>
        <v>#REF!</v>
      </c>
      <c r="BB14" s="21" t="e">
        <f>'3 Cost and finance'!#REF!*'3 Cost and finance'!#REF!</f>
        <v>#REF!</v>
      </c>
      <c r="BC14" s="21" t="e">
        <f>'3 Cost and finance'!#REF!*'3 Cost and finance'!#REF!</f>
        <v>#REF!</v>
      </c>
      <c r="BD14" s="21" t="e">
        <f>'3 Cost and finance'!#REF!*'3 Cost and finance'!#REF!</f>
        <v>#REF!</v>
      </c>
      <c r="BE14" s="7"/>
      <c r="BF14" s="8" t="e">
        <f>'3 Cost and finance'!#REF!</f>
        <v>#REF!</v>
      </c>
      <c r="BG14" s="21" t="e">
        <f>SUMIFS('3 Cost and finance'!#REF!,'3 Cost and finance'!#REF!,'HIDE-PM Calcs'!$BF14,'3 Cost and finance'!#REF!,'HIDE-PM Calcs'!BG$4)</f>
        <v>#REF!</v>
      </c>
      <c r="BH14" s="21" t="e">
        <f>SUMIFS('3 Cost and finance'!#REF!,'3 Cost and finance'!#REF!,'HIDE-PM Calcs'!$BF14,'3 Cost and finance'!#REF!,'HIDE-PM Calcs'!BH$4)</f>
        <v>#REF!</v>
      </c>
      <c r="BI14" s="21" t="e">
        <f>SUMIFS('3 Cost and finance'!#REF!,'3 Cost and finance'!#REF!,'HIDE-PM Calcs'!$BF14,'3 Cost and finance'!#REF!,'HIDE-PM Calcs'!BI$4)</f>
        <v>#REF!</v>
      </c>
      <c r="BJ14" s="21" t="e">
        <f>SUMIFS('3 Cost and finance'!#REF!,'3 Cost and finance'!#REF!,'HIDE-PM Calcs'!$BF14,'3 Cost and finance'!#REF!,'HIDE-PM Calcs'!BJ$4)</f>
        <v>#REF!</v>
      </c>
      <c r="BK14" s="21" t="e">
        <f>SUMIFS('3 Cost and finance'!#REF!,'3 Cost and finance'!#REF!,'HIDE-PM Calcs'!$BF14,'3 Cost and finance'!#REF!,'HIDE-PM Calcs'!BK$4)</f>
        <v>#REF!</v>
      </c>
      <c r="BL14" s="21" t="e">
        <f>SUMIFS('3 Cost and finance'!#REF!,'3 Cost and finance'!#REF!,'HIDE-PM Calcs'!$BF14,'3 Cost and finance'!#REF!,'HIDE-PM Calcs'!BL$4)</f>
        <v>#REF!</v>
      </c>
      <c r="BM14" s="21" t="e">
        <f>SUMIFS('3 Cost and finance'!#REF!,'3 Cost and finance'!#REF!,'HIDE-PM Calcs'!$BF14,'3 Cost and finance'!#REF!,'HIDE-PM Calcs'!BM$4)</f>
        <v>#REF!</v>
      </c>
      <c r="BN14" s="21" t="e">
        <f>SUMIFS('3 Cost and finance'!#REF!,'3 Cost and finance'!#REF!,'HIDE-PM Calcs'!$BF14,'3 Cost and finance'!#REF!,'HIDE-PM Calcs'!BN$4)</f>
        <v>#REF!</v>
      </c>
      <c r="BO14" s="21" t="e">
        <f>SUMIFS('3 Cost and finance'!#REF!,'3 Cost and finance'!#REF!,'HIDE-PM Calcs'!$BF14,'3 Cost and finance'!#REF!,'HIDE-PM Calcs'!BO$4)</f>
        <v>#REF!</v>
      </c>
      <c r="BP14" s="21" t="e">
        <f>SUMIFS('3 Cost and finance'!#REF!,'3 Cost and finance'!#REF!,'HIDE-PM Calcs'!$BF14,'3 Cost and finance'!#REF!,'HIDE-PM Calcs'!BP$4)</f>
        <v>#REF!</v>
      </c>
      <c r="BQ14" s="21" t="e">
        <f>SUMIFS('3 Cost and finance'!#REF!,'3 Cost and finance'!#REF!,'HIDE-PM Calcs'!$BF14,'3 Cost and finance'!#REF!,'HIDE-PM Calcs'!BQ$4)</f>
        <v>#REF!</v>
      </c>
      <c r="BR14" s="21" t="e">
        <f>SUMIFS('3 Cost and finance'!#REF!,'3 Cost and finance'!#REF!,'HIDE-PM Calcs'!$BF14,'3 Cost and finance'!#REF!,'HIDE-PM Calcs'!BR$4)</f>
        <v>#REF!</v>
      </c>
      <c r="BS14" s="21" t="e">
        <f>SUMIFS('3 Cost and finance'!#REF!,'3 Cost and finance'!#REF!,'HIDE-PM Calcs'!$BF14,'3 Cost and finance'!#REF!,'HIDE-PM Calcs'!BS$4)</f>
        <v>#REF!</v>
      </c>
      <c r="BT14" s="21" t="e">
        <f>SUMIFS('3 Cost and finance'!#REF!,'3 Cost and finance'!#REF!,'HIDE-PM Calcs'!$BF14,'3 Cost and finance'!#REF!,'HIDE-PM Calcs'!BT$4)</f>
        <v>#REF!</v>
      </c>
      <c r="BU14" s="21" t="e">
        <f>SUMIFS('3 Cost and finance'!#REF!,'3 Cost and finance'!#REF!,'HIDE-PM Calcs'!$BF14,'3 Cost and finance'!#REF!,'HIDE-PM Calcs'!BU$4)</f>
        <v>#REF!</v>
      </c>
      <c r="BV14" s="21" t="e">
        <f>SUMIFS('3 Cost and finance'!#REF!,'3 Cost and finance'!#REF!,'HIDE-PM Calcs'!$BF14,'3 Cost and finance'!#REF!,'HIDE-PM Calcs'!BV$4)</f>
        <v>#REF!</v>
      </c>
      <c r="BW14" s="7"/>
      <c r="BX14" s="8" t="e">
        <f>'3 Cost and finance'!#REF!</f>
        <v>#REF!</v>
      </c>
      <c r="BY14" s="21">
        <v>0</v>
      </c>
      <c r="BZ14" s="21">
        <v>0</v>
      </c>
      <c r="CA14" s="21">
        <v>0</v>
      </c>
      <c r="CB14" s="21">
        <v>0</v>
      </c>
      <c r="CC14" s="21">
        <v>0</v>
      </c>
      <c r="CD14" s="21">
        <v>0</v>
      </c>
      <c r="CE14" s="21">
        <v>0</v>
      </c>
      <c r="CF14" s="21">
        <v>0</v>
      </c>
      <c r="CG14" s="21">
        <v>0</v>
      </c>
      <c r="CH14" s="21">
        <v>0</v>
      </c>
      <c r="CI14" s="21">
        <v>0</v>
      </c>
      <c r="CJ14" s="21">
        <v>0</v>
      </c>
      <c r="CK14" s="21">
        <v>0</v>
      </c>
      <c r="CL14" s="21">
        <v>0</v>
      </c>
      <c r="CM14" s="7"/>
      <c r="CN14" s="8" t="e">
        <f>'3 Cost and finance'!#REF!</f>
        <v>#REF!</v>
      </c>
      <c r="CO14" s="21" t="e">
        <f>'3 Cost and finance'!#REF!*'3 Cost and finance'!#REF!</f>
        <v>#REF!</v>
      </c>
      <c r="CP14" s="21" t="e">
        <f>'3 Cost and finance'!#REF!*'3 Cost and finance'!#REF!</f>
        <v>#REF!</v>
      </c>
      <c r="CQ14" s="21" t="e">
        <f>'3 Cost and finance'!#REF!*'3 Cost and finance'!#REF!</f>
        <v>#REF!</v>
      </c>
      <c r="CR14" s="21" t="e">
        <f>'3 Cost and finance'!#REF!*'3 Cost and finance'!#REF!</f>
        <v>#REF!</v>
      </c>
      <c r="CS14" s="21" t="e">
        <f>'3 Cost and finance'!#REF!*'3 Cost and finance'!#REF!</f>
        <v>#REF!</v>
      </c>
      <c r="CT14" s="21" t="e">
        <f>'3 Cost and finance'!#REF!*'3 Cost and finance'!#REF!</f>
        <v>#REF!</v>
      </c>
      <c r="CU14" s="21" t="e">
        <f>'3 Cost and finance'!#REF!*'3 Cost and finance'!#REF!</f>
        <v>#REF!</v>
      </c>
      <c r="CV14" s="21" t="e">
        <f>'3 Cost and finance'!#REF!*'3 Cost and finance'!#REF!</f>
        <v>#REF!</v>
      </c>
      <c r="CW14" s="21" t="e">
        <f>'3 Cost and finance'!#REF!*'3 Cost and finance'!#REF!</f>
        <v>#REF!</v>
      </c>
      <c r="CX14" s="21" t="e">
        <f>'3 Cost and finance'!#REF!*'3 Cost and finance'!#REF!</f>
        <v>#REF!</v>
      </c>
      <c r="CY14" s="21" t="e">
        <f>'3 Cost and finance'!#REF!*'3 Cost and finance'!#REF!</f>
        <v>#REF!</v>
      </c>
      <c r="CZ14" s="21" t="e">
        <f>'3 Cost and finance'!#REF!*'3 Cost and finance'!#REF!</f>
        <v>#REF!</v>
      </c>
      <c r="DA14" s="21" t="e">
        <f>'3 Cost and finance'!#REF!*'3 Cost and finance'!#REF!</f>
        <v>#REF!</v>
      </c>
      <c r="DB14" s="21" t="e">
        <f>'3 Cost and finance'!#REF!*'3 Cost and finance'!#REF!</f>
        <v>#REF!</v>
      </c>
      <c r="DC14" s="21" t="e">
        <f>'3 Cost and finance'!#REF!*'3 Cost and finance'!#REF!</f>
        <v>#REF!</v>
      </c>
      <c r="DD14" s="21" t="e">
        <f>'3 Cost and finance'!#REF!*'3 Cost and finance'!#REF!</f>
        <v>#REF!</v>
      </c>
      <c r="DE14" s="7"/>
      <c r="DF14" s="8" t="e">
        <f>'3 Cost and finance'!#REF!</f>
        <v>#REF!</v>
      </c>
      <c r="DG14" s="21" t="e">
        <f>'3 Cost and finance'!#REF!*'3 Cost and finance'!#REF!</f>
        <v>#REF!</v>
      </c>
      <c r="DH14" s="21" t="e">
        <f>'3 Cost and finance'!#REF!*'3 Cost and finance'!#REF!</f>
        <v>#REF!</v>
      </c>
      <c r="DI14" s="21" t="e">
        <f>'3 Cost and finance'!#REF!*'3 Cost and finance'!#REF!</f>
        <v>#REF!</v>
      </c>
      <c r="DJ14" s="21" t="e">
        <f>'3 Cost and finance'!#REF!*'3 Cost and finance'!#REF!</f>
        <v>#REF!</v>
      </c>
      <c r="DK14" s="21" t="e">
        <f>'3 Cost and finance'!#REF!*'3 Cost and finance'!#REF!</f>
        <v>#REF!</v>
      </c>
      <c r="DL14" s="21" t="e">
        <f>'3 Cost and finance'!#REF!*'3 Cost and finance'!#REF!</f>
        <v>#REF!</v>
      </c>
      <c r="DM14" s="21" t="e">
        <f>'3 Cost and finance'!#REF!*'3 Cost and finance'!#REF!</f>
        <v>#REF!</v>
      </c>
      <c r="DN14" s="21" t="e">
        <f>'3 Cost and finance'!#REF!*'3 Cost and finance'!#REF!</f>
        <v>#REF!</v>
      </c>
      <c r="DO14" s="21" t="e">
        <f>'3 Cost and finance'!#REF!*'3 Cost and finance'!#REF!</f>
        <v>#REF!</v>
      </c>
      <c r="DP14" s="21" t="e">
        <f>'3 Cost and finance'!#REF!*'3 Cost and finance'!#REF!</f>
        <v>#REF!</v>
      </c>
      <c r="DQ14" s="21" t="e">
        <f>'3 Cost and finance'!#REF!*'3 Cost and finance'!#REF!</f>
        <v>#REF!</v>
      </c>
      <c r="DR14" s="21" t="e">
        <f>'3 Cost and finance'!#REF!*'3 Cost and finance'!#REF!</f>
        <v>#REF!</v>
      </c>
      <c r="DS14" s="21" t="e">
        <f>'3 Cost and finance'!#REF!*'3 Cost and finance'!#REF!</f>
        <v>#REF!</v>
      </c>
      <c r="DT14" s="21" t="e">
        <f>'3 Cost and finance'!#REF!*'3 Cost and finance'!#REF!</f>
        <v>#REF!</v>
      </c>
      <c r="DU14" s="21" t="e">
        <f>'3 Cost and finance'!#REF!*'3 Cost and finance'!#REF!</f>
        <v>#REF!</v>
      </c>
      <c r="DV14" s="21" t="e">
        <f>'3 Cost and finance'!#REF!*'3 Cost and finance'!#REF!</f>
        <v>#REF!</v>
      </c>
      <c r="DW14" s="7"/>
    </row>
    <row r="15" spans="1:127" s="5" customFormat="1" ht="15.4" x14ac:dyDescent="0.45">
      <c r="A15" s="9"/>
      <c r="B15" s="8" t="e">
        <f>'3 Cost and finance'!#REF!</f>
        <v>#REF!</v>
      </c>
      <c r="C15" s="21" t="e">
        <f>'3 Cost and finance'!#REF!*'3 Cost and finance'!#REF!</f>
        <v>#REF!</v>
      </c>
      <c r="D15" s="21" t="e">
        <f>'3 Cost and finance'!#REF!*'3 Cost and finance'!#REF!</f>
        <v>#REF!</v>
      </c>
      <c r="E15" s="21" t="e">
        <f>'3 Cost and finance'!#REF!*'3 Cost and finance'!#REF!</f>
        <v>#REF!</v>
      </c>
      <c r="F15" s="21" t="e">
        <f>'3 Cost and finance'!#REF!*'3 Cost and finance'!#REF!</f>
        <v>#REF!</v>
      </c>
      <c r="G15" s="21" t="e">
        <f>'3 Cost and finance'!#REF!*'3 Cost and finance'!#REF!</f>
        <v>#REF!</v>
      </c>
      <c r="H15" s="21" t="e">
        <f>'3 Cost and finance'!#REF!*'3 Cost and finance'!#REF!</f>
        <v>#REF!</v>
      </c>
      <c r="I15" s="21" t="e">
        <f>'3 Cost and finance'!#REF!*'3 Cost and finance'!#REF!</f>
        <v>#REF!</v>
      </c>
      <c r="J15" s="21" t="e">
        <f>'3 Cost and finance'!#REF!*'3 Cost and finance'!#REF!</f>
        <v>#REF!</v>
      </c>
      <c r="K15" s="21" t="e">
        <f>'3 Cost and finance'!#REF!*'3 Cost and finance'!#REF!</f>
        <v>#REF!</v>
      </c>
      <c r="L15" s="21" t="e">
        <f>'3 Cost and finance'!#REF!*'3 Cost and finance'!#REF!</f>
        <v>#REF!</v>
      </c>
      <c r="M15" s="21" t="e">
        <f>'3 Cost and finance'!#REF!*'3 Cost and finance'!#REF!</f>
        <v>#REF!</v>
      </c>
      <c r="N15" s="21" t="e">
        <f>'3 Cost and finance'!#REF!*'3 Cost and finance'!#REF!</f>
        <v>#REF!</v>
      </c>
      <c r="O15" s="21" t="e">
        <f>'3 Cost and finance'!#REF!*'3 Cost and finance'!#REF!</f>
        <v>#REF!</v>
      </c>
      <c r="P15" s="21" t="e">
        <f>'3 Cost and finance'!#REF!*'3 Cost and finance'!#REF!</f>
        <v>#REF!</v>
      </c>
      <c r="Q15" s="21" t="e">
        <f>'3 Cost and finance'!#REF!*'3 Cost and finance'!#REF!</f>
        <v>#REF!</v>
      </c>
      <c r="R15" s="21" t="e">
        <f>'3 Cost and finance'!#REF!*'3 Cost and finance'!#REF!</f>
        <v>#REF!</v>
      </c>
      <c r="S15" s="10"/>
      <c r="T15" s="10"/>
      <c r="U15" s="20" t="e">
        <f>'3 Cost and finance'!#REF!</f>
        <v>#REF!</v>
      </c>
      <c r="V15" s="21" t="e">
        <f>C15*'3 Cost and finance'!#REF!</f>
        <v>#REF!</v>
      </c>
      <c r="W15" s="21" t="e">
        <f>D15*'3 Cost and finance'!#REF!</f>
        <v>#REF!</v>
      </c>
      <c r="X15" s="21" t="e">
        <f>E15*'3 Cost and finance'!#REF!</f>
        <v>#REF!</v>
      </c>
      <c r="Y15" s="21" t="e">
        <f>F15*'3 Cost and finance'!#REF!</f>
        <v>#REF!</v>
      </c>
      <c r="Z15" s="21" t="e">
        <f>G15*'3 Cost and finance'!#REF!</f>
        <v>#REF!</v>
      </c>
      <c r="AA15" s="21" t="e">
        <f>H15*'3 Cost and finance'!#REF!</f>
        <v>#REF!</v>
      </c>
      <c r="AB15" s="21" t="e">
        <f>I15*'3 Cost and finance'!#REF!</f>
        <v>#REF!</v>
      </c>
      <c r="AC15" s="21" t="e">
        <f>J15*'3 Cost and finance'!#REF!</f>
        <v>#REF!</v>
      </c>
      <c r="AD15" s="21" t="e">
        <f>K15*'3 Cost and finance'!#REF!</f>
        <v>#REF!</v>
      </c>
      <c r="AE15" s="21" t="e">
        <f>L15*'3 Cost and finance'!#REF!</f>
        <v>#REF!</v>
      </c>
      <c r="AF15" s="21" t="e">
        <f>M15*'3 Cost and finance'!#REF!</f>
        <v>#REF!</v>
      </c>
      <c r="AG15" s="21" t="e">
        <f>N15*'3 Cost and finance'!#REF!</f>
        <v>#REF!</v>
      </c>
      <c r="AH15" s="21" t="e">
        <f>O15*'3 Cost and finance'!#REF!</f>
        <v>#REF!</v>
      </c>
      <c r="AI15" s="21" t="e">
        <f>P15*'3 Cost and finance'!#REF!</f>
        <v>#REF!</v>
      </c>
      <c r="AJ15" s="21" t="e">
        <f>Q15*'3 Cost and finance'!#REF!</f>
        <v>#REF!</v>
      </c>
      <c r="AK15" s="21" t="e">
        <f>R15*'3 Cost and finance'!#REF!</f>
        <v>#REF!</v>
      </c>
      <c r="AL15" s="7"/>
      <c r="AM15" s="7"/>
      <c r="AN15" s="8" t="e">
        <f>'3 Cost and finance'!#REF!</f>
        <v>#REF!</v>
      </c>
      <c r="AO15" s="21" t="e">
        <f>'3 Cost and finance'!#REF!*'3 Cost and finance'!#REF!</f>
        <v>#REF!</v>
      </c>
      <c r="AP15" s="21" t="e">
        <f>'3 Cost and finance'!#REF!*'3 Cost and finance'!#REF!</f>
        <v>#REF!</v>
      </c>
      <c r="AQ15" s="21" t="e">
        <f>'3 Cost and finance'!#REF!*'3 Cost and finance'!#REF!</f>
        <v>#REF!</v>
      </c>
      <c r="AR15" s="21" t="e">
        <f>'3 Cost and finance'!#REF!*'3 Cost and finance'!#REF!</f>
        <v>#REF!</v>
      </c>
      <c r="AS15" s="21" t="e">
        <f>'3 Cost and finance'!#REF!*'3 Cost and finance'!#REF!</f>
        <v>#REF!</v>
      </c>
      <c r="AT15" s="21" t="e">
        <f>'3 Cost and finance'!#REF!*'3 Cost and finance'!#REF!</f>
        <v>#REF!</v>
      </c>
      <c r="AU15" s="21" t="e">
        <f>'3 Cost and finance'!#REF!*'3 Cost and finance'!#REF!</f>
        <v>#REF!</v>
      </c>
      <c r="AV15" s="21" t="e">
        <f>'3 Cost and finance'!#REF!*'3 Cost and finance'!#REF!</f>
        <v>#REF!</v>
      </c>
      <c r="AW15" s="21" t="e">
        <f>'3 Cost and finance'!#REF!*'3 Cost and finance'!#REF!</f>
        <v>#REF!</v>
      </c>
      <c r="AX15" s="21" t="e">
        <f>'3 Cost and finance'!#REF!*'3 Cost and finance'!#REF!</f>
        <v>#REF!</v>
      </c>
      <c r="AY15" s="21" t="e">
        <f>'3 Cost and finance'!#REF!*'3 Cost and finance'!#REF!</f>
        <v>#REF!</v>
      </c>
      <c r="AZ15" s="21" t="e">
        <f>'3 Cost and finance'!#REF!*'3 Cost and finance'!#REF!</f>
        <v>#REF!</v>
      </c>
      <c r="BA15" s="21" t="e">
        <f>'3 Cost and finance'!#REF!*'3 Cost and finance'!#REF!</f>
        <v>#REF!</v>
      </c>
      <c r="BB15" s="21" t="e">
        <f>'3 Cost and finance'!#REF!*'3 Cost and finance'!#REF!</f>
        <v>#REF!</v>
      </c>
      <c r="BC15" s="21" t="e">
        <f>'3 Cost and finance'!#REF!*'3 Cost and finance'!#REF!</f>
        <v>#REF!</v>
      </c>
      <c r="BD15" s="21" t="e">
        <f>'3 Cost and finance'!#REF!*'3 Cost and finance'!#REF!</f>
        <v>#REF!</v>
      </c>
      <c r="BE15" s="7"/>
      <c r="BF15" s="8" t="e">
        <f>'3 Cost and finance'!#REF!</f>
        <v>#REF!</v>
      </c>
      <c r="BG15" s="21" t="e">
        <f>SUMIFS('3 Cost and finance'!#REF!,'3 Cost and finance'!#REF!,'HIDE-PM Calcs'!$BF15,'3 Cost and finance'!#REF!,'HIDE-PM Calcs'!BG$4)</f>
        <v>#REF!</v>
      </c>
      <c r="BH15" s="21" t="e">
        <f>SUMIFS('3 Cost and finance'!#REF!,'3 Cost and finance'!#REF!,'HIDE-PM Calcs'!$BF15,'3 Cost and finance'!#REF!,'HIDE-PM Calcs'!BH$4)</f>
        <v>#REF!</v>
      </c>
      <c r="BI15" s="21" t="e">
        <f>SUMIFS('3 Cost and finance'!#REF!,'3 Cost and finance'!#REF!,'HIDE-PM Calcs'!$BF15,'3 Cost and finance'!#REF!,'HIDE-PM Calcs'!BI$4)</f>
        <v>#REF!</v>
      </c>
      <c r="BJ15" s="21" t="e">
        <f>SUMIFS('3 Cost and finance'!#REF!,'3 Cost and finance'!#REF!,'HIDE-PM Calcs'!$BF15,'3 Cost and finance'!#REF!,'HIDE-PM Calcs'!BJ$4)</f>
        <v>#REF!</v>
      </c>
      <c r="BK15" s="21" t="e">
        <f>SUMIFS('3 Cost and finance'!#REF!,'3 Cost and finance'!#REF!,'HIDE-PM Calcs'!$BF15,'3 Cost and finance'!#REF!,'HIDE-PM Calcs'!BK$4)</f>
        <v>#REF!</v>
      </c>
      <c r="BL15" s="21" t="e">
        <f>SUMIFS('3 Cost and finance'!#REF!,'3 Cost and finance'!#REF!,'HIDE-PM Calcs'!$BF15,'3 Cost and finance'!#REF!,'HIDE-PM Calcs'!BL$4)</f>
        <v>#REF!</v>
      </c>
      <c r="BM15" s="21" t="e">
        <f>SUMIFS('3 Cost and finance'!#REF!,'3 Cost and finance'!#REF!,'HIDE-PM Calcs'!$BF15,'3 Cost and finance'!#REF!,'HIDE-PM Calcs'!BM$4)</f>
        <v>#REF!</v>
      </c>
      <c r="BN15" s="21" t="e">
        <f>SUMIFS('3 Cost and finance'!#REF!,'3 Cost and finance'!#REF!,'HIDE-PM Calcs'!$BF15,'3 Cost and finance'!#REF!,'HIDE-PM Calcs'!BN$4)</f>
        <v>#REF!</v>
      </c>
      <c r="BO15" s="21" t="e">
        <f>SUMIFS('3 Cost and finance'!#REF!,'3 Cost and finance'!#REF!,'HIDE-PM Calcs'!$BF15,'3 Cost and finance'!#REF!,'HIDE-PM Calcs'!BO$4)</f>
        <v>#REF!</v>
      </c>
      <c r="BP15" s="21" t="e">
        <f>SUMIFS('3 Cost and finance'!#REF!,'3 Cost and finance'!#REF!,'HIDE-PM Calcs'!$BF15,'3 Cost and finance'!#REF!,'HIDE-PM Calcs'!BP$4)</f>
        <v>#REF!</v>
      </c>
      <c r="BQ15" s="21" t="e">
        <f>SUMIFS('3 Cost and finance'!#REF!,'3 Cost and finance'!#REF!,'HIDE-PM Calcs'!$BF15,'3 Cost and finance'!#REF!,'HIDE-PM Calcs'!BQ$4)</f>
        <v>#REF!</v>
      </c>
      <c r="BR15" s="21" t="e">
        <f>SUMIFS('3 Cost and finance'!#REF!,'3 Cost and finance'!#REF!,'HIDE-PM Calcs'!$BF15,'3 Cost and finance'!#REF!,'HIDE-PM Calcs'!BR$4)</f>
        <v>#REF!</v>
      </c>
      <c r="BS15" s="21" t="e">
        <f>SUMIFS('3 Cost and finance'!#REF!,'3 Cost and finance'!#REF!,'HIDE-PM Calcs'!$BF15,'3 Cost and finance'!#REF!,'HIDE-PM Calcs'!BS$4)</f>
        <v>#REF!</v>
      </c>
      <c r="BT15" s="21" t="e">
        <f>SUMIFS('3 Cost and finance'!#REF!,'3 Cost and finance'!#REF!,'HIDE-PM Calcs'!$BF15,'3 Cost and finance'!#REF!,'HIDE-PM Calcs'!BT$4)</f>
        <v>#REF!</v>
      </c>
      <c r="BU15" s="21" t="e">
        <f>SUMIFS('3 Cost and finance'!#REF!,'3 Cost and finance'!#REF!,'HIDE-PM Calcs'!$BF15,'3 Cost and finance'!#REF!,'HIDE-PM Calcs'!BU$4)</f>
        <v>#REF!</v>
      </c>
      <c r="BV15" s="21" t="e">
        <f>SUMIFS('3 Cost and finance'!#REF!,'3 Cost and finance'!#REF!,'HIDE-PM Calcs'!$BF15,'3 Cost and finance'!#REF!,'HIDE-PM Calcs'!BV$4)</f>
        <v>#REF!</v>
      </c>
      <c r="BW15" s="7"/>
      <c r="BX15" s="8" t="e">
        <f>'3 Cost and finance'!#REF!</f>
        <v>#REF!</v>
      </c>
      <c r="BY15" s="21">
        <v>0</v>
      </c>
      <c r="BZ15" s="21">
        <v>0</v>
      </c>
      <c r="CA15" s="21">
        <v>0</v>
      </c>
      <c r="CB15" s="21">
        <v>0</v>
      </c>
      <c r="CC15" s="21">
        <v>0</v>
      </c>
      <c r="CD15" s="21">
        <v>0</v>
      </c>
      <c r="CE15" s="21">
        <v>0</v>
      </c>
      <c r="CF15" s="21">
        <v>0</v>
      </c>
      <c r="CG15" s="21">
        <v>0</v>
      </c>
      <c r="CH15" s="21">
        <v>0</v>
      </c>
      <c r="CI15" s="21">
        <v>0</v>
      </c>
      <c r="CJ15" s="21">
        <v>0</v>
      </c>
      <c r="CK15" s="21">
        <v>0</v>
      </c>
      <c r="CL15" s="21">
        <v>0</v>
      </c>
      <c r="CM15" s="7"/>
      <c r="CN15" s="8" t="e">
        <f>'3 Cost and finance'!#REF!</f>
        <v>#REF!</v>
      </c>
      <c r="CO15" s="21" t="e">
        <f>'3 Cost and finance'!#REF!*'3 Cost and finance'!#REF!</f>
        <v>#REF!</v>
      </c>
      <c r="CP15" s="21" t="e">
        <f>'3 Cost and finance'!#REF!*'3 Cost and finance'!#REF!</f>
        <v>#REF!</v>
      </c>
      <c r="CQ15" s="21" t="e">
        <f>'3 Cost and finance'!#REF!*'3 Cost and finance'!#REF!</f>
        <v>#REF!</v>
      </c>
      <c r="CR15" s="21" t="e">
        <f>'3 Cost and finance'!#REF!*'3 Cost and finance'!#REF!</f>
        <v>#REF!</v>
      </c>
      <c r="CS15" s="21" t="e">
        <f>'3 Cost and finance'!#REF!*'3 Cost and finance'!#REF!</f>
        <v>#REF!</v>
      </c>
      <c r="CT15" s="21" t="e">
        <f>'3 Cost and finance'!#REF!*'3 Cost and finance'!#REF!</f>
        <v>#REF!</v>
      </c>
      <c r="CU15" s="21" t="e">
        <f>'3 Cost and finance'!#REF!*'3 Cost and finance'!#REF!</f>
        <v>#REF!</v>
      </c>
      <c r="CV15" s="21" t="e">
        <f>'3 Cost and finance'!#REF!*'3 Cost and finance'!#REF!</f>
        <v>#REF!</v>
      </c>
      <c r="CW15" s="21" t="e">
        <f>'3 Cost and finance'!#REF!*'3 Cost and finance'!#REF!</f>
        <v>#REF!</v>
      </c>
      <c r="CX15" s="21" t="e">
        <f>'3 Cost and finance'!#REF!*'3 Cost and finance'!#REF!</f>
        <v>#REF!</v>
      </c>
      <c r="CY15" s="21" t="e">
        <f>'3 Cost and finance'!#REF!*'3 Cost and finance'!#REF!</f>
        <v>#REF!</v>
      </c>
      <c r="CZ15" s="21" t="e">
        <f>'3 Cost and finance'!#REF!*'3 Cost and finance'!#REF!</f>
        <v>#REF!</v>
      </c>
      <c r="DA15" s="21" t="e">
        <f>'3 Cost and finance'!#REF!*'3 Cost and finance'!#REF!</f>
        <v>#REF!</v>
      </c>
      <c r="DB15" s="21" t="e">
        <f>'3 Cost and finance'!#REF!*'3 Cost and finance'!#REF!</f>
        <v>#REF!</v>
      </c>
      <c r="DC15" s="21" t="e">
        <f>'3 Cost and finance'!#REF!*'3 Cost and finance'!#REF!</f>
        <v>#REF!</v>
      </c>
      <c r="DD15" s="21" t="e">
        <f>'3 Cost and finance'!#REF!*'3 Cost and finance'!#REF!</f>
        <v>#REF!</v>
      </c>
      <c r="DE15" s="7"/>
      <c r="DF15" s="8" t="e">
        <f>'3 Cost and finance'!#REF!</f>
        <v>#REF!</v>
      </c>
      <c r="DG15" s="21" t="e">
        <f>'3 Cost and finance'!#REF!*'3 Cost and finance'!#REF!</f>
        <v>#REF!</v>
      </c>
      <c r="DH15" s="21" t="e">
        <f>'3 Cost and finance'!#REF!*'3 Cost and finance'!#REF!</f>
        <v>#REF!</v>
      </c>
      <c r="DI15" s="21" t="e">
        <f>'3 Cost and finance'!#REF!*'3 Cost and finance'!#REF!</f>
        <v>#REF!</v>
      </c>
      <c r="DJ15" s="21" t="e">
        <f>'3 Cost and finance'!#REF!*'3 Cost and finance'!#REF!</f>
        <v>#REF!</v>
      </c>
      <c r="DK15" s="21" t="e">
        <f>'3 Cost and finance'!#REF!*'3 Cost and finance'!#REF!</f>
        <v>#REF!</v>
      </c>
      <c r="DL15" s="21" t="e">
        <f>'3 Cost and finance'!#REF!*'3 Cost and finance'!#REF!</f>
        <v>#REF!</v>
      </c>
      <c r="DM15" s="21" t="e">
        <f>'3 Cost and finance'!#REF!*'3 Cost and finance'!#REF!</f>
        <v>#REF!</v>
      </c>
      <c r="DN15" s="21" t="e">
        <f>'3 Cost and finance'!#REF!*'3 Cost and finance'!#REF!</f>
        <v>#REF!</v>
      </c>
      <c r="DO15" s="21" t="e">
        <f>'3 Cost and finance'!#REF!*'3 Cost and finance'!#REF!</f>
        <v>#REF!</v>
      </c>
      <c r="DP15" s="21" t="e">
        <f>'3 Cost and finance'!#REF!*'3 Cost and finance'!#REF!</f>
        <v>#REF!</v>
      </c>
      <c r="DQ15" s="21" t="e">
        <f>'3 Cost and finance'!#REF!*'3 Cost and finance'!#REF!</f>
        <v>#REF!</v>
      </c>
      <c r="DR15" s="21" t="e">
        <f>'3 Cost and finance'!#REF!*'3 Cost and finance'!#REF!</f>
        <v>#REF!</v>
      </c>
      <c r="DS15" s="21" t="e">
        <f>'3 Cost and finance'!#REF!*'3 Cost and finance'!#REF!</f>
        <v>#REF!</v>
      </c>
      <c r="DT15" s="21" t="e">
        <f>'3 Cost and finance'!#REF!*'3 Cost and finance'!#REF!</f>
        <v>#REF!</v>
      </c>
      <c r="DU15" s="21" t="e">
        <f>'3 Cost and finance'!#REF!*'3 Cost and finance'!#REF!</f>
        <v>#REF!</v>
      </c>
      <c r="DV15" s="21" t="e">
        <f>'3 Cost and finance'!#REF!*'3 Cost and finance'!#REF!</f>
        <v>#REF!</v>
      </c>
      <c r="DW15" s="10"/>
    </row>
    <row r="16" spans="1:127" ht="15.4" x14ac:dyDescent="0.45">
      <c r="A16" s="6"/>
      <c r="B16" s="8" t="e">
        <f>'3 Cost and finance'!#REF!</f>
        <v>#REF!</v>
      </c>
      <c r="C16" s="21" t="e">
        <f>'3 Cost and finance'!#REF!*'3 Cost and finance'!#REF!</f>
        <v>#REF!</v>
      </c>
      <c r="D16" s="21" t="e">
        <f>'3 Cost and finance'!#REF!*'3 Cost and finance'!#REF!</f>
        <v>#REF!</v>
      </c>
      <c r="E16" s="21" t="e">
        <f>'3 Cost and finance'!#REF!*'3 Cost and finance'!#REF!</f>
        <v>#REF!</v>
      </c>
      <c r="F16" s="21" t="e">
        <f>'3 Cost and finance'!#REF!*'3 Cost and finance'!#REF!</f>
        <v>#REF!</v>
      </c>
      <c r="G16" s="21" t="e">
        <f>'3 Cost and finance'!#REF!*'3 Cost and finance'!#REF!</f>
        <v>#REF!</v>
      </c>
      <c r="H16" s="21" t="e">
        <f>'3 Cost and finance'!#REF!*'3 Cost and finance'!#REF!</f>
        <v>#REF!</v>
      </c>
      <c r="I16" s="21" t="e">
        <f>'3 Cost and finance'!#REF!*'3 Cost and finance'!#REF!</f>
        <v>#REF!</v>
      </c>
      <c r="J16" s="21" t="e">
        <f>'3 Cost and finance'!#REF!*'3 Cost and finance'!#REF!</f>
        <v>#REF!</v>
      </c>
      <c r="K16" s="21" t="e">
        <f>'3 Cost and finance'!#REF!*'3 Cost and finance'!#REF!</f>
        <v>#REF!</v>
      </c>
      <c r="L16" s="21" t="e">
        <f>'3 Cost and finance'!#REF!*'3 Cost and finance'!#REF!</f>
        <v>#REF!</v>
      </c>
      <c r="M16" s="21" t="e">
        <f>'3 Cost and finance'!#REF!*'3 Cost and finance'!#REF!</f>
        <v>#REF!</v>
      </c>
      <c r="N16" s="21" t="e">
        <f>'3 Cost and finance'!#REF!*'3 Cost and finance'!#REF!</f>
        <v>#REF!</v>
      </c>
      <c r="O16" s="21" t="e">
        <f>'3 Cost and finance'!#REF!*'3 Cost and finance'!#REF!</f>
        <v>#REF!</v>
      </c>
      <c r="P16" s="21" t="e">
        <f>'3 Cost and finance'!#REF!*'3 Cost and finance'!#REF!</f>
        <v>#REF!</v>
      </c>
      <c r="Q16" s="21" t="e">
        <f>'3 Cost and finance'!#REF!*'3 Cost and finance'!#REF!</f>
        <v>#REF!</v>
      </c>
      <c r="R16" s="21" t="e">
        <f>'3 Cost and finance'!#REF!*'3 Cost and finance'!#REF!</f>
        <v>#REF!</v>
      </c>
      <c r="S16" s="7"/>
      <c r="T16" s="7"/>
      <c r="U16" s="20" t="e">
        <f>'3 Cost and finance'!#REF!</f>
        <v>#REF!</v>
      </c>
      <c r="V16" s="21" t="e">
        <f>C16*'3 Cost and finance'!#REF!</f>
        <v>#REF!</v>
      </c>
      <c r="W16" s="21" t="e">
        <f>D16*'3 Cost and finance'!#REF!</f>
        <v>#REF!</v>
      </c>
      <c r="X16" s="21" t="e">
        <f>E16*'3 Cost and finance'!#REF!</f>
        <v>#REF!</v>
      </c>
      <c r="Y16" s="21" t="e">
        <f>F16*'3 Cost and finance'!#REF!</f>
        <v>#REF!</v>
      </c>
      <c r="Z16" s="21" t="e">
        <f>G16*'3 Cost and finance'!#REF!</f>
        <v>#REF!</v>
      </c>
      <c r="AA16" s="21" t="e">
        <f>H16*'3 Cost and finance'!#REF!</f>
        <v>#REF!</v>
      </c>
      <c r="AB16" s="21" t="e">
        <f>I16*'3 Cost and finance'!#REF!</f>
        <v>#REF!</v>
      </c>
      <c r="AC16" s="21" t="e">
        <f>J16*'3 Cost and finance'!#REF!</f>
        <v>#REF!</v>
      </c>
      <c r="AD16" s="21" t="e">
        <f>K16*'3 Cost and finance'!#REF!</f>
        <v>#REF!</v>
      </c>
      <c r="AE16" s="21" t="e">
        <f>L16*'3 Cost and finance'!#REF!</f>
        <v>#REF!</v>
      </c>
      <c r="AF16" s="21" t="e">
        <f>M16*'3 Cost and finance'!#REF!</f>
        <v>#REF!</v>
      </c>
      <c r="AG16" s="21" t="e">
        <f>N16*'3 Cost and finance'!#REF!</f>
        <v>#REF!</v>
      </c>
      <c r="AH16" s="21" t="e">
        <f>O16*'3 Cost and finance'!#REF!</f>
        <v>#REF!</v>
      </c>
      <c r="AI16" s="21" t="e">
        <f>P16*'3 Cost and finance'!#REF!</f>
        <v>#REF!</v>
      </c>
      <c r="AJ16" s="21" t="e">
        <f>Q16*'3 Cost and finance'!#REF!</f>
        <v>#REF!</v>
      </c>
      <c r="AK16" s="21" t="e">
        <f>R16*'3 Cost and finance'!#REF!</f>
        <v>#REF!</v>
      </c>
      <c r="AL16" s="7"/>
      <c r="AM16" s="7"/>
      <c r="AN16" s="8" t="e">
        <f>'3 Cost and finance'!#REF!</f>
        <v>#REF!</v>
      </c>
      <c r="AO16" s="21" t="e">
        <f>'3 Cost and finance'!#REF!*'3 Cost and finance'!#REF!</f>
        <v>#REF!</v>
      </c>
      <c r="AP16" s="21" t="e">
        <f>'3 Cost and finance'!#REF!*'3 Cost and finance'!#REF!</f>
        <v>#REF!</v>
      </c>
      <c r="AQ16" s="21" t="e">
        <f>'3 Cost and finance'!#REF!*'3 Cost and finance'!#REF!</f>
        <v>#REF!</v>
      </c>
      <c r="AR16" s="21" t="e">
        <f>'3 Cost and finance'!#REF!*'3 Cost and finance'!#REF!</f>
        <v>#REF!</v>
      </c>
      <c r="AS16" s="21" t="e">
        <f>'3 Cost and finance'!#REF!*'3 Cost and finance'!#REF!</f>
        <v>#REF!</v>
      </c>
      <c r="AT16" s="21" t="e">
        <f>'3 Cost and finance'!#REF!*'3 Cost and finance'!#REF!</f>
        <v>#REF!</v>
      </c>
      <c r="AU16" s="21" t="e">
        <f>'3 Cost and finance'!#REF!*'3 Cost and finance'!#REF!</f>
        <v>#REF!</v>
      </c>
      <c r="AV16" s="21" t="e">
        <f>'3 Cost and finance'!#REF!*'3 Cost and finance'!#REF!</f>
        <v>#REF!</v>
      </c>
      <c r="AW16" s="21" t="e">
        <f>'3 Cost and finance'!#REF!*'3 Cost and finance'!#REF!</f>
        <v>#REF!</v>
      </c>
      <c r="AX16" s="21" t="e">
        <f>'3 Cost and finance'!#REF!*'3 Cost and finance'!#REF!</f>
        <v>#REF!</v>
      </c>
      <c r="AY16" s="21" t="e">
        <f>'3 Cost and finance'!#REF!*'3 Cost and finance'!#REF!</f>
        <v>#REF!</v>
      </c>
      <c r="AZ16" s="21" t="e">
        <f>'3 Cost and finance'!#REF!*'3 Cost and finance'!#REF!</f>
        <v>#REF!</v>
      </c>
      <c r="BA16" s="21" t="e">
        <f>'3 Cost and finance'!#REF!*'3 Cost and finance'!#REF!</f>
        <v>#REF!</v>
      </c>
      <c r="BB16" s="21" t="e">
        <f>'3 Cost and finance'!#REF!*'3 Cost and finance'!#REF!</f>
        <v>#REF!</v>
      </c>
      <c r="BC16" s="21" t="e">
        <f>'3 Cost and finance'!#REF!*'3 Cost and finance'!#REF!</f>
        <v>#REF!</v>
      </c>
      <c r="BD16" s="21" t="e">
        <f>'3 Cost and finance'!#REF!*'3 Cost and finance'!#REF!</f>
        <v>#REF!</v>
      </c>
      <c r="BE16" s="7"/>
      <c r="BF16" s="8" t="e">
        <f>'3 Cost and finance'!#REF!</f>
        <v>#REF!</v>
      </c>
      <c r="BG16" s="21" t="e">
        <f>SUMIFS('3 Cost and finance'!#REF!,'3 Cost and finance'!#REF!,'HIDE-PM Calcs'!$BF16,'3 Cost and finance'!#REF!,'HIDE-PM Calcs'!BG$4)</f>
        <v>#REF!</v>
      </c>
      <c r="BH16" s="21" t="e">
        <f>SUMIFS('3 Cost and finance'!#REF!,'3 Cost and finance'!#REF!,'HIDE-PM Calcs'!$BF16,'3 Cost and finance'!#REF!,'HIDE-PM Calcs'!BH$4)</f>
        <v>#REF!</v>
      </c>
      <c r="BI16" s="21" t="e">
        <f>SUMIFS('3 Cost and finance'!#REF!,'3 Cost and finance'!#REF!,'HIDE-PM Calcs'!$BF16,'3 Cost and finance'!#REF!,'HIDE-PM Calcs'!BI$4)</f>
        <v>#REF!</v>
      </c>
      <c r="BJ16" s="21" t="e">
        <f>SUMIFS('3 Cost and finance'!#REF!,'3 Cost and finance'!#REF!,'HIDE-PM Calcs'!$BF16,'3 Cost and finance'!#REF!,'HIDE-PM Calcs'!BJ$4)</f>
        <v>#REF!</v>
      </c>
      <c r="BK16" s="21" t="e">
        <f>SUMIFS('3 Cost and finance'!#REF!,'3 Cost and finance'!#REF!,'HIDE-PM Calcs'!$BF16,'3 Cost and finance'!#REF!,'HIDE-PM Calcs'!BK$4)</f>
        <v>#REF!</v>
      </c>
      <c r="BL16" s="21" t="e">
        <f>SUMIFS('3 Cost and finance'!#REF!,'3 Cost and finance'!#REF!,'HIDE-PM Calcs'!$BF16,'3 Cost and finance'!#REF!,'HIDE-PM Calcs'!BL$4)</f>
        <v>#REF!</v>
      </c>
      <c r="BM16" s="21" t="e">
        <f>SUMIFS('3 Cost and finance'!#REF!,'3 Cost and finance'!#REF!,'HIDE-PM Calcs'!$BF16,'3 Cost and finance'!#REF!,'HIDE-PM Calcs'!BM$4)</f>
        <v>#REF!</v>
      </c>
      <c r="BN16" s="21" t="e">
        <f>SUMIFS('3 Cost and finance'!#REF!,'3 Cost and finance'!#REF!,'HIDE-PM Calcs'!$BF16,'3 Cost and finance'!#REF!,'HIDE-PM Calcs'!BN$4)</f>
        <v>#REF!</v>
      </c>
      <c r="BO16" s="21" t="e">
        <f>SUMIFS('3 Cost and finance'!#REF!,'3 Cost and finance'!#REF!,'HIDE-PM Calcs'!$BF16,'3 Cost and finance'!#REF!,'HIDE-PM Calcs'!BO$4)</f>
        <v>#REF!</v>
      </c>
      <c r="BP16" s="21" t="e">
        <f>SUMIFS('3 Cost and finance'!#REF!,'3 Cost and finance'!#REF!,'HIDE-PM Calcs'!$BF16,'3 Cost and finance'!#REF!,'HIDE-PM Calcs'!BP$4)</f>
        <v>#REF!</v>
      </c>
      <c r="BQ16" s="21" t="e">
        <f>SUMIFS('3 Cost and finance'!#REF!,'3 Cost and finance'!#REF!,'HIDE-PM Calcs'!$BF16,'3 Cost and finance'!#REF!,'HIDE-PM Calcs'!BQ$4)</f>
        <v>#REF!</v>
      </c>
      <c r="BR16" s="21" t="e">
        <f>SUMIFS('3 Cost and finance'!#REF!,'3 Cost and finance'!#REF!,'HIDE-PM Calcs'!$BF16,'3 Cost and finance'!#REF!,'HIDE-PM Calcs'!BR$4)</f>
        <v>#REF!</v>
      </c>
      <c r="BS16" s="21" t="e">
        <f>SUMIFS('3 Cost and finance'!#REF!,'3 Cost and finance'!#REF!,'HIDE-PM Calcs'!$BF16,'3 Cost and finance'!#REF!,'HIDE-PM Calcs'!BS$4)</f>
        <v>#REF!</v>
      </c>
      <c r="BT16" s="21" t="e">
        <f>SUMIFS('3 Cost and finance'!#REF!,'3 Cost and finance'!#REF!,'HIDE-PM Calcs'!$BF16,'3 Cost and finance'!#REF!,'HIDE-PM Calcs'!BT$4)</f>
        <v>#REF!</v>
      </c>
      <c r="BU16" s="21" t="e">
        <f>SUMIFS('3 Cost and finance'!#REF!,'3 Cost and finance'!#REF!,'HIDE-PM Calcs'!$BF16,'3 Cost and finance'!#REF!,'HIDE-PM Calcs'!BU$4)</f>
        <v>#REF!</v>
      </c>
      <c r="BV16" s="21" t="e">
        <f>SUMIFS('3 Cost and finance'!#REF!,'3 Cost and finance'!#REF!,'HIDE-PM Calcs'!$BF16,'3 Cost and finance'!#REF!,'HIDE-PM Calcs'!BV$4)</f>
        <v>#REF!</v>
      </c>
      <c r="BW16" s="7"/>
      <c r="BX16" s="8" t="e">
        <f>'3 Cost and finance'!#REF!</f>
        <v>#REF!</v>
      </c>
      <c r="BY16" s="21">
        <v>0</v>
      </c>
      <c r="BZ16" s="21">
        <v>0</v>
      </c>
      <c r="CA16" s="21">
        <v>0</v>
      </c>
      <c r="CB16" s="21">
        <v>0</v>
      </c>
      <c r="CC16" s="21">
        <v>0</v>
      </c>
      <c r="CD16" s="21">
        <v>0</v>
      </c>
      <c r="CE16" s="21">
        <v>0</v>
      </c>
      <c r="CF16" s="21">
        <v>0</v>
      </c>
      <c r="CG16" s="21">
        <v>0</v>
      </c>
      <c r="CH16" s="21">
        <v>0</v>
      </c>
      <c r="CI16" s="21">
        <v>0</v>
      </c>
      <c r="CJ16" s="21">
        <v>0</v>
      </c>
      <c r="CK16" s="21">
        <v>0</v>
      </c>
      <c r="CL16" s="21">
        <v>0</v>
      </c>
      <c r="CM16" s="7"/>
      <c r="CN16" s="8" t="e">
        <f>'3 Cost and finance'!#REF!</f>
        <v>#REF!</v>
      </c>
      <c r="CO16" s="21" t="e">
        <f>'3 Cost and finance'!#REF!*'3 Cost and finance'!#REF!</f>
        <v>#REF!</v>
      </c>
      <c r="CP16" s="21" t="e">
        <f>'3 Cost and finance'!#REF!*'3 Cost and finance'!#REF!</f>
        <v>#REF!</v>
      </c>
      <c r="CQ16" s="21" t="e">
        <f>'3 Cost and finance'!#REF!*'3 Cost and finance'!#REF!</f>
        <v>#REF!</v>
      </c>
      <c r="CR16" s="21" t="e">
        <f>'3 Cost and finance'!#REF!*'3 Cost and finance'!#REF!</f>
        <v>#REF!</v>
      </c>
      <c r="CS16" s="21" t="e">
        <f>'3 Cost and finance'!#REF!*'3 Cost and finance'!#REF!</f>
        <v>#REF!</v>
      </c>
      <c r="CT16" s="21" t="e">
        <f>'3 Cost and finance'!#REF!*'3 Cost and finance'!#REF!</f>
        <v>#REF!</v>
      </c>
      <c r="CU16" s="21" t="e">
        <f>'3 Cost and finance'!#REF!*'3 Cost and finance'!#REF!</f>
        <v>#REF!</v>
      </c>
      <c r="CV16" s="21" t="e">
        <f>'3 Cost and finance'!#REF!*'3 Cost and finance'!#REF!</f>
        <v>#REF!</v>
      </c>
      <c r="CW16" s="21" t="e">
        <f>'3 Cost and finance'!#REF!*'3 Cost and finance'!#REF!</f>
        <v>#REF!</v>
      </c>
      <c r="CX16" s="21" t="e">
        <f>'3 Cost and finance'!#REF!*'3 Cost and finance'!#REF!</f>
        <v>#REF!</v>
      </c>
      <c r="CY16" s="21" t="e">
        <f>'3 Cost and finance'!#REF!*'3 Cost and finance'!#REF!</f>
        <v>#REF!</v>
      </c>
      <c r="CZ16" s="21" t="e">
        <f>'3 Cost and finance'!#REF!*'3 Cost and finance'!#REF!</f>
        <v>#REF!</v>
      </c>
      <c r="DA16" s="21" t="e">
        <f>'3 Cost and finance'!#REF!*'3 Cost and finance'!#REF!</f>
        <v>#REF!</v>
      </c>
      <c r="DB16" s="21" t="e">
        <f>'3 Cost and finance'!#REF!*'3 Cost and finance'!#REF!</f>
        <v>#REF!</v>
      </c>
      <c r="DC16" s="21" t="e">
        <f>'3 Cost and finance'!#REF!*'3 Cost and finance'!#REF!</f>
        <v>#REF!</v>
      </c>
      <c r="DD16" s="21" t="e">
        <f>'3 Cost and finance'!#REF!*'3 Cost and finance'!#REF!</f>
        <v>#REF!</v>
      </c>
      <c r="DE16" s="7"/>
      <c r="DF16" s="8" t="e">
        <f>'3 Cost and finance'!#REF!</f>
        <v>#REF!</v>
      </c>
      <c r="DG16" s="21" t="e">
        <f>'3 Cost and finance'!#REF!*'3 Cost and finance'!#REF!</f>
        <v>#REF!</v>
      </c>
      <c r="DH16" s="21" t="e">
        <f>'3 Cost and finance'!#REF!*'3 Cost and finance'!#REF!</f>
        <v>#REF!</v>
      </c>
      <c r="DI16" s="21" t="e">
        <f>'3 Cost and finance'!#REF!*'3 Cost and finance'!#REF!</f>
        <v>#REF!</v>
      </c>
      <c r="DJ16" s="21" t="e">
        <f>'3 Cost and finance'!#REF!*'3 Cost and finance'!#REF!</f>
        <v>#REF!</v>
      </c>
      <c r="DK16" s="21" t="e">
        <f>'3 Cost and finance'!#REF!*'3 Cost and finance'!#REF!</f>
        <v>#REF!</v>
      </c>
      <c r="DL16" s="21" t="e">
        <f>'3 Cost and finance'!#REF!*'3 Cost and finance'!#REF!</f>
        <v>#REF!</v>
      </c>
      <c r="DM16" s="21" t="e">
        <f>'3 Cost and finance'!#REF!*'3 Cost and finance'!#REF!</f>
        <v>#REF!</v>
      </c>
      <c r="DN16" s="21" t="e">
        <f>'3 Cost and finance'!#REF!*'3 Cost and finance'!#REF!</f>
        <v>#REF!</v>
      </c>
      <c r="DO16" s="21" t="e">
        <f>'3 Cost and finance'!#REF!*'3 Cost and finance'!#REF!</f>
        <v>#REF!</v>
      </c>
      <c r="DP16" s="21" t="e">
        <f>'3 Cost and finance'!#REF!*'3 Cost and finance'!#REF!</f>
        <v>#REF!</v>
      </c>
      <c r="DQ16" s="21" t="e">
        <f>'3 Cost and finance'!#REF!*'3 Cost and finance'!#REF!</f>
        <v>#REF!</v>
      </c>
      <c r="DR16" s="21" t="e">
        <f>'3 Cost and finance'!#REF!*'3 Cost and finance'!#REF!</f>
        <v>#REF!</v>
      </c>
      <c r="DS16" s="21" t="e">
        <f>'3 Cost and finance'!#REF!*'3 Cost and finance'!#REF!</f>
        <v>#REF!</v>
      </c>
      <c r="DT16" s="21" t="e">
        <f>'3 Cost and finance'!#REF!*'3 Cost and finance'!#REF!</f>
        <v>#REF!</v>
      </c>
      <c r="DU16" s="21" t="e">
        <f>'3 Cost and finance'!#REF!*'3 Cost and finance'!#REF!</f>
        <v>#REF!</v>
      </c>
      <c r="DV16" s="21" t="e">
        <f>'3 Cost and finance'!#REF!*'3 Cost and finance'!#REF!</f>
        <v>#REF!</v>
      </c>
      <c r="DW16" s="7"/>
    </row>
    <row r="17" spans="1:127" ht="15.4" x14ac:dyDescent="0.45">
      <c r="A17" s="6"/>
      <c r="B17" s="8" t="e">
        <f>'3 Cost and finance'!#REF!</f>
        <v>#REF!</v>
      </c>
      <c r="C17" s="21" t="e">
        <f>'3 Cost and finance'!#REF!*'3 Cost and finance'!#REF!</f>
        <v>#REF!</v>
      </c>
      <c r="D17" s="21" t="e">
        <f>'3 Cost and finance'!#REF!*'3 Cost and finance'!#REF!</f>
        <v>#REF!</v>
      </c>
      <c r="E17" s="21" t="e">
        <f>'3 Cost and finance'!#REF!*'3 Cost and finance'!#REF!</f>
        <v>#REF!</v>
      </c>
      <c r="F17" s="21" t="e">
        <f>'3 Cost and finance'!#REF!*'3 Cost and finance'!#REF!</f>
        <v>#REF!</v>
      </c>
      <c r="G17" s="21" t="e">
        <f>'3 Cost and finance'!#REF!*'3 Cost and finance'!#REF!</f>
        <v>#REF!</v>
      </c>
      <c r="H17" s="21" t="e">
        <f>'3 Cost and finance'!#REF!*'3 Cost and finance'!#REF!</f>
        <v>#REF!</v>
      </c>
      <c r="I17" s="21" t="e">
        <f>'3 Cost and finance'!#REF!*'3 Cost and finance'!#REF!</f>
        <v>#REF!</v>
      </c>
      <c r="J17" s="21" t="e">
        <f>'3 Cost and finance'!#REF!*'3 Cost and finance'!#REF!</f>
        <v>#REF!</v>
      </c>
      <c r="K17" s="21" t="e">
        <f>'3 Cost and finance'!#REF!*'3 Cost and finance'!#REF!</f>
        <v>#REF!</v>
      </c>
      <c r="L17" s="21" t="e">
        <f>'3 Cost and finance'!#REF!*'3 Cost and finance'!#REF!</f>
        <v>#REF!</v>
      </c>
      <c r="M17" s="21" t="e">
        <f>'3 Cost and finance'!#REF!*'3 Cost and finance'!#REF!</f>
        <v>#REF!</v>
      </c>
      <c r="N17" s="21" t="e">
        <f>'3 Cost and finance'!#REF!*'3 Cost and finance'!#REF!</f>
        <v>#REF!</v>
      </c>
      <c r="O17" s="21" t="e">
        <f>'3 Cost and finance'!#REF!*'3 Cost and finance'!#REF!</f>
        <v>#REF!</v>
      </c>
      <c r="P17" s="21" t="e">
        <f>'3 Cost and finance'!#REF!*'3 Cost and finance'!#REF!</f>
        <v>#REF!</v>
      </c>
      <c r="Q17" s="21" t="e">
        <f>'3 Cost and finance'!#REF!*'3 Cost and finance'!#REF!</f>
        <v>#REF!</v>
      </c>
      <c r="R17" s="21" t="e">
        <f>'3 Cost and finance'!#REF!*'3 Cost and finance'!#REF!</f>
        <v>#REF!</v>
      </c>
      <c r="S17" s="7"/>
      <c r="T17" s="7"/>
      <c r="U17" s="20" t="e">
        <f>'3 Cost and finance'!#REF!</f>
        <v>#REF!</v>
      </c>
      <c r="V17" s="21" t="e">
        <f>C17*'3 Cost and finance'!#REF!</f>
        <v>#REF!</v>
      </c>
      <c r="W17" s="21" t="e">
        <f>D17*'3 Cost and finance'!#REF!</f>
        <v>#REF!</v>
      </c>
      <c r="X17" s="21" t="e">
        <f>E17*'3 Cost and finance'!#REF!</f>
        <v>#REF!</v>
      </c>
      <c r="Y17" s="21" t="e">
        <f>F17*'3 Cost and finance'!#REF!</f>
        <v>#REF!</v>
      </c>
      <c r="Z17" s="21" t="e">
        <f>G17*'3 Cost and finance'!#REF!</f>
        <v>#REF!</v>
      </c>
      <c r="AA17" s="21" t="e">
        <f>H17*'3 Cost and finance'!#REF!</f>
        <v>#REF!</v>
      </c>
      <c r="AB17" s="21" t="e">
        <f>I17*'3 Cost and finance'!#REF!</f>
        <v>#REF!</v>
      </c>
      <c r="AC17" s="21" t="e">
        <f>J17*'3 Cost and finance'!#REF!</f>
        <v>#REF!</v>
      </c>
      <c r="AD17" s="21" t="e">
        <f>K17*'3 Cost and finance'!#REF!</f>
        <v>#REF!</v>
      </c>
      <c r="AE17" s="21" t="e">
        <f>L17*'3 Cost and finance'!#REF!</f>
        <v>#REF!</v>
      </c>
      <c r="AF17" s="21" t="e">
        <f>M17*'3 Cost and finance'!#REF!</f>
        <v>#REF!</v>
      </c>
      <c r="AG17" s="21" t="e">
        <f>N17*'3 Cost and finance'!#REF!</f>
        <v>#REF!</v>
      </c>
      <c r="AH17" s="21" t="e">
        <f>O17*'3 Cost and finance'!#REF!</f>
        <v>#REF!</v>
      </c>
      <c r="AI17" s="21" t="e">
        <f>P17*'3 Cost and finance'!#REF!</f>
        <v>#REF!</v>
      </c>
      <c r="AJ17" s="21" t="e">
        <f>Q17*'3 Cost and finance'!#REF!</f>
        <v>#REF!</v>
      </c>
      <c r="AK17" s="21" t="e">
        <f>R17*'3 Cost and finance'!#REF!</f>
        <v>#REF!</v>
      </c>
      <c r="AL17" s="7"/>
      <c r="AM17" s="7"/>
      <c r="AN17" s="8" t="e">
        <f>'3 Cost and finance'!#REF!</f>
        <v>#REF!</v>
      </c>
      <c r="AO17" s="21" t="e">
        <f>'3 Cost and finance'!#REF!*'3 Cost and finance'!#REF!</f>
        <v>#REF!</v>
      </c>
      <c r="AP17" s="21" t="e">
        <f>'3 Cost and finance'!#REF!*'3 Cost and finance'!#REF!</f>
        <v>#REF!</v>
      </c>
      <c r="AQ17" s="21" t="e">
        <f>'3 Cost and finance'!#REF!*'3 Cost and finance'!#REF!</f>
        <v>#REF!</v>
      </c>
      <c r="AR17" s="21" t="e">
        <f>'3 Cost and finance'!#REF!*'3 Cost and finance'!#REF!</f>
        <v>#REF!</v>
      </c>
      <c r="AS17" s="21" t="e">
        <f>'3 Cost and finance'!#REF!*'3 Cost and finance'!#REF!</f>
        <v>#REF!</v>
      </c>
      <c r="AT17" s="21" t="e">
        <f>'3 Cost and finance'!#REF!*'3 Cost and finance'!#REF!</f>
        <v>#REF!</v>
      </c>
      <c r="AU17" s="21" t="e">
        <f>'3 Cost and finance'!#REF!*'3 Cost and finance'!#REF!</f>
        <v>#REF!</v>
      </c>
      <c r="AV17" s="21" t="e">
        <f>'3 Cost and finance'!#REF!*'3 Cost and finance'!#REF!</f>
        <v>#REF!</v>
      </c>
      <c r="AW17" s="21" t="e">
        <f>'3 Cost and finance'!#REF!*'3 Cost and finance'!#REF!</f>
        <v>#REF!</v>
      </c>
      <c r="AX17" s="21" t="e">
        <f>'3 Cost and finance'!#REF!*'3 Cost and finance'!#REF!</f>
        <v>#REF!</v>
      </c>
      <c r="AY17" s="21" t="e">
        <f>'3 Cost and finance'!#REF!*'3 Cost and finance'!#REF!</f>
        <v>#REF!</v>
      </c>
      <c r="AZ17" s="21" t="e">
        <f>'3 Cost and finance'!#REF!*'3 Cost and finance'!#REF!</f>
        <v>#REF!</v>
      </c>
      <c r="BA17" s="21" t="e">
        <f>'3 Cost and finance'!#REF!*'3 Cost and finance'!#REF!</f>
        <v>#REF!</v>
      </c>
      <c r="BB17" s="21" t="e">
        <f>'3 Cost and finance'!#REF!*'3 Cost and finance'!#REF!</f>
        <v>#REF!</v>
      </c>
      <c r="BC17" s="21" t="e">
        <f>'3 Cost and finance'!#REF!*'3 Cost and finance'!#REF!</f>
        <v>#REF!</v>
      </c>
      <c r="BD17" s="21" t="e">
        <f>'3 Cost and finance'!#REF!*'3 Cost and finance'!#REF!</f>
        <v>#REF!</v>
      </c>
      <c r="BE17" s="7"/>
      <c r="BF17" s="8" t="e">
        <f>'3 Cost and finance'!#REF!</f>
        <v>#REF!</v>
      </c>
      <c r="BG17" s="21" t="e">
        <f>SUMIFS('3 Cost and finance'!#REF!,'3 Cost and finance'!#REF!,'HIDE-PM Calcs'!$BF17,'3 Cost and finance'!#REF!,'HIDE-PM Calcs'!BG$4)</f>
        <v>#REF!</v>
      </c>
      <c r="BH17" s="21" t="e">
        <f>SUMIFS('3 Cost and finance'!#REF!,'3 Cost and finance'!#REF!,'HIDE-PM Calcs'!$BF17,'3 Cost and finance'!#REF!,'HIDE-PM Calcs'!BH$4)</f>
        <v>#REF!</v>
      </c>
      <c r="BI17" s="21" t="e">
        <f>SUMIFS('3 Cost and finance'!#REF!,'3 Cost and finance'!#REF!,'HIDE-PM Calcs'!$BF17,'3 Cost and finance'!#REF!,'HIDE-PM Calcs'!BI$4)</f>
        <v>#REF!</v>
      </c>
      <c r="BJ17" s="21" t="e">
        <f>SUMIFS('3 Cost and finance'!#REF!,'3 Cost and finance'!#REF!,'HIDE-PM Calcs'!$BF17,'3 Cost and finance'!#REF!,'HIDE-PM Calcs'!BJ$4)</f>
        <v>#REF!</v>
      </c>
      <c r="BK17" s="21" t="e">
        <f>SUMIFS('3 Cost and finance'!#REF!,'3 Cost and finance'!#REF!,'HIDE-PM Calcs'!$BF17,'3 Cost and finance'!#REF!,'HIDE-PM Calcs'!BK$4)</f>
        <v>#REF!</v>
      </c>
      <c r="BL17" s="21" t="e">
        <f>SUMIFS('3 Cost and finance'!#REF!,'3 Cost and finance'!#REF!,'HIDE-PM Calcs'!$BF17,'3 Cost and finance'!#REF!,'HIDE-PM Calcs'!BL$4)</f>
        <v>#REF!</v>
      </c>
      <c r="BM17" s="21" t="e">
        <f>SUMIFS('3 Cost and finance'!#REF!,'3 Cost and finance'!#REF!,'HIDE-PM Calcs'!$BF17,'3 Cost and finance'!#REF!,'HIDE-PM Calcs'!BM$4)</f>
        <v>#REF!</v>
      </c>
      <c r="BN17" s="21" t="e">
        <f>SUMIFS('3 Cost and finance'!#REF!,'3 Cost and finance'!#REF!,'HIDE-PM Calcs'!$BF17,'3 Cost and finance'!#REF!,'HIDE-PM Calcs'!BN$4)</f>
        <v>#REF!</v>
      </c>
      <c r="BO17" s="21" t="e">
        <f>SUMIFS('3 Cost and finance'!#REF!,'3 Cost and finance'!#REF!,'HIDE-PM Calcs'!$BF17,'3 Cost and finance'!#REF!,'HIDE-PM Calcs'!BO$4)</f>
        <v>#REF!</v>
      </c>
      <c r="BP17" s="21" t="e">
        <f>SUMIFS('3 Cost and finance'!#REF!,'3 Cost and finance'!#REF!,'HIDE-PM Calcs'!$BF17,'3 Cost and finance'!#REF!,'HIDE-PM Calcs'!BP$4)</f>
        <v>#REF!</v>
      </c>
      <c r="BQ17" s="21" t="e">
        <f>SUMIFS('3 Cost and finance'!#REF!,'3 Cost and finance'!#REF!,'HIDE-PM Calcs'!$BF17,'3 Cost and finance'!#REF!,'HIDE-PM Calcs'!BQ$4)</f>
        <v>#REF!</v>
      </c>
      <c r="BR17" s="21" t="e">
        <f>SUMIFS('3 Cost and finance'!#REF!,'3 Cost and finance'!#REF!,'HIDE-PM Calcs'!$BF17,'3 Cost and finance'!#REF!,'HIDE-PM Calcs'!BR$4)</f>
        <v>#REF!</v>
      </c>
      <c r="BS17" s="21" t="e">
        <f>SUMIFS('3 Cost and finance'!#REF!,'3 Cost and finance'!#REF!,'HIDE-PM Calcs'!$BF17,'3 Cost and finance'!#REF!,'HIDE-PM Calcs'!BS$4)</f>
        <v>#REF!</v>
      </c>
      <c r="BT17" s="21" t="e">
        <f>SUMIFS('3 Cost and finance'!#REF!,'3 Cost and finance'!#REF!,'HIDE-PM Calcs'!$BF17,'3 Cost and finance'!#REF!,'HIDE-PM Calcs'!BT$4)</f>
        <v>#REF!</v>
      </c>
      <c r="BU17" s="21" t="e">
        <f>SUMIFS('3 Cost and finance'!#REF!,'3 Cost and finance'!#REF!,'HIDE-PM Calcs'!$BF17,'3 Cost and finance'!#REF!,'HIDE-PM Calcs'!BU$4)</f>
        <v>#REF!</v>
      </c>
      <c r="BV17" s="21" t="e">
        <f>SUMIFS('3 Cost and finance'!#REF!,'3 Cost and finance'!#REF!,'HIDE-PM Calcs'!$BF17,'3 Cost and finance'!#REF!,'HIDE-PM Calcs'!BV$4)</f>
        <v>#REF!</v>
      </c>
      <c r="BW17" s="7"/>
      <c r="BX17" s="8" t="e">
        <f>'3 Cost and finance'!#REF!</f>
        <v>#REF!</v>
      </c>
      <c r="BY17" s="21">
        <v>0</v>
      </c>
      <c r="BZ17" s="21">
        <v>0</v>
      </c>
      <c r="CA17" s="21">
        <v>0</v>
      </c>
      <c r="CB17" s="21">
        <v>0</v>
      </c>
      <c r="CC17" s="21">
        <v>0</v>
      </c>
      <c r="CD17" s="21">
        <v>0</v>
      </c>
      <c r="CE17" s="21">
        <v>0</v>
      </c>
      <c r="CF17" s="21">
        <v>0</v>
      </c>
      <c r="CG17" s="21">
        <v>0</v>
      </c>
      <c r="CH17" s="21">
        <v>0</v>
      </c>
      <c r="CI17" s="21">
        <v>0</v>
      </c>
      <c r="CJ17" s="21">
        <v>0</v>
      </c>
      <c r="CK17" s="21">
        <v>0</v>
      </c>
      <c r="CL17" s="21">
        <v>0</v>
      </c>
      <c r="CM17" s="7"/>
      <c r="CN17" s="8" t="e">
        <f>'3 Cost and finance'!#REF!</f>
        <v>#REF!</v>
      </c>
      <c r="CO17" s="21" t="e">
        <f>'3 Cost and finance'!#REF!*'3 Cost and finance'!#REF!</f>
        <v>#REF!</v>
      </c>
      <c r="CP17" s="21" t="e">
        <f>'3 Cost and finance'!#REF!*'3 Cost and finance'!#REF!</f>
        <v>#REF!</v>
      </c>
      <c r="CQ17" s="21" t="e">
        <f>'3 Cost and finance'!#REF!*'3 Cost and finance'!#REF!</f>
        <v>#REF!</v>
      </c>
      <c r="CR17" s="21" t="e">
        <f>'3 Cost and finance'!#REF!*'3 Cost and finance'!#REF!</f>
        <v>#REF!</v>
      </c>
      <c r="CS17" s="21" t="e">
        <f>'3 Cost and finance'!#REF!*'3 Cost and finance'!#REF!</f>
        <v>#REF!</v>
      </c>
      <c r="CT17" s="21" t="e">
        <f>'3 Cost and finance'!#REF!*'3 Cost and finance'!#REF!</f>
        <v>#REF!</v>
      </c>
      <c r="CU17" s="21" t="e">
        <f>'3 Cost and finance'!#REF!*'3 Cost and finance'!#REF!</f>
        <v>#REF!</v>
      </c>
      <c r="CV17" s="21" t="e">
        <f>'3 Cost and finance'!#REF!*'3 Cost and finance'!#REF!</f>
        <v>#REF!</v>
      </c>
      <c r="CW17" s="21" t="e">
        <f>'3 Cost and finance'!#REF!*'3 Cost and finance'!#REF!</f>
        <v>#REF!</v>
      </c>
      <c r="CX17" s="21" t="e">
        <f>'3 Cost and finance'!#REF!*'3 Cost and finance'!#REF!</f>
        <v>#REF!</v>
      </c>
      <c r="CY17" s="21" t="e">
        <f>'3 Cost and finance'!#REF!*'3 Cost and finance'!#REF!</f>
        <v>#REF!</v>
      </c>
      <c r="CZ17" s="21" t="e">
        <f>'3 Cost and finance'!#REF!*'3 Cost and finance'!#REF!</f>
        <v>#REF!</v>
      </c>
      <c r="DA17" s="21" t="e">
        <f>'3 Cost and finance'!#REF!*'3 Cost and finance'!#REF!</f>
        <v>#REF!</v>
      </c>
      <c r="DB17" s="21" t="e">
        <f>'3 Cost and finance'!#REF!*'3 Cost and finance'!#REF!</f>
        <v>#REF!</v>
      </c>
      <c r="DC17" s="21" t="e">
        <f>'3 Cost and finance'!#REF!*'3 Cost and finance'!#REF!</f>
        <v>#REF!</v>
      </c>
      <c r="DD17" s="21" t="e">
        <f>'3 Cost and finance'!#REF!*'3 Cost and finance'!#REF!</f>
        <v>#REF!</v>
      </c>
      <c r="DE17" s="7"/>
      <c r="DF17" s="8" t="e">
        <f>'3 Cost and finance'!#REF!</f>
        <v>#REF!</v>
      </c>
      <c r="DG17" s="21" t="e">
        <f>'3 Cost and finance'!#REF!*'3 Cost and finance'!#REF!</f>
        <v>#REF!</v>
      </c>
      <c r="DH17" s="21" t="e">
        <f>'3 Cost and finance'!#REF!*'3 Cost and finance'!#REF!</f>
        <v>#REF!</v>
      </c>
      <c r="DI17" s="21" t="e">
        <f>'3 Cost and finance'!#REF!*'3 Cost and finance'!#REF!</f>
        <v>#REF!</v>
      </c>
      <c r="DJ17" s="21" t="e">
        <f>'3 Cost and finance'!#REF!*'3 Cost and finance'!#REF!</f>
        <v>#REF!</v>
      </c>
      <c r="DK17" s="21" t="e">
        <f>'3 Cost and finance'!#REF!*'3 Cost and finance'!#REF!</f>
        <v>#REF!</v>
      </c>
      <c r="DL17" s="21" t="e">
        <f>'3 Cost and finance'!#REF!*'3 Cost and finance'!#REF!</f>
        <v>#REF!</v>
      </c>
      <c r="DM17" s="21" t="e">
        <f>'3 Cost and finance'!#REF!*'3 Cost and finance'!#REF!</f>
        <v>#REF!</v>
      </c>
      <c r="DN17" s="21" t="e">
        <f>'3 Cost and finance'!#REF!*'3 Cost and finance'!#REF!</f>
        <v>#REF!</v>
      </c>
      <c r="DO17" s="21" t="e">
        <f>'3 Cost and finance'!#REF!*'3 Cost and finance'!#REF!</f>
        <v>#REF!</v>
      </c>
      <c r="DP17" s="21" t="e">
        <f>'3 Cost and finance'!#REF!*'3 Cost and finance'!#REF!</f>
        <v>#REF!</v>
      </c>
      <c r="DQ17" s="21" t="e">
        <f>'3 Cost and finance'!#REF!*'3 Cost and finance'!#REF!</f>
        <v>#REF!</v>
      </c>
      <c r="DR17" s="21" t="e">
        <f>'3 Cost and finance'!#REF!*'3 Cost and finance'!#REF!</f>
        <v>#REF!</v>
      </c>
      <c r="DS17" s="21" t="e">
        <f>'3 Cost and finance'!#REF!*'3 Cost and finance'!#REF!</f>
        <v>#REF!</v>
      </c>
      <c r="DT17" s="21" t="e">
        <f>'3 Cost and finance'!#REF!*'3 Cost and finance'!#REF!</f>
        <v>#REF!</v>
      </c>
      <c r="DU17" s="21" t="e">
        <f>'3 Cost and finance'!#REF!*'3 Cost and finance'!#REF!</f>
        <v>#REF!</v>
      </c>
      <c r="DV17" s="21" t="e">
        <f>'3 Cost and finance'!#REF!*'3 Cost and finance'!#REF!</f>
        <v>#REF!</v>
      </c>
      <c r="DW17" s="7"/>
    </row>
    <row r="18" spans="1:127" s="5" customFormat="1" ht="15.4" x14ac:dyDescent="0.45">
      <c r="A18" s="9"/>
      <c r="B18" s="8" t="e">
        <f>'3 Cost and finance'!#REF!</f>
        <v>#REF!</v>
      </c>
      <c r="C18" s="21" t="e">
        <f>'3 Cost and finance'!#REF!*'3 Cost and finance'!#REF!</f>
        <v>#REF!</v>
      </c>
      <c r="D18" s="21" t="e">
        <f>'3 Cost and finance'!#REF!*'3 Cost and finance'!#REF!</f>
        <v>#REF!</v>
      </c>
      <c r="E18" s="21" t="e">
        <f>'3 Cost and finance'!#REF!*'3 Cost and finance'!#REF!</f>
        <v>#REF!</v>
      </c>
      <c r="F18" s="21" t="e">
        <f>'3 Cost and finance'!#REF!*'3 Cost and finance'!#REF!</f>
        <v>#REF!</v>
      </c>
      <c r="G18" s="21" t="e">
        <f>'3 Cost and finance'!#REF!*'3 Cost and finance'!#REF!</f>
        <v>#REF!</v>
      </c>
      <c r="H18" s="21" t="e">
        <f>'3 Cost and finance'!#REF!*'3 Cost and finance'!#REF!</f>
        <v>#REF!</v>
      </c>
      <c r="I18" s="21" t="e">
        <f>'3 Cost and finance'!#REF!*'3 Cost and finance'!#REF!</f>
        <v>#REF!</v>
      </c>
      <c r="J18" s="21" t="e">
        <f>'3 Cost and finance'!#REF!*'3 Cost and finance'!#REF!</f>
        <v>#REF!</v>
      </c>
      <c r="K18" s="21" t="e">
        <f>'3 Cost and finance'!#REF!*'3 Cost and finance'!#REF!</f>
        <v>#REF!</v>
      </c>
      <c r="L18" s="21" t="e">
        <f>'3 Cost and finance'!#REF!*'3 Cost and finance'!#REF!</f>
        <v>#REF!</v>
      </c>
      <c r="M18" s="21" t="e">
        <f>'3 Cost and finance'!#REF!*'3 Cost and finance'!#REF!</f>
        <v>#REF!</v>
      </c>
      <c r="N18" s="21" t="e">
        <f>'3 Cost and finance'!#REF!*'3 Cost and finance'!#REF!</f>
        <v>#REF!</v>
      </c>
      <c r="O18" s="21" t="e">
        <f>'3 Cost and finance'!#REF!*'3 Cost and finance'!#REF!</f>
        <v>#REF!</v>
      </c>
      <c r="P18" s="21" t="e">
        <f>'3 Cost and finance'!#REF!*'3 Cost and finance'!#REF!</f>
        <v>#REF!</v>
      </c>
      <c r="Q18" s="21" t="e">
        <f>'3 Cost and finance'!#REF!*'3 Cost and finance'!#REF!</f>
        <v>#REF!</v>
      </c>
      <c r="R18" s="21" t="e">
        <f>'3 Cost and finance'!#REF!*'3 Cost and finance'!#REF!</f>
        <v>#REF!</v>
      </c>
      <c r="S18" s="10"/>
      <c r="T18" s="10"/>
      <c r="U18" s="20" t="e">
        <f>'3 Cost and finance'!#REF!</f>
        <v>#REF!</v>
      </c>
      <c r="V18" s="21" t="e">
        <f>C18*'3 Cost and finance'!#REF!</f>
        <v>#REF!</v>
      </c>
      <c r="W18" s="21" t="e">
        <f>D18*'3 Cost and finance'!#REF!</f>
        <v>#REF!</v>
      </c>
      <c r="X18" s="21" t="e">
        <f>E18*'3 Cost and finance'!#REF!</f>
        <v>#REF!</v>
      </c>
      <c r="Y18" s="21" t="e">
        <f>F18*'3 Cost and finance'!#REF!</f>
        <v>#REF!</v>
      </c>
      <c r="Z18" s="21" t="e">
        <f>G18*'3 Cost and finance'!#REF!</f>
        <v>#REF!</v>
      </c>
      <c r="AA18" s="21" t="e">
        <f>H18*'3 Cost and finance'!#REF!</f>
        <v>#REF!</v>
      </c>
      <c r="AB18" s="21" t="e">
        <f>I18*'3 Cost and finance'!#REF!</f>
        <v>#REF!</v>
      </c>
      <c r="AC18" s="21" t="e">
        <f>J18*'3 Cost and finance'!#REF!</f>
        <v>#REF!</v>
      </c>
      <c r="AD18" s="21" t="e">
        <f>K18*'3 Cost and finance'!#REF!</f>
        <v>#REF!</v>
      </c>
      <c r="AE18" s="21" t="e">
        <f>L18*'3 Cost and finance'!#REF!</f>
        <v>#REF!</v>
      </c>
      <c r="AF18" s="21" t="e">
        <f>M18*'3 Cost and finance'!#REF!</f>
        <v>#REF!</v>
      </c>
      <c r="AG18" s="21" t="e">
        <f>N18*'3 Cost and finance'!#REF!</f>
        <v>#REF!</v>
      </c>
      <c r="AH18" s="21" t="e">
        <f>O18*'3 Cost and finance'!#REF!</f>
        <v>#REF!</v>
      </c>
      <c r="AI18" s="21" t="e">
        <f>P18*'3 Cost and finance'!#REF!</f>
        <v>#REF!</v>
      </c>
      <c r="AJ18" s="21" t="e">
        <f>Q18*'3 Cost and finance'!#REF!</f>
        <v>#REF!</v>
      </c>
      <c r="AK18" s="21" t="e">
        <f>R18*'3 Cost and finance'!#REF!</f>
        <v>#REF!</v>
      </c>
      <c r="AL18" s="7"/>
      <c r="AM18" s="7"/>
      <c r="AN18" s="8" t="e">
        <f>'3 Cost and finance'!#REF!</f>
        <v>#REF!</v>
      </c>
      <c r="AO18" s="21" t="e">
        <f>'3 Cost and finance'!#REF!*'3 Cost and finance'!#REF!</f>
        <v>#REF!</v>
      </c>
      <c r="AP18" s="21" t="e">
        <f>'3 Cost and finance'!#REF!*'3 Cost and finance'!#REF!</f>
        <v>#REF!</v>
      </c>
      <c r="AQ18" s="21" t="e">
        <f>'3 Cost and finance'!#REF!*'3 Cost and finance'!#REF!</f>
        <v>#REF!</v>
      </c>
      <c r="AR18" s="21" t="e">
        <f>'3 Cost and finance'!#REF!*'3 Cost and finance'!#REF!</f>
        <v>#REF!</v>
      </c>
      <c r="AS18" s="21" t="e">
        <f>'3 Cost and finance'!#REF!*'3 Cost and finance'!#REF!</f>
        <v>#REF!</v>
      </c>
      <c r="AT18" s="21" t="e">
        <f>'3 Cost and finance'!#REF!*'3 Cost and finance'!#REF!</f>
        <v>#REF!</v>
      </c>
      <c r="AU18" s="21" t="e">
        <f>'3 Cost and finance'!#REF!*'3 Cost and finance'!#REF!</f>
        <v>#REF!</v>
      </c>
      <c r="AV18" s="21" t="e">
        <f>'3 Cost and finance'!#REF!*'3 Cost and finance'!#REF!</f>
        <v>#REF!</v>
      </c>
      <c r="AW18" s="21" t="e">
        <f>'3 Cost and finance'!#REF!*'3 Cost and finance'!#REF!</f>
        <v>#REF!</v>
      </c>
      <c r="AX18" s="21" t="e">
        <f>'3 Cost and finance'!#REF!*'3 Cost and finance'!#REF!</f>
        <v>#REF!</v>
      </c>
      <c r="AY18" s="21" t="e">
        <f>'3 Cost and finance'!#REF!*'3 Cost and finance'!#REF!</f>
        <v>#REF!</v>
      </c>
      <c r="AZ18" s="21" t="e">
        <f>'3 Cost and finance'!#REF!*'3 Cost and finance'!#REF!</f>
        <v>#REF!</v>
      </c>
      <c r="BA18" s="21" t="e">
        <f>'3 Cost and finance'!#REF!*'3 Cost and finance'!#REF!</f>
        <v>#REF!</v>
      </c>
      <c r="BB18" s="21" t="e">
        <f>'3 Cost and finance'!#REF!*'3 Cost and finance'!#REF!</f>
        <v>#REF!</v>
      </c>
      <c r="BC18" s="21" t="e">
        <f>'3 Cost and finance'!#REF!*'3 Cost and finance'!#REF!</f>
        <v>#REF!</v>
      </c>
      <c r="BD18" s="21" t="e">
        <f>'3 Cost and finance'!#REF!*'3 Cost and finance'!#REF!</f>
        <v>#REF!</v>
      </c>
      <c r="BE18" s="7"/>
      <c r="BF18" s="8" t="e">
        <f>'3 Cost and finance'!#REF!</f>
        <v>#REF!</v>
      </c>
      <c r="BG18" s="21" t="e">
        <f>SUMIFS('3 Cost and finance'!#REF!,'3 Cost and finance'!#REF!,'HIDE-PM Calcs'!$BF18,'3 Cost and finance'!#REF!,'HIDE-PM Calcs'!BG$4)</f>
        <v>#REF!</v>
      </c>
      <c r="BH18" s="21" t="e">
        <f>SUMIFS('3 Cost and finance'!#REF!,'3 Cost and finance'!#REF!,'HIDE-PM Calcs'!$BF18,'3 Cost and finance'!#REF!,'HIDE-PM Calcs'!BH$4)</f>
        <v>#REF!</v>
      </c>
      <c r="BI18" s="21" t="e">
        <f>SUMIFS('3 Cost and finance'!#REF!,'3 Cost and finance'!#REF!,'HIDE-PM Calcs'!$BF18,'3 Cost and finance'!#REF!,'HIDE-PM Calcs'!BI$4)</f>
        <v>#REF!</v>
      </c>
      <c r="BJ18" s="21" t="e">
        <f>SUMIFS('3 Cost and finance'!#REF!,'3 Cost and finance'!#REF!,'HIDE-PM Calcs'!$BF18,'3 Cost and finance'!#REF!,'HIDE-PM Calcs'!BJ$4)</f>
        <v>#REF!</v>
      </c>
      <c r="BK18" s="21" t="e">
        <f>SUMIFS('3 Cost and finance'!#REF!,'3 Cost and finance'!#REF!,'HIDE-PM Calcs'!$BF18,'3 Cost and finance'!#REF!,'HIDE-PM Calcs'!BK$4)</f>
        <v>#REF!</v>
      </c>
      <c r="BL18" s="21" t="e">
        <f>SUMIFS('3 Cost and finance'!#REF!,'3 Cost and finance'!#REF!,'HIDE-PM Calcs'!$BF18,'3 Cost and finance'!#REF!,'HIDE-PM Calcs'!BL$4)</f>
        <v>#REF!</v>
      </c>
      <c r="BM18" s="21" t="e">
        <f>SUMIFS('3 Cost and finance'!#REF!,'3 Cost and finance'!#REF!,'HIDE-PM Calcs'!$BF18,'3 Cost and finance'!#REF!,'HIDE-PM Calcs'!BM$4)</f>
        <v>#REF!</v>
      </c>
      <c r="BN18" s="21" t="e">
        <f>SUMIFS('3 Cost and finance'!#REF!,'3 Cost and finance'!#REF!,'HIDE-PM Calcs'!$BF18,'3 Cost and finance'!#REF!,'HIDE-PM Calcs'!BN$4)</f>
        <v>#REF!</v>
      </c>
      <c r="BO18" s="21" t="e">
        <f>SUMIFS('3 Cost and finance'!#REF!,'3 Cost and finance'!#REF!,'HIDE-PM Calcs'!$BF18,'3 Cost and finance'!#REF!,'HIDE-PM Calcs'!BO$4)</f>
        <v>#REF!</v>
      </c>
      <c r="BP18" s="21" t="e">
        <f>SUMIFS('3 Cost and finance'!#REF!,'3 Cost and finance'!#REF!,'HIDE-PM Calcs'!$BF18,'3 Cost and finance'!#REF!,'HIDE-PM Calcs'!BP$4)</f>
        <v>#REF!</v>
      </c>
      <c r="BQ18" s="21" t="e">
        <f>SUMIFS('3 Cost and finance'!#REF!,'3 Cost and finance'!#REF!,'HIDE-PM Calcs'!$BF18,'3 Cost and finance'!#REF!,'HIDE-PM Calcs'!BQ$4)</f>
        <v>#REF!</v>
      </c>
      <c r="BR18" s="21" t="e">
        <f>SUMIFS('3 Cost and finance'!#REF!,'3 Cost and finance'!#REF!,'HIDE-PM Calcs'!$BF18,'3 Cost and finance'!#REF!,'HIDE-PM Calcs'!BR$4)</f>
        <v>#REF!</v>
      </c>
      <c r="BS18" s="21" t="e">
        <f>SUMIFS('3 Cost and finance'!#REF!,'3 Cost and finance'!#REF!,'HIDE-PM Calcs'!$BF18,'3 Cost and finance'!#REF!,'HIDE-PM Calcs'!BS$4)</f>
        <v>#REF!</v>
      </c>
      <c r="BT18" s="21" t="e">
        <f>SUMIFS('3 Cost and finance'!#REF!,'3 Cost and finance'!#REF!,'HIDE-PM Calcs'!$BF18,'3 Cost and finance'!#REF!,'HIDE-PM Calcs'!BT$4)</f>
        <v>#REF!</v>
      </c>
      <c r="BU18" s="21" t="e">
        <f>SUMIFS('3 Cost and finance'!#REF!,'3 Cost and finance'!#REF!,'HIDE-PM Calcs'!$BF18,'3 Cost and finance'!#REF!,'HIDE-PM Calcs'!BU$4)</f>
        <v>#REF!</v>
      </c>
      <c r="BV18" s="21" t="e">
        <f>SUMIFS('3 Cost and finance'!#REF!,'3 Cost and finance'!#REF!,'HIDE-PM Calcs'!$BF18,'3 Cost and finance'!#REF!,'HIDE-PM Calcs'!BV$4)</f>
        <v>#REF!</v>
      </c>
      <c r="BW18" s="7"/>
      <c r="BX18" s="8" t="e">
        <f>'3 Cost and finance'!#REF!</f>
        <v>#REF!</v>
      </c>
      <c r="BY18" s="21">
        <v>0</v>
      </c>
      <c r="BZ18" s="21">
        <v>0</v>
      </c>
      <c r="CA18" s="21">
        <v>0</v>
      </c>
      <c r="CB18" s="21">
        <v>0</v>
      </c>
      <c r="CC18" s="21">
        <v>0</v>
      </c>
      <c r="CD18" s="21">
        <v>0</v>
      </c>
      <c r="CE18" s="21">
        <v>0</v>
      </c>
      <c r="CF18" s="21">
        <v>0</v>
      </c>
      <c r="CG18" s="21">
        <v>0</v>
      </c>
      <c r="CH18" s="21">
        <v>0</v>
      </c>
      <c r="CI18" s="21">
        <v>0</v>
      </c>
      <c r="CJ18" s="21">
        <v>0</v>
      </c>
      <c r="CK18" s="21">
        <v>0</v>
      </c>
      <c r="CL18" s="21">
        <v>0</v>
      </c>
      <c r="CM18" s="7"/>
      <c r="CN18" s="8" t="e">
        <f>'3 Cost and finance'!#REF!</f>
        <v>#REF!</v>
      </c>
      <c r="CO18" s="21" t="e">
        <f>'3 Cost and finance'!#REF!*'3 Cost and finance'!#REF!</f>
        <v>#REF!</v>
      </c>
      <c r="CP18" s="21" t="e">
        <f>'3 Cost and finance'!#REF!*'3 Cost and finance'!#REF!</f>
        <v>#REF!</v>
      </c>
      <c r="CQ18" s="21" t="e">
        <f>'3 Cost and finance'!#REF!*'3 Cost and finance'!#REF!</f>
        <v>#REF!</v>
      </c>
      <c r="CR18" s="21" t="e">
        <f>'3 Cost and finance'!#REF!*'3 Cost and finance'!#REF!</f>
        <v>#REF!</v>
      </c>
      <c r="CS18" s="21" t="e">
        <f>'3 Cost and finance'!#REF!*'3 Cost and finance'!#REF!</f>
        <v>#REF!</v>
      </c>
      <c r="CT18" s="21" t="e">
        <f>'3 Cost and finance'!#REF!*'3 Cost and finance'!#REF!</f>
        <v>#REF!</v>
      </c>
      <c r="CU18" s="21" t="e">
        <f>'3 Cost and finance'!#REF!*'3 Cost and finance'!#REF!</f>
        <v>#REF!</v>
      </c>
      <c r="CV18" s="21" t="e">
        <f>'3 Cost and finance'!#REF!*'3 Cost and finance'!#REF!</f>
        <v>#REF!</v>
      </c>
      <c r="CW18" s="21" t="e">
        <f>'3 Cost and finance'!#REF!*'3 Cost and finance'!#REF!</f>
        <v>#REF!</v>
      </c>
      <c r="CX18" s="21" t="e">
        <f>'3 Cost and finance'!#REF!*'3 Cost and finance'!#REF!</f>
        <v>#REF!</v>
      </c>
      <c r="CY18" s="21" t="e">
        <f>'3 Cost and finance'!#REF!*'3 Cost and finance'!#REF!</f>
        <v>#REF!</v>
      </c>
      <c r="CZ18" s="21" t="e">
        <f>'3 Cost and finance'!#REF!*'3 Cost and finance'!#REF!</f>
        <v>#REF!</v>
      </c>
      <c r="DA18" s="21" t="e">
        <f>'3 Cost and finance'!#REF!*'3 Cost and finance'!#REF!</f>
        <v>#REF!</v>
      </c>
      <c r="DB18" s="21" t="e">
        <f>'3 Cost and finance'!#REF!*'3 Cost and finance'!#REF!</f>
        <v>#REF!</v>
      </c>
      <c r="DC18" s="21" t="e">
        <f>'3 Cost and finance'!#REF!*'3 Cost and finance'!#REF!</f>
        <v>#REF!</v>
      </c>
      <c r="DD18" s="21" t="e">
        <f>'3 Cost and finance'!#REF!*'3 Cost and finance'!#REF!</f>
        <v>#REF!</v>
      </c>
      <c r="DE18" s="7"/>
      <c r="DF18" s="8" t="e">
        <f>'3 Cost and finance'!#REF!</f>
        <v>#REF!</v>
      </c>
      <c r="DG18" s="21" t="e">
        <f>'3 Cost and finance'!#REF!*'3 Cost and finance'!#REF!</f>
        <v>#REF!</v>
      </c>
      <c r="DH18" s="21" t="e">
        <f>'3 Cost and finance'!#REF!*'3 Cost and finance'!#REF!</f>
        <v>#REF!</v>
      </c>
      <c r="DI18" s="21" t="e">
        <f>'3 Cost and finance'!#REF!*'3 Cost and finance'!#REF!</f>
        <v>#REF!</v>
      </c>
      <c r="DJ18" s="21" t="e">
        <f>'3 Cost and finance'!#REF!*'3 Cost and finance'!#REF!</f>
        <v>#REF!</v>
      </c>
      <c r="DK18" s="21" t="e">
        <f>'3 Cost and finance'!#REF!*'3 Cost and finance'!#REF!</f>
        <v>#REF!</v>
      </c>
      <c r="DL18" s="21" t="e">
        <f>'3 Cost and finance'!#REF!*'3 Cost and finance'!#REF!</f>
        <v>#REF!</v>
      </c>
      <c r="DM18" s="21" t="e">
        <f>'3 Cost and finance'!#REF!*'3 Cost and finance'!#REF!</f>
        <v>#REF!</v>
      </c>
      <c r="DN18" s="21" t="e">
        <f>'3 Cost and finance'!#REF!*'3 Cost and finance'!#REF!</f>
        <v>#REF!</v>
      </c>
      <c r="DO18" s="21" t="e">
        <f>'3 Cost and finance'!#REF!*'3 Cost and finance'!#REF!</f>
        <v>#REF!</v>
      </c>
      <c r="DP18" s="21" t="e">
        <f>'3 Cost and finance'!#REF!*'3 Cost and finance'!#REF!</f>
        <v>#REF!</v>
      </c>
      <c r="DQ18" s="21" t="e">
        <f>'3 Cost and finance'!#REF!*'3 Cost and finance'!#REF!</f>
        <v>#REF!</v>
      </c>
      <c r="DR18" s="21" t="e">
        <f>'3 Cost and finance'!#REF!*'3 Cost and finance'!#REF!</f>
        <v>#REF!</v>
      </c>
      <c r="DS18" s="21" t="e">
        <f>'3 Cost and finance'!#REF!*'3 Cost and finance'!#REF!</f>
        <v>#REF!</v>
      </c>
      <c r="DT18" s="21" t="e">
        <f>'3 Cost and finance'!#REF!*'3 Cost and finance'!#REF!</f>
        <v>#REF!</v>
      </c>
      <c r="DU18" s="21" t="e">
        <f>'3 Cost and finance'!#REF!*'3 Cost and finance'!#REF!</f>
        <v>#REF!</v>
      </c>
      <c r="DV18" s="21" t="e">
        <f>'3 Cost and finance'!#REF!*'3 Cost and finance'!#REF!</f>
        <v>#REF!</v>
      </c>
      <c r="DW18" s="10"/>
    </row>
    <row r="19" spans="1:127" s="5" customFormat="1" ht="15.4" x14ac:dyDescent="0.45">
      <c r="A19" s="9"/>
      <c r="B19" s="8" t="e">
        <f>'3 Cost and finance'!#REF!</f>
        <v>#REF!</v>
      </c>
      <c r="C19" s="21" t="e">
        <f>'3 Cost and finance'!#REF!*'3 Cost and finance'!#REF!</f>
        <v>#REF!</v>
      </c>
      <c r="D19" s="21" t="e">
        <f>'3 Cost and finance'!#REF!*'3 Cost and finance'!#REF!</f>
        <v>#REF!</v>
      </c>
      <c r="E19" s="21" t="e">
        <f>'3 Cost and finance'!#REF!*'3 Cost and finance'!#REF!</f>
        <v>#REF!</v>
      </c>
      <c r="F19" s="21" t="e">
        <f>'3 Cost and finance'!#REF!*'3 Cost and finance'!#REF!</f>
        <v>#REF!</v>
      </c>
      <c r="G19" s="21" t="e">
        <f>'3 Cost and finance'!#REF!*'3 Cost and finance'!#REF!</f>
        <v>#REF!</v>
      </c>
      <c r="H19" s="21" t="e">
        <f>'3 Cost and finance'!#REF!*'3 Cost and finance'!#REF!</f>
        <v>#REF!</v>
      </c>
      <c r="I19" s="21" t="e">
        <f>'3 Cost and finance'!#REF!*'3 Cost and finance'!#REF!</f>
        <v>#REF!</v>
      </c>
      <c r="J19" s="21" t="e">
        <f>'3 Cost and finance'!#REF!*'3 Cost and finance'!#REF!</f>
        <v>#REF!</v>
      </c>
      <c r="K19" s="21" t="e">
        <f>'3 Cost and finance'!#REF!*'3 Cost and finance'!#REF!</f>
        <v>#REF!</v>
      </c>
      <c r="L19" s="21" t="e">
        <f>'3 Cost and finance'!#REF!*'3 Cost and finance'!#REF!</f>
        <v>#REF!</v>
      </c>
      <c r="M19" s="21" t="e">
        <f>'3 Cost and finance'!#REF!*'3 Cost and finance'!#REF!</f>
        <v>#REF!</v>
      </c>
      <c r="N19" s="21" t="e">
        <f>'3 Cost and finance'!#REF!*'3 Cost and finance'!#REF!</f>
        <v>#REF!</v>
      </c>
      <c r="O19" s="21" t="e">
        <f>'3 Cost and finance'!#REF!*'3 Cost and finance'!#REF!</f>
        <v>#REF!</v>
      </c>
      <c r="P19" s="21" t="e">
        <f>'3 Cost and finance'!#REF!*'3 Cost and finance'!#REF!</f>
        <v>#REF!</v>
      </c>
      <c r="Q19" s="21" t="e">
        <f>'3 Cost and finance'!#REF!*'3 Cost and finance'!#REF!</f>
        <v>#REF!</v>
      </c>
      <c r="R19" s="21" t="e">
        <f>'3 Cost and finance'!#REF!*'3 Cost and finance'!#REF!</f>
        <v>#REF!</v>
      </c>
      <c r="S19" s="10"/>
      <c r="T19" s="10"/>
      <c r="U19" s="20" t="e">
        <f>'3 Cost and finance'!#REF!</f>
        <v>#REF!</v>
      </c>
      <c r="V19" s="21" t="e">
        <f>C19*'3 Cost and finance'!#REF!</f>
        <v>#REF!</v>
      </c>
      <c r="W19" s="21" t="e">
        <f>D19*'3 Cost and finance'!#REF!</f>
        <v>#REF!</v>
      </c>
      <c r="X19" s="21" t="e">
        <f>E19*'3 Cost and finance'!#REF!</f>
        <v>#REF!</v>
      </c>
      <c r="Y19" s="21" t="e">
        <f>F19*'3 Cost and finance'!#REF!</f>
        <v>#REF!</v>
      </c>
      <c r="Z19" s="21" t="e">
        <f>G19*'3 Cost and finance'!#REF!</f>
        <v>#REF!</v>
      </c>
      <c r="AA19" s="21" t="e">
        <f>H19*'3 Cost and finance'!#REF!</f>
        <v>#REF!</v>
      </c>
      <c r="AB19" s="21" t="e">
        <f>I19*'3 Cost and finance'!#REF!</f>
        <v>#REF!</v>
      </c>
      <c r="AC19" s="21" t="e">
        <f>J19*'3 Cost and finance'!#REF!</f>
        <v>#REF!</v>
      </c>
      <c r="AD19" s="21" t="e">
        <f>K19*'3 Cost and finance'!#REF!</f>
        <v>#REF!</v>
      </c>
      <c r="AE19" s="21" t="e">
        <f>L19*'3 Cost and finance'!#REF!</f>
        <v>#REF!</v>
      </c>
      <c r="AF19" s="21" t="e">
        <f>M19*'3 Cost and finance'!#REF!</f>
        <v>#REF!</v>
      </c>
      <c r="AG19" s="21" t="e">
        <f>N19*'3 Cost and finance'!#REF!</f>
        <v>#REF!</v>
      </c>
      <c r="AH19" s="21" t="e">
        <f>O19*'3 Cost and finance'!#REF!</f>
        <v>#REF!</v>
      </c>
      <c r="AI19" s="21" t="e">
        <f>P19*'3 Cost and finance'!#REF!</f>
        <v>#REF!</v>
      </c>
      <c r="AJ19" s="21" t="e">
        <f>Q19*'3 Cost and finance'!#REF!</f>
        <v>#REF!</v>
      </c>
      <c r="AK19" s="21" t="e">
        <f>R19*'3 Cost and finance'!#REF!</f>
        <v>#REF!</v>
      </c>
      <c r="AL19" s="10"/>
      <c r="AM19" s="10"/>
      <c r="AN19" s="8" t="e">
        <f>'3 Cost and finance'!#REF!</f>
        <v>#REF!</v>
      </c>
      <c r="AO19" s="21" t="e">
        <f>'3 Cost and finance'!#REF!*'3 Cost and finance'!#REF!</f>
        <v>#REF!</v>
      </c>
      <c r="AP19" s="21" t="e">
        <f>'3 Cost and finance'!#REF!*'3 Cost and finance'!#REF!</f>
        <v>#REF!</v>
      </c>
      <c r="AQ19" s="21" t="e">
        <f>'3 Cost and finance'!#REF!*'3 Cost and finance'!#REF!</f>
        <v>#REF!</v>
      </c>
      <c r="AR19" s="21" t="e">
        <f>'3 Cost and finance'!#REF!*'3 Cost and finance'!#REF!</f>
        <v>#REF!</v>
      </c>
      <c r="AS19" s="21" t="e">
        <f>'3 Cost and finance'!#REF!*'3 Cost and finance'!#REF!</f>
        <v>#REF!</v>
      </c>
      <c r="AT19" s="21" t="e">
        <f>'3 Cost and finance'!#REF!*'3 Cost and finance'!#REF!</f>
        <v>#REF!</v>
      </c>
      <c r="AU19" s="21" t="e">
        <f>'3 Cost and finance'!#REF!*'3 Cost and finance'!#REF!</f>
        <v>#REF!</v>
      </c>
      <c r="AV19" s="21" t="e">
        <f>'3 Cost and finance'!#REF!*'3 Cost and finance'!#REF!</f>
        <v>#REF!</v>
      </c>
      <c r="AW19" s="21" t="e">
        <f>'3 Cost and finance'!#REF!*'3 Cost and finance'!#REF!</f>
        <v>#REF!</v>
      </c>
      <c r="AX19" s="21" t="e">
        <f>'3 Cost and finance'!#REF!*'3 Cost and finance'!#REF!</f>
        <v>#REF!</v>
      </c>
      <c r="AY19" s="21" t="e">
        <f>'3 Cost and finance'!#REF!*'3 Cost and finance'!#REF!</f>
        <v>#REF!</v>
      </c>
      <c r="AZ19" s="21" t="e">
        <f>'3 Cost and finance'!#REF!*'3 Cost and finance'!#REF!</f>
        <v>#REF!</v>
      </c>
      <c r="BA19" s="21" t="e">
        <f>'3 Cost and finance'!#REF!*'3 Cost and finance'!#REF!</f>
        <v>#REF!</v>
      </c>
      <c r="BB19" s="21" t="e">
        <f>'3 Cost and finance'!#REF!*'3 Cost and finance'!#REF!</f>
        <v>#REF!</v>
      </c>
      <c r="BC19" s="21" t="e">
        <f>'3 Cost and finance'!#REF!*'3 Cost and finance'!#REF!</f>
        <v>#REF!</v>
      </c>
      <c r="BD19" s="21" t="e">
        <f>'3 Cost and finance'!#REF!*'3 Cost and finance'!#REF!</f>
        <v>#REF!</v>
      </c>
      <c r="BE19" s="7"/>
      <c r="BF19" s="8" t="e">
        <f>'3 Cost and finance'!#REF!</f>
        <v>#REF!</v>
      </c>
      <c r="BG19" s="21" t="e">
        <f>SUMIFS('3 Cost and finance'!#REF!,'3 Cost and finance'!#REF!,'HIDE-PM Calcs'!$BF19,'3 Cost and finance'!#REF!,'HIDE-PM Calcs'!BG$4)</f>
        <v>#REF!</v>
      </c>
      <c r="BH19" s="21" t="e">
        <f>SUMIFS('3 Cost and finance'!#REF!,'3 Cost and finance'!#REF!,'HIDE-PM Calcs'!$BF19,'3 Cost and finance'!#REF!,'HIDE-PM Calcs'!BH$4)</f>
        <v>#REF!</v>
      </c>
      <c r="BI19" s="21" t="e">
        <f>SUMIFS('3 Cost and finance'!#REF!,'3 Cost and finance'!#REF!,'HIDE-PM Calcs'!$BF19,'3 Cost and finance'!#REF!,'HIDE-PM Calcs'!BI$4)</f>
        <v>#REF!</v>
      </c>
      <c r="BJ19" s="21" t="e">
        <f>SUMIFS('3 Cost and finance'!#REF!,'3 Cost and finance'!#REF!,'HIDE-PM Calcs'!$BF19,'3 Cost and finance'!#REF!,'HIDE-PM Calcs'!BJ$4)</f>
        <v>#REF!</v>
      </c>
      <c r="BK19" s="21" t="e">
        <f>SUMIFS('3 Cost and finance'!#REF!,'3 Cost and finance'!#REF!,'HIDE-PM Calcs'!$BF19,'3 Cost and finance'!#REF!,'HIDE-PM Calcs'!BK$4)</f>
        <v>#REF!</v>
      </c>
      <c r="BL19" s="21" t="e">
        <f>SUMIFS('3 Cost and finance'!#REF!,'3 Cost and finance'!#REF!,'HIDE-PM Calcs'!$BF19,'3 Cost and finance'!#REF!,'HIDE-PM Calcs'!BL$4)</f>
        <v>#REF!</v>
      </c>
      <c r="BM19" s="21" t="e">
        <f>SUMIFS('3 Cost and finance'!#REF!,'3 Cost and finance'!#REF!,'HIDE-PM Calcs'!$BF19,'3 Cost and finance'!#REF!,'HIDE-PM Calcs'!BM$4)</f>
        <v>#REF!</v>
      </c>
      <c r="BN19" s="21" t="e">
        <f>SUMIFS('3 Cost and finance'!#REF!,'3 Cost and finance'!#REF!,'HIDE-PM Calcs'!$BF19,'3 Cost and finance'!#REF!,'HIDE-PM Calcs'!BN$4)</f>
        <v>#REF!</v>
      </c>
      <c r="BO19" s="21" t="e">
        <f>SUMIFS('3 Cost and finance'!#REF!,'3 Cost and finance'!#REF!,'HIDE-PM Calcs'!$BF19,'3 Cost and finance'!#REF!,'HIDE-PM Calcs'!BO$4)</f>
        <v>#REF!</v>
      </c>
      <c r="BP19" s="21" t="e">
        <f>SUMIFS('3 Cost and finance'!#REF!,'3 Cost and finance'!#REF!,'HIDE-PM Calcs'!$BF19,'3 Cost and finance'!#REF!,'HIDE-PM Calcs'!BP$4)</f>
        <v>#REF!</v>
      </c>
      <c r="BQ19" s="21" t="e">
        <f>SUMIFS('3 Cost and finance'!#REF!,'3 Cost and finance'!#REF!,'HIDE-PM Calcs'!$BF19,'3 Cost and finance'!#REF!,'HIDE-PM Calcs'!BQ$4)</f>
        <v>#REF!</v>
      </c>
      <c r="BR19" s="21" t="e">
        <f>SUMIFS('3 Cost and finance'!#REF!,'3 Cost and finance'!#REF!,'HIDE-PM Calcs'!$BF19,'3 Cost and finance'!#REF!,'HIDE-PM Calcs'!BR$4)</f>
        <v>#REF!</v>
      </c>
      <c r="BS19" s="21" t="e">
        <f>SUMIFS('3 Cost and finance'!#REF!,'3 Cost and finance'!#REF!,'HIDE-PM Calcs'!$BF19,'3 Cost and finance'!#REF!,'HIDE-PM Calcs'!BS$4)</f>
        <v>#REF!</v>
      </c>
      <c r="BT19" s="21" t="e">
        <f>SUMIFS('3 Cost and finance'!#REF!,'3 Cost and finance'!#REF!,'HIDE-PM Calcs'!$BF19,'3 Cost and finance'!#REF!,'HIDE-PM Calcs'!BT$4)</f>
        <v>#REF!</v>
      </c>
      <c r="BU19" s="21" t="e">
        <f>SUMIFS('3 Cost and finance'!#REF!,'3 Cost and finance'!#REF!,'HIDE-PM Calcs'!$BF19,'3 Cost and finance'!#REF!,'HIDE-PM Calcs'!BU$4)</f>
        <v>#REF!</v>
      </c>
      <c r="BV19" s="21" t="e">
        <f>SUMIFS('3 Cost and finance'!#REF!,'3 Cost and finance'!#REF!,'HIDE-PM Calcs'!$BF19,'3 Cost and finance'!#REF!,'HIDE-PM Calcs'!BV$4)</f>
        <v>#REF!</v>
      </c>
      <c r="BW19" s="7"/>
      <c r="BX19" s="8" t="e">
        <f>'3 Cost and finance'!#REF!</f>
        <v>#REF!</v>
      </c>
      <c r="BY19" s="21">
        <v>0</v>
      </c>
      <c r="BZ19" s="21">
        <v>0</v>
      </c>
      <c r="CA19" s="21">
        <v>0</v>
      </c>
      <c r="CB19" s="21">
        <v>0</v>
      </c>
      <c r="CC19" s="21">
        <v>0</v>
      </c>
      <c r="CD19" s="21">
        <v>0</v>
      </c>
      <c r="CE19" s="21">
        <v>0</v>
      </c>
      <c r="CF19" s="21">
        <v>0</v>
      </c>
      <c r="CG19" s="21">
        <v>0</v>
      </c>
      <c r="CH19" s="21">
        <v>0</v>
      </c>
      <c r="CI19" s="21">
        <v>0</v>
      </c>
      <c r="CJ19" s="21">
        <v>0</v>
      </c>
      <c r="CK19" s="21">
        <v>0</v>
      </c>
      <c r="CL19" s="21">
        <v>0</v>
      </c>
      <c r="CM19" s="10"/>
      <c r="CN19" s="8" t="e">
        <f>'3 Cost and finance'!#REF!</f>
        <v>#REF!</v>
      </c>
      <c r="CO19" s="21" t="e">
        <f>'3 Cost and finance'!#REF!*'3 Cost and finance'!#REF!</f>
        <v>#REF!</v>
      </c>
      <c r="CP19" s="21" t="e">
        <f>'3 Cost and finance'!#REF!*'3 Cost and finance'!#REF!</f>
        <v>#REF!</v>
      </c>
      <c r="CQ19" s="21" t="e">
        <f>'3 Cost and finance'!#REF!*'3 Cost and finance'!#REF!</f>
        <v>#REF!</v>
      </c>
      <c r="CR19" s="21" t="e">
        <f>'3 Cost and finance'!#REF!*'3 Cost and finance'!#REF!</f>
        <v>#REF!</v>
      </c>
      <c r="CS19" s="21" t="e">
        <f>'3 Cost and finance'!#REF!*'3 Cost and finance'!#REF!</f>
        <v>#REF!</v>
      </c>
      <c r="CT19" s="21" t="e">
        <f>'3 Cost and finance'!#REF!*'3 Cost and finance'!#REF!</f>
        <v>#REF!</v>
      </c>
      <c r="CU19" s="21" t="e">
        <f>'3 Cost and finance'!#REF!*'3 Cost and finance'!#REF!</f>
        <v>#REF!</v>
      </c>
      <c r="CV19" s="21" t="e">
        <f>'3 Cost and finance'!#REF!*'3 Cost and finance'!#REF!</f>
        <v>#REF!</v>
      </c>
      <c r="CW19" s="21" t="e">
        <f>'3 Cost and finance'!#REF!*'3 Cost and finance'!#REF!</f>
        <v>#REF!</v>
      </c>
      <c r="CX19" s="21" t="e">
        <f>'3 Cost and finance'!#REF!*'3 Cost and finance'!#REF!</f>
        <v>#REF!</v>
      </c>
      <c r="CY19" s="21" t="e">
        <f>'3 Cost and finance'!#REF!*'3 Cost and finance'!#REF!</f>
        <v>#REF!</v>
      </c>
      <c r="CZ19" s="21" t="e">
        <f>'3 Cost and finance'!#REF!*'3 Cost and finance'!#REF!</f>
        <v>#REF!</v>
      </c>
      <c r="DA19" s="21" t="e">
        <f>'3 Cost and finance'!#REF!*'3 Cost and finance'!#REF!</f>
        <v>#REF!</v>
      </c>
      <c r="DB19" s="21" t="e">
        <f>'3 Cost and finance'!#REF!*'3 Cost and finance'!#REF!</f>
        <v>#REF!</v>
      </c>
      <c r="DC19" s="21" t="e">
        <f>'3 Cost and finance'!#REF!*'3 Cost and finance'!#REF!</f>
        <v>#REF!</v>
      </c>
      <c r="DD19" s="21" t="e">
        <f>'3 Cost and finance'!#REF!*'3 Cost and finance'!#REF!</f>
        <v>#REF!</v>
      </c>
      <c r="DE19" s="10"/>
      <c r="DF19" s="8" t="e">
        <f>'3 Cost and finance'!#REF!</f>
        <v>#REF!</v>
      </c>
      <c r="DG19" s="21" t="e">
        <f>'3 Cost and finance'!#REF!*'3 Cost and finance'!#REF!</f>
        <v>#REF!</v>
      </c>
      <c r="DH19" s="21" t="e">
        <f>'3 Cost and finance'!#REF!*'3 Cost and finance'!#REF!</f>
        <v>#REF!</v>
      </c>
      <c r="DI19" s="21" t="e">
        <f>'3 Cost and finance'!#REF!*'3 Cost and finance'!#REF!</f>
        <v>#REF!</v>
      </c>
      <c r="DJ19" s="21" t="e">
        <f>'3 Cost and finance'!#REF!*'3 Cost and finance'!#REF!</f>
        <v>#REF!</v>
      </c>
      <c r="DK19" s="21" t="e">
        <f>'3 Cost and finance'!#REF!*'3 Cost and finance'!#REF!</f>
        <v>#REF!</v>
      </c>
      <c r="DL19" s="21" t="e">
        <f>'3 Cost and finance'!#REF!*'3 Cost and finance'!#REF!</f>
        <v>#REF!</v>
      </c>
      <c r="DM19" s="21" t="e">
        <f>'3 Cost and finance'!#REF!*'3 Cost and finance'!#REF!</f>
        <v>#REF!</v>
      </c>
      <c r="DN19" s="21" t="e">
        <f>'3 Cost and finance'!#REF!*'3 Cost and finance'!#REF!</f>
        <v>#REF!</v>
      </c>
      <c r="DO19" s="21" t="e">
        <f>'3 Cost and finance'!#REF!*'3 Cost and finance'!#REF!</f>
        <v>#REF!</v>
      </c>
      <c r="DP19" s="21" t="e">
        <f>'3 Cost and finance'!#REF!*'3 Cost and finance'!#REF!</f>
        <v>#REF!</v>
      </c>
      <c r="DQ19" s="21" t="e">
        <f>'3 Cost and finance'!#REF!*'3 Cost and finance'!#REF!</f>
        <v>#REF!</v>
      </c>
      <c r="DR19" s="21" t="e">
        <f>'3 Cost and finance'!#REF!*'3 Cost and finance'!#REF!</f>
        <v>#REF!</v>
      </c>
      <c r="DS19" s="21" t="e">
        <f>'3 Cost and finance'!#REF!*'3 Cost and finance'!#REF!</f>
        <v>#REF!</v>
      </c>
      <c r="DT19" s="21" t="e">
        <f>'3 Cost and finance'!#REF!*'3 Cost and finance'!#REF!</f>
        <v>#REF!</v>
      </c>
      <c r="DU19" s="21" t="e">
        <f>'3 Cost and finance'!#REF!*'3 Cost and finance'!#REF!</f>
        <v>#REF!</v>
      </c>
      <c r="DV19" s="21" t="e">
        <f>'3 Cost and finance'!#REF!*'3 Cost and finance'!#REF!</f>
        <v>#REF!</v>
      </c>
      <c r="DW19" s="10"/>
    </row>
    <row r="20" spans="1:127" ht="15.4" x14ac:dyDescent="0.45">
      <c r="A20" s="6"/>
      <c r="B20" s="8" t="e">
        <f>'3 Cost and finance'!#REF!</f>
        <v>#REF!</v>
      </c>
      <c r="C20" s="21" t="e">
        <f>'3 Cost and finance'!#REF!*'3 Cost and finance'!#REF!</f>
        <v>#REF!</v>
      </c>
      <c r="D20" s="21" t="e">
        <f>'3 Cost and finance'!#REF!*'3 Cost and finance'!#REF!</f>
        <v>#REF!</v>
      </c>
      <c r="E20" s="21" t="e">
        <f>'3 Cost and finance'!#REF!*'3 Cost and finance'!#REF!</f>
        <v>#REF!</v>
      </c>
      <c r="F20" s="21" t="e">
        <f>'3 Cost and finance'!#REF!*'3 Cost and finance'!#REF!</f>
        <v>#REF!</v>
      </c>
      <c r="G20" s="21" t="e">
        <f>'3 Cost and finance'!#REF!*'3 Cost and finance'!#REF!</f>
        <v>#REF!</v>
      </c>
      <c r="H20" s="21" t="e">
        <f>'3 Cost and finance'!#REF!*'3 Cost and finance'!#REF!</f>
        <v>#REF!</v>
      </c>
      <c r="I20" s="21" t="e">
        <f>'3 Cost and finance'!#REF!*'3 Cost and finance'!#REF!</f>
        <v>#REF!</v>
      </c>
      <c r="J20" s="21" t="e">
        <f>'3 Cost and finance'!#REF!*'3 Cost and finance'!#REF!</f>
        <v>#REF!</v>
      </c>
      <c r="K20" s="21" t="e">
        <f>'3 Cost and finance'!#REF!*'3 Cost and finance'!#REF!</f>
        <v>#REF!</v>
      </c>
      <c r="L20" s="21" t="e">
        <f>'3 Cost and finance'!#REF!*'3 Cost and finance'!#REF!</f>
        <v>#REF!</v>
      </c>
      <c r="M20" s="21" t="e">
        <f>'3 Cost and finance'!#REF!*'3 Cost and finance'!#REF!</f>
        <v>#REF!</v>
      </c>
      <c r="N20" s="21" t="e">
        <f>'3 Cost and finance'!#REF!*'3 Cost and finance'!#REF!</f>
        <v>#REF!</v>
      </c>
      <c r="O20" s="21" t="e">
        <f>'3 Cost and finance'!#REF!*'3 Cost and finance'!#REF!</f>
        <v>#REF!</v>
      </c>
      <c r="P20" s="21" t="e">
        <f>'3 Cost and finance'!#REF!*'3 Cost and finance'!#REF!</f>
        <v>#REF!</v>
      </c>
      <c r="Q20" s="21" t="e">
        <f>'3 Cost and finance'!#REF!*'3 Cost and finance'!#REF!</f>
        <v>#REF!</v>
      </c>
      <c r="R20" s="21" t="e">
        <f>'3 Cost and finance'!#REF!*'3 Cost and finance'!#REF!</f>
        <v>#REF!</v>
      </c>
      <c r="S20" s="10"/>
      <c r="T20" s="10"/>
      <c r="U20" s="20" t="e">
        <f>'3 Cost and finance'!#REF!</f>
        <v>#REF!</v>
      </c>
      <c r="V20" s="21" t="e">
        <f>C20*'3 Cost and finance'!#REF!</f>
        <v>#REF!</v>
      </c>
      <c r="W20" s="21" t="e">
        <f>D20*'3 Cost and finance'!#REF!</f>
        <v>#REF!</v>
      </c>
      <c r="X20" s="21" t="e">
        <f>E20*'3 Cost and finance'!#REF!</f>
        <v>#REF!</v>
      </c>
      <c r="Y20" s="21" t="e">
        <f>F20*'3 Cost and finance'!#REF!</f>
        <v>#REF!</v>
      </c>
      <c r="Z20" s="21" t="e">
        <f>G20*'3 Cost and finance'!#REF!</f>
        <v>#REF!</v>
      </c>
      <c r="AA20" s="21" t="e">
        <f>H20*'3 Cost and finance'!#REF!</f>
        <v>#REF!</v>
      </c>
      <c r="AB20" s="21" t="e">
        <f>I20*'3 Cost and finance'!#REF!</f>
        <v>#REF!</v>
      </c>
      <c r="AC20" s="21" t="e">
        <f>J20*'3 Cost and finance'!#REF!</f>
        <v>#REF!</v>
      </c>
      <c r="AD20" s="21" t="e">
        <f>K20*'3 Cost and finance'!#REF!</f>
        <v>#REF!</v>
      </c>
      <c r="AE20" s="21" t="e">
        <f>L20*'3 Cost and finance'!#REF!</f>
        <v>#REF!</v>
      </c>
      <c r="AF20" s="21" t="e">
        <f>M20*'3 Cost and finance'!#REF!</f>
        <v>#REF!</v>
      </c>
      <c r="AG20" s="21" t="e">
        <f>N20*'3 Cost and finance'!#REF!</f>
        <v>#REF!</v>
      </c>
      <c r="AH20" s="21" t="e">
        <f>O20*'3 Cost and finance'!#REF!</f>
        <v>#REF!</v>
      </c>
      <c r="AI20" s="21" t="e">
        <f>P20*'3 Cost and finance'!#REF!</f>
        <v>#REF!</v>
      </c>
      <c r="AJ20" s="21" t="e">
        <f>Q20*'3 Cost and finance'!#REF!</f>
        <v>#REF!</v>
      </c>
      <c r="AK20" s="21" t="e">
        <f>R20*'3 Cost and finance'!#REF!</f>
        <v>#REF!</v>
      </c>
      <c r="AL20" s="10"/>
      <c r="AM20" s="10"/>
      <c r="AN20" s="8" t="e">
        <f>'3 Cost and finance'!#REF!</f>
        <v>#REF!</v>
      </c>
      <c r="AO20" s="21" t="e">
        <f>'3 Cost and finance'!#REF!*'3 Cost and finance'!#REF!</f>
        <v>#REF!</v>
      </c>
      <c r="AP20" s="21" t="e">
        <f>'3 Cost and finance'!#REF!*'3 Cost and finance'!#REF!</f>
        <v>#REF!</v>
      </c>
      <c r="AQ20" s="21" t="e">
        <f>'3 Cost and finance'!#REF!*'3 Cost and finance'!#REF!</f>
        <v>#REF!</v>
      </c>
      <c r="AR20" s="21" t="e">
        <f>'3 Cost and finance'!#REF!*'3 Cost and finance'!#REF!</f>
        <v>#REF!</v>
      </c>
      <c r="AS20" s="21" t="e">
        <f>'3 Cost and finance'!#REF!*'3 Cost and finance'!#REF!</f>
        <v>#REF!</v>
      </c>
      <c r="AT20" s="21" t="e">
        <f>'3 Cost and finance'!#REF!*'3 Cost and finance'!#REF!</f>
        <v>#REF!</v>
      </c>
      <c r="AU20" s="21" t="e">
        <f>'3 Cost and finance'!#REF!*'3 Cost and finance'!#REF!</f>
        <v>#REF!</v>
      </c>
      <c r="AV20" s="21" t="e">
        <f>'3 Cost and finance'!#REF!*'3 Cost and finance'!#REF!</f>
        <v>#REF!</v>
      </c>
      <c r="AW20" s="21" t="e">
        <f>'3 Cost and finance'!#REF!*'3 Cost and finance'!#REF!</f>
        <v>#REF!</v>
      </c>
      <c r="AX20" s="21" t="e">
        <f>'3 Cost and finance'!#REF!*'3 Cost and finance'!#REF!</f>
        <v>#REF!</v>
      </c>
      <c r="AY20" s="21" t="e">
        <f>'3 Cost and finance'!#REF!*'3 Cost and finance'!#REF!</f>
        <v>#REF!</v>
      </c>
      <c r="AZ20" s="21" t="e">
        <f>'3 Cost and finance'!#REF!*'3 Cost and finance'!#REF!</f>
        <v>#REF!</v>
      </c>
      <c r="BA20" s="21" t="e">
        <f>'3 Cost and finance'!#REF!*'3 Cost and finance'!#REF!</f>
        <v>#REF!</v>
      </c>
      <c r="BB20" s="21" t="e">
        <f>'3 Cost and finance'!#REF!*'3 Cost and finance'!#REF!</f>
        <v>#REF!</v>
      </c>
      <c r="BC20" s="21" t="e">
        <f>'3 Cost and finance'!#REF!*'3 Cost and finance'!#REF!</f>
        <v>#REF!</v>
      </c>
      <c r="BD20" s="21" t="e">
        <f>'3 Cost and finance'!#REF!*'3 Cost and finance'!#REF!</f>
        <v>#REF!</v>
      </c>
      <c r="BE20" s="7"/>
      <c r="BF20" s="8" t="e">
        <f>'3 Cost and finance'!#REF!</f>
        <v>#REF!</v>
      </c>
      <c r="BG20" s="21" t="e">
        <f>SUMIFS('3 Cost and finance'!#REF!,'3 Cost and finance'!#REF!,'HIDE-PM Calcs'!$BF20,'3 Cost and finance'!#REF!,'HIDE-PM Calcs'!BG$4)</f>
        <v>#REF!</v>
      </c>
      <c r="BH20" s="21" t="e">
        <f>SUMIFS('3 Cost and finance'!#REF!,'3 Cost and finance'!#REF!,'HIDE-PM Calcs'!$BF20,'3 Cost and finance'!#REF!,'HIDE-PM Calcs'!BH$4)</f>
        <v>#REF!</v>
      </c>
      <c r="BI20" s="21" t="e">
        <f>SUMIFS('3 Cost and finance'!#REF!,'3 Cost and finance'!#REF!,'HIDE-PM Calcs'!$BF20,'3 Cost and finance'!#REF!,'HIDE-PM Calcs'!BI$4)</f>
        <v>#REF!</v>
      </c>
      <c r="BJ20" s="21" t="e">
        <f>SUMIFS('3 Cost and finance'!#REF!,'3 Cost and finance'!#REF!,'HIDE-PM Calcs'!$BF20,'3 Cost and finance'!#REF!,'HIDE-PM Calcs'!BJ$4)</f>
        <v>#REF!</v>
      </c>
      <c r="BK20" s="21" t="e">
        <f>SUMIFS('3 Cost and finance'!#REF!,'3 Cost and finance'!#REF!,'HIDE-PM Calcs'!$BF20,'3 Cost and finance'!#REF!,'HIDE-PM Calcs'!BK$4)</f>
        <v>#REF!</v>
      </c>
      <c r="BL20" s="21" t="e">
        <f>SUMIFS('3 Cost and finance'!#REF!,'3 Cost and finance'!#REF!,'HIDE-PM Calcs'!$BF20,'3 Cost and finance'!#REF!,'HIDE-PM Calcs'!BL$4)</f>
        <v>#REF!</v>
      </c>
      <c r="BM20" s="21" t="e">
        <f>SUMIFS('3 Cost and finance'!#REF!,'3 Cost and finance'!#REF!,'HIDE-PM Calcs'!$BF20,'3 Cost and finance'!#REF!,'HIDE-PM Calcs'!BM$4)</f>
        <v>#REF!</v>
      </c>
      <c r="BN20" s="21" t="e">
        <f>SUMIFS('3 Cost and finance'!#REF!,'3 Cost and finance'!#REF!,'HIDE-PM Calcs'!$BF20,'3 Cost and finance'!#REF!,'HIDE-PM Calcs'!BN$4)</f>
        <v>#REF!</v>
      </c>
      <c r="BO20" s="21" t="e">
        <f>SUMIFS('3 Cost and finance'!#REF!,'3 Cost and finance'!#REF!,'HIDE-PM Calcs'!$BF20,'3 Cost and finance'!#REF!,'HIDE-PM Calcs'!BO$4)</f>
        <v>#REF!</v>
      </c>
      <c r="BP20" s="21" t="e">
        <f>SUMIFS('3 Cost and finance'!#REF!,'3 Cost and finance'!#REF!,'HIDE-PM Calcs'!$BF20,'3 Cost and finance'!#REF!,'HIDE-PM Calcs'!BP$4)</f>
        <v>#REF!</v>
      </c>
      <c r="BQ20" s="21" t="e">
        <f>SUMIFS('3 Cost and finance'!#REF!,'3 Cost and finance'!#REF!,'HIDE-PM Calcs'!$BF20,'3 Cost and finance'!#REF!,'HIDE-PM Calcs'!BQ$4)</f>
        <v>#REF!</v>
      </c>
      <c r="BR20" s="21" t="e">
        <f>SUMIFS('3 Cost and finance'!#REF!,'3 Cost and finance'!#REF!,'HIDE-PM Calcs'!$BF20,'3 Cost and finance'!#REF!,'HIDE-PM Calcs'!BR$4)</f>
        <v>#REF!</v>
      </c>
      <c r="BS20" s="21" t="e">
        <f>SUMIFS('3 Cost and finance'!#REF!,'3 Cost and finance'!#REF!,'HIDE-PM Calcs'!$BF20,'3 Cost and finance'!#REF!,'HIDE-PM Calcs'!BS$4)</f>
        <v>#REF!</v>
      </c>
      <c r="BT20" s="21" t="e">
        <f>SUMIFS('3 Cost and finance'!#REF!,'3 Cost and finance'!#REF!,'HIDE-PM Calcs'!$BF20,'3 Cost and finance'!#REF!,'HIDE-PM Calcs'!BT$4)</f>
        <v>#REF!</v>
      </c>
      <c r="BU20" s="21" t="e">
        <f>SUMIFS('3 Cost and finance'!#REF!,'3 Cost and finance'!#REF!,'HIDE-PM Calcs'!$BF20,'3 Cost and finance'!#REF!,'HIDE-PM Calcs'!BU$4)</f>
        <v>#REF!</v>
      </c>
      <c r="BV20" s="21" t="e">
        <f>SUMIFS('3 Cost and finance'!#REF!,'3 Cost and finance'!#REF!,'HIDE-PM Calcs'!$BF20,'3 Cost and finance'!#REF!,'HIDE-PM Calcs'!BV$4)</f>
        <v>#REF!</v>
      </c>
      <c r="BW20" s="7"/>
      <c r="BX20" s="8" t="e">
        <f>'3 Cost and finance'!#REF!</f>
        <v>#REF!</v>
      </c>
      <c r="BY20" s="21">
        <v>0</v>
      </c>
      <c r="BZ20" s="21">
        <v>0</v>
      </c>
      <c r="CA20" s="21">
        <v>0</v>
      </c>
      <c r="CB20" s="21">
        <v>0</v>
      </c>
      <c r="CC20" s="21">
        <v>0</v>
      </c>
      <c r="CD20" s="21">
        <v>0</v>
      </c>
      <c r="CE20" s="21">
        <v>0</v>
      </c>
      <c r="CF20" s="21">
        <v>0</v>
      </c>
      <c r="CG20" s="21">
        <v>0</v>
      </c>
      <c r="CH20" s="21">
        <v>0</v>
      </c>
      <c r="CI20" s="21">
        <v>0</v>
      </c>
      <c r="CJ20" s="21">
        <v>0</v>
      </c>
      <c r="CK20" s="21">
        <v>0</v>
      </c>
      <c r="CL20" s="21">
        <v>0</v>
      </c>
      <c r="CM20" s="10"/>
      <c r="CN20" s="8" t="e">
        <f>'3 Cost and finance'!#REF!</f>
        <v>#REF!</v>
      </c>
      <c r="CO20" s="21" t="e">
        <f>'3 Cost and finance'!#REF!*'3 Cost and finance'!#REF!</f>
        <v>#REF!</v>
      </c>
      <c r="CP20" s="21" t="e">
        <f>'3 Cost and finance'!#REF!*'3 Cost and finance'!#REF!</f>
        <v>#REF!</v>
      </c>
      <c r="CQ20" s="21" t="e">
        <f>'3 Cost and finance'!#REF!*'3 Cost and finance'!#REF!</f>
        <v>#REF!</v>
      </c>
      <c r="CR20" s="21" t="e">
        <f>'3 Cost and finance'!#REF!*'3 Cost and finance'!#REF!</f>
        <v>#REF!</v>
      </c>
      <c r="CS20" s="21" t="e">
        <f>'3 Cost and finance'!#REF!*'3 Cost and finance'!#REF!</f>
        <v>#REF!</v>
      </c>
      <c r="CT20" s="21" t="e">
        <f>'3 Cost and finance'!#REF!*'3 Cost and finance'!#REF!</f>
        <v>#REF!</v>
      </c>
      <c r="CU20" s="21" t="e">
        <f>'3 Cost and finance'!#REF!*'3 Cost and finance'!#REF!</f>
        <v>#REF!</v>
      </c>
      <c r="CV20" s="21" t="e">
        <f>'3 Cost and finance'!#REF!*'3 Cost and finance'!#REF!</f>
        <v>#REF!</v>
      </c>
      <c r="CW20" s="21" t="e">
        <f>'3 Cost and finance'!#REF!*'3 Cost and finance'!#REF!</f>
        <v>#REF!</v>
      </c>
      <c r="CX20" s="21" t="e">
        <f>'3 Cost and finance'!#REF!*'3 Cost and finance'!#REF!</f>
        <v>#REF!</v>
      </c>
      <c r="CY20" s="21" t="e">
        <f>'3 Cost and finance'!#REF!*'3 Cost and finance'!#REF!</f>
        <v>#REF!</v>
      </c>
      <c r="CZ20" s="21" t="e">
        <f>'3 Cost and finance'!#REF!*'3 Cost and finance'!#REF!</f>
        <v>#REF!</v>
      </c>
      <c r="DA20" s="21" t="e">
        <f>'3 Cost and finance'!#REF!*'3 Cost and finance'!#REF!</f>
        <v>#REF!</v>
      </c>
      <c r="DB20" s="21" t="e">
        <f>'3 Cost and finance'!#REF!*'3 Cost and finance'!#REF!</f>
        <v>#REF!</v>
      </c>
      <c r="DC20" s="21" t="e">
        <f>'3 Cost and finance'!#REF!*'3 Cost and finance'!#REF!</f>
        <v>#REF!</v>
      </c>
      <c r="DD20" s="21" t="e">
        <f>'3 Cost and finance'!#REF!*'3 Cost and finance'!#REF!</f>
        <v>#REF!</v>
      </c>
      <c r="DE20" s="10"/>
      <c r="DF20" s="8" t="e">
        <f>'3 Cost and finance'!#REF!</f>
        <v>#REF!</v>
      </c>
      <c r="DG20" s="21" t="e">
        <f>'3 Cost and finance'!#REF!*'3 Cost and finance'!#REF!</f>
        <v>#REF!</v>
      </c>
      <c r="DH20" s="21" t="e">
        <f>'3 Cost and finance'!#REF!*'3 Cost and finance'!#REF!</f>
        <v>#REF!</v>
      </c>
      <c r="DI20" s="21" t="e">
        <f>'3 Cost and finance'!#REF!*'3 Cost and finance'!#REF!</f>
        <v>#REF!</v>
      </c>
      <c r="DJ20" s="21" t="e">
        <f>'3 Cost and finance'!#REF!*'3 Cost and finance'!#REF!</f>
        <v>#REF!</v>
      </c>
      <c r="DK20" s="21" t="e">
        <f>'3 Cost and finance'!#REF!*'3 Cost and finance'!#REF!</f>
        <v>#REF!</v>
      </c>
      <c r="DL20" s="21" t="e">
        <f>'3 Cost and finance'!#REF!*'3 Cost and finance'!#REF!</f>
        <v>#REF!</v>
      </c>
      <c r="DM20" s="21" t="e">
        <f>'3 Cost and finance'!#REF!*'3 Cost and finance'!#REF!</f>
        <v>#REF!</v>
      </c>
      <c r="DN20" s="21" t="e">
        <f>'3 Cost and finance'!#REF!*'3 Cost and finance'!#REF!</f>
        <v>#REF!</v>
      </c>
      <c r="DO20" s="21" t="e">
        <f>'3 Cost and finance'!#REF!*'3 Cost and finance'!#REF!</f>
        <v>#REF!</v>
      </c>
      <c r="DP20" s="21" t="e">
        <f>'3 Cost and finance'!#REF!*'3 Cost and finance'!#REF!</f>
        <v>#REF!</v>
      </c>
      <c r="DQ20" s="21" t="e">
        <f>'3 Cost and finance'!#REF!*'3 Cost and finance'!#REF!</f>
        <v>#REF!</v>
      </c>
      <c r="DR20" s="21" t="e">
        <f>'3 Cost and finance'!#REF!*'3 Cost and finance'!#REF!</f>
        <v>#REF!</v>
      </c>
      <c r="DS20" s="21" t="e">
        <f>'3 Cost and finance'!#REF!*'3 Cost and finance'!#REF!</f>
        <v>#REF!</v>
      </c>
      <c r="DT20" s="21" t="e">
        <f>'3 Cost and finance'!#REF!*'3 Cost and finance'!#REF!</f>
        <v>#REF!</v>
      </c>
      <c r="DU20" s="21" t="e">
        <f>'3 Cost and finance'!#REF!*'3 Cost and finance'!#REF!</f>
        <v>#REF!</v>
      </c>
      <c r="DV20" s="21" t="e">
        <f>'3 Cost and finance'!#REF!*'3 Cost and finance'!#REF!</f>
        <v>#REF!</v>
      </c>
      <c r="DW20" s="7"/>
    </row>
    <row r="21" spans="1:127" ht="15.4" x14ac:dyDescent="0.45">
      <c r="A21" s="6"/>
      <c r="B21" s="8" t="e">
        <f>'3 Cost and finance'!#REF!</f>
        <v>#REF!</v>
      </c>
      <c r="C21" s="21" t="e">
        <f>'3 Cost and finance'!#REF!*'3 Cost and finance'!#REF!</f>
        <v>#REF!</v>
      </c>
      <c r="D21" s="21" t="e">
        <f>'3 Cost and finance'!#REF!*'3 Cost and finance'!#REF!</f>
        <v>#REF!</v>
      </c>
      <c r="E21" s="21" t="e">
        <f>'3 Cost and finance'!#REF!*'3 Cost and finance'!#REF!</f>
        <v>#REF!</v>
      </c>
      <c r="F21" s="21" t="e">
        <f>'3 Cost and finance'!#REF!*'3 Cost and finance'!#REF!</f>
        <v>#REF!</v>
      </c>
      <c r="G21" s="21" t="e">
        <f>'3 Cost and finance'!#REF!*'3 Cost and finance'!#REF!</f>
        <v>#REF!</v>
      </c>
      <c r="H21" s="21" t="e">
        <f>'3 Cost and finance'!#REF!*'3 Cost and finance'!#REF!</f>
        <v>#REF!</v>
      </c>
      <c r="I21" s="21" t="e">
        <f>'3 Cost and finance'!#REF!*'3 Cost and finance'!#REF!</f>
        <v>#REF!</v>
      </c>
      <c r="J21" s="21" t="e">
        <f>'3 Cost and finance'!#REF!*'3 Cost and finance'!#REF!</f>
        <v>#REF!</v>
      </c>
      <c r="K21" s="21" t="e">
        <f>'3 Cost and finance'!#REF!*'3 Cost and finance'!#REF!</f>
        <v>#REF!</v>
      </c>
      <c r="L21" s="21" t="e">
        <f>'3 Cost and finance'!#REF!*'3 Cost and finance'!#REF!</f>
        <v>#REF!</v>
      </c>
      <c r="M21" s="21" t="e">
        <f>'3 Cost and finance'!#REF!*'3 Cost and finance'!#REF!</f>
        <v>#REF!</v>
      </c>
      <c r="N21" s="21" t="e">
        <f>'3 Cost and finance'!#REF!*'3 Cost and finance'!#REF!</f>
        <v>#REF!</v>
      </c>
      <c r="O21" s="21" t="e">
        <f>'3 Cost and finance'!#REF!*'3 Cost and finance'!#REF!</f>
        <v>#REF!</v>
      </c>
      <c r="P21" s="21" t="e">
        <f>'3 Cost and finance'!#REF!*'3 Cost and finance'!#REF!</f>
        <v>#REF!</v>
      </c>
      <c r="Q21" s="21" t="e">
        <f>'3 Cost and finance'!#REF!*'3 Cost and finance'!#REF!</f>
        <v>#REF!</v>
      </c>
      <c r="R21" s="21" t="e">
        <f>'3 Cost and finance'!#REF!*'3 Cost and finance'!#REF!</f>
        <v>#REF!</v>
      </c>
      <c r="S21" s="10"/>
      <c r="T21" s="10"/>
      <c r="U21" s="20" t="e">
        <f>'3 Cost and finance'!#REF!</f>
        <v>#REF!</v>
      </c>
      <c r="V21" s="21" t="e">
        <f>C21*'3 Cost and finance'!#REF!</f>
        <v>#REF!</v>
      </c>
      <c r="W21" s="21" t="e">
        <f>D21*'3 Cost and finance'!#REF!</f>
        <v>#REF!</v>
      </c>
      <c r="X21" s="21" t="e">
        <f>E21*'3 Cost and finance'!#REF!</f>
        <v>#REF!</v>
      </c>
      <c r="Y21" s="21" t="e">
        <f>F21*'3 Cost and finance'!#REF!</f>
        <v>#REF!</v>
      </c>
      <c r="Z21" s="21" t="e">
        <f>G21*'3 Cost and finance'!#REF!</f>
        <v>#REF!</v>
      </c>
      <c r="AA21" s="21" t="e">
        <f>H21*'3 Cost and finance'!#REF!</f>
        <v>#REF!</v>
      </c>
      <c r="AB21" s="21" t="e">
        <f>I21*'3 Cost and finance'!#REF!</f>
        <v>#REF!</v>
      </c>
      <c r="AC21" s="21" t="e">
        <f>J21*'3 Cost and finance'!#REF!</f>
        <v>#REF!</v>
      </c>
      <c r="AD21" s="21" t="e">
        <f>K21*'3 Cost and finance'!#REF!</f>
        <v>#REF!</v>
      </c>
      <c r="AE21" s="21" t="e">
        <f>L21*'3 Cost and finance'!#REF!</f>
        <v>#REF!</v>
      </c>
      <c r="AF21" s="21" t="e">
        <f>M21*'3 Cost and finance'!#REF!</f>
        <v>#REF!</v>
      </c>
      <c r="AG21" s="21" t="e">
        <f>N21*'3 Cost and finance'!#REF!</f>
        <v>#REF!</v>
      </c>
      <c r="AH21" s="21" t="e">
        <f>O21*'3 Cost and finance'!#REF!</f>
        <v>#REF!</v>
      </c>
      <c r="AI21" s="21" t="e">
        <f>P21*'3 Cost and finance'!#REF!</f>
        <v>#REF!</v>
      </c>
      <c r="AJ21" s="21" t="e">
        <f>Q21*'3 Cost and finance'!#REF!</f>
        <v>#REF!</v>
      </c>
      <c r="AK21" s="21" t="e">
        <f>R21*'3 Cost and finance'!#REF!</f>
        <v>#REF!</v>
      </c>
      <c r="AL21" s="10"/>
      <c r="AM21" s="10"/>
      <c r="AN21" s="8" t="e">
        <f>'3 Cost and finance'!#REF!</f>
        <v>#REF!</v>
      </c>
      <c r="AO21" s="21" t="e">
        <f>'3 Cost and finance'!#REF!*'3 Cost and finance'!#REF!</f>
        <v>#REF!</v>
      </c>
      <c r="AP21" s="21" t="e">
        <f>'3 Cost and finance'!#REF!*'3 Cost and finance'!#REF!</f>
        <v>#REF!</v>
      </c>
      <c r="AQ21" s="21" t="e">
        <f>'3 Cost and finance'!#REF!*'3 Cost and finance'!#REF!</f>
        <v>#REF!</v>
      </c>
      <c r="AR21" s="21" t="e">
        <f>'3 Cost and finance'!#REF!*'3 Cost and finance'!#REF!</f>
        <v>#REF!</v>
      </c>
      <c r="AS21" s="21" t="e">
        <f>'3 Cost and finance'!#REF!*'3 Cost and finance'!#REF!</f>
        <v>#REF!</v>
      </c>
      <c r="AT21" s="21" t="e">
        <f>'3 Cost and finance'!#REF!*'3 Cost and finance'!#REF!</f>
        <v>#REF!</v>
      </c>
      <c r="AU21" s="21" t="e">
        <f>'3 Cost and finance'!#REF!*'3 Cost and finance'!#REF!</f>
        <v>#REF!</v>
      </c>
      <c r="AV21" s="21" t="e">
        <f>'3 Cost and finance'!#REF!*'3 Cost and finance'!#REF!</f>
        <v>#REF!</v>
      </c>
      <c r="AW21" s="21" t="e">
        <f>'3 Cost and finance'!#REF!*'3 Cost and finance'!#REF!</f>
        <v>#REF!</v>
      </c>
      <c r="AX21" s="21" t="e">
        <f>'3 Cost and finance'!#REF!*'3 Cost and finance'!#REF!</f>
        <v>#REF!</v>
      </c>
      <c r="AY21" s="21" t="e">
        <f>'3 Cost and finance'!#REF!*'3 Cost and finance'!#REF!</f>
        <v>#REF!</v>
      </c>
      <c r="AZ21" s="21" t="e">
        <f>'3 Cost and finance'!#REF!*'3 Cost and finance'!#REF!</f>
        <v>#REF!</v>
      </c>
      <c r="BA21" s="21" t="e">
        <f>'3 Cost and finance'!#REF!*'3 Cost and finance'!#REF!</f>
        <v>#REF!</v>
      </c>
      <c r="BB21" s="21" t="e">
        <f>'3 Cost and finance'!#REF!*'3 Cost and finance'!#REF!</f>
        <v>#REF!</v>
      </c>
      <c r="BC21" s="21" t="e">
        <f>'3 Cost and finance'!#REF!*'3 Cost and finance'!#REF!</f>
        <v>#REF!</v>
      </c>
      <c r="BD21" s="21" t="e">
        <f>'3 Cost and finance'!#REF!*'3 Cost and finance'!#REF!</f>
        <v>#REF!</v>
      </c>
      <c r="BE21" s="7"/>
      <c r="BF21" s="8" t="e">
        <f>'3 Cost and finance'!#REF!</f>
        <v>#REF!</v>
      </c>
      <c r="BG21" s="21" t="e">
        <f>SUMIFS('3 Cost and finance'!#REF!,'3 Cost and finance'!#REF!,'HIDE-PM Calcs'!$BF21,'3 Cost and finance'!#REF!,'HIDE-PM Calcs'!BG$4)</f>
        <v>#REF!</v>
      </c>
      <c r="BH21" s="21" t="e">
        <f>SUMIFS('3 Cost and finance'!#REF!,'3 Cost and finance'!#REF!,'HIDE-PM Calcs'!$BF21,'3 Cost and finance'!#REF!,'HIDE-PM Calcs'!BH$4)</f>
        <v>#REF!</v>
      </c>
      <c r="BI21" s="21" t="e">
        <f>SUMIFS('3 Cost and finance'!#REF!,'3 Cost and finance'!#REF!,'HIDE-PM Calcs'!$BF21,'3 Cost and finance'!#REF!,'HIDE-PM Calcs'!BI$4)</f>
        <v>#REF!</v>
      </c>
      <c r="BJ21" s="21" t="e">
        <f>SUMIFS('3 Cost and finance'!#REF!,'3 Cost and finance'!#REF!,'HIDE-PM Calcs'!$BF21,'3 Cost and finance'!#REF!,'HIDE-PM Calcs'!BJ$4)</f>
        <v>#REF!</v>
      </c>
      <c r="BK21" s="21" t="e">
        <f>SUMIFS('3 Cost and finance'!#REF!,'3 Cost and finance'!#REF!,'HIDE-PM Calcs'!$BF21,'3 Cost and finance'!#REF!,'HIDE-PM Calcs'!BK$4)</f>
        <v>#REF!</v>
      </c>
      <c r="BL21" s="21" t="e">
        <f>SUMIFS('3 Cost and finance'!#REF!,'3 Cost and finance'!#REF!,'HIDE-PM Calcs'!$BF21,'3 Cost and finance'!#REF!,'HIDE-PM Calcs'!BL$4)</f>
        <v>#REF!</v>
      </c>
      <c r="BM21" s="21" t="e">
        <f>SUMIFS('3 Cost and finance'!#REF!,'3 Cost and finance'!#REF!,'HIDE-PM Calcs'!$BF21,'3 Cost and finance'!#REF!,'HIDE-PM Calcs'!BM$4)</f>
        <v>#REF!</v>
      </c>
      <c r="BN21" s="21" t="e">
        <f>SUMIFS('3 Cost and finance'!#REF!,'3 Cost and finance'!#REF!,'HIDE-PM Calcs'!$BF21,'3 Cost and finance'!#REF!,'HIDE-PM Calcs'!BN$4)</f>
        <v>#REF!</v>
      </c>
      <c r="BO21" s="21" t="e">
        <f>SUMIFS('3 Cost and finance'!#REF!,'3 Cost and finance'!#REF!,'HIDE-PM Calcs'!$BF21,'3 Cost and finance'!#REF!,'HIDE-PM Calcs'!BO$4)</f>
        <v>#REF!</v>
      </c>
      <c r="BP21" s="21" t="e">
        <f>SUMIFS('3 Cost and finance'!#REF!,'3 Cost and finance'!#REF!,'HIDE-PM Calcs'!$BF21,'3 Cost and finance'!#REF!,'HIDE-PM Calcs'!BP$4)</f>
        <v>#REF!</v>
      </c>
      <c r="BQ21" s="21" t="e">
        <f>SUMIFS('3 Cost and finance'!#REF!,'3 Cost and finance'!#REF!,'HIDE-PM Calcs'!$BF21,'3 Cost and finance'!#REF!,'HIDE-PM Calcs'!BQ$4)</f>
        <v>#REF!</v>
      </c>
      <c r="BR21" s="21" t="e">
        <f>SUMIFS('3 Cost and finance'!#REF!,'3 Cost and finance'!#REF!,'HIDE-PM Calcs'!$BF21,'3 Cost and finance'!#REF!,'HIDE-PM Calcs'!BR$4)</f>
        <v>#REF!</v>
      </c>
      <c r="BS21" s="21" t="e">
        <f>SUMIFS('3 Cost and finance'!#REF!,'3 Cost and finance'!#REF!,'HIDE-PM Calcs'!$BF21,'3 Cost and finance'!#REF!,'HIDE-PM Calcs'!BS$4)</f>
        <v>#REF!</v>
      </c>
      <c r="BT21" s="21" t="e">
        <f>SUMIFS('3 Cost and finance'!#REF!,'3 Cost and finance'!#REF!,'HIDE-PM Calcs'!$BF21,'3 Cost and finance'!#REF!,'HIDE-PM Calcs'!BT$4)</f>
        <v>#REF!</v>
      </c>
      <c r="BU21" s="21" t="e">
        <f>SUMIFS('3 Cost and finance'!#REF!,'3 Cost and finance'!#REF!,'HIDE-PM Calcs'!$BF21,'3 Cost and finance'!#REF!,'HIDE-PM Calcs'!BU$4)</f>
        <v>#REF!</v>
      </c>
      <c r="BV21" s="21" t="e">
        <f>SUMIFS('3 Cost and finance'!#REF!,'3 Cost and finance'!#REF!,'HIDE-PM Calcs'!$BF21,'3 Cost and finance'!#REF!,'HIDE-PM Calcs'!BV$4)</f>
        <v>#REF!</v>
      </c>
      <c r="BW21" s="7"/>
      <c r="BX21" s="8" t="e">
        <f>'3 Cost and finance'!#REF!</f>
        <v>#REF!</v>
      </c>
      <c r="BY21" s="21">
        <v>0</v>
      </c>
      <c r="BZ21" s="21">
        <v>0</v>
      </c>
      <c r="CA21" s="21">
        <v>0</v>
      </c>
      <c r="CB21" s="21">
        <v>0</v>
      </c>
      <c r="CC21" s="21">
        <v>0</v>
      </c>
      <c r="CD21" s="21">
        <v>0</v>
      </c>
      <c r="CE21" s="21">
        <v>0</v>
      </c>
      <c r="CF21" s="21">
        <v>0</v>
      </c>
      <c r="CG21" s="21">
        <v>0</v>
      </c>
      <c r="CH21" s="21">
        <v>0</v>
      </c>
      <c r="CI21" s="21">
        <v>0</v>
      </c>
      <c r="CJ21" s="21">
        <v>0</v>
      </c>
      <c r="CK21" s="21">
        <v>0</v>
      </c>
      <c r="CL21" s="21">
        <v>0</v>
      </c>
      <c r="CM21" s="10"/>
      <c r="CN21" s="8" t="e">
        <f>'3 Cost and finance'!#REF!</f>
        <v>#REF!</v>
      </c>
      <c r="CO21" s="21" t="e">
        <f>'3 Cost and finance'!#REF!*'3 Cost and finance'!#REF!</f>
        <v>#REF!</v>
      </c>
      <c r="CP21" s="21" t="e">
        <f>'3 Cost and finance'!#REF!*'3 Cost and finance'!#REF!</f>
        <v>#REF!</v>
      </c>
      <c r="CQ21" s="21" t="e">
        <f>'3 Cost and finance'!#REF!*'3 Cost and finance'!#REF!</f>
        <v>#REF!</v>
      </c>
      <c r="CR21" s="21" t="e">
        <f>'3 Cost and finance'!#REF!*'3 Cost and finance'!#REF!</f>
        <v>#REF!</v>
      </c>
      <c r="CS21" s="21" t="e">
        <f>'3 Cost and finance'!#REF!*'3 Cost and finance'!#REF!</f>
        <v>#REF!</v>
      </c>
      <c r="CT21" s="21" t="e">
        <f>'3 Cost and finance'!#REF!*'3 Cost and finance'!#REF!</f>
        <v>#REF!</v>
      </c>
      <c r="CU21" s="21" t="e">
        <f>'3 Cost and finance'!#REF!*'3 Cost and finance'!#REF!</f>
        <v>#REF!</v>
      </c>
      <c r="CV21" s="21" t="e">
        <f>'3 Cost and finance'!#REF!*'3 Cost and finance'!#REF!</f>
        <v>#REF!</v>
      </c>
      <c r="CW21" s="21" t="e">
        <f>'3 Cost and finance'!#REF!*'3 Cost and finance'!#REF!</f>
        <v>#REF!</v>
      </c>
      <c r="CX21" s="21" t="e">
        <f>'3 Cost and finance'!#REF!*'3 Cost and finance'!#REF!</f>
        <v>#REF!</v>
      </c>
      <c r="CY21" s="21" t="e">
        <f>'3 Cost and finance'!#REF!*'3 Cost and finance'!#REF!</f>
        <v>#REF!</v>
      </c>
      <c r="CZ21" s="21" t="e">
        <f>'3 Cost and finance'!#REF!*'3 Cost and finance'!#REF!</f>
        <v>#REF!</v>
      </c>
      <c r="DA21" s="21" t="e">
        <f>'3 Cost and finance'!#REF!*'3 Cost and finance'!#REF!</f>
        <v>#REF!</v>
      </c>
      <c r="DB21" s="21" t="e">
        <f>'3 Cost and finance'!#REF!*'3 Cost and finance'!#REF!</f>
        <v>#REF!</v>
      </c>
      <c r="DC21" s="21" t="e">
        <f>'3 Cost and finance'!#REF!*'3 Cost and finance'!#REF!</f>
        <v>#REF!</v>
      </c>
      <c r="DD21" s="21" t="e">
        <f>'3 Cost and finance'!#REF!*'3 Cost and finance'!#REF!</f>
        <v>#REF!</v>
      </c>
      <c r="DE21" s="10"/>
      <c r="DF21" s="8" t="e">
        <f>'3 Cost and finance'!#REF!</f>
        <v>#REF!</v>
      </c>
      <c r="DG21" s="21" t="e">
        <f>'3 Cost and finance'!#REF!*'3 Cost and finance'!#REF!</f>
        <v>#REF!</v>
      </c>
      <c r="DH21" s="21" t="e">
        <f>'3 Cost and finance'!#REF!*'3 Cost and finance'!#REF!</f>
        <v>#REF!</v>
      </c>
      <c r="DI21" s="21" t="e">
        <f>'3 Cost and finance'!#REF!*'3 Cost and finance'!#REF!</f>
        <v>#REF!</v>
      </c>
      <c r="DJ21" s="21" t="e">
        <f>'3 Cost and finance'!#REF!*'3 Cost and finance'!#REF!</f>
        <v>#REF!</v>
      </c>
      <c r="DK21" s="21" t="e">
        <f>'3 Cost and finance'!#REF!*'3 Cost and finance'!#REF!</f>
        <v>#REF!</v>
      </c>
      <c r="DL21" s="21" t="e">
        <f>'3 Cost and finance'!#REF!*'3 Cost and finance'!#REF!</f>
        <v>#REF!</v>
      </c>
      <c r="DM21" s="21" t="e">
        <f>'3 Cost and finance'!#REF!*'3 Cost and finance'!#REF!</f>
        <v>#REF!</v>
      </c>
      <c r="DN21" s="21" t="e">
        <f>'3 Cost and finance'!#REF!*'3 Cost and finance'!#REF!</f>
        <v>#REF!</v>
      </c>
      <c r="DO21" s="21" t="e">
        <f>'3 Cost and finance'!#REF!*'3 Cost and finance'!#REF!</f>
        <v>#REF!</v>
      </c>
      <c r="DP21" s="21" t="e">
        <f>'3 Cost and finance'!#REF!*'3 Cost and finance'!#REF!</f>
        <v>#REF!</v>
      </c>
      <c r="DQ21" s="21" t="e">
        <f>'3 Cost and finance'!#REF!*'3 Cost and finance'!#REF!</f>
        <v>#REF!</v>
      </c>
      <c r="DR21" s="21" t="e">
        <f>'3 Cost and finance'!#REF!*'3 Cost and finance'!#REF!</f>
        <v>#REF!</v>
      </c>
      <c r="DS21" s="21" t="e">
        <f>'3 Cost and finance'!#REF!*'3 Cost and finance'!#REF!</f>
        <v>#REF!</v>
      </c>
      <c r="DT21" s="21" t="e">
        <f>'3 Cost and finance'!#REF!*'3 Cost and finance'!#REF!</f>
        <v>#REF!</v>
      </c>
      <c r="DU21" s="21" t="e">
        <f>'3 Cost and finance'!#REF!*'3 Cost and finance'!#REF!</f>
        <v>#REF!</v>
      </c>
      <c r="DV21" s="21" t="e">
        <f>'3 Cost and finance'!#REF!*'3 Cost and finance'!#REF!</f>
        <v>#REF!</v>
      </c>
      <c r="DW21" s="7"/>
    </row>
    <row r="22" spans="1:127" ht="15.4" x14ac:dyDescent="0.45">
      <c r="A22" s="6"/>
      <c r="B22" s="14"/>
      <c r="C22" s="15"/>
      <c r="D22" s="15"/>
      <c r="E22" s="15"/>
      <c r="F22" s="15"/>
      <c r="G22" s="15"/>
      <c r="H22" s="15"/>
      <c r="I22" s="15"/>
      <c r="J22" s="15"/>
      <c r="K22" s="15"/>
      <c r="L22" s="15"/>
      <c r="M22" s="15"/>
      <c r="N22" s="15"/>
      <c r="O22" s="15"/>
      <c r="P22" s="15"/>
      <c r="Q22" s="15"/>
      <c r="R22" s="15"/>
      <c r="S22" s="10"/>
      <c r="T22" s="10"/>
      <c r="U22" s="14"/>
      <c r="V22" s="15"/>
      <c r="W22" s="15"/>
      <c r="X22" s="15"/>
      <c r="Y22" s="15"/>
      <c r="Z22" s="15"/>
      <c r="AA22" s="15"/>
      <c r="AB22" s="15"/>
      <c r="AC22" s="15"/>
      <c r="AD22" s="15"/>
      <c r="AE22" s="15"/>
      <c r="AF22" s="15"/>
      <c r="AG22" s="15"/>
      <c r="AH22" s="15"/>
      <c r="AI22" s="15"/>
      <c r="AJ22" s="15"/>
      <c r="AK22" s="15"/>
      <c r="AL22" s="16"/>
      <c r="AM22" s="16"/>
      <c r="AN22" s="14"/>
      <c r="AO22" s="15"/>
      <c r="AP22" s="15"/>
      <c r="AQ22" s="15"/>
      <c r="AR22" s="15"/>
      <c r="AS22" s="15"/>
      <c r="AT22" s="15"/>
      <c r="AU22" s="15"/>
      <c r="AV22" s="15"/>
      <c r="AW22" s="15"/>
      <c r="AX22" s="15"/>
      <c r="AY22" s="15"/>
      <c r="AZ22" s="15"/>
      <c r="BA22" s="15"/>
      <c r="BB22" s="15"/>
      <c r="BC22" s="15"/>
      <c r="BD22" s="15"/>
      <c r="BE22" s="14"/>
      <c r="BF22" s="14"/>
      <c r="BG22" s="14"/>
      <c r="BH22" s="14"/>
      <c r="BI22" s="14"/>
      <c r="BJ22" s="14"/>
      <c r="BK22" s="14"/>
      <c r="BL22" s="14"/>
      <c r="BM22" s="14"/>
      <c r="BN22" s="14"/>
      <c r="BO22" s="14"/>
      <c r="BP22" s="14"/>
      <c r="BQ22" s="14"/>
      <c r="BR22" s="14"/>
      <c r="BS22" s="14"/>
      <c r="BT22" s="14"/>
      <c r="BU22" s="14"/>
      <c r="BV22" s="14"/>
      <c r="BW22" s="14"/>
      <c r="BX22" s="14"/>
      <c r="BY22" s="15"/>
      <c r="BZ22" s="15"/>
      <c r="CA22" s="15"/>
      <c r="CB22" s="15"/>
      <c r="CC22" s="15"/>
      <c r="CD22" s="15"/>
      <c r="CE22" s="15"/>
      <c r="CF22" s="15"/>
      <c r="CG22" s="15"/>
      <c r="CH22" s="15"/>
      <c r="CI22" s="15"/>
      <c r="CJ22" s="15"/>
      <c r="CK22" s="15"/>
      <c r="CL22" s="15"/>
      <c r="CM22" s="16"/>
      <c r="CN22" s="14"/>
      <c r="CO22" s="15"/>
      <c r="CP22" s="15"/>
      <c r="CQ22" s="21" t="e">
        <f>'3 Cost and finance'!#REF!*'3 Cost and finance'!#REF!</f>
        <v>#REF!</v>
      </c>
      <c r="CR22" s="21" t="e">
        <f>'3 Cost and finance'!#REF!*'3 Cost and finance'!#REF!</f>
        <v>#REF!</v>
      </c>
      <c r="CS22" s="21" t="e">
        <f>'3 Cost and finance'!#REF!*'3 Cost and finance'!#REF!</f>
        <v>#REF!</v>
      </c>
      <c r="CT22" s="21" t="e">
        <f>'3 Cost and finance'!#REF!*'3 Cost and finance'!#REF!</f>
        <v>#REF!</v>
      </c>
      <c r="CU22" s="21" t="e">
        <f>'3 Cost and finance'!#REF!*'3 Cost and finance'!#REF!</f>
        <v>#REF!</v>
      </c>
      <c r="CV22" s="21" t="e">
        <f>'3 Cost and finance'!#REF!*'3 Cost and finance'!#REF!</f>
        <v>#REF!</v>
      </c>
      <c r="CW22" s="21" t="e">
        <f>'3 Cost and finance'!#REF!*'3 Cost and finance'!#REF!</f>
        <v>#REF!</v>
      </c>
      <c r="CX22" s="21" t="e">
        <f>'3 Cost and finance'!#REF!*'3 Cost and finance'!#REF!</f>
        <v>#REF!</v>
      </c>
      <c r="CY22" s="21" t="e">
        <f>'3 Cost and finance'!#REF!*'3 Cost and finance'!#REF!</f>
        <v>#REF!</v>
      </c>
      <c r="CZ22" s="21" t="e">
        <f>'3 Cost and finance'!#REF!*'3 Cost and finance'!#REF!</f>
        <v>#REF!</v>
      </c>
      <c r="DA22" s="21" t="e">
        <f>'3 Cost and finance'!#REF!*'3 Cost and finance'!#REF!</f>
        <v>#REF!</v>
      </c>
      <c r="DB22" s="21" t="e">
        <f>'3 Cost and finance'!#REF!*'3 Cost and finance'!#REF!</f>
        <v>#REF!</v>
      </c>
      <c r="DC22" s="21" t="e">
        <f>'3 Cost and finance'!#REF!*'3 Cost and finance'!#REF!</f>
        <v>#REF!</v>
      </c>
      <c r="DD22" s="21" t="e">
        <f>'3 Cost and finance'!#REF!*'3 Cost and finance'!#REF!</f>
        <v>#REF!</v>
      </c>
      <c r="DE22" s="10"/>
      <c r="DF22" s="8" t="e">
        <f>'3 Cost and finance'!#REF!</f>
        <v>#REF!</v>
      </c>
      <c r="DG22" s="21" t="e">
        <f>'3 Cost and finance'!#REF!*'3 Cost and finance'!#REF!</f>
        <v>#REF!</v>
      </c>
      <c r="DH22" s="21" t="e">
        <f>'3 Cost and finance'!#REF!*'3 Cost and finance'!#REF!</f>
        <v>#REF!</v>
      </c>
      <c r="DI22" s="21" t="e">
        <f>'3 Cost and finance'!#REF!*'3 Cost and finance'!#REF!</f>
        <v>#REF!</v>
      </c>
      <c r="DJ22" s="21" t="e">
        <f>'3 Cost and finance'!#REF!*'3 Cost and finance'!#REF!</f>
        <v>#REF!</v>
      </c>
      <c r="DK22" s="21" t="e">
        <f>'3 Cost and finance'!#REF!*'3 Cost and finance'!#REF!</f>
        <v>#REF!</v>
      </c>
      <c r="DL22" s="21" t="e">
        <f>'3 Cost and finance'!#REF!*'3 Cost and finance'!#REF!</f>
        <v>#REF!</v>
      </c>
      <c r="DM22" s="21" t="e">
        <f>'3 Cost and finance'!#REF!*'3 Cost and finance'!#REF!</f>
        <v>#REF!</v>
      </c>
      <c r="DN22" s="21" t="e">
        <f>'3 Cost and finance'!#REF!*'3 Cost and finance'!#REF!</f>
        <v>#REF!</v>
      </c>
      <c r="DO22" s="21" t="e">
        <f>'3 Cost and finance'!#REF!*'3 Cost and finance'!#REF!</f>
        <v>#REF!</v>
      </c>
      <c r="DP22" s="21" t="e">
        <f>'3 Cost and finance'!#REF!*'3 Cost and finance'!#REF!</f>
        <v>#REF!</v>
      </c>
      <c r="DQ22" s="21" t="e">
        <f>'3 Cost and finance'!#REF!*'3 Cost and finance'!#REF!</f>
        <v>#REF!</v>
      </c>
      <c r="DR22" s="21" t="e">
        <f>'3 Cost and finance'!#REF!*'3 Cost and finance'!#REF!</f>
        <v>#REF!</v>
      </c>
      <c r="DS22" s="21" t="e">
        <f>'3 Cost and finance'!#REF!*'3 Cost and finance'!#REF!</f>
        <v>#REF!</v>
      </c>
      <c r="DT22" s="21" t="e">
        <f>'3 Cost and finance'!#REF!*'3 Cost and finance'!#REF!</f>
        <v>#REF!</v>
      </c>
      <c r="DU22" s="21" t="e">
        <f>'3 Cost and finance'!#REF!*'3 Cost and finance'!#REF!</f>
        <v>#REF!</v>
      </c>
      <c r="DV22" s="21" t="e">
        <f>'3 Cost and finance'!#REF!*'3 Cost and finance'!#REF!</f>
        <v>#REF!</v>
      </c>
      <c r="DW22" s="7"/>
    </row>
    <row r="23" spans="1:127" ht="15.4" x14ac:dyDescent="0.45">
      <c r="A23" s="6"/>
      <c r="S23" s="10"/>
      <c r="T23" s="10"/>
      <c r="CQ23" s="21" t="e">
        <f>'3 Cost and finance'!#REF!*'3 Cost and finance'!#REF!</f>
        <v>#REF!</v>
      </c>
      <c r="CR23" s="21" t="e">
        <f>'3 Cost and finance'!#REF!*'3 Cost and finance'!#REF!</f>
        <v>#REF!</v>
      </c>
      <c r="CS23" s="21" t="e">
        <f>'3 Cost and finance'!#REF!*'3 Cost and finance'!#REF!</f>
        <v>#REF!</v>
      </c>
      <c r="CT23" s="21" t="e">
        <f>'3 Cost and finance'!#REF!*'3 Cost and finance'!#REF!</f>
        <v>#REF!</v>
      </c>
      <c r="CU23" s="21" t="e">
        <f>'3 Cost and finance'!#REF!*'3 Cost and finance'!#REF!</f>
        <v>#REF!</v>
      </c>
      <c r="CV23" s="21" t="e">
        <f>'3 Cost and finance'!#REF!*'3 Cost and finance'!#REF!</f>
        <v>#REF!</v>
      </c>
      <c r="CW23" s="21" t="e">
        <f>'3 Cost and finance'!#REF!*'3 Cost and finance'!#REF!</f>
        <v>#REF!</v>
      </c>
      <c r="CX23" s="21" t="e">
        <f>'3 Cost and finance'!#REF!*'3 Cost and finance'!#REF!</f>
        <v>#REF!</v>
      </c>
      <c r="CY23" s="21" t="e">
        <f>'3 Cost and finance'!#REF!*'3 Cost and finance'!#REF!</f>
        <v>#REF!</v>
      </c>
      <c r="CZ23" s="21" t="e">
        <f>'3 Cost and finance'!#REF!*'3 Cost and finance'!#REF!</f>
        <v>#REF!</v>
      </c>
      <c r="DA23" s="21" t="e">
        <f>'3 Cost and finance'!#REF!*'3 Cost and finance'!#REF!</f>
        <v>#REF!</v>
      </c>
      <c r="DB23" s="21" t="e">
        <f>'3 Cost and finance'!#REF!*'3 Cost and finance'!#REF!</f>
        <v>#REF!</v>
      </c>
      <c r="DC23" s="21" t="e">
        <f>'3 Cost and finance'!#REF!*'3 Cost and finance'!#REF!</f>
        <v>#REF!</v>
      </c>
      <c r="DD23" s="21" t="e">
        <f>'3 Cost and finance'!#REF!*'3 Cost and finance'!#REF!</f>
        <v>#REF!</v>
      </c>
      <c r="DE23" s="10"/>
      <c r="DF23" s="8" t="e">
        <f>'3 Cost and finance'!#REF!</f>
        <v>#REF!</v>
      </c>
      <c r="DG23" s="21" t="e">
        <f>'3 Cost and finance'!#REF!*'3 Cost and finance'!#REF!</f>
        <v>#REF!</v>
      </c>
      <c r="DH23" s="21" t="e">
        <f>'3 Cost and finance'!#REF!*'3 Cost and finance'!#REF!</f>
        <v>#REF!</v>
      </c>
      <c r="DI23" s="21" t="e">
        <f>'3 Cost and finance'!#REF!*'3 Cost and finance'!#REF!</f>
        <v>#REF!</v>
      </c>
      <c r="DJ23" s="21" t="e">
        <f>'3 Cost and finance'!#REF!*'3 Cost and finance'!#REF!</f>
        <v>#REF!</v>
      </c>
      <c r="DK23" s="21" t="e">
        <f>'3 Cost and finance'!#REF!*'3 Cost and finance'!#REF!</f>
        <v>#REF!</v>
      </c>
      <c r="DL23" s="21" t="e">
        <f>'3 Cost and finance'!#REF!*'3 Cost and finance'!#REF!</f>
        <v>#REF!</v>
      </c>
      <c r="DM23" s="21" t="e">
        <f>'3 Cost and finance'!#REF!*'3 Cost and finance'!#REF!</f>
        <v>#REF!</v>
      </c>
      <c r="DN23" s="21" t="e">
        <f>'3 Cost and finance'!#REF!*'3 Cost and finance'!#REF!</f>
        <v>#REF!</v>
      </c>
      <c r="DO23" s="21" t="e">
        <f>'3 Cost and finance'!#REF!*'3 Cost and finance'!#REF!</f>
        <v>#REF!</v>
      </c>
      <c r="DP23" s="21" t="e">
        <f>'3 Cost and finance'!#REF!*'3 Cost and finance'!#REF!</f>
        <v>#REF!</v>
      </c>
      <c r="DQ23" s="21" t="e">
        <f>'3 Cost and finance'!#REF!*'3 Cost and finance'!#REF!</f>
        <v>#REF!</v>
      </c>
      <c r="DR23" s="21" t="e">
        <f>'3 Cost and finance'!#REF!*'3 Cost and finance'!#REF!</f>
        <v>#REF!</v>
      </c>
      <c r="DS23" s="21" t="e">
        <f>'3 Cost and finance'!#REF!*'3 Cost and finance'!#REF!</f>
        <v>#REF!</v>
      </c>
      <c r="DT23" s="21" t="e">
        <f>'3 Cost and finance'!#REF!*'3 Cost and finance'!#REF!</f>
        <v>#REF!</v>
      </c>
      <c r="DU23" s="21" t="e">
        <f>'3 Cost and finance'!#REF!*'3 Cost and finance'!#REF!</f>
        <v>#REF!</v>
      </c>
      <c r="DV23" s="21" t="e">
        <f>'3 Cost and finance'!#REF!*'3 Cost and finance'!#REF!</f>
        <v>#REF!</v>
      </c>
      <c r="DW23" s="7"/>
    </row>
    <row r="24" spans="1:127" ht="15.4" x14ac:dyDescent="0.45">
      <c r="A24" s="6"/>
      <c r="S24" s="10"/>
      <c r="T24" s="10"/>
      <c r="CQ24" s="21" t="e">
        <f>'3 Cost and finance'!#REF!*'3 Cost and finance'!#REF!</f>
        <v>#REF!</v>
      </c>
      <c r="CR24" s="21" t="e">
        <f>'3 Cost and finance'!#REF!*'3 Cost and finance'!#REF!</f>
        <v>#REF!</v>
      </c>
      <c r="CS24" s="21" t="e">
        <f>'3 Cost and finance'!#REF!*'3 Cost and finance'!#REF!</f>
        <v>#REF!</v>
      </c>
      <c r="CT24" s="21" t="e">
        <f>'3 Cost and finance'!#REF!*'3 Cost and finance'!#REF!</f>
        <v>#REF!</v>
      </c>
      <c r="CU24" s="21" t="e">
        <f>'3 Cost and finance'!#REF!*'3 Cost and finance'!#REF!</f>
        <v>#REF!</v>
      </c>
      <c r="CV24" s="21" t="e">
        <f>'3 Cost and finance'!#REF!*'3 Cost and finance'!#REF!</f>
        <v>#REF!</v>
      </c>
      <c r="CW24" s="21" t="e">
        <f>'3 Cost and finance'!#REF!*'3 Cost and finance'!#REF!</f>
        <v>#REF!</v>
      </c>
      <c r="CX24" s="21" t="e">
        <f>'3 Cost and finance'!#REF!*'3 Cost and finance'!#REF!</f>
        <v>#REF!</v>
      </c>
      <c r="CY24" s="21" t="e">
        <f>'3 Cost and finance'!#REF!*'3 Cost and finance'!#REF!</f>
        <v>#REF!</v>
      </c>
      <c r="CZ24" s="21" t="e">
        <f>'3 Cost and finance'!#REF!*'3 Cost and finance'!#REF!</f>
        <v>#REF!</v>
      </c>
      <c r="DA24" s="21" t="e">
        <f>'3 Cost and finance'!#REF!*'3 Cost and finance'!#REF!</f>
        <v>#REF!</v>
      </c>
      <c r="DB24" s="21" t="e">
        <f>'3 Cost and finance'!#REF!*'3 Cost and finance'!#REF!</f>
        <v>#REF!</v>
      </c>
      <c r="DC24" s="21" t="e">
        <f>'3 Cost and finance'!#REF!*'3 Cost and finance'!#REF!</f>
        <v>#REF!</v>
      </c>
      <c r="DD24" s="21" t="e">
        <f>'3 Cost and finance'!#REF!*'3 Cost and finance'!#REF!</f>
        <v>#REF!</v>
      </c>
      <c r="DE24" s="10"/>
      <c r="DF24" s="8" t="e">
        <f>'3 Cost and finance'!#REF!</f>
        <v>#REF!</v>
      </c>
      <c r="DG24" s="21" t="e">
        <f>'3 Cost and finance'!#REF!*'3 Cost and finance'!#REF!</f>
        <v>#REF!</v>
      </c>
      <c r="DH24" s="21" t="e">
        <f>'3 Cost and finance'!#REF!*'3 Cost and finance'!#REF!</f>
        <v>#REF!</v>
      </c>
      <c r="DI24" s="21" t="e">
        <f>'3 Cost and finance'!#REF!*'3 Cost and finance'!#REF!</f>
        <v>#REF!</v>
      </c>
      <c r="DJ24" s="21" t="e">
        <f>'3 Cost and finance'!#REF!*'3 Cost and finance'!#REF!</f>
        <v>#REF!</v>
      </c>
      <c r="DK24" s="21" t="e">
        <f>'3 Cost and finance'!#REF!*'3 Cost and finance'!#REF!</f>
        <v>#REF!</v>
      </c>
      <c r="DL24" s="21" t="e">
        <f>'3 Cost and finance'!#REF!*'3 Cost and finance'!#REF!</f>
        <v>#REF!</v>
      </c>
      <c r="DM24" s="21" t="e">
        <f>'3 Cost and finance'!#REF!*'3 Cost and finance'!#REF!</f>
        <v>#REF!</v>
      </c>
      <c r="DN24" s="21" t="e">
        <f>'3 Cost and finance'!#REF!*'3 Cost and finance'!#REF!</f>
        <v>#REF!</v>
      </c>
      <c r="DO24" s="21" t="e">
        <f>'3 Cost and finance'!#REF!*'3 Cost and finance'!#REF!</f>
        <v>#REF!</v>
      </c>
      <c r="DP24" s="21" t="e">
        <f>'3 Cost and finance'!#REF!*'3 Cost and finance'!#REF!</f>
        <v>#REF!</v>
      </c>
      <c r="DQ24" s="21" t="e">
        <f>'3 Cost and finance'!#REF!*'3 Cost and finance'!#REF!</f>
        <v>#REF!</v>
      </c>
      <c r="DR24" s="21" t="e">
        <f>'3 Cost and finance'!#REF!*'3 Cost and finance'!#REF!</f>
        <v>#REF!</v>
      </c>
      <c r="DS24" s="21" t="e">
        <f>'3 Cost and finance'!#REF!*'3 Cost and finance'!#REF!</f>
        <v>#REF!</v>
      </c>
      <c r="DT24" s="21" t="e">
        <f>'3 Cost and finance'!#REF!*'3 Cost and finance'!#REF!</f>
        <v>#REF!</v>
      </c>
      <c r="DU24" s="21" t="e">
        <f>'3 Cost and finance'!#REF!*'3 Cost and finance'!#REF!</f>
        <v>#REF!</v>
      </c>
      <c r="DV24" s="21" t="e">
        <f>'3 Cost and finance'!#REF!*'3 Cost and finance'!#REF!</f>
        <v>#REF!</v>
      </c>
      <c r="DW24" s="7"/>
    </row>
    <row r="25" spans="1:127" ht="15.4" x14ac:dyDescent="0.45">
      <c r="A25" s="6"/>
      <c r="S25" s="10"/>
      <c r="T25" s="10"/>
      <c r="CQ25" s="15"/>
      <c r="CR25" s="15"/>
      <c r="CS25" s="15"/>
      <c r="CT25" s="15"/>
      <c r="CU25" s="15"/>
      <c r="CV25" s="15"/>
      <c r="CW25" s="15"/>
      <c r="CX25" s="15"/>
      <c r="CY25" s="15"/>
      <c r="CZ25" s="15"/>
      <c r="DA25" s="15"/>
      <c r="DB25" s="15"/>
      <c r="DC25" s="15"/>
      <c r="DD25" s="15"/>
      <c r="DE25" s="16"/>
      <c r="DF25" s="14"/>
      <c r="DG25" s="15"/>
      <c r="DH25" s="15"/>
      <c r="DI25" s="21" t="e">
        <f>'3 Cost and finance'!#REF!*'3 Cost and finance'!#REF!</f>
        <v>#REF!</v>
      </c>
      <c r="DJ25" s="21" t="e">
        <f>'3 Cost and finance'!#REF!*'3 Cost and finance'!#REF!</f>
        <v>#REF!</v>
      </c>
      <c r="DK25" s="21" t="e">
        <f>'3 Cost and finance'!#REF!*'3 Cost and finance'!#REF!</f>
        <v>#REF!</v>
      </c>
      <c r="DL25" s="21" t="e">
        <f>'3 Cost and finance'!#REF!*'3 Cost and finance'!#REF!</f>
        <v>#REF!</v>
      </c>
      <c r="DM25" s="21" t="e">
        <f>'3 Cost and finance'!#REF!*'3 Cost and finance'!#REF!</f>
        <v>#REF!</v>
      </c>
      <c r="DN25" s="21" t="e">
        <f>'3 Cost and finance'!#REF!*'3 Cost and finance'!#REF!</f>
        <v>#REF!</v>
      </c>
      <c r="DO25" s="21" t="e">
        <f>'3 Cost and finance'!#REF!*'3 Cost and finance'!#REF!</f>
        <v>#REF!</v>
      </c>
      <c r="DP25" s="21" t="e">
        <f>'3 Cost and finance'!#REF!*'3 Cost and finance'!#REF!</f>
        <v>#REF!</v>
      </c>
      <c r="DQ25" s="21" t="e">
        <f>'3 Cost and finance'!#REF!*'3 Cost and finance'!#REF!</f>
        <v>#REF!</v>
      </c>
      <c r="DR25" s="21" t="e">
        <f>'3 Cost and finance'!#REF!*'3 Cost and finance'!#REF!</f>
        <v>#REF!</v>
      </c>
      <c r="DS25" s="21" t="e">
        <f>'3 Cost and finance'!#REF!*'3 Cost and finance'!#REF!</f>
        <v>#REF!</v>
      </c>
      <c r="DT25" s="21" t="e">
        <f>'3 Cost and finance'!#REF!*'3 Cost and finance'!#REF!</f>
        <v>#REF!</v>
      </c>
      <c r="DU25" s="21" t="e">
        <f>'3 Cost and finance'!#REF!*'3 Cost and finance'!#REF!</f>
        <v>#REF!</v>
      </c>
      <c r="DV25" s="21" t="e">
        <f>'3 Cost and finance'!#REF!*'3 Cost and finance'!#REF!</f>
        <v>#REF!</v>
      </c>
      <c r="DW25" s="7"/>
    </row>
    <row r="26" spans="1:127" ht="15.4" x14ac:dyDescent="0.45">
      <c r="A26" s="6"/>
      <c r="S26" s="10"/>
      <c r="T26" s="10"/>
      <c r="DI26" s="21" t="e">
        <f>'3 Cost and finance'!#REF!*'3 Cost and finance'!#REF!</f>
        <v>#REF!</v>
      </c>
      <c r="DJ26" s="21" t="e">
        <f>'3 Cost and finance'!#REF!*'3 Cost and finance'!#REF!</f>
        <v>#REF!</v>
      </c>
      <c r="DK26" s="21" t="e">
        <f>'3 Cost and finance'!#REF!*'3 Cost and finance'!#REF!</f>
        <v>#REF!</v>
      </c>
      <c r="DL26" s="21" t="e">
        <f>'3 Cost and finance'!#REF!*'3 Cost and finance'!#REF!</f>
        <v>#REF!</v>
      </c>
      <c r="DM26" s="21" t="e">
        <f>'3 Cost and finance'!#REF!*'3 Cost and finance'!#REF!</f>
        <v>#REF!</v>
      </c>
      <c r="DN26" s="21" t="e">
        <f>'3 Cost and finance'!#REF!*'3 Cost and finance'!#REF!</f>
        <v>#REF!</v>
      </c>
      <c r="DO26" s="21" t="e">
        <f>'3 Cost and finance'!#REF!*'3 Cost and finance'!#REF!</f>
        <v>#REF!</v>
      </c>
      <c r="DP26" s="21" t="e">
        <f>'3 Cost and finance'!#REF!*'3 Cost and finance'!#REF!</f>
        <v>#REF!</v>
      </c>
      <c r="DQ26" s="21" t="e">
        <f>'3 Cost and finance'!#REF!*'3 Cost and finance'!#REF!</f>
        <v>#REF!</v>
      </c>
      <c r="DR26" s="21" t="e">
        <f>'3 Cost and finance'!#REF!*'3 Cost and finance'!#REF!</f>
        <v>#REF!</v>
      </c>
      <c r="DS26" s="21" t="e">
        <f>'3 Cost and finance'!#REF!*'3 Cost and finance'!#REF!</f>
        <v>#REF!</v>
      </c>
      <c r="DT26" s="21" t="e">
        <f>'3 Cost and finance'!#REF!*'3 Cost and finance'!#REF!</f>
        <v>#REF!</v>
      </c>
      <c r="DU26" s="21" t="e">
        <f>'3 Cost and finance'!#REF!*'3 Cost and finance'!#REF!</f>
        <v>#REF!</v>
      </c>
      <c r="DV26" s="21" t="e">
        <f>'3 Cost and finance'!#REF!*'3 Cost and finance'!#REF!</f>
        <v>#REF!</v>
      </c>
      <c r="DW26" s="7"/>
    </row>
    <row r="27" spans="1:127" ht="15.4" x14ac:dyDescent="0.45">
      <c r="A27" s="6"/>
      <c r="S27" s="10"/>
      <c r="T27" s="10"/>
      <c r="DI27" s="21" t="e">
        <f>'3 Cost and finance'!#REF!*'3 Cost and finance'!#REF!</f>
        <v>#REF!</v>
      </c>
      <c r="DJ27" s="21" t="e">
        <f>'3 Cost and finance'!#REF!*'3 Cost and finance'!#REF!</f>
        <v>#REF!</v>
      </c>
      <c r="DK27" s="21" t="e">
        <f>'3 Cost and finance'!#REF!*'3 Cost and finance'!#REF!</f>
        <v>#REF!</v>
      </c>
      <c r="DL27" s="21" t="e">
        <f>'3 Cost and finance'!#REF!*'3 Cost and finance'!#REF!</f>
        <v>#REF!</v>
      </c>
      <c r="DM27" s="21" t="e">
        <f>'3 Cost and finance'!#REF!*'3 Cost and finance'!#REF!</f>
        <v>#REF!</v>
      </c>
      <c r="DN27" s="21" t="e">
        <f>'3 Cost and finance'!#REF!*'3 Cost and finance'!#REF!</f>
        <v>#REF!</v>
      </c>
      <c r="DO27" s="21" t="e">
        <f>'3 Cost and finance'!#REF!*'3 Cost and finance'!#REF!</f>
        <v>#REF!</v>
      </c>
      <c r="DP27" s="21" t="e">
        <f>'3 Cost and finance'!#REF!*'3 Cost and finance'!#REF!</f>
        <v>#REF!</v>
      </c>
      <c r="DQ27" s="21" t="e">
        <f>'3 Cost and finance'!#REF!*'3 Cost and finance'!#REF!</f>
        <v>#REF!</v>
      </c>
      <c r="DR27" s="21" t="e">
        <f>'3 Cost and finance'!#REF!*'3 Cost and finance'!#REF!</f>
        <v>#REF!</v>
      </c>
      <c r="DS27" s="21" t="e">
        <f>'3 Cost and finance'!#REF!*'3 Cost and finance'!#REF!</f>
        <v>#REF!</v>
      </c>
      <c r="DT27" s="21" t="e">
        <f>'3 Cost and finance'!#REF!*'3 Cost and finance'!#REF!</f>
        <v>#REF!</v>
      </c>
      <c r="DU27" s="21" t="e">
        <f>'3 Cost and finance'!#REF!*'3 Cost and finance'!#REF!</f>
        <v>#REF!</v>
      </c>
      <c r="DV27" s="21" t="e">
        <f>'3 Cost and finance'!#REF!*'3 Cost and finance'!#REF!</f>
        <v>#REF!</v>
      </c>
      <c r="DW27" s="7"/>
    </row>
    <row r="28" spans="1:127" ht="15.4" x14ac:dyDescent="0.45">
      <c r="A28" s="6"/>
      <c r="S28" s="10"/>
      <c r="T28" s="10"/>
      <c r="DI28" s="21" t="e">
        <f>'3 Cost and finance'!#REF!*'3 Cost and finance'!#REF!</f>
        <v>#REF!</v>
      </c>
      <c r="DJ28" s="21" t="e">
        <f>'3 Cost and finance'!#REF!*'3 Cost and finance'!#REF!</f>
        <v>#REF!</v>
      </c>
      <c r="DK28" s="21" t="e">
        <f>'3 Cost and finance'!#REF!*'3 Cost and finance'!#REF!</f>
        <v>#REF!</v>
      </c>
      <c r="DL28" s="21" t="e">
        <f>'3 Cost and finance'!#REF!*'3 Cost and finance'!#REF!</f>
        <v>#REF!</v>
      </c>
      <c r="DM28" s="21" t="e">
        <f>'3 Cost and finance'!#REF!*'3 Cost and finance'!#REF!</f>
        <v>#REF!</v>
      </c>
      <c r="DN28" s="21" t="e">
        <f>'3 Cost and finance'!#REF!*'3 Cost and finance'!#REF!</f>
        <v>#REF!</v>
      </c>
      <c r="DO28" s="21" t="e">
        <f>'3 Cost and finance'!#REF!*'3 Cost and finance'!#REF!</f>
        <v>#REF!</v>
      </c>
      <c r="DP28" s="21" t="e">
        <f>'3 Cost and finance'!#REF!*'3 Cost and finance'!#REF!</f>
        <v>#REF!</v>
      </c>
      <c r="DQ28" s="21" t="e">
        <f>'3 Cost and finance'!#REF!*'3 Cost and finance'!#REF!</f>
        <v>#REF!</v>
      </c>
      <c r="DR28" s="21" t="e">
        <f>'3 Cost and finance'!#REF!*'3 Cost and finance'!#REF!</f>
        <v>#REF!</v>
      </c>
      <c r="DS28" s="21" t="e">
        <f>'3 Cost and finance'!#REF!*'3 Cost and finance'!#REF!</f>
        <v>#REF!</v>
      </c>
      <c r="DT28" s="21" t="e">
        <f>'3 Cost and finance'!#REF!*'3 Cost and finance'!#REF!</f>
        <v>#REF!</v>
      </c>
      <c r="DU28" s="21" t="e">
        <f>'3 Cost and finance'!#REF!*'3 Cost and finance'!#REF!</f>
        <v>#REF!</v>
      </c>
      <c r="DV28" s="21" t="e">
        <f>'3 Cost and finance'!#REF!*'3 Cost and finance'!#REF!</f>
        <v>#REF!</v>
      </c>
      <c r="DW28" s="7"/>
    </row>
    <row r="29" spans="1:127" ht="15.4" x14ac:dyDescent="0.45">
      <c r="A29" s="6"/>
      <c r="S29" s="10"/>
      <c r="T29" s="10"/>
      <c r="DI29" s="21" t="e">
        <f>'3 Cost and finance'!#REF!*'3 Cost and finance'!#REF!</f>
        <v>#REF!</v>
      </c>
      <c r="DJ29" s="21" t="e">
        <f>'3 Cost and finance'!#REF!*'3 Cost and finance'!#REF!</f>
        <v>#REF!</v>
      </c>
      <c r="DK29" s="21" t="e">
        <f>'3 Cost and finance'!#REF!*'3 Cost and finance'!#REF!</f>
        <v>#REF!</v>
      </c>
      <c r="DL29" s="21" t="e">
        <f>'3 Cost and finance'!#REF!*'3 Cost and finance'!#REF!</f>
        <v>#REF!</v>
      </c>
      <c r="DM29" s="21" t="e">
        <f>'3 Cost and finance'!#REF!*'3 Cost and finance'!#REF!</f>
        <v>#REF!</v>
      </c>
      <c r="DN29" s="21" t="e">
        <f>'3 Cost and finance'!#REF!*'3 Cost and finance'!#REF!</f>
        <v>#REF!</v>
      </c>
      <c r="DO29" s="21" t="e">
        <f>'3 Cost and finance'!#REF!*'3 Cost and finance'!#REF!</f>
        <v>#REF!</v>
      </c>
      <c r="DP29" s="21" t="e">
        <f>'3 Cost and finance'!#REF!*'3 Cost and finance'!#REF!</f>
        <v>#REF!</v>
      </c>
      <c r="DQ29" s="21" t="e">
        <f>'3 Cost and finance'!#REF!*'3 Cost and finance'!#REF!</f>
        <v>#REF!</v>
      </c>
      <c r="DR29" s="21" t="e">
        <f>'3 Cost and finance'!#REF!*'3 Cost and finance'!#REF!</f>
        <v>#REF!</v>
      </c>
      <c r="DS29" s="21" t="e">
        <f>'3 Cost and finance'!#REF!*'3 Cost and finance'!#REF!</f>
        <v>#REF!</v>
      </c>
      <c r="DT29" s="21" t="e">
        <f>'3 Cost and finance'!#REF!*'3 Cost and finance'!#REF!</f>
        <v>#REF!</v>
      </c>
      <c r="DU29" s="21" t="e">
        <f>'3 Cost and finance'!#REF!*'3 Cost and finance'!#REF!</f>
        <v>#REF!</v>
      </c>
      <c r="DV29" s="21" t="e">
        <f>'3 Cost and finance'!#REF!*'3 Cost and finance'!#REF!</f>
        <v>#REF!</v>
      </c>
      <c r="DW29" s="7"/>
    </row>
    <row r="30" spans="1:127" ht="15.4" x14ac:dyDescent="0.45">
      <c r="A30" s="6"/>
      <c r="S30" s="10"/>
      <c r="T30" s="10"/>
      <c r="DI30" s="21" t="e">
        <f>'3 Cost and finance'!#REF!*'3 Cost and finance'!#REF!</f>
        <v>#REF!</v>
      </c>
      <c r="DJ30" s="21" t="e">
        <f>'3 Cost and finance'!#REF!*'3 Cost and finance'!#REF!</f>
        <v>#REF!</v>
      </c>
      <c r="DK30" s="21" t="e">
        <f>'3 Cost and finance'!#REF!*'3 Cost and finance'!#REF!</f>
        <v>#REF!</v>
      </c>
      <c r="DL30" s="21" t="e">
        <f>'3 Cost and finance'!#REF!*'3 Cost and finance'!#REF!</f>
        <v>#REF!</v>
      </c>
      <c r="DM30" s="21" t="e">
        <f>'3 Cost and finance'!#REF!*'3 Cost and finance'!#REF!</f>
        <v>#REF!</v>
      </c>
      <c r="DN30" s="21" t="e">
        <f>'3 Cost and finance'!#REF!*'3 Cost and finance'!#REF!</f>
        <v>#REF!</v>
      </c>
      <c r="DO30" s="21" t="e">
        <f>'3 Cost and finance'!#REF!*'3 Cost and finance'!#REF!</f>
        <v>#REF!</v>
      </c>
      <c r="DP30" s="21" t="e">
        <f>'3 Cost and finance'!#REF!*'3 Cost and finance'!#REF!</f>
        <v>#REF!</v>
      </c>
      <c r="DQ30" s="21" t="e">
        <f>'3 Cost and finance'!#REF!*'3 Cost and finance'!#REF!</f>
        <v>#REF!</v>
      </c>
      <c r="DR30" s="21" t="e">
        <f>'3 Cost and finance'!#REF!*'3 Cost and finance'!#REF!</f>
        <v>#REF!</v>
      </c>
      <c r="DS30" s="21" t="e">
        <f>'3 Cost and finance'!#REF!*'3 Cost and finance'!#REF!</f>
        <v>#REF!</v>
      </c>
      <c r="DT30" s="21" t="e">
        <f>'3 Cost and finance'!#REF!*'3 Cost and finance'!#REF!</f>
        <v>#REF!</v>
      </c>
      <c r="DU30" s="21" t="e">
        <f>'3 Cost and finance'!#REF!*'3 Cost and finance'!#REF!</f>
        <v>#REF!</v>
      </c>
      <c r="DV30" s="21" t="e">
        <f>'3 Cost and finance'!#REF!*'3 Cost and finance'!#REF!</f>
        <v>#REF!</v>
      </c>
      <c r="DW30" s="7"/>
    </row>
    <row r="31" spans="1:127" s="2" customFormat="1" ht="15.4" x14ac:dyDescent="0.45">
      <c r="A31" s="12"/>
      <c r="B31"/>
      <c r="C31"/>
      <c r="D31"/>
      <c r="E31"/>
      <c r="F31"/>
      <c r="G31"/>
      <c r="H31"/>
      <c r="I31"/>
      <c r="J31"/>
      <c r="K31"/>
      <c r="L31"/>
      <c r="M31"/>
      <c r="N31"/>
      <c r="O31"/>
      <c r="P31"/>
      <c r="Q31"/>
      <c r="R31"/>
      <c r="S31" s="16"/>
      <c r="T31" s="16"/>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s="15"/>
      <c r="DJ31" s="15"/>
      <c r="DK31" s="15"/>
      <c r="DL31" s="15"/>
      <c r="DM31" s="15"/>
      <c r="DN31" s="15"/>
      <c r="DO31" s="15"/>
      <c r="DP31" s="15"/>
      <c r="DQ31" s="15"/>
      <c r="DR31" s="15"/>
      <c r="DS31" s="15"/>
      <c r="DT31" s="15"/>
      <c r="DU31" s="15"/>
      <c r="DV31" s="15"/>
      <c r="DW31" s="14"/>
    </row>
    <row r="32" spans="1:127" hidden="1" x14ac:dyDescent="0.45"/>
    <row r="33" hidden="1" x14ac:dyDescent="0.45"/>
    <row r="34" hidden="1" x14ac:dyDescent="0.45"/>
    <row r="35" hidden="1" x14ac:dyDescent="0.45"/>
    <row r="36" hidden="1" x14ac:dyDescent="0.45"/>
    <row r="37" hidden="1" x14ac:dyDescent="0.45"/>
    <row r="38" hidden="1" x14ac:dyDescent="0.45"/>
    <row r="39" hidden="1" x14ac:dyDescent="0.45"/>
    <row r="40" hidden="1" x14ac:dyDescent="0.45"/>
    <row r="41" hidden="1" x14ac:dyDescent="0.45"/>
    <row r="42" hidden="1" x14ac:dyDescent="0.45"/>
    <row r="43" hidden="1" x14ac:dyDescent="0.45"/>
    <row r="44" hidden="1" x14ac:dyDescent="0.45"/>
    <row r="45" hidden="1" x14ac:dyDescent="0.45"/>
    <row r="46" hidden="1" x14ac:dyDescent="0.45"/>
    <row r="47" hidden="1" x14ac:dyDescent="0.45"/>
    <row r="48" hidden="1" x14ac:dyDescent="0.45"/>
    <row r="49" hidden="1" x14ac:dyDescent="0.45"/>
    <row r="50" hidden="1" x14ac:dyDescent="0.45"/>
    <row r="51" hidden="1" x14ac:dyDescent="0.45"/>
    <row r="52" hidden="1" x14ac:dyDescent="0.45"/>
    <row r="53" hidden="1" x14ac:dyDescent="0.45"/>
    <row r="54" hidden="1" x14ac:dyDescent="0.45"/>
    <row r="55" hidden="1" x14ac:dyDescent="0.45"/>
    <row r="56" hidden="1" x14ac:dyDescent="0.45"/>
    <row r="57" hidden="1" x14ac:dyDescent="0.45"/>
    <row r="58" hidden="1" x14ac:dyDescent="0.45"/>
    <row r="59" hidden="1" x14ac:dyDescent="0.45"/>
    <row r="60" hidden="1" x14ac:dyDescent="0.45"/>
    <row r="61" hidden="1" x14ac:dyDescent="0.45"/>
    <row r="62" hidden="1" x14ac:dyDescent="0.45"/>
    <row r="63" hidden="1" x14ac:dyDescent="0.45"/>
    <row r="64" hidden="1" x14ac:dyDescent="0.45"/>
    <row r="65" hidden="1" x14ac:dyDescent="0.45"/>
    <row r="66" hidden="1" x14ac:dyDescent="0.45"/>
    <row r="67" hidden="1" x14ac:dyDescent="0.45"/>
    <row r="68" hidden="1" x14ac:dyDescent="0.45"/>
    <row r="69" hidden="1" x14ac:dyDescent="0.45"/>
    <row r="70" hidden="1" x14ac:dyDescent="0.45"/>
    <row r="71" hidden="1" x14ac:dyDescent="0.45"/>
    <row r="72" hidden="1" x14ac:dyDescent="0.45"/>
    <row r="73" hidden="1" x14ac:dyDescent="0.45"/>
    <row r="74" hidden="1" x14ac:dyDescent="0.45"/>
    <row r="75" hidden="1" x14ac:dyDescent="0.45"/>
    <row r="76" hidden="1" x14ac:dyDescent="0.45"/>
    <row r="77" hidden="1" x14ac:dyDescent="0.45"/>
    <row r="78" hidden="1" x14ac:dyDescent="0.45"/>
    <row r="79" hidden="1" x14ac:dyDescent="0.45"/>
    <row r="80"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x14ac:dyDescent="0.45"/>
    <row r="132" x14ac:dyDescent="0.45"/>
    <row r="133" x14ac:dyDescent="0.45"/>
    <row r="134" x14ac:dyDescent="0.45"/>
    <row r="135" x14ac:dyDescent="0.45"/>
    <row r="136" x14ac:dyDescent="0.45"/>
    <row r="137" x14ac:dyDescent="0.45"/>
    <row r="138" x14ac:dyDescent="0.45"/>
    <row r="139" x14ac:dyDescent="0.45"/>
    <row r="140" x14ac:dyDescent="0.45"/>
    <row r="141" x14ac:dyDescent="0.45"/>
    <row r="142" x14ac:dyDescent="0.45"/>
    <row r="143" x14ac:dyDescent="0.45"/>
    <row r="144" x14ac:dyDescent="0.45"/>
    <row r="145" x14ac:dyDescent="0.45"/>
    <row r="146" x14ac:dyDescent="0.45"/>
    <row r="147" x14ac:dyDescent="0.45"/>
    <row r="148" x14ac:dyDescent="0.45"/>
    <row r="149" x14ac:dyDescent="0.45"/>
    <row r="150" x14ac:dyDescent="0.45"/>
    <row r="151" x14ac:dyDescent="0.45"/>
    <row r="152" x14ac:dyDescent="0.45"/>
    <row r="153" x14ac:dyDescent="0.45"/>
    <row r="154" x14ac:dyDescent="0.45"/>
    <row r="155" x14ac:dyDescent="0.45"/>
    <row r="156" x14ac:dyDescent="0.45"/>
  </sheetData>
  <sheetProtection formatColumns="0" formatRows="0"/>
  <mergeCells count="15">
    <mergeCell ref="BY2:CL2"/>
    <mergeCell ref="DF6:DV6"/>
    <mergeCell ref="CO3:DD3"/>
    <mergeCell ref="DG3:DV3"/>
    <mergeCell ref="C3:R3"/>
    <mergeCell ref="V3:AK3"/>
    <mergeCell ref="AO3:BD3"/>
    <mergeCell ref="BY3:CL3"/>
    <mergeCell ref="BG3:BV3"/>
    <mergeCell ref="B6:R6"/>
    <mergeCell ref="U6:AK6"/>
    <mergeCell ref="AN6:BD6"/>
    <mergeCell ref="BX6:CL6"/>
    <mergeCell ref="BF6:BV6"/>
    <mergeCell ref="CN6:DD6"/>
  </mergeCells>
  <pageMargins left="0.7" right="0.7" top="0.75" bottom="0.75" header="0.3" footer="0.3"/>
  <pageSetup paperSize="9" scale="31" orientation="portrait" r:id="rId1"/>
  <colBreaks count="2" manualBreakCount="2">
    <brk id="19" max="57" man="1"/>
    <brk id="38" max="5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3" tint="0.59999389629810485"/>
  </sheetPr>
  <dimension ref="B1:G28"/>
  <sheetViews>
    <sheetView workbookViewId="0">
      <selection activeCell="C4" sqref="C4"/>
    </sheetView>
  </sheetViews>
  <sheetFormatPr defaultColWidth="9.1328125" defaultRowHeight="14.25" x14ac:dyDescent="0.45"/>
  <cols>
    <col min="1" max="1" width="9.1328125" style="100"/>
    <col min="2" max="2" width="23.73046875" style="115" customWidth="1"/>
    <col min="3" max="7" width="17.73046875" style="115" customWidth="1"/>
    <col min="8" max="16384" width="9.1328125" style="100"/>
  </cols>
  <sheetData>
    <row r="1" spans="2:5" x14ac:dyDescent="0.45">
      <c r="C1" s="154" t="s">
        <v>707</v>
      </c>
    </row>
    <row r="2" spans="2:5" x14ac:dyDescent="0.45">
      <c r="B2" s="154" t="s">
        <v>674</v>
      </c>
      <c r="C2" s="154" t="s">
        <v>706</v>
      </c>
      <c r="D2" s="116"/>
      <c r="E2" s="116"/>
    </row>
    <row r="3" spans="2:5" x14ac:dyDescent="0.45">
      <c r="B3" s="180" t="s">
        <v>759</v>
      </c>
      <c r="C3" s="155" t="s">
        <v>641</v>
      </c>
      <c r="D3" s="117"/>
      <c r="E3" s="117"/>
    </row>
    <row r="4" spans="2:5" x14ac:dyDescent="0.45">
      <c r="B4" s="117">
        <v>43435</v>
      </c>
      <c r="C4" s="117">
        <v>43344</v>
      </c>
      <c r="D4" s="117"/>
      <c r="E4" s="117"/>
    </row>
    <row r="5" spans="2:5" x14ac:dyDescent="0.45">
      <c r="B5" s="117">
        <v>43466</v>
      </c>
      <c r="C5" s="117">
        <v>43313</v>
      </c>
      <c r="D5" s="117"/>
      <c r="E5" s="117"/>
    </row>
    <row r="6" spans="2:5" x14ac:dyDescent="0.45">
      <c r="B6" s="117">
        <v>43497</v>
      </c>
      <c r="C6" s="117">
        <v>43282</v>
      </c>
      <c r="D6" s="117"/>
      <c r="E6" s="117"/>
    </row>
    <row r="7" spans="2:5" x14ac:dyDescent="0.45">
      <c r="B7" s="117">
        <v>43525</v>
      </c>
      <c r="C7" s="117">
        <v>43252</v>
      </c>
      <c r="D7" s="117"/>
      <c r="E7" s="117"/>
    </row>
    <row r="8" spans="2:5" x14ac:dyDescent="0.45">
      <c r="B8" s="117">
        <v>43556</v>
      </c>
      <c r="C8" s="117">
        <v>43221</v>
      </c>
      <c r="D8" s="117"/>
      <c r="E8" s="117"/>
    </row>
    <row r="9" spans="2:5" x14ac:dyDescent="0.45">
      <c r="B9" s="117">
        <v>43586</v>
      </c>
      <c r="C9" s="117">
        <v>43191</v>
      </c>
      <c r="D9" s="117"/>
      <c r="E9" s="117"/>
    </row>
    <row r="10" spans="2:5" x14ac:dyDescent="0.45">
      <c r="B10" s="117">
        <v>43617</v>
      </c>
      <c r="C10" s="117">
        <v>43160</v>
      </c>
      <c r="D10" s="117"/>
      <c r="E10" s="117"/>
    </row>
    <row r="11" spans="2:5" x14ac:dyDescent="0.45">
      <c r="B11" s="117">
        <v>43647</v>
      </c>
      <c r="C11" s="117">
        <v>43132</v>
      </c>
      <c r="D11" s="117"/>
      <c r="E11" s="117"/>
    </row>
    <row r="12" spans="2:5" x14ac:dyDescent="0.45">
      <c r="B12" s="117">
        <v>43678</v>
      </c>
      <c r="C12" s="117">
        <v>43101</v>
      </c>
      <c r="D12" s="117"/>
      <c r="E12" s="117"/>
    </row>
    <row r="13" spans="2:5" x14ac:dyDescent="0.45">
      <c r="B13" s="117">
        <v>43709</v>
      </c>
      <c r="C13" s="117">
        <v>43070</v>
      </c>
      <c r="D13" s="117"/>
      <c r="E13" s="117"/>
    </row>
    <row r="14" spans="2:5" x14ac:dyDescent="0.45">
      <c r="B14" s="117">
        <v>43739</v>
      </c>
      <c r="C14" s="117">
        <v>43040</v>
      </c>
      <c r="D14" s="117"/>
      <c r="E14" s="117"/>
    </row>
    <row r="15" spans="2:5" x14ac:dyDescent="0.45">
      <c r="B15" s="117">
        <v>43770</v>
      </c>
      <c r="C15" s="117">
        <v>43009</v>
      </c>
      <c r="D15" s="117"/>
      <c r="E15" s="117"/>
    </row>
    <row r="16" spans="2:5" x14ac:dyDescent="0.45">
      <c r="B16" s="117">
        <v>43800</v>
      </c>
      <c r="C16" s="117">
        <v>42979</v>
      </c>
      <c r="D16" s="117"/>
      <c r="E16" s="117"/>
    </row>
    <row r="17" spans="2:3" x14ac:dyDescent="0.45">
      <c r="B17" s="117">
        <v>43831</v>
      </c>
      <c r="C17" s="117">
        <v>42948</v>
      </c>
    </row>
    <row r="18" spans="2:3" x14ac:dyDescent="0.45">
      <c r="B18" s="117">
        <v>43862</v>
      </c>
      <c r="C18" s="117">
        <v>42917</v>
      </c>
    </row>
    <row r="19" spans="2:3" x14ac:dyDescent="0.45">
      <c r="B19" s="117">
        <v>43891</v>
      </c>
      <c r="C19" s="117">
        <v>42887</v>
      </c>
    </row>
    <row r="20" spans="2:3" x14ac:dyDescent="0.45">
      <c r="B20" s="117">
        <v>43922</v>
      </c>
      <c r="C20" s="117">
        <v>42856</v>
      </c>
    </row>
    <row r="21" spans="2:3" x14ac:dyDescent="0.45">
      <c r="B21" s="117">
        <v>43952</v>
      </c>
      <c r="C21" s="117">
        <v>42826</v>
      </c>
    </row>
    <row r="22" spans="2:3" x14ac:dyDescent="0.45">
      <c r="B22" s="117">
        <v>43983</v>
      </c>
      <c r="C22" s="117">
        <v>42795</v>
      </c>
    </row>
    <row r="23" spans="2:3" x14ac:dyDescent="0.45">
      <c r="B23" s="117">
        <v>44013</v>
      </c>
      <c r="C23" s="117">
        <v>42767</v>
      </c>
    </row>
    <row r="24" spans="2:3" x14ac:dyDescent="0.45">
      <c r="B24" s="117">
        <v>44044</v>
      </c>
      <c r="C24" s="117">
        <v>42736</v>
      </c>
    </row>
    <row r="25" spans="2:3" x14ac:dyDescent="0.45">
      <c r="B25" s="117">
        <v>44075</v>
      </c>
      <c r="C25" s="117"/>
    </row>
    <row r="26" spans="2:3" x14ac:dyDescent="0.45">
      <c r="B26" s="117">
        <v>44105</v>
      </c>
      <c r="C26" s="117"/>
    </row>
    <row r="27" spans="2:3" x14ac:dyDescent="0.45">
      <c r="B27" s="117">
        <v>44136</v>
      </c>
      <c r="C27" s="117"/>
    </row>
    <row r="28" spans="2:3" x14ac:dyDescent="0.45">
      <c r="B28" s="117">
        <v>44166</v>
      </c>
      <c r="C28" s="11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tabColor theme="4" tint="0.39997558519241921"/>
  </sheetPr>
  <dimension ref="A1:D262"/>
  <sheetViews>
    <sheetView workbookViewId="0"/>
  </sheetViews>
  <sheetFormatPr defaultColWidth="9.1328125" defaultRowHeight="14.25" x14ac:dyDescent="0.45"/>
  <cols>
    <col min="1" max="1" width="10" style="100" bestFit="1" customWidth="1"/>
    <col min="2" max="2" width="83.73046875" style="100" bestFit="1" customWidth="1"/>
    <col min="3" max="3" width="97.86328125" style="100" bestFit="1" customWidth="1"/>
    <col min="4" max="16384" width="9.1328125" style="100"/>
  </cols>
  <sheetData>
    <row r="1" spans="1:4" x14ac:dyDescent="0.45">
      <c r="A1" s="103" t="s">
        <v>61</v>
      </c>
    </row>
    <row r="2" spans="1:4" x14ac:dyDescent="0.45">
      <c r="A2" s="100" t="s">
        <v>346</v>
      </c>
      <c r="B2" s="100" t="s">
        <v>26</v>
      </c>
      <c r="C2" s="100" t="s">
        <v>26</v>
      </c>
      <c r="D2" s="100" t="s">
        <v>642</v>
      </c>
    </row>
    <row r="3" spans="1:4" x14ac:dyDescent="0.45">
      <c r="A3" s="100" t="s">
        <v>86</v>
      </c>
      <c r="B3" s="100" t="s">
        <v>60</v>
      </c>
      <c r="C3" s="100" t="s">
        <v>545</v>
      </c>
      <c r="D3" s="100" t="s">
        <v>642</v>
      </c>
    </row>
    <row r="4" spans="1:4" x14ac:dyDescent="0.45">
      <c r="A4" s="100">
        <v>10110</v>
      </c>
      <c r="B4" s="100" t="s">
        <v>87</v>
      </c>
      <c r="C4" s="100" t="s">
        <v>87</v>
      </c>
      <c r="D4" s="100" t="str">
        <f t="shared" ref="D4:D67" si="0">CONCATENATE("SIC code: ",A4,":  ",B4)</f>
        <v>SIC code: 10110:  Processing and preserving of meat</v>
      </c>
    </row>
    <row r="5" spans="1:4" x14ac:dyDescent="0.45">
      <c r="A5" s="100">
        <v>10120</v>
      </c>
      <c r="B5" s="100" t="s">
        <v>88</v>
      </c>
      <c r="C5" s="100" t="s">
        <v>88</v>
      </c>
      <c r="D5" s="100" t="str">
        <f t="shared" si="0"/>
        <v>SIC code: 10120:  Processing and preserving of poultry meat</v>
      </c>
    </row>
    <row r="6" spans="1:4" x14ac:dyDescent="0.45">
      <c r="A6" s="100">
        <v>10130</v>
      </c>
      <c r="B6" s="100" t="s">
        <v>89</v>
      </c>
      <c r="C6" s="100" t="s">
        <v>89</v>
      </c>
      <c r="D6" s="100" t="str">
        <f t="shared" si="0"/>
        <v>SIC code: 10130:  Production of meat and poultry meat products</v>
      </c>
    </row>
    <row r="7" spans="1:4" x14ac:dyDescent="0.45">
      <c r="A7" s="100">
        <v>10200</v>
      </c>
      <c r="B7" s="100" t="s">
        <v>90</v>
      </c>
      <c r="C7" s="100" t="s">
        <v>90</v>
      </c>
      <c r="D7" s="100" t="str">
        <f t="shared" si="0"/>
        <v>SIC code: 10200:  Processing and preserving of fish, crustaceans and molluscs</v>
      </c>
    </row>
    <row r="8" spans="1:4" x14ac:dyDescent="0.45">
      <c r="A8" s="100">
        <v>10310</v>
      </c>
      <c r="B8" s="100" t="s">
        <v>91</v>
      </c>
      <c r="C8" s="100" t="s">
        <v>91</v>
      </c>
      <c r="D8" s="100" t="str">
        <f t="shared" si="0"/>
        <v>SIC code: 10310:  Processing and preserving of potatoes</v>
      </c>
    </row>
    <row r="9" spans="1:4" x14ac:dyDescent="0.45">
      <c r="A9" s="100">
        <v>10320</v>
      </c>
      <c r="B9" s="100" t="s">
        <v>347</v>
      </c>
      <c r="C9" s="100" t="s">
        <v>92</v>
      </c>
      <c r="D9" s="100" t="str">
        <f t="shared" si="0"/>
        <v>SIC code: 10320:  Fruit and vegetable juice</v>
      </c>
    </row>
    <row r="10" spans="1:4" x14ac:dyDescent="0.45">
      <c r="A10" s="100">
        <v>10390</v>
      </c>
      <c r="B10" s="100" t="s">
        <v>93</v>
      </c>
      <c r="C10" s="100" t="s">
        <v>93</v>
      </c>
      <c r="D10" s="100" t="str">
        <f t="shared" si="0"/>
        <v>SIC code: 10390:  Other processing and preserving of fruit and vegetables</v>
      </c>
    </row>
    <row r="11" spans="1:4" x14ac:dyDescent="0.45">
      <c r="A11" s="100">
        <v>10410</v>
      </c>
      <c r="B11" s="100" t="s">
        <v>348</v>
      </c>
      <c r="C11" s="100" t="s">
        <v>94</v>
      </c>
      <c r="D11" s="100" t="str">
        <f t="shared" si="0"/>
        <v>SIC code: 10410:  Oils and fats</v>
      </c>
    </row>
    <row r="12" spans="1:4" x14ac:dyDescent="0.45">
      <c r="A12" s="100">
        <v>10420</v>
      </c>
      <c r="B12" s="100" t="s">
        <v>349</v>
      </c>
      <c r="C12" s="100" t="s">
        <v>95</v>
      </c>
      <c r="D12" s="100" t="str">
        <f t="shared" si="0"/>
        <v>SIC code: 10420:  Margarine and similar edible fats</v>
      </c>
    </row>
    <row r="13" spans="1:4" x14ac:dyDescent="0.45">
      <c r="A13" s="100">
        <v>10511</v>
      </c>
      <c r="B13" s="100" t="s">
        <v>96</v>
      </c>
      <c r="C13" s="100" t="s">
        <v>96</v>
      </c>
      <c r="D13" s="100" t="str">
        <f t="shared" si="0"/>
        <v>SIC code: 10511:  Liquid milk and cream production</v>
      </c>
    </row>
    <row r="14" spans="1:4" x14ac:dyDescent="0.45">
      <c r="A14" s="100">
        <v>10512</v>
      </c>
      <c r="B14" s="100" t="s">
        <v>97</v>
      </c>
      <c r="C14" s="100" t="s">
        <v>97</v>
      </c>
      <c r="D14" s="100" t="str">
        <f t="shared" si="0"/>
        <v>SIC code: 10512:  Butter and cheese production</v>
      </c>
    </row>
    <row r="15" spans="1:4" x14ac:dyDescent="0.45">
      <c r="A15" s="100">
        <v>10519</v>
      </c>
      <c r="B15" s="100" t="s">
        <v>350</v>
      </c>
      <c r="C15" s="100" t="s">
        <v>98</v>
      </c>
      <c r="D15" s="100" t="str">
        <f t="shared" si="0"/>
        <v>SIC code: 10519:  Other milk products</v>
      </c>
    </row>
    <row r="16" spans="1:4" x14ac:dyDescent="0.45">
      <c r="A16" s="100">
        <v>10520</v>
      </c>
      <c r="B16" s="100" t="s">
        <v>351</v>
      </c>
      <c r="C16" s="100" t="s">
        <v>99</v>
      </c>
      <c r="D16" s="100" t="str">
        <f t="shared" si="0"/>
        <v>SIC code: 10520:  Ice cream</v>
      </c>
    </row>
    <row r="17" spans="1:4" x14ac:dyDescent="0.45">
      <c r="A17" s="100">
        <v>10611</v>
      </c>
      <c r="B17" s="100" t="s">
        <v>100</v>
      </c>
      <c r="C17" s="100" t="s">
        <v>100</v>
      </c>
      <c r="D17" s="100" t="str">
        <f t="shared" si="0"/>
        <v>SIC code: 10611:  Grain milling</v>
      </c>
    </row>
    <row r="18" spans="1:4" x14ac:dyDescent="0.45">
      <c r="A18" s="100">
        <v>10612</v>
      </c>
      <c r="B18" s="100" t="s">
        <v>352</v>
      </c>
      <c r="C18" s="100" t="s">
        <v>101</v>
      </c>
      <c r="D18" s="100" t="str">
        <f t="shared" si="0"/>
        <v>SIC code: 10612:  Breakfast cereals and cereals-based food</v>
      </c>
    </row>
    <row r="19" spans="1:4" x14ac:dyDescent="0.45">
      <c r="A19" s="100">
        <v>10620</v>
      </c>
      <c r="B19" s="100" t="s">
        <v>353</v>
      </c>
      <c r="C19" s="100" t="s">
        <v>102</v>
      </c>
      <c r="D19" s="100" t="str">
        <f t="shared" si="0"/>
        <v>SIC code: 10620:  Starches and starch products</v>
      </c>
    </row>
    <row r="20" spans="1:4" x14ac:dyDescent="0.45">
      <c r="A20" s="100">
        <v>10710</v>
      </c>
      <c r="B20" s="100" t="s">
        <v>354</v>
      </c>
      <c r="C20" s="100" t="s">
        <v>103</v>
      </c>
      <c r="D20" s="100" t="str">
        <f t="shared" si="0"/>
        <v>SIC code: 10710:  Bread; fresh pastry goods and cakes</v>
      </c>
    </row>
    <row r="21" spans="1:4" x14ac:dyDescent="0.45">
      <c r="A21" s="100">
        <v>10720</v>
      </c>
      <c r="B21" s="100" t="s">
        <v>355</v>
      </c>
      <c r="C21" s="100" t="s">
        <v>104</v>
      </c>
      <c r="D21" s="100" t="str">
        <f t="shared" si="0"/>
        <v>SIC code: 10720:  Rusks and biscuits; preserved pastry goods and cakes</v>
      </c>
    </row>
    <row r="22" spans="1:4" x14ac:dyDescent="0.45">
      <c r="A22" s="100">
        <v>10730</v>
      </c>
      <c r="B22" s="100" t="s">
        <v>356</v>
      </c>
      <c r="C22" s="100" t="s">
        <v>105</v>
      </c>
      <c r="D22" s="100" t="str">
        <f t="shared" si="0"/>
        <v>SIC code: 10730:  Macaroni, noodles, couscous and similar farinaceous products</v>
      </c>
    </row>
    <row r="23" spans="1:4" x14ac:dyDescent="0.45">
      <c r="A23" s="100">
        <v>10810</v>
      </c>
      <c r="B23" s="100" t="s">
        <v>357</v>
      </c>
      <c r="C23" s="100" t="s">
        <v>106</v>
      </c>
      <c r="D23" s="100" t="str">
        <f t="shared" si="0"/>
        <v>SIC code: 10810:  Sugar</v>
      </c>
    </row>
    <row r="24" spans="1:4" x14ac:dyDescent="0.45">
      <c r="A24" s="100">
        <v>10821</v>
      </c>
      <c r="B24" s="100" t="s">
        <v>358</v>
      </c>
      <c r="C24" s="100" t="s">
        <v>107</v>
      </c>
      <c r="D24" s="100" t="str">
        <f t="shared" si="0"/>
        <v>SIC code: 10821:  Cocoa and chocolate confectionery</v>
      </c>
    </row>
    <row r="25" spans="1:4" x14ac:dyDescent="0.45">
      <c r="A25" s="100">
        <v>10822</v>
      </c>
      <c r="B25" s="100" t="s">
        <v>359</v>
      </c>
      <c r="C25" s="100" t="s">
        <v>108</v>
      </c>
      <c r="D25" s="100" t="str">
        <f t="shared" si="0"/>
        <v>SIC code: 10822:  Sugar Confectionery</v>
      </c>
    </row>
    <row r="26" spans="1:4" x14ac:dyDescent="0.45">
      <c r="A26" s="100">
        <v>10831</v>
      </c>
      <c r="B26" s="100" t="s">
        <v>109</v>
      </c>
      <c r="C26" s="100" t="s">
        <v>109</v>
      </c>
      <c r="D26" s="100" t="str">
        <f t="shared" si="0"/>
        <v>SIC code: 10831:  Tea processing</v>
      </c>
    </row>
    <row r="27" spans="1:4" x14ac:dyDescent="0.45">
      <c r="A27" s="100">
        <v>10832</v>
      </c>
      <c r="B27" s="100" t="s">
        <v>110</v>
      </c>
      <c r="C27" s="100" t="s">
        <v>110</v>
      </c>
      <c r="D27" s="100" t="str">
        <f t="shared" si="0"/>
        <v>SIC code: 10832:  Production of coffee and coffee substitutes</v>
      </c>
    </row>
    <row r="28" spans="1:4" x14ac:dyDescent="0.45">
      <c r="A28" s="100">
        <v>10840</v>
      </c>
      <c r="B28" s="100" t="s">
        <v>360</v>
      </c>
      <c r="C28" s="100" t="s">
        <v>111</v>
      </c>
      <c r="D28" s="100" t="str">
        <f t="shared" si="0"/>
        <v>SIC code: 10840:  Condiments and seasonings</v>
      </c>
    </row>
    <row r="29" spans="1:4" x14ac:dyDescent="0.45">
      <c r="A29" s="100">
        <v>10850</v>
      </c>
      <c r="B29" s="100" t="s">
        <v>361</v>
      </c>
      <c r="C29" s="100" t="s">
        <v>112</v>
      </c>
      <c r="D29" s="100" t="str">
        <f t="shared" si="0"/>
        <v>SIC code: 10850:  Prepared meals and dishes</v>
      </c>
    </row>
    <row r="30" spans="1:4" x14ac:dyDescent="0.45">
      <c r="A30" s="100">
        <v>10860</v>
      </c>
      <c r="B30" s="100" t="s">
        <v>362</v>
      </c>
      <c r="C30" s="100" t="s">
        <v>113</v>
      </c>
      <c r="D30" s="100" t="str">
        <f t="shared" si="0"/>
        <v>SIC code: 10860:  Homogenized food preparations and dietetic food</v>
      </c>
    </row>
    <row r="31" spans="1:4" x14ac:dyDescent="0.45">
      <c r="A31" s="100">
        <v>10890</v>
      </c>
      <c r="B31" s="100" t="s">
        <v>363</v>
      </c>
      <c r="C31" s="100" t="s">
        <v>114</v>
      </c>
      <c r="D31" s="100" t="str">
        <f t="shared" si="0"/>
        <v>SIC code: 10890:  Other food products n.e.c.</v>
      </c>
    </row>
    <row r="32" spans="1:4" x14ac:dyDescent="0.45">
      <c r="A32" s="100">
        <v>10910</v>
      </c>
      <c r="B32" s="100" t="s">
        <v>364</v>
      </c>
      <c r="C32" s="100" t="s">
        <v>115</v>
      </c>
      <c r="D32" s="100" t="str">
        <f t="shared" si="0"/>
        <v>SIC code: 10910:  Prepared feeds for farm animals</v>
      </c>
    </row>
    <row r="33" spans="1:4" x14ac:dyDescent="0.45">
      <c r="A33" s="100">
        <v>10920</v>
      </c>
      <c r="B33" s="100" t="s">
        <v>365</v>
      </c>
      <c r="C33" s="100" t="s">
        <v>116</v>
      </c>
      <c r="D33" s="100" t="str">
        <f t="shared" si="0"/>
        <v>SIC code: 10920:  Prepared pet foods</v>
      </c>
    </row>
    <row r="34" spans="1:4" x14ac:dyDescent="0.45">
      <c r="A34" s="100">
        <v>11010</v>
      </c>
      <c r="B34" s="100" t="s">
        <v>117</v>
      </c>
      <c r="C34" s="100" t="s">
        <v>117</v>
      </c>
      <c r="D34" s="100" t="str">
        <f t="shared" si="0"/>
        <v>SIC code: 11010:  Distilling, rectifying and blending of spirits</v>
      </c>
    </row>
    <row r="35" spans="1:4" x14ac:dyDescent="0.45">
      <c r="A35" s="100">
        <v>11020</v>
      </c>
      <c r="B35" s="100" t="s">
        <v>366</v>
      </c>
      <c r="C35" s="100" t="s">
        <v>118</v>
      </c>
      <c r="D35" s="100" t="str">
        <f t="shared" si="0"/>
        <v>SIC code: 11020:  Wine from grape</v>
      </c>
    </row>
    <row r="36" spans="1:4" x14ac:dyDescent="0.45">
      <c r="A36" s="100">
        <v>11030</v>
      </c>
      <c r="B36" s="100" t="s">
        <v>367</v>
      </c>
      <c r="C36" s="100" t="s">
        <v>119</v>
      </c>
      <c r="D36" s="100" t="str">
        <f t="shared" si="0"/>
        <v>SIC code: 11030:  Cider and other fruit wines</v>
      </c>
    </row>
    <row r="37" spans="1:4" x14ac:dyDescent="0.45">
      <c r="A37" s="100">
        <v>11040</v>
      </c>
      <c r="B37" s="100" t="s">
        <v>368</v>
      </c>
      <c r="C37" s="100" t="s">
        <v>120</v>
      </c>
      <c r="D37" s="100" t="str">
        <f t="shared" si="0"/>
        <v>SIC code: 11040:  Other non-distilled fermented beverages</v>
      </c>
    </row>
    <row r="38" spans="1:4" x14ac:dyDescent="0.45">
      <c r="A38" s="100">
        <v>11050</v>
      </c>
      <c r="B38" s="100" t="s">
        <v>369</v>
      </c>
      <c r="C38" s="100" t="s">
        <v>121</v>
      </c>
      <c r="D38" s="100" t="str">
        <f t="shared" si="0"/>
        <v>SIC code: 11050:  Beer</v>
      </c>
    </row>
    <row r="39" spans="1:4" x14ac:dyDescent="0.45">
      <c r="A39" s="100">
        <v>11060</v>
      </c>
      <c r="B39" s="100" t="s">
        <v>370</v>
      </c>
      <c r="C39" s="100" t="s">
        <v>122</v>
      </c>
      <c r="D39" s="100" t="str">
        <f t="shared" si="0"/>
        <v>SIC code: 11060:  Malt</v>
      </c>
    </row>
    <row r="40" spans="1:4" x14ac:dyDescent="0.45">
      <c r="A40" s="100">
        <v>11070</v>
      </c>
      <c r="B40" s="100" t="s">
        <v>371</v>
      </c>
      <c r="C40" s="100" t="s">
        <v>123</v>
      </c>
      <c r="D40" s="100" t="str">
        <f t="shared" si="0"/>
        <v>SIC code: 11070:  Soft drinks; production of mineral waters and other bottled waters</v>
      </c>
    </row>
    <row r="41" spans="1:4" x14ac:dyDescent="0.45">
      <c r="A41" s="100">
        <v>12000</v>
      </c>
      <c r="B41" s="100" t="s">
        <v>372</v>
      </c>
      <c r="C41" s="100" t="s">
        <v>124</v>
      </c>
      <c r="D41" s="100" t="str">
        <f t="shared" si="0"/>
        <v>SIC code: 12000:  Tobacco products</v>
      </c>
    </row>
    <row r="42" spans="1:4" x14ac:dyDescent="0.45">
      <c r="A42" s="100">
        <v>13100</v>
      </c>
      <c r="B42" s="100" t="s">
        <v>125</v>
      </c>
      <c r="C42" s="100" t="s">
        <v>125</v>
      </c>
      <c r="D42" s="100" t="str">
        <f t="shared" si="0"/>
        <v>SIC code: 13100:  Preparation and spinning of textile fibres</v>
      </c>
    </row>
    <row r="43" spans="1:4" x14ac:dyDescent="0.45">
      <c r="A43" s="100">
        <v>13200</v>
      </c>
      <c r="B43" s="100" t="s">
        <v>126</v>
      </c>
      <c r="C43" s="100" t="s">
        <v>126</v>
      </c>
      <c r="D43" s="100" t="str">
        <f t="shared" si="0"/>
        <v>SIC code: 13200:  Weaving of textiles</v>
      </c>
    </row>
    <row r="44" spans="1:4" x14ac:dyDescent="0.45">
      <c r="A44" s="100">
        <v>13300</v>
      </c>
      <c r="B44" s="100" t="s">
        <v>127</v>
      </c>
      <c r="C44" s="100" t="s">
        <v>127</v>
      </c>
      <c r="D44" s="100" t="str">
        <f t="shared" si="0"/>
        <v>SIC code: 13300:  Finishing of textiles</v>
      </c>
    </row>
    <row r="45" spans="1:4" x14ac:dyDescent="0.45">
      <c r="A45" s="100">
        <v>13910</v>
      </c>
      <c r="B45" s="100" t="s">
        <v>373</v>
      </c>
      <c r="C45" s="100" t="s">
        <v>128</v>
      </c>
      <c r="D45" s="100" t="str">
        <f t="shared" si="0"/>
        <v>SIC code: 13910:  Knitted and crocheted fabrics</v>
      </c>
    </row>
    <row r="46" spans="1:4" x14ac:dyDescent="0.45">
      <c r="A46" s="100">
        <v>13921</v>
      </c>
      <c r="B46" s="100" t="s">
        <v>374</v>
      </c>
      <c r="C46" s="100" t="s">
        <v>129</v>
      </c>
      <c r="D46" s="100" t="str">
        <f t="shared" si="0"/>
        <v>SIC code: 13921:  Soft furnishings</v>
      </c>
    </row>
    <row r="47" spans="1:4" x14ac:dyDescent="0.45">
      <c r="A47" s="100">
        <v>13922</v>
      </c>
      <c r="B47" s="100" t="s">
        <v>375</v>
      </c>
      <c r="C47" s="100" t="s">
        <v>130</v>
      </c>
      <c r="D47" s="100" t="str">
        <f t="shared" si="0"/>
        <v>SIC code: 13922:  Canvas goods, sacks, etc.</v>
      </c>
    </row>
    <row r="48" spans="1:4" x14ac:dyDescent="0.45">
      <c r="A48" s="100">
        <v>13923</v>
      </c>
      <c r="B48" s="100" t="s">
        <v>376</v>
      </c>
      <c r="C48" s="100" t="s">
        <v>131</v>
      </c>
      <c r="D48" s="100" t="str">
        <f t="shared" si="0"/>
        <v>SIC code: 13923:  Household textiles</v>
      </c>
    </row>
    <row r="49" spans="1:4" x14ac:dyDescent="0.45">
      <c r="A49" s="100">
        <v>13931</v>
      </c>
      <c r="B49" s="100" t="s">
        <v>377</v>
      </c>
      <c r="C49" s="100" t="s">
        <v>132</v>
      </c>
      <c r="D49" s="100" t="str">
        <f t="shared" si="0"/>
        <v>SIC code: 13931:  Woven or tufted carpets and rugs</v>
      </c>
    </row>
    <row r="50" spans="1:4" x14ac:dyDescent="0.45">
      <c r="A50" s="100">
        <v>13939</v>
      </c>
      <c r="B50" s="100" t="s">
        <v>378</v>
      </c>
      <c r="C50" s="100" t="s">
        <v>133</v>
      </c>
      <c r="D50" s="100" t="str">
        <f t="shared" si="0"/>
        <v>SIC code: 13939:  Other carpets and rugs</v>
      </c>
    </row>
    <row r="51" spans="1:4" x14ac:dyDescent="0.45">
      <c r="A51" s="100">
        <v>13940</v>
      </c>
      <c r="B51" s="100" t="s">
        <v>379</v>
      </c>
      <c r="C51" s="100" t="s">
        <v>134</v>
      </c>
      <c r="D51" s="100" t="str">
        <f t="shared" si="0"/>
        <v>SIC code: 13940:  Cordage, rope, twine and netting</v>
      </c>
    </row>
    <row r="52" spans="1:4" x14ac:dyDescent="0.45">
      <c r="A52" s="100">
        <v>13950</v>
      </c>
      <c r="B52" s="100" t="s">
        <v>380</v>
      </c>
      <c r="C52" s="100" t="s">
        <v>135</v>
      </c>
      <c r="D52" s="100" t="str">
        <f t="shared" si="0"/>
        <v>SIC code: 13950:  Non-wovens and articles made from non-wovens, except apparel</v>
      </c>
    </row>
    <row r="53" spans="1:4" x14ac:dyDescent="0.45">
      <c r="A53" s="100">
        <v>13960</v>
      </c>
      <c r="B53" s="100" t="s">
        <v>381</v>
      </c>
      <c r="C53" s="100" t="s">
        <v>136</v>
      </c>
      <c r="D53" s="100" t="str">
        <f t="shared" si="0"/>
        <v>SIC code: 13960:  Other technical and industrial textiles</v>
      </c>
    </row>
    <row r="54" spans="1:4" x14ac:dyDescent="0.45">
      <c r="A54" s="100">
        <v>13990</v>
      </c>
      <c r="B54" s="100" t="s">
        <v>382</v>
      </c>
      <c r="C54" s="100" t="s">
        <v>137</v>
      </c>
      <c r="D54" s="100" t="str">
        <f t="shared" si="0"/>
        <v>SIC code: 13990:  Other textiles n.e.c.</v>
      </c>
    </row>
    <row r="55" spans="1:4" x14ac:dyDescent="0.45">
      <c r="A55" s="100">
        <v>14110</v>
      </c>
      <c r="B55" s="100" t="s">
        <v>383</v>
      </c>
      <c r="C55" s="100" t="s">
        <v>138</v>
      </c>
      <c r="D55" s="100" t="str">
        <f t="shared" si="0"/>
        <v>SIC code: 14110:  Leather clothes</v>
      </c>
    </row>
    <row r="56" spans="1:4" x14ac:dyDescent="0.45">
      <c r="A56" s="100">
        <v>14120</v>
      </c>
      <c r="B56" s="100" t="s">
        <v>384</v>
      </c>
      <c r="C56" s="100" t="s">
        <v>139</v>
      </c>
      <c r="D56" s="100" t="str">
        <f t="shared" si="0"/>
        <v>SIC code: 14120:  Workwear</v>
      </c>
    </row>
    <row r="57" spans="1:4" x14ac:dyDescent="0.45">
      <c r="A57" s="100">
        <v>14131</v>
      </c>
      <c r="B57" s="100" t="s">
        <v>385</v>
      </c>
      <c r="C57" s="100" t="s">
        <v>140</v>
      </c>
      <c r="D57" s="100" t="str">
        <f t="shared" si="0"/>
        <v>SIC code: 14131:  Other men's outerwear</v>
      </c>
    </row>
    <row r="58" spans="1:4" x14ac:dyDescent="0.45">
      <c r="A58" s="100">
        <v>14132</v>
      </c>
      <c r="B58" s="100" t="s">
        <v>386</v>
      </c>
      <c r="C58" s="100" t="s">
        <v>141</v>
      </c>
      <c r="D58" s="100" t="str">
        <f t="shared" si="0"/>
        <v>SIC code: 14132:  Other women's outerwear</v>
      </c>
    </row>
    <row r="59" spans="1:4" x14ac:dyDescent="0.45">
      <c r="A59" s="100">
        <v>14141</v>
      </c>
      <c r="B59" s="100" t="s">
        <v>387</v>
      </c>
      <c r="C59" s="100" t="s">
        <v>142</v>
      </c>
      <c r="D59" s="100" t="str">
        <f t="shared" si="0"/>
        <v>SIC code: 14141:  Men's underwear</v>
      </c>
    </row>
    <row r="60" spans="1:4" x14ac:dyDescent="0.45">
      <c r="A60" s="100">
        <v>14142</v>
      </c>
      <c r="B60" s="100" t="s">
        <v>388</v>
      </c>
      <c r="C60" s="100" t="s">
        <v>143</v>
      </c>
      <c r="D60" s="100" t="str">
        <f t="shared" si="0"/>
        <v>SIC code: 14142:  Women's underwear</v>
      </c>
    </row>
    <row r="61" spans="1:4" x14ac:dyDescent="0.45">
      <c r="A61" s="100">
        <v>14190</v>
      </c>
      <c r="B61" s="100" t="s">
        <v>389</v>
      </c>
      <c r="C61" s="100" t="s">
        <v>144</v>
      </c>
      <c r="D61" s="100" t="str">
        <f t="shared" si="0"/>
        <v>SIC code: 14190:  Other wearing apparel and accessories n.e.c.</v>
      </c>
    </row>
    <row r="62" spans="1:4" x14ac:dyDescent="0.45">
      <c r="A62" s="100">
        <v>14200</v>
      </c>
      <c r="B62" s="100" t="s">
        <v>390</v>
      </c>
      <c r="C62" s="100" t="s">
        <v>145</v>
      </c>
      <c r="D62" s="100" t="str">
        <f t="shared" si="0"/>
        <v>SIC code: 14200:  Articles of fur</v>
      </c>
    </row>
    <row r="63" spans="1:4" x14ac:dyDescent="0.45">
      <c r="A63" s="100">
        <v>14310</v>
      </c>
      <c r="B63" s="100" t="s">
        <v>391</v>
      </c>
      <c r="C63" s="100" t="s">
        <v>146</v>
      </c>
      <c r="D63" s="100" t="str">
        <f t="shared" si="0"/>
        <v>SIC code: 14310:  Knitted and crocheted hosiery</v>
      </c>
    </row>
    <row r="64" spans="1:4" x14ac:dyDescent="0.45">
      <c r="A64" s="100">
        <v>14390</v>
      </c>
      <c r="B64" s="100" t="s">
        <v>392</v>
      </c>
      <c r="C64" s="100" t="s">
        <v>147</v>
      </c>
      <c r="D64" s="100" t="str">
        <f t="shared" si="0"/>
        <v>SIC code: 14390:  Other knitted and crocheted apparel</v>
      </c>
    </row>
    <row r="65" spans="1:4" x14ac:dyDescent="0.45">
      <c r="A65" s="100">
        <v>15110</v>
      </c>
      <c r="B65" s="100" t="s">
        <v>148</v>
      </c>
      <c r="C65" s="100" t="s">
        <v>148</v>
      </c>
      <c r="D65" s="100" t="str">
        <f t="shared" si="0"/>
        <v>SIC code: 15110:  Tanning and dressing of leather; dressing and dyeing of fur</v>
      </c>
    </row>
    <row r="66" spans="1:4" x14ac:dyDescent="0.45">
      <c r="A66" s="100">
        <v>15120</v>
      </c>
      <c r="B66" s="100" t="s">
        <v>393</v>
      </c>
      <c r="C66" s="100" t="s">
        <v>149</v>
      </c>
      <c r="D66" s="100" t="str">
        <f t="shared" si="0"/>
        <v>SIC code: 15120:  Luggage, handbags and the like, saddlery and harness</v>
      </c>
    </row>
    <row r="67" spans="1:4" x14ac:dyDescent="0.45">
      <c r="A67" s="100">
        <v>15200</v>
      </c>
      <c r="B67" s="100" t="s">
        <v>394</v>
      </c>
      <c r="C67" s="100" t="s">
        <v>150</v>
      </c>
      <c r="D67" s="100" t="str">
        <f t="shared" si="0"/>
        <v>SIC code: 15200:  Footwear</v>
      </c>
    </row>
    <row r="68" spans="1:4" x14ac:dyDescent="0.45">
      <c r="A68" s="100">
        <v>16100</v>
      </c>
      <c r="B68" s="100" t="s">
        <v>151</v>
      </c>
      <c r="C68" s="100" t="s">
        <v>151</v>
      </c>
      <c r="D68" s="100" t="str">
        <f t="shared" ref="D68:D131" si="1">CONCATENATE("SIC code: ",A68,":  ",B68)</f>
        <v>SIC code: 16100:  Sawmilling and planing of wood</v>
      </c>
    </row>
    <row r="69" spans="1:4" x14ac:dyDescent="0.45">
      <c r="A69" s="100">
        <v>16210</v>
      </c>
      <c r="B69" s="100" t="s">
        <v>395</v>
      </c>
      <c r="C69" s="100" t="s">
        <v>152</v>
      </c>
      <c r="D69" s="100" t="str">
        <f t="shared" si="1"/>
        <v>SIC code: 16210:  Veneer sheets and wood-based panels</v>
      </c>
    </row>
    <row r="70" spans="1:4" x14ac:dyDescent="0.45">
      <c r="A70" s="100">
        <v>16220</v>
      </c>
      <c r="B70" s="100" t="s">
        <v>396</v>
      </c>
      <c r="C70" s="100" t="s">
        <v>153</v>
      </c>
      <c r="D70" s="100" t="str">
        <f t="shared" si="1"/>
        <v>SIC code: 16220:  Assembled parquet floors</v>
      </c>
    </row>
    <row r="71" spans="1:4" x14ac:dyDescent="0.45">
      <c r="A71" s="100">
        <v>16230</v>
      </c>
      <c r="B71" s="100" t="s">
        <v>397</v>
      </c>
      <c r="C71" s="100" t="s">
        <v>154</v>
      </c>
      <c r="D71" s="100" t="str">
        <f t="shared" si="1"/>
        <v>SIC code: 16230:  Other builders' carpentry and joinery</v>
      </c>
    </row>
    <row r="72" spans="1:4" x14ac:dyDescent="0.45">
      <c r="A72" s="100">
        <v>16240</v>
      </c>
      <c r="B72" s="100" t="s">
        <v>398</v>
      </c>
      <c r="C72" s="100" t="s">
        <v>155</v>
      </c>
      <c r="D72" s="100" t="str">
        <f t="shared" si="1"/>
        <v>SIC code: 16240:  Wooden containers</v>
      </c>
    </row>
    <row r="73" spans="1:4" x14ac:dyDescent="0.45">
      <c r="A73" s="100">
        <v>16290</v>
      </c>
      <c r="B73" s="100" t="s">
        <v>399</v>
      </c>
      <c r="C73" s="100" t="s">
        <v>156</v>
      </c>
      <c r="D73" s="100" t="str">
        <f t="shared" si="1"/>
        <v>SIC code: 16290:  Other products of wood; articles of cork, straw and plaiting materials</v>
      </c>
    </row>
    <row r="74" spans="1:4" x14ac:dyDescent="0.45">
      <c r="A74" s="100">
        <v>17110</v>
      </c>
      <c r="B74" s="100" t="s">
        <v>400</v>
      </c>
      <c r="C74" s="100" t="s">
        <v>157</v>
      </c>
      <c r="D74" s="100" t="str">
        <f t="shared" si="1"/>
        <v>SIC code: 17110:  Pulp</v>
      </c>
    </row>
    <row r="75" spans="1:4" x14ac:dyDescent="0.45">
      <c r="A75" s="100">
        <v>17120</v>
      </c>
      <c r="B75" s="100" t="s">
        <v>401</v>
      </c>
      <c r="C75" s="100" t="s">
        <v>158</v>
      </c>
      <c r="D75" s="100" t="str">
        <f t="shared" si="1"/>
        <v>SIC code: 17120:  Paper and paperboard</v>
      </c>
    </row>
    <row r="76" spans="1:4" x14ac:dyDescent="0.45">
      <c r="A76" s="100">
        <v>17211</v>
      </c>
      <c r="B76" s="100" t="s">
        <v>402</v>
      </c>
      <c r="C76" s="100" t="s">
        <v>159</v>
      </c>
      <c r="D76" s="100" t="str">
        <f t="shared" si="1"/>
        <v>SIC code: 17211:  Corrugated paper and paperboard, sacks and bags</v>
      </c>
    </row>
    <row r="77" spans="1:4" x14ac:dyDescent="0.45">
      <c r="A77" s="100">
        <v>17219</v>
      </c>
      <c r="B77" s="100" t="s">
        <v>403</v>
      </c>
      <c r="C77" s="100" t="s">
        <v>160</v>
      </c>
      <c r="D77" s="100" t="str">
        <f t="shared" si="1"/>
        <v>SIC code: 17219:  Other paper and paperboard containers</v>
      </c>
    </row>
    <row r="78" spans="1:4" x14ac:dyDescent="0.45">
      <c r="A78" s="100">
        <v>17220</v>
      </c>
      <c r="B78" s="100" t="s">
        <v>404</v>
      </c>
      <c r="C78" s="100" t="s">
        <v>161</v>
      </c>
      <c r="D78" s="100" t="str">
        <f t="shared" si="1"/>
        <v>SIC code: 17220:  Household and sanitary goods and of toilet requisites</v>
      </c>
    </row>
    <row r="79" spans="1:4" x14ac:dyDescent="0.45">
      <c r="A79" s="100">
        <v>17230</v>
      </c>
      <c r="B79" s="100" t="s">
        <v>405</v>
      </c>
      <c r="C79" s="100" t="s">
        <v>162</v>
      </c>
      <c r="D79" s="100" t="str">
        <f t="shared" si="1"/>
        <v>SIC code: 17230:  Paper stationery</v>
      </c>
    </row>
    <row r="80" spans="1:4" x14ac:dyDescent="0.45">
      <c r="A80" s="100">
        <v>17240</v>
      </c>
      <c r="B80" s="100" t="s">
        <v>406</v>
      </c>
      <c r="C80" s="100" t="s">
        <v>163</v>
      </c>
      <c r="D80" s="100" t="str">
        <f t="shared" si="1"/>
        <v>SIC code: 17240:  Wallpaper</v>
      </c>
    </row>
    <row r="81" spans="1:4" x14ac:dyDescent="0.45">
      <c r="A81" s="100">
        <v>17290</v>
      </c>
      <c r="B81" s="100" t="s">
        <v>407</v>
      </c>
      <c r="C81" s="100" t="s">
        <v>164</v>
      </c>
      <c r="D81" s="100" t="str">
        <f t="shared" si="1"/>
        <v>SIC code: 17290:  Other articles of paper and paperboard n.e.c.</v>
      </c>
    </row>
    <row r="82" spans="1:4" x14ac:dyDescent="0.45">
      <c r="A82" s="100">
        <v>18110</v>
      </c>
      <c r="B82" s="100" t="s">
        <v>165</v>
      </c>
      <c r="C82" s="100" t="s">
        <v>165</v>
      </c>
      <c r="D82" s="100" t="str">
        <f t="shared" si="1"/>
        <v>SIC code: 18110:  Printing of newspapers</v>
      </c>
    </row>
    <row r="83" spans="1:4" x14ac:dyDescent="0.45">
      <c r="A83" s="100">
        <v>18121</v>
      </c>
      <c r="B83" s="100" t="s">
        <v>408</v>
      </c>
      <c r="C83" s="100" t="s">
        <v>166</v>
      </c>
      <c r="D83" s="100" t="str">
        <f t="shared" si="1"/>
        <v>SIC code: 18121:  Printed labels</v>
      </c>
    </row>
    <row r="84" spans="1:4" x14ac:dyDescent="0.45">
      <c r="A84" s="100">
        <v>18129</v>
      </c>
      <c r="B84" s="100" t="s">
        <v>167</v>
      </c>
      <c r="C84" s="100" t="s">
        <v>167</v>
      </c>
      <c r="D84" s="100" t="str">
        <f t="shared" si="1"/>
        <v>SIC code: 18129:  Printing n.e.c.</v>
      </c>
    </row>
    <row r="85" spans="1:4" x14ac:dyDescent="0.45">
      <c r="A85" s="100">
        <v>18130</v>
      </c>
      <c r="B85" s="100" t="s">
        <v>168</v>
      </c>
      <c r="C85" s="100" t="s">
        <v>168</v>
      </c>
      <c r="D85" s="100" t="str">
        <f t="shared" si="1"/>
        <v>SIC code: 18130:  Pre-press and pre-media services</v>
      </c>
    </row>
    <row r="86" spans="1:4" x14ac:dyDescent="0.45">
      <c r="A86" s="100">
        <v>18140</v>
      </c>
      <c r="B86" s="100" t="s">
        <v>169</v>
      </c>
      <c r="C86" s="100" t="s">
        <v>169</v>
      </c>
      <c r="D86" s="100" t="str">
        <f t="shared" si="1"/>
        <v>SIC code: 18140:  Binding and related services</v>
      </c>
    </row>
    <row r="87" spans="1:4" x14ac:dyDescent="0.45">
      <c r="A87" s="100">
        <v>18201</v>
      </c>
      <c r="B87" s="100" t="s">
        <v>170</v>
      </c>
      <c r="C87" s="100" t="s">
        <v>170</v>
      </c>
      <c r="D87" s="100" t="str">
        <f t="shared" si="1"/>
        <v>SIC code: 18201:  Reproduction of sound recording</v>
      </c>
    </row>
    <row r="88" spans="1:4" x14ac:dyDescent="0.45">
      <c r="A88" s="100">
        <v>18202</v>
      </c>
      <c r="B88" s="100" t="s">
        <v>171</v>
      </c>
      <c r="C88" s="100" t="s">
        <v>171</v>
      </c>
      <c r="D88" s="100" t="str">
        <f t="shared" si="1"/>
        <v>SIC code: 18202:  Reproduction of video recording</v>
      </c>
    </row>
    <row r="89" spans="1:4" x14ac:dyDescent="0.45">
      <c r="A89" s="100">
        <v>18203</v>
      </c>
      <c r="B89" s="100" t="s">
        <v>172</v>
      </c>
      <c r="C89" s="100" t="s">
        <v>172</v>
      </c>
      <c r="D89" s="100" t="str">
        <f t="shared" si="1"/>
        <v>SIC code: 18203:  Reproduction of computer media</v>
      </c>
    </row>
    <row r="90" spans="1:4" x14ac:dyDescent="0.45">
      <c r="A90" s="100">
        <v>19100</v>
      </c>
      <c r="B90" s="100" t="s">
        <v>409</v>
      </c>
      <c r="C90" s="100" t="s">
        <v>173</v>
      </c>
      <c r="D90" s="100" t="str">
        <f t="shared" si="1"/>
        <v>SIC code: 19100:  Coke oven products</v>
      </c>
    </row>
    <row r="91" spans="1:4" x14ac:dyDescent="0.45">
      <c r="A91" s="100">
        <v>19201</v>
      </c>
      <c r="B91" s="100" t="s">
        <v>174</v>
      </c>
      <c r="C91" s="100" t="s">
        <v>174</v>
      </c>
      <c r="D91" s="100" t="str">
        <f t="shared" si="1"/>
        <v>SIC code: 19201:  Mineral oil refining</v>
      </c>
    </row>
    <row r="92" spans="1:4" x14ac:dyDescent="0.45">
      <c r="A92" s="100">
        <v>19209</v>
      </c>
      <c r="B92" s="100" t="s">
        <v>175</v>
      </c>
      <c r="C92" s="100" t="s">
        <v>175</v>
      </c>
      <c r="D92" s="100" t="str">
        <f t="shared" si="1"/>
        <v>SIC code: 19209:  Other treatment of petroleum products (excluding petrochemicals manufacture)</v>
      </c>
    </row>
    <row r="93" spans="1:4" x14ac:dyDescent="0.45">
      <c r="A93" s="100">
        <v>20110</v>
      </c>
      <c r="B93" s="100" t="s">
        <v>410</v>
      </c>
      <c r="C93" s="100" t="s">
        <v>176</v>
      </c>
      <c r="D93" s="100" t="str">
        <f t="shared" si="1"/>
        <v>SIC code: 20110:  Industrial gases</v>
      </c>
    </row>
    <row r="94" spans="1:4" x14ac:dyDescent="0.45">
      <c r="A94" s="100">
        <v>20120</v>
      </c>
      <c r="B94" s="100" t="s">
        <v>411</v>
      </c>
      <c r="C94" s="100" t="s">
        <v>177</v>
      </c>
      <c r="D94" s="100" t="str">
        <f t="shared" si="1"/>
        <v>SIC code: 20120:  Dyes and pigments</v>
      </c>
    </row>
    <row r="95" spans="1:4" x14ac:dyDescent="0.45">
      <c r="A95" s="100">
        <v>20130</v>
      </c>
      <c r="B95" s="100" t="s">
        <v>412</v>
      </c>
      <c r="C95" s="100" t="s">
        <v>178</v>
      </c>
      <c r="D95" s="100" t="str">
        <f t="shared" si="1"/>
        <v>SIC code: 20130:  Other inorganic basic chemicals</v>
      </c>
    </row>
    <row r="96" spans="1:4" x14ac:dyDescent="0.45">
      <c r="A96" s="100">
        <v>20140</v>
      </c>
      <c r="B96" s="100" t="s">
        <v>413</v>
      </c>
      <c r="C96" s="100" t="s">
        <v>179</v>
      </c>
      <c r="D96" s="100" t="str">
        <f t="shared" si="1"/>
        <v>SIC code: 20140:  Other organic basic chemicals</v>
      </c>
    </row>
    <row r="97" spans="1:4" x14ac:dyDescent="0.45">
      <c r="A97" s="100">
        <v>20150</v>
      </c>
      <c r="B97" s="100" t="s">
        <v>414</v>
      </c>
      <c r="C97" s="100" t="s">
        <v>180</v>
      </c>
      <c r="D97" s="100" t="str">
        <f t="shared" si="1"/>
        <v>SIC code: 20150:  Fertilizers and nitrogen compounds</v>
      </c>
    </row>
    <row r="98" spans="1:4" x14ac:dyDescent="0.45">
      <c r="A98" s="100">
        <v>20160</v>
      </c>
      <c r="B98" s="100" t="s">
        <v>415</v>
      </c>
      <c r="C98" s="100" t="s">
        <v>181</v>
      </c>
      <c r="D98" s="100" t="str">
        <f t="shared" si="1"/>
        <v>SIC code: 20160:  Plastics in primary forms</v>
      </c>
    </row>
    <row r="99" spans="1:4" x14ac:dyDescent="0.45">
      <c r="A99" s="100">
        <v>20170</v>
      </c>
      <c r="B99" s="100" t="s">
        <v>416</v>
      </c>
      <c r="C99" s="100" t="s">
        <v>182</v>
      </c>
      <c r="D99" s="100" t="str">
        <f t="shared" si="1"/>
        <v>SIC code: 20170:  Synthetic rubber in primary forms</v>
      </c>
    </row>
    <row r="100" spans="1:4" x14ac:dyDescent="0.45">
      <c r="A100" s="100">
        <v>20200</v>
      </c>
      <c r="B100" s="100" t="s">
        <v>417</v>
      </c>
      <c r="C100" s="100" t="s">
        <v>183</v>
      </c>
      <c r="D100" s="100" t="str">
        <f t="shared" si="1"/>
        <v>SIC code: 20200:  Pesticides and other agrochemical products</v>
      </c>
    </row>
    <row r="101" spans="1:4" x14ac:dyDescent="0.45">
      <c r="A101" s="100">
        <v>20301</v>
      </c>
      <c r="B101" s="100" t="s">
        <v>418</v>
      </c>
      <c r="C101" s="100" t="s">
        <v>184</v>
      </c>
      <c r="D101" s="100" t="str">
        <f t="shared" si="1"/>
        <v>SIC code: 20301:  Paints, varnishes and similar coatings, mastics and sealants</v>
      </c>
    </row>
    <row r="102" spans="1:4" x14ac:dyDescent="0.45">
      <c r="A102" s="100">
        <v>20302</v>
      </c>
      <c r="B102" s="100" t="s">
        <v>419</v>
      </c>
      <c r="C102" s="100" t="s">
        <v>185</v>
      </c>
      <c r="D102" s="100" t="str">
        <f t="shared" si="1"/>
        <v>SIC code: 20302:  Printing ink</v>
      </c>
    </row>
    <row r="103" spans="1:4" x14ac:dyDescent="0.45">
      <c r="A103" s="100">
        <v>20411</v>
      </c>
      <c r="B103" s="100" t="s">
        <v>420</v>
      </c>
      <c r="C103" s="100" t="s">
        <v>186</v>
      </c>
      <c r="D103" s="100" t="str">
        <f t="shared" si="1"/>
        <v>SIC code: 20411:  Soap and detergents</v>
      </c>
    </row>
    <row r="104" spans="1:4" x14ac:dyDescent="0.45">
      <c r="A104" s="100">
        <v>20412</v>
      </c>
      <c r="B104" s="100" t="s">
        <v>421</v>
      </c>
      <c r="C104" s="100" t="s">
        <v>187</v>
      </c>
      <c r="D104" s="100" t="str">
        <f t="shared" si="1"/>
        <v>SIC code: 20412:  Cleaning and polishing preparations</v>
      </c>
    </row>
    <row r="105" spans="1:4" x14ac:dyDescent="0.45">
      <c r="A105" s="100">
        <v>20420</v>
      </c>
      <c r="B105" s="100" t="s">
        <v>422</v>
      </c>
      <c r="C105" s="100" t="s">
        <v>188</v>
      </c>
      <c r="D105" s="100" t="str">
        <f t="shared" si="1"/>
        <v>SIC code: 20420:  Perfumes and toilet preparations</v>
      </c>
    </row>
    <row r="106" spans="1:4" x14ac:dyDescent="0.45">
      <c r="A106" s="100">
        <v>20510</v>
      </c>
      <c r="B106" s="100" t="s">
        <v>423</v>
      </c>
      <c r="C106" s="100" t="s">
        <v>189</v>
      </c>
      <c r="D106" s="100" t="str">
        <f t="shared" si="1"/>
        <v>SIC code: 20510:  Explosives</v>
      </c>
    </row>
    <row r="107" spans="1:4" x14ac:dyDescent="0.45">
      <c r="A107" s="100">
        <v>20520</v>
      </c>
      <c r="B107" s="100" t="s">
        <v>424</v>
      </c>
      <c r="C107" s="100" t="s">
        <v>190</v>
      </c>
      <c r="D107" s="100" t="str">
        <f t="shared" si="1"/>
        <v>SIC code: 20520:  Glues</v>
      </c>
    </row>
    <row r="108" spans="1:4" x14ac:dyDescent="0.45">
      <c r="A108" s="100">
        <v>20530</v>
      </c>
      <c r="B108" s="100" t="s">
        <v>425</v>
      </c>
      <c r="C108" s="100" t="s">
        <v>191</v>
      </c>
      <c r="D108" s="100" t="str">
        <f t="shared" si="1"/>
        <v>SIC code: 20530:  Essential oils</v>
      </c>
    </row>
    <row r="109" spans="1:4" x14ac:dyDescent="0.45">
      <c r="A109" s="100">
        <v>20590</v>
      </c>
      <c r="B109" s="100" t="s">
        <v>426</v>
      </c>
      <c r="C109" s="100" t="s">
        <v>192</v>
      </c>
      <c r="D109" s="100" t="str">
        <f t="shared" si="1"/>
        <v>SIC code: 20590:  Other chemical products n.e.c.</v>
      </c>
    </row>
    <row r="110" spans="1:4" x14ac:dyDescent="0.45">
      <c r="A110" s="100">
        <v>20600</v>
      </c>
      <c r="B110" s="100" t="s">
        <v>427</v>
      </c>
      <c r="C110" s="100" t="s">
        <v>193</v>
      </c>
      <c r="D110" s="100" t="str">
        <f t="shared" si="1"/>
        <v>SIC code: 20600:  Man-made fibres</v>
      </c>
    </row>
    <row r="111" spans="1:4" x14ac:dyDescent="0.45">
      <c r="A111" s="100">
        <v>21100</v>
      </c>
      <c r="B111" s="100" t="s">
        <v>428</v>
      </c>
      <c r="C111" s="100" t="s">
        <v>194</v>
      </c>
      <c r="D111" s="100" t="str">
        <f t="shared" si="1"/>
        <v>SIC code: 21100:  Basic pharmaceutical products</v>
      </c>
    </row>
    <row r="112" spans="1:4" x14ac:dyDescent="0.45">
      <c r="A112" s="100">
        <v>21200</v>
      </c>
      <c r="B112" s="100" t="s">
        <v>429</v>
      </c>
      <c r="C112" s="100" t="s">
        <v>195</v>
      </c>
      <c r="D112" s="100" t="str">
        <f t="shared" si="1"/>
        <v>SIC code: 21200:  Pharmaceutical preparations</v>
      </c>
    </row>
    <row r="113" spans="1:4" x14ac:dyDescent="0.45">
      <c r="A113" s="100">
        <v>22110</v>
      </c>
      <c r="B113" s="100" t="s">
        <v>430</v>
      </c>
      <c r="C113" s="100" t="s">
        <v>196</v>
      </c>
      <c r="D113" s="100" t="str">
        <f t="shared" si="1"/>
        <v>SIC code: 22110:  Rubber tyres and tubes; retreading and rebuilding of rubber tyres</v>
      </c>
    </row>
    <row r="114" spans="1:4" x14ac:dyDescent="0.45">
      <c r="A114" s="100">
        <v>22190</v>
      </c>
      <c r="B114" s="100" t="s">
        <v>431</v>
      </c>
      <c r="C114" s="100" t="s">
        <v>197</v>
      </c>
      <c r="D114" s="100" t="str">
        <f t="shared" si="1"/>
        <v>SIC code: 22190:  Other rubber products</v>
      </c>
    </row>
    <row r="115" spans="1:4" x14ac:dyDescent="0.45">
      <c r="A115" s="100">
        <v>22210</v>
      </c>
      <c r="B115" s="100" t="s">
        <v>432</v>
      </c>
      <c r="C115" s="100" t="s">
        <v>198</v>
      </c>
      <c r="D115" s="100" t="str">
        <f t="shared" si="1"/>
        <v>SIC code: 22210:  Plastic plates, sheets, tubes and profiles</v>
      </c>
    </row>
    <row r="116" spans="1:4" x14ac:dyDescent="0.45">
      <c r="A116" s="100">
        <v>22220</v>
      </c>
      <c r="B116" s="100" t="s">
        <v>433</v>
      </c>
      <c r="C116" s="100" t="s">
        <v>199</v>
      </c>
      <c r="D116" s="100" t="str">
        <f t="shared" si="1"/>
        <v>SIC code: 22220:  Plastic packing goods</v>
      </c>
    </row>
    <row r="117" spans="1:4" x14ac:dyDescent="0.45">
      <c r="A117" s="100">
        <v>22230</v>
      </c>
      <c r="B117" s="100" t="s">
        <v>434</v>
      </c>
      <c r="C117" s="100" t="s">
        <v>200</v>
      </c>
      <c r="D117" s="100" t="str">
        <f t="shared" si="1"/>
        <v>SIC code: 22230:  Builders ware of plastic</v>
      </c>
    </row>
    <row r="118" spans="1:4" x14ac:dyDescent="0.45">
      <c r="A118" s="100">
        <v>22290</v>
      </c>
      <c r="B118" s="100" t="s">
        <v>435</v>
      </c>
      <c r="C118" s="100" t="s">
        <v>201</v>
      </c>
      <c r="D118" s="100" t="str">
        <f t="shared" si="1"/>
        <v>SIC code: 22290:  Other plastic products</v>
      </c>
    </row>
    <row r="119" spans="1:4" x14ac:dyDescent="0.45">
      <c r="A119" s="100">
        <v>23110</v>
      </c>
      <c r="B119" s="100" t="s">
        <v>436</v>
      </c>
      <c r="C119" s="100" t="s">
        <v>202</v>
      </c>
      <c r="D119" s="100" t="str">
        <f t="shared" si="1"/>
        <v>SIC code: 23110:  Flat glass</v>
      </c>
    </row>
    <row r="120" spans="1:4" x14ac:dyDescent="0.45">
      <c r="A120" s="100">
        <v>23120</v>
      </c>
      <c r="B120" s="100" t="s">
        <v>203</v>
      </c>
      <c r="C120" s="100" t="s">
        <v>203</v>
      </c>
      <c r="D120" s="100" t="str">
        <f t="shared" si="1"/>
        <v>SIC code: 23120:  Shaping and processing of flat glass</v>
      </c>
    </row>
    <row r="121" spans="1:4" x14ac:dyDescent="0.45">
      <c r="A121" s="100">
        <v>23130</v>
      </c>
      <c r="B121" s="100" t="s">
        <v>437</v>
      </c>
      <c r="C121" s="100" t="s">
        <v>204</v>
      </c>
      <c r="D121" s="100" t="str">
        <f t="shared" si="1"/>
        <v>SIC code: 23130:  Hollow glass</v>
      </c>
    </row>
    <row r="122" spans="1:4" x14ac:dyDescent="0.45">
      <c r="A122" s="100">
        <v>23140</v>
      </c>
      <c r="B122" s="100" t="s">
        <v>438</v>
      </c>
      <c r="C122" s="100" t="s">
        <v>205</v>
      </c>
      <c r="D122" s="100" t="str">
        <f t="shared" si="1"/>
        <v>SIC code: 23140:  Glass fibres</v>
      </c>
    </row>
    <row r="123" spans="1:4" x14ac:dyDescent="0.45">
      <c r="A123" s="100">
        <v>23190</v>
      </c>
      <c r="B123" s="100" t="s">
        <v>206</v>
      </c>
      <c r="C123" s="100" t="s">
        <v>206</v>
      </c>
      <c r="D123" s="100" t="str">
        <f t="shared" si="1"/>
        <v>SIC code: 23190:  Manufacture and processing of other glass, including technical glassware</v>
      </c>
    </row>
    <row r="124" spans="1:4" x14ac:dyDescent="0.45">
      <c r="A124" s="100">
        <v>23200</v>
      </c>
      <c r="B124" s="100" t="s">
        <v>439</v>
      </c>
      <c r="C124" s="100" t="s">
        <v>207</v>
      </c>
      <c r="D124" s="100" t="str">
        <f t="shared" si="1"/>
        <v>SIC code: 23200:  Refractory products</v>
      </c>
    </row>
    <row r="125" spans="1:4" x14ac:dyDescent="0.45">
      <c r="A125" s="100">
        <v>23310</v>
      </c>
      <c r="B125" s="100" t="s">
        <v>440</v>
      </c>
      <c r="C125" s="100" t="s">
        <v>208</v>
      </c>
      <c r="D125" s="100" t="str">
        <f t="shared" si="1"/>
        <v>SIC code: 23310:  Ceramic tiles and flags</v>
      </c>
    </row>
    <row r="126" spans="1:4" x14ac:dyDescent="0.45">
      <c r="A126" s="100">
        <v>23320</v>
      </c>
      <c r="B126" s="100" t="s">
        <v>441</v>
      </c>
      <c r="C126" s="100" t="s">
        <v>209</v>
      </c>
      <c r="D126" s="100" t="str">
        <f t="shared" si="1"/>
        <v>SIC code: 23320:  Bricks, tiles and construction products, in baked clay</v>
      </c>
    </row>
    <row r="127" spans="1:4" x14ac:dyDescent="0.45">
      <c r="A127" s="100">
        <v>23410</v>
      </c>
      <c r="B127" s="100" t="s">
        <v>442</v>
      </c>
      <c r="C127" s="100" t="s">
        <v>210</v>
      </c>
      <c r="D127" s="100" t="str">
        <f t="shared" si="1"/>
        <v>SIC code: 23410:  Ceramic household and ornamental articles</v>
      </c>
    </row>
    <row r="128" spans="1:4" x14ac:dyDescent="0.45">
      <c r="A128" s="100">
        <v>23420</v>
      </c>
      <c r="B128" s="100" t="s">
        <v>443</v>
      </c>
      <c r="C128" s="100" t="s">
        <v>211</v>
      </c>
      <c r="D128" s="100" t="str">
        <f t="shared" si="1"/>
        <v>SIC code: 23420:  Ceramic sanitary fixtures</v>
      </c>
    </row>
    <row r="129" spans="1:4" x14ac:dyDescent="0.45">
      <c r="A129" s="100">
        <v>23430</v>
      </c>
      <c r="B129" s="100" t="s">
        <v>444</v>
      </c>
      <c r="C129" s="100" t="s">
        <v>212</v>
      </c>
      <c r="D129" s="100" t="str">
        <f t="shared" si="1"/>
        <v>SIC code: 23430:  Ceramic insulators and insulating fittings</v>
      </c>
    </row>
    <row r="130" spans="1:4" x14ac:dyDescent="0.45">
      <c r="A130" s="100">
        <v>23440</v>
      </c>
      <c r="B130" s="100" t="s">
        <v>445</v>
      </c>
      <c r="C130" s="100" t="s">
        <v>213</v>
      </c>
      <c r="D130" s="100" t="str">
        <f t="shared" si="1"/>
        <v>SIC code: 23440:  Other technical ceramic products</v>
      </c>
    </row>
    <row r="131" spans="1:4" x14ac:dyDescent="0.45">
      <c r="A131" s="100">
        <v>23490</v>
      </c>
      <c r="B131" s="100" t="s">
        <v>446</v>
      </c>
      <c r="C131" s="100" t="s">
        <v>214</v>
      </c>
      <c r="D131" s="100" t="str">
        <f t="shared" si="1"/>
        <v>SIC code: 23490:  Other ceramic products n.e.c.</v>
      </c>
    </row>
    <row r="132" spans="1:4" x14ac:dyDescent="0.45">
      <c r="A132" s="100">
        <v>23510</v>
      </c>
      <c r="B132" s="100" t="s">
        <v>62</v>
      </c>
      <c r="C132" s="100" t="s">
        <v>215</v>
      </c>
      <c r="D132" s="100" t="str">
        <f t="shared" ref="D132:D195" si="2">CONCATENATE("SIC code: ",A132,":  ",B132)</f>
        <v>SIC code: 23510:  Cement</v>
      </c>
    </row>
    <row r="133" spans="1:4" x14ac:dyDescent="0.45">
      <c r="A133" s="100">
        <v>23520</v>
      </c>
      <c r="B133" s="100" t="s">
        <v>447</v>
      </c>
      <c r="C133" s="100" t="s">
        <v>216</v>
      </c>
      <c r="D133" s="100" t="str">
        <f t="shared" si="2"/>
        <v>SIC code: 23520:  Lime and plaster</v>
      </c>
    </row>
    <row r="134" spans="1:4" x14ac:dyDescent="0.45">
      <c r="A134" s="100">
        <v>23610</v>
      </c>
      <c r="B134" s="100" t="s">
        <v>448</v>
      </c>
      <c r="C134" s="100" t="s">
        <v>217</v>
      </c>
      <c r="D134" s="100" t="str">
        <f t="shared" si="2"/>
        <v>SIC code: 23610:  Concrete products for construction purposes</v>
      </c>
    </row>
    <row r="135" spans="1:4" x14ac:dyDescent="0.45">
      <c r="A135" s="100">
        <v>23620</v>
      </c>
      <c r="B135" s="100" t="s">
        <v>449</v>
      </c>
      <c r="C135" s="100" t="s">
        <v>218</v>
      </c>
      <c r="D135" s="100" t="str">
        <f t="shared" si="2"/>
        <v>SIC code: 23620:  Plaster products for construction purposes</v>
      </c>
    </row>
    <row r="136" spans="1:4" x14ac:dyDescent="0.45">
      <c r="A136" s="100">
        <v>23630</v>
      </c>
      <c r="B136" s="100" t="s">
        <v>450</v>
      </c>
      <c r="C136" s="100" t="s">
        <v>219</v>
      </c>
      <c r="D136" s="100" t="str">
        <f t="shared" si="2"/>
        <v>SIC code: 23630:  Ready-mixed concrete</v>
      </c>
    </row>
    <row r="137" spans="1:4" x14ac:dyDescent="0.45">
      <c r="A137" s="100">
        <v>23640</v>
      </c>
      <c r="B137" s="100" t="s">
        <v>451</v>
      </c>
      <c r="C137" s="100" t="s">
        <v>220</v>
      </c>
      <c r="D137" s="100" t="str">
        <f t="shared" si="2"/>
        <v>SIC code: 23640:  Mortars</v>
      </c>
    </row>
    <row r="138" spans="1:4" x14ac:dyDescent="0.45">
      <c r="A138" s="100">
        <v>23650</v>
      </c>
      <c r="B138" s="100" t="s">
        <v>452</v>
      </c>
      <c r="C138" s="100" t="s">
        <v>221</v>
      </c>
      <c r="D138" s="100" t="str">
        <f t="shared" si="2"/>
        <v>SIC code: 23650:  Fibre cement</v>
      </c>
    </row>
    <row r="139" spans="1:4" x14ac:dyDescent="0.45">
      <c r="A139" s="100">
        <v>23690</v>
      </c>
      <c r="B139" s="100" t="s">
        <v>453</v>
      </c>
      <c r="C139" s="100" t="s">
        <v>222</v>
      </c>
      <c r="D139" s="100" t="str">
        <f t="shared" si="2"/>
        <v>SIC code: 23690:  Other articles of concrete, plaster and cement</v>
      </c>
    </row>
    <row r="140" spans="1:4" x14ac:dyDescent="0.45">
      <c r="A140" s="100">
        <v>23700</v>
      </c>
      <c r="B140" s="100" t="s">
        <v>223</v>
      </c>
      <c r="C140" s="100" t="s">
        <v>223</v>
      </c>
      <c r="D140" s="100" t="str">
        <f t="shared" si="2"/>
        <v>SIC code: 23700:  Cutting, shaping and finishing of stone</v>
      </c>
    </row>
    <row r="141" spans="1:4" x14ac:dyDescent="0.45">
      <c r="A141" s="100">
        <v>23910</v>
      </c>
      <c r="B141" s="100" t="s">
        <v>224</v>
      </c>
      <c r="C141" s="100" t="s">
        <v>224</v>
      </c>
      <c r="D141" s="100" t="str">
        <f t="shared" si="2"/>
        <v>SIC code: 23910:  Production of abrasive products</v>
      </c>
    </row>
    <row r="142" spans="1:4" x14ac:dyDescent="0.45">
      <c r="A142" s="100">
        <v>23990</v>
      </c>
      <c r="B142" s="100" t="s">
        <v>454</v>
      </c>
      <c r="C142" s="100" t="s">
        <v>225</v>
      </c>
      <c r="D142" s="100" t="str">
        <f t="shared" si="2"/>
        <v>SIC code: 23990:  Other non-metallic mineral products n.e.c.</v>
      </c>
    </row>
    <row r="143" spans="1:4" x14ac:dyDescent="0.45">
      <c r="A143" s="100">
        <v>24100</v>
      </c>
      <c r="B143" s="100" t="s">
        <v>455</v>
      </c>
      <c r="C143" s="100" t="s">
        <v>226</v>
      </c>
      <c r="D143" s="100" t="str">
        <f t="shared" si="2"/>
        <v>SIC code: 24100:  Basic iron and steel and of ferro-alloys</v>
      </c>
    </row>
    <row r="144" spans="1:4" x14ac:dyDescent="0.45">
      <c r="A144" s="100">
        <v>24200</v>
      </c>
      <c r="B144" s="100" t="s">
        <v>456</v>
      </c>
      <c r="C144" s="100" t="s">
        <v>227</v>
      </c>
      <c r="D144" s="100" t="str">
        <f t="shared" si="2"/>
        <v>SIC code: 24200:  Tubes, pipes, hollow profiles and related fittings, of steel</v>
      </c>
    </row>
    <row r="145" spans="1:4" x14ac:dyDescent="0.45">
      <c r="A145" s="100">
        <v>24310</v>
      </c>
      <c r="B145" s="100" t="s">
        <v>228</v>
      </c>
      <c r="C145" s="100" t="s">
        <v>228</v>
      </c>
      <c r="D145" s="100" t="str">
        <f t="shared" si="2"/>
        <v>SIC code: 24310:  Cold drawing of bars</v>
      </c>
    </row>
    <row r="146" spans="1:4" x14ac:dyDescent="0.45">
      <c r="A146" s="100">
        <v>24320</v>
      </c>
      <c r="B146" s="100" t="s">
        <v>229</v>
      </c>
      <c r="C146" s="100" t="s">
        <v>229</v>
      </c>
      <c r="D146" s="100" t="str">
        <f t="shared" si="2"/>
        <v>SIC code: 24320:  Cold rolling of narrow strip</v>
      </c>
    </row>
    <row r="147" spans="1:4" x14ac:dyDescent="0.45">
      <c r="A147" s="100">
        <v>24330</v>
      </c>
      <c r="B147" s="100" t="s">
        <v>230</v>
      </c>
      <c r="C147" s="100" t="s">
        <v>230</v>
      </c>
      <c r="D147" s="100" t="str">
        <f t="shared" si="2"/>
        <v>SIC code: 24330:  Cold forming or folding</v>
      </c>
    </row>
    <row r="148" spans="1:4" x14ac:dyDescent="0.45">
      <c r="A148" s="100">
        <v>24340</v>
      </c>
      <c r="B148" s="100" t="s">
        <v>231</v>
      </c>
      <c r="C148" s="100" t="s">
        <v>231</v>
      </c>
      <c r="D148" s="100" t="str">
        <f t="shared" si="2"/>
        <v>SIC code: 24340:  Cold drawing of wire</v>
      </c>
    </row>
    <row r="149" spans="1:4" x14ac:dyDescent="0.45">
      <c r="A149" s="100">
        <v>24410</v>
      </c>
      <c r="B149" s="100" t="s">
        <v>232</v>
      </c>
      <c r="C149" s="100" t="s">
        <v>232</v>
      </c>
      <c r="D149" s="100" t="str">
        <f t="shared" si="2"/>
        <v>SIC code: 24410:  Precious metals production</v>
      </c>
    </row>
    <row r="150" spans="1:4" x14ac:dyDescent="0.45">
      <c r="A150" s="100">
        <v>24420</v>
      </c>
      <c r="B150" s="100" t="s">
        <v>233</v>
      </c>
      <c r="C150" s="100" t="s">
        <v>233</v>
      </c>
      <c r="D150" s="100" t="str">
        <f t="shared" si="2"/>
        <v>SIC code: 24420:  Aluminium production</v>
      </c>
    </row>
    <row r="151" spans="1:4" x14ac:dyDescent="0.45">
      <c r="A151" s="100">
        <v>24430</v>
      </c>
      <c r="B151" s="100" t="s">
        <v>234</v>
      </c>
      <c r="C151" s="100" t="s">
        <v>234</v>
      </c>
      <c r="D151" s="100" t="str">
        <f t="shared" si="2"/>
        <v>SIC code: 24430:  Lead, zinc and tin production</v>
      </c>
    </row>
    <row r="152" spans="1:4" x14ac:dyDescent="0.45">
      <c r="A152" s="100">
        <v>24440</v>
      </c>
      <c r="B152" s="100" t="s">
        <v>235</v>
      </c>
      <c r="C152" s="100" t="s">
        <v>235</v>
      </c>
      <c r="D152" s="100" t="str">
        <f t="shared" si="2"/>
        <v>SIC code: 24440:  Copper production</v>
      </c>
    </row>
    <row r="153" spans="1:4" x14ac:dyDescent="0.45">
      <c r="A153" s="100">
        <v>24450</v>
      </c>
      <c r="B153" s="100" t="s">
        <v>236</v>
      </c>
      <c r="C153" s="100" t="s">
        <v>236</v>
      </c>
      <c r="D153" s="100" t="str">
        <f t="shared" si="2"/>
        <v>SIC code: 24450:  Other non-ferrous metal production</v>
      </c>
    </row>
    <row r="154" spans="1:4" x14ac:dyDescent="0.45">
      <c r="A154" s="100">
        <v>24460</v>
      </c>
      <c r="B154" s="100" t="s">
        <v>237</v>
      </c>
      <c r="C154" s="100" t="s">
        <v>237</v>
      </c>
      <c r="D154" s="100" t="str">
        <f t="shared" si="2"/>
        <v>SIC code: 24460:  Processing of nuclear fuel</v>
      </c>
    </row>
    <row r="155" spans="1:4" x14ac:dyDescent="0.45">
      <c r="A155" s="100">
        <v>24510</v>
      </c>
      <c r="B155" s="100" t="s">
        <v>238</v>
      </c>
      <c r="C155" s="100" t="s">
        <v>238</v>
      </c>
      <c r="D155" s="100" t="str">
        <f t="shared" si="2"/>
        <v>SIC code: 24510:  Casting of iron</v>
      </c>
    </row>
    <row r="156" spans="1:4" x14ac:dyDescent="0.45">
      <c r="A156" s="100">
        <v>24520</v>
      </c>
      <c r="B156" s="100" t="s">
        <v>239</v>
      </c>
      <c r="C156" s="100" t="s">
        <v>239</v>
      </c>
      <c r="D156" s="100" t="str">
        <f t="shared" si="2"/>
        <v>SIC code: 24520:  Casting of steel</v>
      </c>
    </row>
    <row r="157" spans="1:4" x14ac:dyDescent="0.45">
      <c r="A157" s="100">
        <v>24530</v>
      </c>
      <c r="B157" s="100" t="s">
        <v>240</v>
      </c>
      <c r="C157" s="100" t="s">
        <v>240</v>
      </c>
      <c r="D157" s="100" t="str">
        <f t="shared" si="2"/>
        <v>SIC code: 24530:  Casting of light metals</v>
      </c>
    </row>
    <row r="158" spans="1:4" x14ac:dyDescent="0.45">
      <c r="A158" s="100">
        <v>24540</v>
      </c>
      <c r="B158" s="100" t="s">
        <v>241</v>
      </c>
      <c r="C158" s="100" t="s">
        <v>241</v>
      </c>
      <c r="D158" s="100" t="str">
        <f t="shared" si="2"/>
        <v>SIC code: 24540:  Casting of other non-ferrous metals</v>
      </c>
    </row>
    <row r="159" spans="1:4" x14ac:dyDescent="0.45">
      <c r="A159" s="100">
        <v>25110</v>
      </c>
      <c r="B159" s="100" t="s">
        <v>457</v>
      </c>
      <c r="C159" s="100" t="s">
        <v>242</v>
      </c>
      <c r="D159" s="100" t="str">
        <f t="shared" si="2"/>
        <v>SIC code: 25110:  Metal structures and parts of structures</v>
      </c>
    </row>
    <row r="160" spans="1:4" x14ac:dyDescent="0.45">
      <c r="A160" s="100">
        <v>25120</v>
      </c>
      <c r="B160" s="100" t="s">
        <v>458</v>
      </c>
      <c r="C160" s="100" t="s">
        <v>243</v>
      </c>
      <c r="D160" s="100" t="str">
        <f t="shared" si="2"/>
        <v>SIC code: 25120:  Doors and windows of metal</v>
      </c>
    </row>
    <row r="161" spans="1:4" x14ac:dyDescent="0.45">
      <c r="A161" s="100">
        <v>25210</v>
      </c>
      <c r="B161" s="100" t="s">
        <v>459</v>
      </c>
      <c r="C161" s="100" t="s">
        <v>244</v>
      </c>
      <c r="D161" s="100" t="str">
        <f t="shared" si="2"/>
        <v>SIC code: 25210:  Central heating radiators and boilers</v>
      </c>
    </row>
    <row r="162" spans="1:4" x14ac:dyDescent="0.45">
      <c r="A162" s="100">
        <v>25290</v>
      </c>
      <c r="B162" s="100" t="s">
        <v>460</v>
      </c>
      <c r="C162" s="100" t="s">
        <v>245</v>
      </c>
      <c r="D162" s="100" t="str">
        <f t="shared" si="2"/>
        <v>SIC code: 25290:  Other tanks, reservoirs and containers of metal</v>
      </c>
    </row>
    <row r="163" spans="1:4" x14ac:dyDescent="0.45">
      <c r="A163" s="100">
        <v>25300</v>
      </c>
      <c r="B163" s="100" t="s">
        <v>461</v>
      </c>
      <c r="C163" s="100" t="s">
        <v>246</v>
      </c>
      <c r="D163" s="100" t="str">
        <f t="shared" si="2"/>
        <v>SIC code: 25300:  Steam generators, except central heating hot water boilers</v>
      </c>
    </row>
    <row r="164" spans="1:4" x14ac:dyDescent="0.45">
      <c r="A164" s="100">
        <v>25400</v>
      </c>
      <c r="B164" s="100" t="s">
        <v>462</v>
      </c>
      <c r="C164" s="100" t="s">
        <v>247</v>
      </c>
      <c r="D164" s="100" t="str">
        <f t="shared" si="2"/>
        <v>SIC code: 25400:  Weapons and ammunition</v>
      </c>
    </row>
    <row r="165" spans="1:4" x14ac:dyDescent="0.45">
      <c r="A165" s="100">
        <v>25500</v>
      </c>
      <c r="B165" s="100" t="s">
        <v>248</v>
      </c>
      <c r="C165" s="100" t="s">
        <v>248</v>
      </c>
      <c r="D165" s="100" t="str">
        <f t="shared" si="2"/>
        <v>SIC code: 25500:  Forging, pressing, stamping and roll-forming of metal; powder metallurgy</v>
      </c>
    </row>
    <row r="166" spans="1:4" x14ac:dyDescent="0.45">
      <c r="A166" s="100">
        <v>25610</v>
      </c>
      <c r="B166" s="100" t="s">
        <v>249</v>
      </c>
      <c r="C166" s="100" t="s">
        <v>249</v>
      </c>
      <c r="D166" s="100" t="str">
        <f t="shared" si="2"/>
        <v>SIC code: 25610:  Treatment and coating of metals</v>
      </c>
    </row>
    <row r="167" spans="1:4" x14ac:dyDescent="0.45">
      <c r="A167" s="100">
        <v>25620</v>
      </c>
      <c r="B167" s="100" t="s">
        <v>250</v>
      </c>
      <c r="C167" s="100" t="s">
        <v>250</v>
      </c>
      <c r="D167" s="100" t="str">
        <f t="shared" si="2"/>
        <v>SIC code: 25620:  Machining</v>
      </c>
    </row>
    <row r="168" spans="1:4" x14ac:dyDescent="0.45">
      <c r="A168" s="100">
        <v>25710</v>
      </c>
      <c r="B168" s="100" t="s">
        <v>463</v>
      </c>
      <c r="C168" s="100" t="s">
        <v>251</v>
      </c>
      <c r="D168" s="100" t="str">
        <f t="shared" si="2"/>
        <v>SIC code: 25710:  Cutlery</v>
      </c>
    </row>
    <row r="169" spans="1:4" x14ac:dyDescent="0.45">
      <c r="A169" s="100">
        <v>25720</v>
      </c>
      <c r="B169" s="100" t="s">
        <v>464</v>
      </c>
      <c r="C169" s="100" t="s">
        <v>252</v>
      </c>
      <c r="D169" s="100" t="str">
        <f t="shared" si="2"/>
        <v>SIC code: 25720:  Locks and hinges</v>
      </c>
    </row>
    <row r="170" spans="1:4" x14ac:dyDescent="0.45">
      <c r="A170" s="100">
        <v>25730</v>
      </c>
      <c r="B170" s="100" t="s">
        <v>465</v>
      </c>
      <c r="C170" s="100" t="s">
        <v>253</v>
      </c>
      <c r="D170" s="100" t="str">
        <f t="shared" si="2"/>
        <v>SIC code: 25730:  Tools</v>
      </c>
    </row>
    <row r="171" spans="1:4" x14ac:dyDescent="0.45">
      <c r="A171" s="100">
        <v>25910</v>
      </c>
      <c r="B171" s="100" t="s">
        <v>466</v>
      </c>
      <c r="C171" s="100" t="s">
        <v>254</v>
      </c>
      <c r="D171" s="100" t="str">
        <f t="shared" si="2"/>
        <v>SIC code: 25910:  Steel drums and similar containers</v>
      </c>
    </row>
    <row r="172" spans="1:4" x14ac:dyDescent="0.45">
      <c r="A172" s="100">
        <v>25920</v>
      </c>
      <c r="B172" s="100" t="s">
        <v>467</v>
      </c>
      <c r="C172" s="100" t="s">
        <v>255</v>
      </c>
      <c r="D172" s="100" t="str">
        <f t="shared" si="2"/>
        <v>SIC code: 25920:  Light metal packaging</v>
      </c>
    </row>
    <row r="173" spans="1:4" x14ac:dyDescent="0.45">
      <c r="A173" s="100">
        <v>25930</v>
      </c>
      <c r="B173" s="100" t="s">
        <v>468</v>
      </c>
      <c r="C173" s="100" t="s">
        <v>256</v>
      </c>
      <c r="D173" s="100" t="str">
        <f t="shared" si="2"/>
        <v>SIC code: 25930:  Wire products, chain and springs</v>
      </c>
    </row>
    <row r="174" spans="1:4" x14ac:dyDescent="0.45">
      <c r="A174" s="100">
        <v>25940</v>
      </c>
      <c r="B174" s="100" t="s">
        <v>469</v>
      </c>
      <c r="C174" s="100" t="s">
        <v>257</v>
      </c>
      <c r="D174" s="100" t="str">
        <f t="shared" si="2"/>
        <v>SIC code: 25940:  Fasteners and screw machine products</v>
      </c>
    </row>
    <row r="175" spans="1:4" x14ac:dyDescent="0.45">
      <c r="A175" s="100">
        <v>25990</v>
      </c>
      <c r="B175" s="100" t="s">
        <v>470</v>
      </c>
      <c r="C175" s="100" t="s">
        <v>258</v>
      </c>
      <c r="D175" s="100" t="str">
        <f t="shared" si="2"/>
        <v>SIC code: 25990:  Other fabricated metal products n.e.c.</v>
      </c>
    </row>
    <row r="176" spans="1:4" x14ac:dyDescent="0.45">
      <c r="A176" s="100">
        <v>26110</v>
      </c>
      <c r="B176" s="100" t="s">
        <v>471</v>
      </c>
      <c r="C176" s="100" t="s">
        <v>259</v>
      </c>
      <c r="D176" s="100" t="str">
        <f t="shared" si="2"/>
        <v>SIC code: 26110:  Electronic components</v>
      </c>
    </row>
    <row r="177" spans="1:4" x14ac:dyDescent="0.45">
      <c r="A177" s="100">
        <v>26120</v>
      </c>
      <c r="B177" s="100" t="s">
        <v>472</v>
      </c>
      <c r="C177" s="100" t="s">
        <v>260</v>
      </c>
      <c r="D177" s="100" t="str">
        <f t="shared" si="2"/>
        <v>SIC code: 26120:  Loaded electronic boards</v>
      </c>
    </row>
    <row r="178" spans="1:4" x14ac:dyDescent="0.45">
      <c r="A178" s="100">
        <v>26200</v>
      </c>
      <c r="B178" s="100" t="s">
        <v>473</v>
      </c>
      <c r="C178" s="100" t="s">
        <v>261</v>
      </c>
      <c r="D178" s="100" t="str">
        <f t="shared" si="2"/>
        <v>SIC code: 26200:  Computers and peripheral equipment</v>
      </c>
    </row>
    <row r="179" spans="1:4" x14ac:dyDescent="0.45">
      <c r="A179" s="100">
        <v>26301</v>
      </c>
      <c r="B179" s="100" t="s">
        <v>474</v>
      </c>
      <c r="C179" s="100" t="s">
        <v>262</v>
      </c>
      <c r="D179" s="100" t="str">
        <f t="shared" si="2"/>
        <v>SIC code: 26301:  Telegraph and telephone apparatus and equipment</v>
      </c>
    </row>
    <row r="180" spans="1:4" x14ac:dyDescent="0.45">
      <c r="A180" s="100">
        <v>26309</v>
      </c>
      <c r="B180" s="100" t="s">
        <v>475</v>
      </c>
      <c r="C180" s="100" t="s">
        <v>263</v>
      </c>
      <c r="D180" s="100" t="str">
        <f t="shared" si="2"/>
        <v>SIC code: 26309:  Communication equipment other than telegraph, and telephone apparatus and equipment</v>
      </c>
    </row>
    <row r="181" spans="1:4" x14ac:dyDescent="0.45">
      <c r="A181" s="100">
        <v>26400</v>
      </c>
      <c r="B181" s="100" t="s">
        <v>476</v>
      </c>
      <c r="C181" s="100" t="s">
        <v>264</v>
      </c>
      <c r="D181" s="100" t="str">
        <f t="shared" si="2"/>
        <v>SIC code: 26400:  Consumer electronics</v>
      </c>
    </row>
    <row r="182" spans="1:4" x14ac:dyDescent="0.45">
      <c r="A182" s="100">
        <v>26511</v>
      </c>
      <c r="B182" s="100" t="s">
        <v>477</v>
      </c>
      <c r="C182" s="100" t="s">
        <v>265</v>
      </c>
      <c r="D182" s="100" t="str">
        <f t="shared" si="2"/>
        <v>SIC code: 26511:  Electronic measuring, testing etc. equipment, not for industrial process control</v>
      </c>
    </row>
    <row r="183" spans="1:4" x14ac:dyDescent="0.45">
      <c r="A183" s="100">
        <v>26512</v>
      </c>
      <c r="B183" s="100" t="s">
        <v>478</v>
      </c>
      <c r="C183" s="100" t="s">
        <v>266</v>
      </c>
      <c r="D183" s="100" t="str">
        <f t="shared" si="2"/>
        <v>SIC code: 26512:  Electronic industrial process control equipment</v>
      </c>
    </row>
    <row r="184" spans="1:4" x14ac:dyDescent="0.45">
      <c r="A184" s="100">
        <v>26513</v>
      </c>
      <c r="B184" s="100" t="s">
        <v>479</v>
      </c>
      <c r="C184" s="100" t="s">
        <v>267</v>
      </c>
      <c r="D184" s="100" t="str">
        <f t="shared" si="2"/>
        <v>SIC code: 26513:  Non-electronic measuring, testing etc. equipment, not for industrial process control</v>
      </c>
    </row>
    <row r="185" spans="1:4" x14ac:dyDescent="0.45">
      <c r="A185" s="100">
        <v>26514</v>
      </c>
      <c r="B185" s="100" t="s">
        <v>480</v>
      </c>
      <c r="C185" s="100" t="s">
        <v>268</v>
      </c>
      <c r="D185" s="100" t="str">
        <f t="shared" si="2"/>
        <v>SIC code: 26514:  Non-electronic industrial process control equipment</v>
      </c>
    </row>
    <row r="186" spans="1:4" x14ac:dyDescent="0.45">
      <c r="A186" s="100">
        <v>26520</v>
      </c>
      <c r="B186" s="100" t="s">
        <v>481</v>
      </c>
      <c r="C186" s="100" t="s">
        <v>269</v>
      </c>
      <c r="D186" s="100" t="str">
        <f t="shared" si="2"/>
        <v>SIC code: 26520:  Watches and clocks</v>
      </c>
    </row>
    <row r="187" spans="1:4" x14ac:dyDescent="0.45">
      <c r="A187" s="100">
        <v>26600</v>
      </c>
      <c r="B187" s="100" t="s">
        <v>482</v>
      </c>
      <c r="C187" s="100" t="s">
        <v>270</v>
      </c>
      <c r="D187" s="100" t="str">
        <f t="shared" si="2"/>
        <v>SIC code: 26600:  Irradiation, electromedical and electrotherapeutic equipment</v>
      </c>
    </row>
    <row r="188" spans="1:4" x14ac:dyDescent="0.45">
      <c r="A188" s="100">
        <v>26701</v>
      </c>
      <c r="B188" s="100" t="s">
        <v>483</v>
      </c>
      <c r="C188" s="100" t="s">
        <v>271</v>
      </c>
      <c r="D188" s="100" t="str">
        <f t="shared" si="2"/>
        <v>SIC code: 26701:  Optical precision instruments</v>
      </c>
    </row>
    <row r="189" spans="1:4" x14ac:dyDescent="0.45">
      <c r="A189" s="100">
        <v>26702</v>
      </c>
      <c r="B189" s="100" t="s">
        <v>484</v>
      </c>
      <c r="C189" s="100" t="s">
        <v>272</v>
      </c>
      <c r="D189" s="100" t="str">
        <f t="shared" si="2"/>
        <v>SIC code: 26702:  Photographic and cinematographic equipment</v>
      </c>
    </row>
    <row r="190" spans="1:4" x14ac:dyDescent="0.45">
      <c r="A190" s="100">
        <v>26800</v>
      </c>
      <c r="B190" s="100" t="s">
        <v>485</v>
      </c>
      <c r="C190" s="100" t="s">
        <v>273</v>
      </c>
      <c r="D190" s="100" t="str">
        <f t="shared" si="2"/>
        <v>SIC code: 26800:  Magnetic and optical media</v>
      </c>
    </row>
    <row r="191" spans="1:4" x14ac:dyDescent="0.45">
      <c r="A191" s="100">
        <v>27110</v>
      </c>
      <c r="B191" s="100" t="s">
        <v>486</v>
      </c>
      <c r="C191" s="100" t="s">
        <v>274</v>
      </c>
      <c r="D191" s="100" t="str">
        <f t="shared" si="2"/>
        <v>SIC code: 27110:  Electric motors, generators and transformers</v>
      </c>
    </row>
    <row r="192" spans="1:4" x14ac:dyDescent="0.45">
      <c r="A192" s="100">
        <v>27120</v>
      </c>
      <c r="B192" s="100" t="s">
        <v>487</v>
      </c>
      <c r="C192" s="100" t="s">
        <v>275</v>
      </c>
      <c r="D192" s="100" t="str">
        <f t="shared" si="2"/>
        <v>SIC code: 27120:  Electricity distribution and control apparatus</v>
      </c>
    </row>
    <row r="193" spans="1:4" x14ac:dyDescent="0.45">
      <c r="A193" s="100">
        <v>27200</v>
      </c>
      <c r="B193" s="100" t="s">
        <v>488</v>
      </c>
      <c r="C193" s="100" t="s">
        <v>276</v>
      </c>
      <c r="D193" s="100" t="str">
        <f t="shared" si="2"/>
        <v>SIC code: 27200:  Batteries and accumulators</v>
      </c>
    </row>
    <row r="194" spans="1:4" x14ac:dyDescent="0.45">
      <c r="A194" s="100">
        <v>27310</v>
      </c>
      <c r="B194" s="100" t="s">
        <v>489</v>
      </c>
      <c r="C194" s="100" t="s">
        <v>277</v>
      </c>
      <c r="D194" s="100" t="str">
        <f t="shared" si="2"/>
        <v>SIC code: 27310:  Fibre optic cables</v>
      </c>
    </row>
    <row r="195" spans="1:4" x14ac:dyDescent="0.45">
      <c r="A195" s="100">
        <v>27320</v>
      </c>
      <c r="B195" s="100" t="s">
        <v>490</v>
      </c>
      <c r="C195" s="100" t="s">
        <v>278</v>
      </c>
      <c r="D195" s="100" t="str">
        <f t="shared" si="2"/>
        <v>SIC code: 27320:  Other electronic and electric wires and cables</v>
      </c>
    </row>
    <row r="196" spans="1:4" x14ac:dyDescent="0.45">
      <c r="A196" s="100">
        <v>27330</v>
      </c>
      <c r="B196" s="100" t="s">
        <v>491</v>
      </c>
      <c r="C196" s="100" t="s">
        <v>279</v>
      </c>
      <c r="D196" s="100" t="str">
        <f t="shared" ref="D196:D262" si="3">CONCATENATE("SIC code: ",A196,":  ",B196)</f>
        <v>SIC code: 27330:  Wiring devices</v>
      </c>
    </row>
    <row r="197" spans="1:4" x14ac:dyDescent="0.45">
      <c r="A197" s="100">
        <v>27400</v>
      </c>
      <c r="B197" s="100" t="s">
        <v>492</v>
      </c>
      <c r="C197" s="100" t="s">
        <v>280</v>
      </c>
      <c r="D197" s="100" t="str">
        <f t="shared" si="3"/>
        <v>SIC code: 27400:  Electric lighting equipment</v>
      </c>
    </row>
    <row r="198" spans="1:4" x14ac:dyDescent="0.45">
      <c r="A198" s="100">
        <v>27510</v>
      </c>
      <c r="B198" s="100" t="s">
        <v>493</v>
      </c>
      <c r="C198" s="100" t="s">
        <v>281</v>
      </c>
      <c r="D198" s="100" t="str">
        <f t="shared" si="3"/>
        <v>SIC code: 27510:  Electric domestic appliances</v>
      </c>
    </row>
    <row r="199" spans="1:4" x14ac:dyDescent="0.45">
      <c r="A199" s="100">
        <v>27520</v>
      </c>
      <c r="B199" s="100" t="s">
        <v>494</v>
      </c>
      <c r="C199" s="100" t="s">
        <v>282</v>
      </c>
      <c r="D199" s="100" t="str">
        <f t="shared" si="3"/>
        <v>SIC code: 27520:  Non-electric domestic appliances</v>
      </c>
    </row>
    <row r="200" spans="1:4" x14ac:dyDescent="0.45">
      <c r="A200" s="100">
        <v>27900</v>
      </c>
      <c r="B200" s="100" t="s">
        <v>495</v>
      </c>
      <c r="C200" s="100" t="s">
        <v>283</v>
      </c>
      <c r="D200" s="100" t="str">
        <f t="shared" si="3"/>
        <v>SIC code: 27900:  Other electrical equipment</v>
      </c>
    </row>
    <row r="201" spans="1:4" x14ac:dyDescent="0.45">
      <c r="A201" s="100">
        <v>28110</v>
      </c>
      <c r="B201" s="100" t="s">
        <v>496</v>
      </c>
      <c r="C201" s="100" t="s">
        <v>284</v>
      </c>
      <c r="D201" s="100" t="str">
        <f t="shared" si="3"/>
        <v>SIC code: 28110:  Engines and turbines, except aircraft, vehicle and cycle engines</v>
      </c>
    </row>
    <row r="202" spans="1:4" x14ac:dyDescent="0.45">
      <c r="A202" s="100">
        <v>28120</v>
      </c>
      <c r="B202" s="100" t="s">
        <v>497</v>
      </c>
      <c r="C202" s="100" t="s">
        <v>285</v>
      </c>
      <c r="D202" s="100" t="str">
        <f t="shared" si="3"/>
        <v>SIC code: 28120:  Fluid power equipment</v>
      </c>
    </row>
    <row r="203" spans="1:4" x14ac:dyDescent="0.45">
      <c r="A203" s="100">
        <v>28131</v>
      </c>
      <c r="B203" s="100" t="s">
        <v>498</v>
      </c>
      <c r="C203" s="100" t="s">
        <v>286</v>
      </c>
      <c r="D203" s="100" t="str">
        <f t="shared" si="3"/>
        <v>SIC code: 28131:  Pumps</v>
      </c>
    </row>
    <row r="204" spans="1:4" x14ac:dyDescent="0.45">
      <c r="A204" s="100">
        <v>28132</v>
      </c>
      <c r="B204" s="100" t="s">
        <v>499</v>
      </c>
      <c r="C204" s="100" t="s">
        <v>287</v>
      </c>
      <c r="D204" s="100" t="str">
        <f t="shared" si="3"/>
        <v>SIC code: 28132:  Compressors</v>
      </c>
    </row>
    <row r="205" spans="1:4" x14ac:dyDescent="0.45">
      <c r="A205" s="100">
        <v>28140</v>
      </c>
      <c r="B205" s="100" t="s">
        <v>500</v>
      </c>
      <c r="C205" s="100" t="s">
        <v>288</v>
      </c>
      <c r="D205" s="100" t="str">
        <f t="shared" si="3"/>
        <v>SIC code: 28140:  Taps and valves</v>
      </c>
    </row>
    <row r="206" spans="1:4" x14ac:dyDescent="0.45">
      <c r="A206" s="100">
        <v>28150</v>
      </c>
      <c r="B206" s="100" t="s">
        <v>501</v>
      </c>
      <c r="C206" s="100" t="s">
        <v>289</v>
      </c>
      <c r="D206" s="100" t="str">
        <f t="shared" si="3"/>
        <v>SIC code: 28150:  Bearings, gears, gearing and driving elements</v>
      </c>
    </row>
    <row r="207" spans="1:4" x14ac:dyDescent="0.45">
      <c r="A207" s="100">
        <v>28210</v>
      </c>
      <c r="B207" s="100" t="s">
        <v>502</v>
      </c>
      <c r="C207" s="100" t="s">
        <v>290</v>
      </c>
      <c r="D207" s="100" t="str">
        <f t="shared" si="3"/>
        <v>SIC code: 28210:  Ovens, furnaces and furnace burners</v>
      </c>
    </row>
    <row r="208" spans="1:4" x14ac:dyDescent="0.45">
      <c r="A208" s="100">
        <v>28220</v>
      </c>
      <c r="B208" s="100" t="s">
        <v>503</v>
      </c>
      <c r="C208" s="100" t="s">
        <v>291</v>
      </c>
      <c r="D208" s="100" t="str">
        <f t="shared" si="3"/>
        <v>SIC code: 28220:  Lifting and handling equipment</v>
      </c>
    </row>
    <row r="209" spans="1:4" x14ac:dyDescent="0.45">
      <c r="A209" s="100">
        <v>28230</v>
      </c>
      <c r="B209" s="100" t="s">
        <v>504</v>
      </c>
      <c r="C209" s="100" t="s">
        <v>292</v>
      </c>
      <c r="D209" s="100" t="str">
        <f t="shared" si="3"/>
        <v>SIC code: 28230:  Office machinery and equipment (except computers and peripheral equipment)</v>
      </c>
    </row>
    <row r="210" spans="1:4" x14ac:dyDescent="0.45">
      <c r="A210" s="100">
        <v>28240</v>
      </c>
      <c r="B210" s="100" t="s">
        <v>505</v>
      </c>
      <c r="C210" s="100" t="s">
        <v>293</v>
      </c>
      <c r="D210" s="100" t="str">
        <f t="shared" si="3"/>
        <v>SIC code: 28240:  Power-driven hand tools</v>
      </c>
    </row>
    <row r="211" spans="1:4" x14ac:dyDescent="0.45">
      <c r="A211" s="100">
        <v>28250</v>
      </c>
      <c r="B211" s="100" t="s">
        <v>506</v>
      </c>
      <c r="C211" s="100" t="s">
        <v>294</v>
      </c>
      <c r="D211" s="100" t="str">
        <f t="shared" si="3"/>
        <v>SIC code: 28250:  Non-domestic cooling and ventilation equipment</v>
      </c>
    </row>
    <row r="212" spans="1:4" x14ac:dyDescent="0.45">
      <c r="A212" s="100">
        <v>28290</v>
      </c>
      <c r="B212" s="100" t="s">
        <v>507</v>
      </c>
      <c r="C212" s="100" t="s">
        <v>295</v>
      </c>
      <c r="D212" s="100" t="str">
        <f t="shared" si="3"/>
        <v>SIC code: 28290:  Other general-purpose machinery n.e.c.</v>
      </c>
    </row>
    <row r="213" spans="1:4" x14ac:dyDescent="0.45">
      <c r="A213" s="100">
        <v>28301</v>
      </c>
      <c r="B213" s="100" t="s">
        <v>508</v>
      </c>
      <c r="C213" s="100" t="s">
        <v>296</v>
      </c>
      <c r="D213" s="100" t="str">
        <f t="shared" si="3"/>
        <v>SIC code: 28301:  Agricultural tractors</v>
      </c>
    </row>
    <row r="214" spans="1:4" x14ac:dyDescent="0.45">
      <c r="A214" s="100">
        <v>28302</v>
      </c>
      <c r="B214" s="100" t="s">
        <v>509</v>
      </c>
      <c r="C214" s="100" t="s">
        <v>297</v>
      </c>
      <c r="D214" s="100" t="str">
        <f t="shared" si="3"/>
        <v>SIC code: 28302:  Agricultural and forestry machinery other than tractors</v>
      </c>
    </row>
    <row r="215" spans="1:4" x14ac:dyDescent="0.45">
      <c r="A215" s="100">
        <v>28410</v>
      </c>
      <c r="B215" s="100" t="s">
        <v>510</v>
      </c>
      <c r="C215" s="100" t="s">
        <v>298</v>
      </c>
      <c r="D215" s="100" t="str">
        <f t="shared" si="3"/>
        <v>SIC code: 28410:  Metal forming machinery</v>
      </c>
    </row>
    <row r="216" spans="1:4" x14ac:dyDescent="0.45">
      <c r="A216" s="100">
        <v>28490</v>
      </c>
      <c r="B216" s="100" t="s">
        <v>511</v>
      </c>
      <c r="C216" s="100" t="s">
        <v>299</v>
      </c>
      <c r="D216" s="100" t="str">
        <f t="shared" si="3"/>
        <v>SIC code: 28490:  Other machine tools</v>
      </c>
    </row>
    <row r="217" spans="1:4" x14ac:dyDescent="0.45">
      <c r="A217" s="100">
        <v>28910</v>
      </c>
      <c r="B217" s="100" t="s">
        <v>512</v>
      </c>
      <c r="C217" s="100" t="s">
        <v>300</v>
      </c>
      <c r="D217" s="100" t="str">
        <f t="shared" si="3"/>
        <v>SIC code: 28910:  Machinery for metallurgy</v>
      </c>
    </row>
    <row r="218" spans="1:4" x14ac:dyDescent="0.45">
      <c r="A218" s="100">
        <v>28921</v>
      </c>
      <c r="B218" s="100" t="s">
        <v>513</v>
      </c>
      <c r="C218" s="100" t="s">
        <v>301</v>
      </c>
      <c r="D218" s="100" t="str">
        <f t="shared" si="3"/>
        <v>SIC code: 28921:  Machinery for mining</v>
      </c>
    </row>
    <row r="219" spans="1:4" x14ac:dyDescent="0.45">
      <c r="A219" s="100">
        <v>28922</v>
      </c>
      <c r="B219" s="100" t="s">
        <v>514</v>
      </c>
      <c r="C219" s="100" t="s">
        <v>302</v>
      </c>
      <c r="D219" s="100" t="str">
        <f t="shared" si="3"/>
        <v>SIC code: 28922:  Earthmoving equipment</v>
      </c>
    </row>
    <row r="220" spans="1:4" x14ac:dyDescent="0.45">
      <c r="A220" s="100">
        <v>28923</v>
      </c>
      <c r="B220" s="100" t="s">
        <v>515</v>
      </c>
      <c r="C220" s="100" t="s">
        <v>303</v>
      </c>
      <c r="D220" s="100" t="str">
        <f t="shared" si="3"/>
        <v>SIC code: 28923:  Equipment for concrete crushing and screening and roadworks</v>
      </c>
    </row>
    <row r="221" spans="1:4" x14ac:dyDescent="0.45">
      <c r="A221" s="100">
        <v>28930</v>
      </c>
      <c r="B221" s="100" t="s">
        <v>516</v>
      </c>
      <c r="C221" s="100" t="s">
        <v>304</v>
      </c>
      <c r="D221" s="100" t="str">
        <f t="shared" si="3"/>
        <v>SIC code: 28930:  Machinery for food, beverage and tobacco processing</v>
      </c>
    </row>
    <row r="222" spans="1:4" x14ac:dyDescent="0.45">
      <c r="A222" s="100">
        <v>28940</v>
      </c>
      <c r="B222" s="100" t="s">
        <v>517</v>
      </c>
      <c r="C222" s="100" t="s">
        <v>305</v>
      </c>
      <c r="D222" s="100" t="str">
        <f t="shared" si="3"/>
        <v>SIC code: 28940:  Machinery for textile, apparel and leather production</v>
      </c>
    </row>
    <row r="223" spans="1:4" x14ac:dyDescent="0.45">
      <c r="A223" s="100">
        <v>28950</v>
      </c>
      <c r="B223" s="100" t="s">
        <v>518</v>
      </c>
      <c r="C223" s="100" t="s">
        <v>306</v>
      </c>
      <c r="D223" s="100" t="str">
        <f t="shared" si="3"/>
        <v>SIC code: 28950:  Machinery for paper and paperboard production</v>
      </c>
    </row>
    <row r="224" spans="1:4" x14ac:dyDescent="0.45">
      <c r="A224" s="100">
        <v>28960</v>
      </c>
      <c r="B224" s="100" t="s">
        <v>519</v>
      </c>
      <c r="C224" s="100" t="s">
        <v>307</v>
      </c>
      <c r="D224" s="100" t="str">
        <f t="shared" si="3"/>
        <v>SIC code: 28960:  Plastics and rubber machinery</v>
      </c>
    </row>
    <row r="225" spans="1:4" x14ac:dyDescent="0.45">
      <c r="A225" s="100">
        <v>28990</v>
      </c>
      <c r="B225" s="100" t="s">
        <v>520</v>
      </c>
      <c r="C225" s="100" t="s">
        <v>308</v>
      </c>
      <c r="D225" s="100" t="str">
        <f t="shared" si="3"/>
        <v>SIC code: 28990:  Other special-purpose machinery n.e.c.</v>
      </c>
    </row>
    <row r="226" spans="1:4" x14ac:dyDescent="0.45">
      <c r="A226" s="100">
        <v>29100</v>
      </c>
      <c r="B226" s="100" t="s">
        <v>521</v>
      </c>
      <c r="C226" s="100" t="s">
        <v>309</v>
      </c>
      <c r="D226" s="100" t="str">
        <f t="shared" si="3"/>
        <v>SIC code: 29100:  Motor vehicles</v>
      </c>
    </row>
    <row r="227" spans="1:4" x14ac:dyDescent="0.45">
      <c r="A227" s="100">
        <v>29201</v>
      </c>
      <c r="B227" s="100" t="s">
        <v>522</v>
      </c>
      <c r="C227" s="100" t="s">
        <v>310</v>
      </c>
      <c r="D227" s="100" t="str">
        <f t="shared" si="3"/>
        <v>SIC code: 29201:  Bodies (coachwork) for motor vehicles (except caravans)</v>
      </c>
    </row>
    <row r="228" spans="1:4" x14ac:dyDescent="0.45">
      <c r="A228" s="100">
        <v>29202</v>
      </c>
      <c r="B228" s="100" t="s">
        <v>523</v>
      </c>
      <c r="C228" s="100" t="s">
        <v>311</v>
      </c>
      <c r="D228" s="100" t="str">
        <f t="shared" si="3"/>
        <v>SIC code: 29202:  Trailers and semi-trailers</v>
      </c>
    </row>
    <row r="229" spans="1:4" x14ac:dyDescent="0.45">
      <c r="A229" s="100">
        <v>29203</v>
      </c>
      <c r="B229" s="100" t="s">
        <v>524</v>
      </c>
      <c r="C229" s="100" t="s">
        <v>312</v>
      </c>
      <c r="D229" s="100" t="str">
        <f t="shared" si="3"/>
        <v>SIC code: 29203:  Caravans</v>
      </c>
    </row>
    <row r="230" spans="1:4" x14ac:dyDescent="0.45">
      <c r="A230" s="100">
        <v>29310</v>
      </c>
      <c r="B230" s="100" t="s">
        <v>525</v>
      </c>
      <c r="C230" s="100" t="s">
        <v>313</v>
      </c>
      <c r="D230" s="100" t="str">
        <f t="shared" si="3"/>
        <v>SIC code: 29310:  Electrical and electronic equipment for motor vehicles and their engines</v>
      </c>
    </row>
    <row r="231" spans="1:4" x14ac:dyDescent="0.45">
      <c r="A231" s="100">
        <v>29320</v>
      </c>
      <c r="B231" s="100" t="s">
        <v>526</v>
      </c>
      <c r="C231" s="100" t="s">
        <v>314</v>
      </c>
      <c r="D231" s="100" t="str">
        <f t="shared" si="3"/>
        <v>SIC code: 29320:  Other parts and accessories for motor vehicles</v>
      </c>
    </row>
    <row r="232" spans="1:4" x14ac:dyDescent="0.45">
      <c r="A232" s="100">
        <v>30110</v>
      </c>
      <c r="B232" s="100" t="s">
        <v>315</v>
      </c>
      <c r="C232" s="100" t="s">
        <v>315</v>
      </c>
      <c r="D232" s="100" t="str">
        <f t="shared" si="3"/>
        <v>SIC code: 30110:  Building of ships and floating structures</v>
      </c>
    </row>
    <row r="233" spans="1:4" x14ac:dyDescent="0.45">
      <c r="A233" s="100">
        <v>30120</v>
      </c>
      <c r="B233" s="100" t="s">
        <v>316</v>
      </c>
      <c r="C233" s="100" t="s">
        <v>316</v>
      </c>
      <c r="D233" s="100" t="str">
        <f t="shared" si="3"/>
        <v>SIC code: 30120:  Building of pleasure and sporting boats</v>
      </c>
    </row>
    <row r="234" spans="1:4" x14ac:dyDescent="0.45">
      <c r="A234" s="100">
        <v>30200</v>
      </c>
      <c r="B234" s="100" t="s">
        <v>527</v>
      </c>
      <c r="C234" s="100" t="s">
        <v>317</v>
      </c>
      <c r="D234" s="100" t="str">
        <f t="shared" si="3"/>
        <v>SIC code: 30200:  Railway locomotives and rolling stock</v>
      </c>
    </row>
    <row r="235" spans="1:4" x14ac:dyDescent="0.45">
      <c r="A235" s="100">
        <v>30300</v>
      </c>
      <c r="B235" s="100" t="s">
        <v>528</v>
      </c>
      <c r="C235" s="100" t="s">
        <v>318</v>
      </c>
      <c r="D235" s="100" t="str">
        <f t="shared" si="3"/>
        <v>SIC code: 30300:  Air and spacecraft and related machinery</v>
      </c>
    </row>
    <row r="236" spans="1:4" x14ac:dyDescent="0.45">
      <c r="A236" s="100">
        <v>30400</v>
      </c>
      <c r="B236" s="100" t="s">
        <v>529</v>
      </c>
      <c r="C236" s="100" t="s">
        <v>319</v>
      </c>
      <c r="D236" s="100" t="str">
        <f t="shared" si="3"/>
        <v>SIC code: 30400:  Military fighting vehicles</v>
      </c>
    </row>
    <row r="237" spans="1:4" x14ac:dyDescent="0.45">
      <c r="A237" s="100">
        <v>30910</v>
      </c>
      <c r="B237" s="100" t="s">
        <v>530</v>
      </c>
      <c r="C237" s="100" t="s">
        <v>320</v>
      </c>
      <c r="D237" s="100" t="str">
        <f t="shared" si="3"/>
        <v>SIC code: 30910:  Motorcycles</v>
      </c>
    </row>
    <row r="238" spans="1:4" x14ac:dyDescent="0.45">
      <c r="A238" s="100">
        <v>30920</v>
      </c>
      <c r="B238" s="100" t="s">
        <v>531</v>
      </c>
      <c r="C238" s="100" t="s">
        <v>321</v>
      </c>
      <c r="D238" s="100" t="str">
        <f t="shared" si="3"/>
        <v>SIC code: 30920:  Bicycles and invalid carriages</v>
      </c>
    </row>
    <row r="239" spans="1:4" x14ac:dyDescent="0.45">
      <c r="A239" s="100">
        <v>30990</v>
      </c>
      <c r="B239" s="100" t="s">
        <v>532</v>
      </c>
      <c r="C239" s="100" t="s">
        <v>322</v>
      </c>
      <c r="D239" s="100" t="str">
        <f t="shared" si="3"/>
        <v>SIC code: 30990:  Other transport equipment n.e.c.</v>
      </c>
    </row>
    <row r="240" spans="1:4" x14ac:dyDescent="0.45">
      <c r="A240" s="100">
        <v>31010</v>
      </c>
      <c r="B240" s="100" t="s">
        <v>533</v>
      </c>
      <c r="C240" s="100" t="s">
        <v>323</v>
      </c>
      <c r="D240" s="100" t="str">
        <f t="shared" si="3"/>
        <v>SIC code: 31010:  Office and shop furniture</v>
      </c>
    </row>
    <row r="241" spans="1:4" x14ac:dyDescent="0.45">
      <c r="A241" s="100">
        <v>31020</v>
      </c>
      <c r="B241" s="100" t="s">
        <v>534</v>
      </c>
      <c r="C241" s="100" t="s">
        <v>324</v>
      </c>
      <c r="D241" s="100" t="str">
        <f t="shared" si="3"/>
        <v>SIC code: 31020:  Kitchen furniture</v>
      </c>
    </row>
    <row r="242" spans="1:4" x14ac:dyDescent="0.45">
      <c r="A242" s="100">
        <v>31030</v>
      </c>
      <c r="B242" s="100" t="s">
        <v>535</v>
      </c>
      <c r="C242" s="100" t="s">
        <v>325</v>
      </c>
      <c r="D242" s="100" t="str">
        <f t="shared" si="3"/>
        <v>SIC code: 31030:  Mattresses</v>
      </c>
    </row>
    <row r="243" spans="1:4" x14ac:dyDescent="0.45">
      <c r="A243" s="100">
        <v>31090</v>
      </c>
      <c r="B243" s="100" t="s">
        <v>536</v>
      </c>
      <c r="C243" s="100" t="s">
        <v>326</v>
      </c>
      <c r="D243" s="100" t="str">
        <f t="shared" si="3"/>
        <v>SIC code: 31090:  Other furniture</v>
      </c>
    </row>
    <row r="244" spans="1:4" x14ac:dyDescent="0.45">
      <c r="A244" s="100">
        <v>32110</v>
      </c>
      <c r="B244" s="100" t="s">
        <v>327</v>
      </c>
      <c r="C244" s="100" t="s">
        <v>327</v>
      </c>
      <c r="D244" s="100" t="str">
        <f t="shared" si="3"/>
        <v>SIC code: 32110:  Striking of coins</v>
      </c>
    </row>
    <row r="245" spans="1:4" x14ac:dyDescent="0.45">
      <c r="A245" s="100">
        <v>32120</v>
      </c>
      <c r="B245" s="100" t="s">
        <v>537</v>
      </c>
      <c r="C245" s="100" t="s">
        <v>328</v>
      </c>
      <c r="D245" s="100" t="str">
        <f t="shared" si="3"/>
        <v>SIC code: 32120:  Jewellery and related articles</v>
      </c>
    </row>
    <row r="246" spans="1:4" x14ac:dyDescent="0.45">
      <c r="A246" s="100">
        <v>32130</v>
      </c>
      <c r="B246" s="100" t="s">
        <v>538</v>
      </c>
      <c r="C246" s="100" t="s">
        <v>329</v>
      </c>
      <c r="D246" s="100" t="str">
        <f t="shared" si="3"/>
        <v>SIC code: 32130:  Imitation jewellery and related articles</v>
      </c>
    </row>
    <row r="247" spans="1:4" x14ac:dyDescent="0.45">
      <c r="A247" s="100">
        <v>32200</v>
      </c>
      <c r="B247" s="100" t="s">
        <v>539</v>
      </c>
      <c r="C247" s="100" t="s">
        <v>330</v>
      </c>
      <c r="D247" s="100" t="str">
        <f t="shared" si="3"/>
        <v>SIC code: 32200:  Musical instruments</v>
      </c>
    </row>
    <row r="248" spans="1:4" x14ac:dyDescent="0.45">
      <c r="A248" s="100">
        <v>32300</v>
      </c>
      <c r="B248" s="100" t="s">
        <v>540</v>
      </c>
      <c r="C248" s="100" t="s">
        <v>331</v>
      </c>
      <c r="D248" s="100" t="str">
        <f t="shared" si="3"/>
        <v>SIC code: 32300:  Sports goods</v>
      </c>
    </row>
    <row r="249" spans="1:4" x14ac:dyDescent="0.45">
      <c r="A249" s="100">
        <v>32401</v>
      </c>
      <c r="B249" s="100" t="s">
        <v>541</v>
      </c>
      <c r="C249" s="100" t="s">
        <v>332</v>
      </c>
      <c r="D249" s="100" t="str">
        <f t="shared" si="3"/>
        <v>SIC code: 32401:  Professional and arcade games and toys</v>
      </c>
    </row>
    <row r="250" spans="1:4" x14ac:dyDescent="0.45">
      <c r="A250" s="100">
        <v>32409</v>
      </c>
      <c r="B250" s="100" t="s">
        <v>542</v>
      </c>
      <c r="C250" s="100" t="s">
        <v>333</v>
      </c>
      <c r="D250" s="100" t="str">
        <f t="shared" si="3"/>
        <v>SIC code: 32409:  Other games and toys, n.e.c.</v>
      </c>
    </row>
    <row r="251" spans="1:4" x14ac:dyDescent="0.45">
      <c r="A251" s="100">
        <v>32500</v>
      </c>
      <c r="B251" s="100" t="s">
        <v>543</v>
      </c>
      <c r="C251" s="100" t="s">
        <v>334</v>
      </c>
      <c r="D251" s="100" t="str">
        <f t="shared" si="3"/>
        <v>SIC code: 32500:  Medical and dental instruments and supplies</v>
      </c>
    </row>
    <row r="252" spans="1:4" x14ac:dyDescent="0.45">
      <c r="A252" s="100">
        <v>32910</v>
      </c>
      <c r="B252" s="100" t="s">
        <v>544</v>
      </c>
      <c r="C252" s="100" t="s">
        <v>335</v>
      </c>
      <c r="D252" s="100" t="str">
        <f t="shared" si="3"/>
        <v>SIC code: 32910:  Brooms and brushes</v>
      </c>
    </row>
    <row r="253" spans="1:4" x14ac:dyDescent="0.45">
      <c r="A253" s="100">
        <v>32990</v>
      </c>
      <c r="B253" s="100" t="s">
        <v>336</v>
      </c>
      <c r="C253" s="100" t="s">
        <v>336</v>
      </c>
      <c r="D253" s="100" t="str">
        <f t="shared" si="3"/>
        <v>SIC code: 32990:  Other manufacturing n.e.c.</v>
      </c>
    </row>
    <row r="254" spans="1:4" x14ac:dyDescent="0.45">
      <c r="A254" s="100">
        <v>33110</v>
      </c>
      <c r="B254" s="100" t="s">
        <v>337</v>
      </c>
      <c r="C254" s="100" t="s">
        <v>337</v>
      </c>
      <c r="D254" s="100" t="str">
        <f t="shared" si="3"/>
        <v>SIC code: 33110:  Repair of fabricated metal products</v>
      </c>
    </row>
    <row r="255" spans="1:4" x14ac:dyDescent="0.45">
      <c r="A255" s="100">
        <v>33120</v>
      </c>
      <c r="B255" s="100" t="s">
        <v>338</v>
      </c>
      <c r="C255" s="100" t="s">
        <v>338</v>
      </c>
      <c r="D255" s="100" t="str">
        <f t="shared" si="3"/>
        <v>SIC code: 33120:  Repair of machinery</v>
      </c>
    </row>
    <row r="256" spans="1:4" x14ac:dyDescent="0.45">
      <c r="A256" s="100">
        <v>33130</v>
      </c>
      <c r="B256" s="100" t="s">
        <v>339</v>
      </c>
      <c r="C256" s="100" t="s">
        <v>339</v>
      </c>
      <c r="D256" s="100" t="str">
        <f t="shared" si="3"/>
        <v>SIC code: 33130:  Repair of electronic and optical equipment</v>
      </c>
    </row>
    <row r="257" spans="1:4" x14ac:dyDescent="0.45">
      <c r="A257" s="100">
        <v>33140</v>
      </c>
      <c r="B257" s="100" t="s">
        <v>340</v>
      </c>
      <c r="C257" s="100" t="s">
        <v>340</v>
      </c>
      <c r="D257" s="100" t="str">
        <f t="shared" si="3"/>
        <v>SIC code: 33140:  Repair of electrical equipment</v>
      </c>
    </row>
    <row r="258" spans="1:4" x14ac:dyDescent="0.45">
      <c r="A258" s="100">
        <v>33150</v>
      </c>
      <c r="B258" s="100" t="s">
        <v>341</v>
      </c>
      <c r="C258" s="100" t="s">
        <v>341</v>
      </c>
      <c r="D258" s="100" t="str">
        <f t="shared" si="3"/>
        <v>SIC code: 33150:  Repair and maintenance of ships and boats</v>
      </c>
    </row>
    <row r="259" spans="1:4" x14ac:dyDescent="0.45">
      <c r="A259" s="100">
        <v>33160</v>
      </c>
      <c r="B259" s="100" t="s">
        <v>342</v>
      </c>
      <c r="C259" s="100" t="s">
        <v>342</v>
      </c>
      <c r="D259" s="100" t="str">
        <f t="shared" si="3"/>
        <v>SIC code: 33160:  Repair and maintenance of aircraft and spacecraft</v>
      </c>
    </row>
    <row r="260" spans="1:4" x14ac:dyDescent="0.45">
      <c r="A260" s="100">
        <v>33170</v>
      </c>
      <c r="B260" s="100" t="s">
        <v>343</v>
      </c>
      <c r="C260" s="100" t="s">
        <v>343</v>
      </c>
      <c r="D260" s="100" t="str">
        <f t="shared" si="3"/>
        <v>SIC code: 33170:  Repair and maintenance of other transport equipment n.e.c.</v>
      </c>
    </row>
    <row r="261" spans="1:4" x14ac:dyDescent="0.45">
      <c r="A261" s="100">
        <v>33190</v>
      </c>
      <c r="B261" s="100" t="s">
        <v>344</v>
      </c>
      <c r="C261" s="100" t="s">
        <v>344</v>
      </c>
      <c r="D261" s="100" t="str">
        <f t="shared" si="3"/>
        <v>SIC code: 33190:  Repair of other equipment</v>
      </c>
    </row>
    <row r="262" spans="1:4" x14ac:dyDescent="0.45">
      <c r="A262" s="100">
        <v>33200</v>
      </c>
      <c r="B262" s="100" t="s">
        <v>345</v>
      </c>
      <c r="C262" s="100" t="s">
        <v>345</v>
      </c>
      <c r="D262" s="100" t="str">
        <f t="shared" si="3"/>
        <v>SIC code: 33200:  Installation of industrial machinery and equipment</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4" tint="0.39997558519241921"/>
  </sheetPr>
  <dimension ref="A1:R371"/>
  <sheetViews>
    <sheetView workbookViewId="0"/>
  </sheetViews>
  <sheetFormatPr defaultColWidth="0" defaultRowHeight="14.25" zeroHeight="1" x14ac:dyDescent="0.45"/>
  <cols>
    <col min="1" max="1" width="9.1328125" style="100" customWidth="1"/>
    <col min="2" max="2" width="19.265625" style="122" customWidth="1"/>
    <col min="3" max="3" width="112.265625" style="100" customWidth="1"/>
    <col min="4" max="5" width="9.1328125" style="100" customWidth="1"/>
    <col min="6" max="18" width="0" style="100" hidden="1" customWidth="1"/>
    <col min="19" max="16384" width="9.1328125" style="100" hidden="1"/>
  </cols>
  <sheetData>
    <row r="1" spans="1:18" x14ac:dyDescent="0.45">
      <c r="A1" s="97"/>
      <c r="B1" s="98"/>
      <c r="C1" s="97"/>
      <c r="D1" s="97"/>
      <c r="E1" s="97"/>
      <c r="F1" s="97"/>
      <c r="G1" s="97"/>
      <c r="H1" s="97"/>
      <c r="I1" s="97"/>
      <c r="J1" s="97"/>
      <c r="K1" s="97"/>
      <c r="L1" s="97"/>
      <c r="M1" s="97"/>
      <c r="N1" s="97"/>
      <c r="O1" s="97"/>
      <c r="P1" s="97"/>
      <c r="Q1" s="97"/>
      <c r="R1" s="97"/>
    </row>
    <row r="2" spans="1:18" x14ac:dyDescent="0.45">
      <c r="A2" s="97"/>
      <c r="B2" s="98"/>
      <c r="C2" s="97"/>
      <c r="D2" s="97"/>
      <c r="E2" s="97"/>
      <c r="F2" s="97"/>
      <c r="G2" s="97"/>
      <c r="H2" s="97"/>
      <c r="I2" s="97"/>
      <c r="J2" s="97"/>
      <c r="K2" s="97"/>
      <c r="L2" s="97"/>
      <c r="M2" s="97"/>
      <c r="N2" s="97"/>
      <c r="O2" s="97"/>
      <c r="P2" s="97"/>
      <c r="Q2" s="97"/>
      <c r="R2" s="97"/>
    </row>
    <row r="3" spans="1:18" ht="22.5" customHeight="1" x14ac:dyDescent="0.45">
      <c r="A3" s="97"/>
      <c r="B3" s="118" t="s">
        <v>643</v>
      </c>
      <c r="C3" s="119" t="s">
        <v>644</v>
      </c>
      <c r="D3" s="97"/>
      <c r="E3" s="97"/>
      <c r="F3" s="97"/>
      <c r="G3" s="97"/>
      <c r="H3" s="97"/>
      <c r="I3" s="97"/>
      <c r="J3" s="97"/>
      <c r="K3" s="97"/>
      <c r="L3" s="97"/>
      <c r="M3" s="97"/>
      <c r="N3" s="97"/>
      <c r="O3" s="97"/>
      <c r="P3" s="97"/>
      <c r="Q3" s="97"/>
      <c r="R3" s="97"/>
    </row>
    <row r="4" spans="1:18" ht="38.25" customHeight="1" x14ac:dyDescent="0.45">
      <c r="A4" s="97"/>
      <c r="B4" s="120"/>
      <c r="C4" s="121"/>
      <c r="D4" s="97"/>
      <c r="E4" s="97"/>
      <c r="F4" s="97"/>
      <c r="G4" s="97"/>
      <c r="H4" s="97"/>
      <c r="I4" s="97"/>
      <c r="J4" s="97"/>
      <c r="K4" s="97"/>
      <c r="L4" s="97"/>
      <c r="M4" s="97"/>
      <c r="N4" s="97"/>
      <c r="O4" s="97"/>
      <c r="P4" s="97"/>
      <c r="Q4" s="97"/>
      <c r="R4" s="97"/>
    </row>
    <row r="5" spans="1:18" ht="38.25" customHeight="1" x14ac:dyDescent="0.45">
      <c r="A5" s="97"/>
      <c r="B5" s="120"/>
      <c r="C5" s="121"/>
      <c r="D5" s="97"/>
      <c r="E5" s="97"/>
      <c r="F5" s="97"/>
      <c r="G5" s="97"/>
      <c r="H5" s="97"/>
      <c r="I5" s="97"/>
      <c r="J5" s="97"/>
      <c r="K5" s="97"/>
      <c r="L5" s="97"/>
      <c r="M5" s="97"/>
      <c r="N5" s="97"/>
      <c r="O5" s="97"/>
      <c r="P5" s="97"/>
      <c r="Q5" s="97"/>
      <c r="R5" s="97"/>
    </row>
    <row r="6" spans="1:18" ht="38.25" customHeight="1" x14ac:dyDescent="0.45">
      <c r="A6" s="97"/>
      <c r="B6" s="120"/>
      <c r="C6" s="121"/>
      <c r="D6" s="97"/>
      <c r="E6" s="97"/>
      <c r="F6" s="97"/>
      <c r="G6" s="97"/>
      <c r="H6" s="97"/>
      <c r="I6" s="97"/>
      <c r="J6" s="97"/>
      <c r="K6" s="97"/>
      <c r="L6" s="97"/>
      <c r="M6" s="97"/>
      <c r="N6" s="97"/>
      <c r="O6" s="97"/>
      <c r="P6" s="97"/>
      <c r="Q6" s="97"/>
      <c r="R6" s="97"/>
    </row>
    <row r="7" spans="1:18" ht="38.25" customHeight="1" x14ac:dyDescent="0.45">
      <c r="A7" s="97"/>
      <c r="B7" s="120"/>
      <c r="C7" s="121"/>
      <c r="D7" s="97"/>
      <c r="E7" s="97"/>
      <c r="F7" s="97"/>
      <c r="G7" s="97"/>
      <c r="H7" s="97"/>
      <c r="I7" s="97"/>
      <c r="J7" s="97"/>
      <c r="K7" s="97"/>
      <c r="L7" s="97"/>
      <c r="M7" s="97"/>
      <c r="N7" s="97"/>
      <c r="O7" s="97"/>
      <c r="P7" s="97"/>
      <c r="Q7" s="97"/>
      <c r="R7" s="97"/>
    </row>
    <row r="8" spans="1:18" ht="38.25" customHeight="1" x14ac:dyDescent="0.45">
      <c r="A8" s="97"/>
      <c r="B8" s="120"/>
      <c r="C8" s="121"/>
      <c r="D8" s="97"/>
      <c r="E8" s="97"/>
      <c r="F8" s="97"/>
      <c r="G8" s="97"/>
      <c r="H8" s="97"/>
      <c r="I8" s="97"/>
      <c r="J8" s="97"/>
      <c r="K8" s="97"/>
      <c r="L8" s="97"/>
      <c r="M8" s="97"/>
      <c r="N8" s="97"/>
      <c r="O8" s="97"/>
      <c r="P8" s="97"/>
      <c r="Q8" s="97"/>
      <c r="R8" s="97"/>
    </row>
    <row r="9" spans="1:18" ht="38.25" customHeight="1" x14ac:dyDescent="0.45">
      <c r="A9" s="97"/>
      <c r="B9" s="120"/>
      <c r="C9" s="121"/>
      <c r="D9" s="97"/>
      <c r="E9" s="97"/>
      <c r="F9" s="97"/>
      <c r="G9" s="97"/>
      <c r="H9" s="97"/>
      <c r="I9" s="97"/>
      <c r="J9" s="97"/>
      <c r="K9" s="97"/>
      <c r="L9" s="97"/>
      <c r="M9" s="97"/>
      <c r="N9" s="97"/>
      <c r="O9" s="97"/>
      <c r="P9" s="97"/>
      <c r="Q9" s="97"/>
      <c r="R9" s="97"/>
    </row>
    <row r="10" spans="1:18" ht="38.25" customHeight="1" x14ac:dyDescent="0.45">
      <c r="A10" s="97"/>
      <c r="B10" s="120"/>
      <c r="C10" s="121"/>
      <c r="D10" s="97"/>
      <c r="E10" s="97"/>
      <c r="F10" s="97"/>
      <c r="G10" s="97"/>
      <c r="H10" s="97"/>
      <c r="I10" s="97"/>
      <c r="J10" s="97"/>
      <c r="K10" s="97"/>
      <c r="L10" s="97"/>
      <c r="M10" s="97"/>
      <c r="N10" s="97"/>
      <c r="O10" s="97"/>
      <c r="P10" s="97"/>
      <c r="Q10" s="97"/>
      <c r="R10" s="97"/>
    </row>
    <row r="11" spans="1:18" ht="38.25" customHeight="1" x14ac:dyDescent="0.45">
      <c r="A11" s="97"/>
      <c r="B11" s="120"/>
      <c r="C11" s="121"/>
      <c r="D11" s="97"/>
      <c r="E11" s="97"/>
      <c r="F11" s="97"/>
      <c r="G11" s="97"/>
      <c r="H11" s="97"/>
      <c r="I11" s="97"/>
      <c r="J11" s="97"/>
      <c r="K11" s="97"/>
      <c r="L11" s="97"/>
      <c r="M11" s="97"/>
      <c r="N11" s="97"/>
      <c r="O11" s="97"/>
      <c r="P11" s="97"/>
      <c r="Q11" s="97"/>
      <c r="R11" s="97"/>
    </row>
    <row r="12" spans="1:18" ht="38.25" customHeight="1" x14ac:dyDescent="0.45">
      <c r="A12" s="97"/>
      <c r="B12" s="120"/>
      <c r="C12" s="121"/>
      <c r="D12" s="97"/>
      <c r="E12" s="97"/>
      <c r="F12" s="97"/>
      <c r="G12" s="97"/>
      <c r="H12" s="97"/>
      <c r="I12" s="97"/>
      <c r="J12" s="97"/>
      <c r="K12" s="97"/>
      <c r="L12" s="97"/>
      <c r="M12" s="97"/>
      <c r="N12" s="97"/>
      <c r="O12" s="97"/>
      <c r="P12" s="97"/>
      <c r="Q12" s="97"/>
      <c r="R12" s="97"/>
    </row>
    <row r="13" spans="1:18" ht="38.25" customHeight="1" x14ac:dyDescent="0.45">
      <c r="A13" s="97"/>
      <c r="B13" s="120"/>
      <c r="C13" s="121"/>
      <c r="D13" s="97"/>
      <c r="E13" s="97"/>
      <c r="F13" s="97"/>
      <c r="G13" s="97"/>
      <c r="H13" s="97"/>
      <c r="I13" s="97"/>
      <c r="J13" s="97"/>
      <c r="K13" s="97"/>
      <c r="L13" s="97"/>
      <c r="M13" s="97"/>
      <c r="N13" s="97"/>
      <c r="O13" s="97"/>
      <c r="P13" s="97"/>
      <c r="Q13" s="97"/>
      <c r="R13" s="97"/>
    </row>
    <row r="14" spans="1:18" ht="38.25" customHeight="1" x14ac:dyDescent="0.45">
      <c r="A14" s="97"/>
      <c r="B14" s="120"/>
      <c r="C14" s="121"/>
      <c r="D14" s="97"/>
      <c r="E14" s="97"/>
      <c r="F14" s="97"/>
      <c r="G14" s="97"/>
      <c r="H14" s="97"/>
      <c r="I14" s="97"/>
      <c r="J14" s="97"/>
      <c r="K14" s="97"/>
      <c r="L14" s="97"/>
      <c r="M14" s="97"/>
      <c r="N14" s="97"/>
      <c r="O14" s="97"/>
      <c r="P14" s="97"/>
      <c r="Q14" s="97"/>
      <c r="R14" s="97"/>
    </row>
    <row r="15" spans="1:18" ht="38.25" customHeight="1" x14ac:dyDescent="0.45">
      <c r="A15" s="97"/>
      <c r="B15" s="120"/>
      <c r="C15" s="121"/>
      <c r="D15" s="97"/>
      <c r="E15" s="97"/>
      <c r="F15" s="97"/>
      <c r="G15" s="97"/>
      <c r="H15" s="97"/>
      <c r="I15" s="97"/>
      <c r="J15" s="97"/>
      <c r="K15" s="97"/>
      <c r="L15" s="97"/>
      <c r="M15" s="97"/>
      <c r="N15" s="97"/>
      <c r="O15" s="97"/>
      <c r="P15" s="97"/>
      <c r="Q15" s="97"/>
      <c r="R15" s="97"/>
    </row>
    <row r="16" spans="1:18" ht="38.25" customHeight="1" x14ac:dyDescent="0.45">
      <c r="A16" s="97"/>
      <c r="B16" s="120"/>
      <c r="C16" s="121"/>
      <c r="D16" s="97"/>
      <c r="E16" s="97"/>
      <c r="F16" s="97"/>
      <c r="G16" s="97"/>
      <c r="H16" s="97"/>
      <c r="I16" s="97"/>
      <c r="J16" s="97"/>
      <c r="K16" s="97"/>
      <c r="L16" s="97"/>
      <c r="M16" s="97"/>
      <c r="N16" s="97"/>
      <c r="O16" s="97"/>
      <c r="P16" s="97"/>
      <c r="Q16" s="97"/>
      <c r="R16" s="97"/>
    </row>
    <row r="17" spans="1:18" ht="38.25" customHeight="1" x14ac:dyDescent="0.45">
      <c r="A17" s="97"/>
      <c r="B17" s="120"/>
      <c r="C17" s="121"/>
      <c r="D17" s="97"/>
      <c r="E17" s="97"/>
      <c r="F17" s="97"/>
      <c r="G17" s="97"/>
      <c r="H17" s="97"/>
      <c r="I17" s="97"/>
      <c r="J17" s="97"/>
      <c r="K17" s="97"/>
      <c r="L17" s="97"/>
      <c r="M17" s="97"/>
      <c r="N17" s="97"/>
      <c r="O17" s="97"/>
      <c r="P17" s="97"/>
      <c r="Q17" s="97"/>
      <c r="R17" s="97"/>
    </row>
    <row r="18" spans="1:18" x14ac:dyDescent="0.45">
      <c r="A18" s="97"/>
      <c r="B18" s="98"/>
      <c r="C18" s="97"/>
      <c r="D18" s="97"/>
      <c r="E18" s="97"/>
      <c r="F18" s="97"/>
      <c r="G18" s="97"/>
      <c r="H18" s="97"/>
      <c r="I18" s="97"/>
      <c r="J18" s="97"/>
      <c r="K18" s="97"/>
      <c r="L18" s="97"/>
      <c r="M18" s="97"/>
      <c r="N18" s="97"/>
      <c r="O18" s="97"/>
      <c r="P18" s="97"/>
      <c r="Q18" s="97"/>
      <c r="R18" s="97"/>
    </row>
    <row r="19" spans="1:18" x14ac:dyDescent="0.45">
      <c r="A19" s="97"/>
      <c r="B19" s="98"/>
      <c r="C19" s="97"/>
      <c r="D19" s="97"/>
      <c r="E19" s="97"/>
      <c r="F19" s="97"/>
      <c r="G19" s="97"/>
      <c r="H19" s="97"/>
      <c r="I19" s="97"/>
      <c r="J19" s="97"/>
      <c r="K19" s="97"/>
      <c r="L19" s="97"/>
      <c r="M19" s="97"/>
      <c r="N19" s="97"/>
      <c r="O19" s="97"/>
      <c r="P19" s="97"/>
      <c r="Q19" s="97"/>
      <c r="R19" s="97"/>
    </row>
    <row r="20" spans="1:18" x14ac:dyDescent="0.45">
      <c r="A20" s="97"/>
      <c r="B20" s="98"/>
      <c r="C20" s="97"/>
      <c r="D20" s="97"/>
      <c r="E20" s="97"/>
      <c r="F20" s="97"/>
      <c r="G20" s="97"/>
      <c r="H20" s="97"/>
      <c r="I20" s="97"/>
      <c r="J20" s="97"/>
      <c r="K20" s="97"/>
      <c r="L20" s="97"/>
      <c r="M20" s="97"/>
      <c r="N20" s="97"/>
      <c r="O20" s="97"/>
      <c r="P20" s="97"/>
      <c r="Q20" s="97"/>
      <c r="R20" s="97"/>
    </row>
    <row r="21" spans="1:18" hidden="1" x14ac:dyDescent="0.45">
      <c r="A21" s="97"/>
      <c r="B21" s="98"/>
      <c r="C21" s="97"/>
      <c r="D21" s="97"/>
      <c r="E21" s="97"/>
      <c r="F21" s="97"/>
      <c r="G21" s="97"/>
      <c r="H21" s="97"/>
      <c r="I21" s="97"/>
      <c r="J21" s="97"/>
      <c r="K21" s="97"/>
      <c r="L21" s="97"/>
      <c r="M21" s="97"/>
      <c r="N21" s="97"/>
      <c r="O21" s="97"/>
      <c r="P21" s="97"/>
      <c r="Q21" s="97"/>
      <c r="R21" s="97"/>
    </row>
    <row r="22" spans="1:18" hidden="1" x14ac:dyDescent="0.45">
      <c r="A22" s="97"/>
      <c r="B22" s="98"/>
      <c r="C22" s="97"/>
      <c r="D22" s="97"/>
      <c r="E22" s="97"/>
      <c r="F22" s="97"/>
      <c r="G22" s="97"/>
      <c r="H22" s="97"/>
      <c r="I22" s="97"/>
      <c r="J22" s="97"/>
      <c r="K22" s="97"/>
      <c r="L22" s="97"/>
      <c r="M22" s="97"/>
      <c r="N22" s="97"/>
      <c r="O22" s="97"/>
      <c r="P22" s="97"/>
      <c r="Q22" s="97"/>
      <c r="R22" s="97"/>
    </row>
    <row r="23" spans="1:18" hidden="1" x14ac:dyDescent="0.45">
      <c r="A23" s="97"/>
      <c r="B23" s="98"/>
      <c r="C23" s="97"/>
      <c r="D23" s="97"/>
      <c r="E23" s="97"/>
      <c r="F23" s="97"/>
      <c r="G23" s="97"/>
      <c r="H23" s="97"/>
      <c r="I23" s="97"/>
      <c r="J23" s="97"/>
      <c r="K23" s="97"/>
      <c r="L23" s="97"/>
      <c r="M23" s="97"/>
      <c r="N23" s="97"/>
      <c r="O23" s="97"/>
      <c r="P23" s="97"/>
      <c r="Q23" s="97"/>
      <c r="R23" s="97"/>
    </row>
    <row r="24" spans="1:18" hidden="1" x14ac:dyDescent="0.45">
      <c r="A24" s="97"/>
      <c r="B24" s="98"/>
      <c r="C24" s="97"/>
      <c r="D24" s="97"/>
      <c r="E24" s="97"/>
      <c r="F24" s="97"/>
      <c r="G24" s="97"/>
      <c r="H24" s="97"/>
      <c r="I24" s="97"/>
      <c r="J24" s="97"/>
      <c r="K24" s="97"/>
      <c r="L24" s="97"/>
      <c r="M24" s="97"/>
      <c r="N24" s="97"/>
      <c r="O24" s="97"/>
      <c r="P24" s="97"/>
      <c r="Q24" s="97"/>
      <c r="R24" s="97"/>
    </row>
    <row r="25" spans="1:18" hidden="1" x14ac:dyDescent="0.45">
      <c r="A25" s="97"/>
      <c r="B25" s="98"/>
      <c r="C25" s="97"/>
      <c r="D25" s="97"/>
      <c r="E25" s="97"/>
      <c r="F25" s="97"/>
      <c r="G25" s="97"/>
      <c r="H25" s="97"/>
      <c r="I25" s="97"/>
      <c r="J25" s="97"/>
      <c r="K25" s="97"/>
      <c r="L25" s="97"/>
      <c r="M25" s="97"/>
      <c r="N25" s="97"/>
      <c r="O25" s="97"/>
      <c r="P25" s="97"/>
      <c r="Q25" s="97"/>
      <c r="R25" s="97"/>
    </row>
    <row r="26" spans="1:18" hidden="1" x14ac:dyDescent="0.45">
      <c r="A26" s="97"/>
      <c r="B26" s="98"/>
      <c r="C26" s="97"/>
      <c r="D26" s="97"/>
      <c r="E26" s="97"/>
      <c r="F26" s="97"/>
      <c r="G26" s="97"/>
      <c r="H26" s="97"/>
      <c r="I26" s="97"/>
      <c r="J26" s="97"/>
      <c r="K26" s="97"/>
      <c r="L26" s="97"/>
      <c r="M26" s="97"/>
      <c r="N26" s="97"/>
      <c r="O26" s="97"/>
      <c r="P26" s="97"/>
      <c r="Q26" s="97"/>
      <c r="R26" s="97"/>
    </row>
    <row r="27" spans="1:18" hidden="1" x14ac:dyDescent="0.45">
      <c r="A27" s="97"/>
      <c r="B27" s="98"/>
      <c r="C27" s="97"/>
      <c r="D27" s="97"/>
      <c r="E27" s="97"/>
      <c r="F27" s="97"/>
      <c r="G27" s="97"/>
      <c r="H27" s="97"/>
      <c r="I27" s="97"/>
      <c r="J27" s="97"/>
      <c r="K27" s="97"/>
      <c r="L27" s="97"/>
      <c r="M27" s="97"/>
      <c r="N27" s="97"/>
      <c r="O27" s="97"/>
      <c r="P27" s="97"/>
      <c r="Q27" s="97"/>
      <c r="R27" s="97"/>
    </row>
    <row r="28" spans="1:18" hidden="1" x14ac:dyDescent="0.45">
      <c r="A28" s="97"/>
      <c r="B28" s="98"/>
      <c r="C28" s="97"/>
      <c r="D28" s="97"/>
      <c r="E28" s="97"/>
      <c r="F28" s="97"/>
      <c r="G28" s="97"/>
      <c r="H28" s="97"/>
      <c r="I28" s="97"/>
      <c r="J28" s="97"/>
      <c r="K28" s="97"/>
      <c r="L28" s="97"/>
      <c r="M28" s="97"/>
      <c r="N28" s="97"/>
      <c r="O28" s="97"/>
      <c r="P28" s="97"/>
      <c r="Q28" s="97"/>
      <c r="R28" s="97"/>
    </row>
    <row r="29" spans="1:18" hidden="1" x14ac:dyDescent="0.45">
      <c r="A29" s="97"/>
      <c r="B29" s="98"/>
      <c r="C29" s="97"/>
      <c r="D29" s="97"/>
      <c r="E29" s="97"/>
      <c r="F29" s="97"/>
      <c r="G29" s="97"/>
      <c r="H29" s="97"/>
      <c r="I29" s="97"/>
      <c r="J29" s="97"/>
      <c r="K29" s="97"/>
      <c r="L29" s="97"/>
      <c r="M29" s="97"/>
      <c r="N29" s="97"/>
      <c r="O29" s="97"/>
      <c r="P29" s="97"/>
      <c r="Q29" s="97"/>
      <c r="R29" s="97"/>
    </row>
    <row r="30" spans="1:18" hidden="1" x14ac:dyDescent="0.45">
      <c r="A30" s="97"/>
      <c r="B30" s="98"/>
      <c r="C30" s="97"/>
      <c r="D30" s="97"/>
      <c r="E30" s="97"/>
      <c r="F30" s="97"/>
      <c r="G30" s="97"/>
      <c r="H30" s="97"/>
      <c r="I30" s="97"/>
      <c r="J30" s="97"/>
      <c r="K30" s="97"/>
      <c r="L30" s="97"/>
      <c r="M30" s="97"/>
      <c r="N30" s="97"/>
      <c r="O30" s="97"/>
      <c r="P30" s="97"/>
      <c r="Q30" s="97"/>
      <c r="R30" s="97"/>
    </row>
    <row r="31" spans="1:18" hidden="1" x14ac:dyDescent="0.45">
      <c r="A31" s="97"/>
      <c r="B31" s="98"/>
      <c r="C31" s="97"/>
      <c r="D31" s="97"/>
      <c r="E31" s="97"/>
      <c r="F31" s="97"/>
      <c r="G31" s="97"/>
      <c r="H31" s="97"/>
      <c r="I31" s="97"/>
      <c r="J31" s="97"/>
      <c r="K31" s="97"/>
      <c r="L31" s="97"/>
      <c r="M31" s="97"/>
      <c r="N31" s="97"/>
      <c r="O31" s="97"/>
      <c r="P31" s="97"/>
      <c r="Q31" s="97"/>
      <c r="R31" s="97"/>
    </row>
    <row r="32" spans="1:18" hidden="1" x14ac:dyDescent="0.45">
      <c r="A32" s="97"/>
      <c r="B32" s="98"/>
      <c r="C32" s="97"/>
      <c r="D32" s="97"/>
      <c r="E32" s="97"/>
      <c r="F32" s="97"/>
      <c r="G32" s="97"/>
      <c r="H32" s="97"/>
      <c r="I32" s="97"/>
      <c r="J32" s="97"/>
      <c r="K32" s="97"/>
      <c r="L32" s="97"/>
      <c r="M32" s="97"/>
      <c r="N32" s="97"/>
      <c r="O32" s="97"/>
      <c r="P32" s="97"/>
      <c r="Q32" s="97"/>
      <c r="R32" s="97"/>
    </row>
    <row r="33" spans="1:18" hidden="1" x14ac:dyDescent="0.45">
      <c r="A33" s="97"/>
      <c r="B33" s="98"/>
      <c r="C33" s="97"/>
      <c r="D33" s="97"/>
      <c r="E33" s="97"/>
      <c r="F33" s="97"/>
      <c r="G33" s="97"/>
      <c r="H33" s="97"/>
      <c r="I33" s="97"/>
      <c r="J33" s="97"/>
      <c r="K33" s="97"/>
      <c r="L33" s="97"/>
      <c r="M33" s="97"/>
      <c r="N33" s="97"/>
      <c r="O33" s="97"/>
      <c r="P33" s="97"/>
      <c r="Q33" s="97"/>
      <c r="R33" s="97"/>
    </row>
    <row r="34" spans="1:18" hidden="1" x14ac:dyDescent="0.45">
      <c r="A34" s="97"/>
      <c r="B34" s="98"/>
      <c r="C34" s="97"/>
      <c r="D34" s="97"/>
      <c r="E34" s="97"/>
      <c r="F34" s="97"/>
      <c r="G34" s="97"/>
      <c r="H34" s="97"/>
      <c r="I34" s="97"/>
      <c r="J34" s="97"/>
      <c r="K34" s="97"/>
      <c r="L34" s="97"/>
      <c r="M34" s="97"/>
      <c r="N34" s="97"/>
      <c r="O34" s="97"/>
      <c r="P34" s="97"/>
      <c r="Q34" s="97"/>
      <c r="R34" s="97"/>
    </row>
    <row r="35" spans="1:18" hidden="1" x14ac:dyDescent="0.45">
      <c r="A35" s="97"/>
      <c r="B35" s="98"/>
      <c r="C35" s="97"/>
      <c r="D35" s="97"/>
      <c r="E35" s="97"/>
      <c r="F35" s="97"/>
      <c r="G35" s="97"/>
      <c r="H35" s="97"/>
      <c r="I35" s="97"/>
      <c r="J35" s="97"/>
      <c r="K35" s="97"/>
      <c r="L35" s="97"/>
      <c r="M35" s="97"/>
      <c r="N35" s="97"/>
      <c r="O35" s="97"/>
      <c r="P35" s="97"/>
      <c r="Q35" s="97"/>
      <c r="R35" s="97"/>
    </row>
    <row r="36" spans="1:18" hidden="1" x14ac:dyDescent="0.45">
      <c r="A36" s="97"/>
      <c r="B36" s="98"/>
      <c r="C36" s="97"/>
      <c r="D36" s="97"/>
      <c r="E36" s="97"/>
      <c r="F36" s="97"/>
      <c r="G36" s="97"/>
      <c r="H36" s="97"/>
      <c r="I36" s="97"/>
      <c r="J36" s="97"/>
      <c r="K36" s="97"/>
      <c r="L36" s="97"/>
      <c r="M36" s="97"/>
      <c r="N36" s="97"/>
      <c r="O36" s="97"/>
      <c r="P36" s="97"/>
      <c r="Q36" s="97"/>
      <c r="R36" s="97"/>
    </row>
    <row r="37" spans="1:18" hidden="1" x14ac:dyDescent="0.45">
      <c r="A37" s="97"/>
      <c r="B37" s="98"/>
      <c r="C37" s="97"/>
      <c r="D37" s="97"/>
      <c r="E37" s="97"/>
      <c r="F37" s="97"/>
      <c r="G37" s="97"/>
      <c r="H37" s="97"/>
      <c r="I37" s="97"/>
      <c r="J37" s="97"/>
      <c r="K37" s="97"/>
      <c r="L37" s="97"/>
      <c r="M37" s="97"/>
      <c r="N37" s="97"/>
      <c r="O37" s="97"/>
      <c r="P37" s="97"/>
      <c r="Q37" s="97"/>
      <c r="R37" s="97"/>
    </row>
    <row r="38" spans="1:18" hidden="1" x14ac:dyDescent="0.45">
      <c r="A38" s="97"/>
      <c r="B38" s="98"/>
      <c r="C38" s="97"/>
      <c r="D38" s="97"/>
      <c r="E38" s="97"/>
      <c r="F38" s="97"/>
      <c r="G38" s="97"/>
      <c r="H38" s="97"/>
      <c r="I38" s="97"/>
      <c r="J38" s="97"/>
      <c r="K38" s="97"/>
      <c r="L38" s="97"/>
      <c r="M38" s="97"/>
      <c r="N38" s="97"/>
      <c r="O38" s="97"/>
      <c r="P38" s="97"/>
      <c r="Q38" s="97"/>
      <c r="R38" s="97"/>
    </row>
    <row r="39" spans="1:18" hidden="1" x14ac:dyDescent="0.45">
      <c r="A39" s="97"/>
      <c r="B39" s="98"/>
      <c r="C39" s="97"/>
      <c r="D39" s="97"/>
      <c r="E39" s="97"/>
      <c r="F39" s="97"/>
      <c r="G39" s="97"/>
      <c r="H39" s="97"/>
      <c r="I39" s="97"/>
      <c r="J39" s="97"/>
      <c r="K39" s="97"/>
      <c r="L39" s="97"/>
      <c r="M39" s="97"/>
      <c r="N39" s="97"/>
      <c r="O39" s="97"/>
      <c r="P39" s="97"/>
      <c r="Q39" s="97"/>
      <c r="R39" s="97"/>
    </row>
    <row r="40" spans="1:18" hidden="1" x14ac:dyDescent="0.45">
      <c r="A40" s="97"/>
      <c r="B40" s="98"/>
      <c r="C40" s="97"/>
      <c r="D40" s="97"/>
      <c r="E40" s="97"/>
      <c r="F40" s="97"/>
      <c r="G40" s="97"/>
      <c r="H40" s="97"/>
      <c r="I40" s="97"/>
      <c r="J40" s="97"/>
      <c r="K40" s="97"/>
      <c r="L40" s="97"/>
      <c r="M40" s="97"/>
      <c r="N40" s="97"/>
      <c r="O40" s="97"/>
      <c r="P40" s="97"/>
      <c r="Q40" s="97"/>
      <c r="R40" s="97"/>
    </row>
    <row r="41" spans="1:18" hidden="1" x14ac:dyDescent="0.45">
      <c r="A41" s="97"/>
      <c r="B41" s="98"/>
      <c r="C41" s="97"/>
      <c r="D41" s="97"/>
      <c r="E41" s="97"/>
      <c r="F41" s="97"/>
      <c r="G41" s="97"/>
      <c r="H41" s="97"/>
      <c r="I41" s="97"/>
      <c r="J41" s="97"/>
      <c r="K41" s="97"/>
      <c r="L41" s="97"/>
      <c r="M41" s="97"/>
      <c r="N41" s="97"/>
      <c r="O41" s="97"/>
      <c r="P41" s="97"/>
      <c r="Q41" s="97"/>
      <c r="R41" s="97"/>
    </row>
    <row r="42" spans="1:18" hidden="1" x14ac:dyDescent="0.45">
      <c r="A42" s="97"/>
      <c r="B42" s="98"/>
      <c r="C42" s="97"/>
      <c r="D42" s="97"/>
      <c r="E42" s="97"/>
      <c r="F42" s="97"/>
      <c r="G42" s="97"/>
      <c r="H42" s="97"/>
      <c r="I42" s="97"/>
      <c r="J42" s="97"/>
      <c r="K42" s="97"/>
      <c r="L42" s="97"/>
      <c r="M42" s="97"/>
      <c r="N42" s="97"/>
      <c r="O42" s="97"/>
      <c r="P42" s="97"/>
      <c r="Q42" s="97"/>
      <c r="R42" s="97"/>
    </row>
    <row r="43" spans="1:18" hidden="1" x14ac:dyDescent="0.45">
      <c r="A43" s="97"/>
      <c r="B43" s="98"/>
      <c r="C43" s="97"/>
      <c r="D43" s="97"/>
      <c r="E43" s="97"/>
      <c r="F43" s="97"/>
      <c r="G43" s="97"/>
      <c r="H43" s="97"/>
      <c r="I43" s="97"/>
      <c r="J43" s="97"/>
      <c r="K43" s="97"/>
      <c r="L43" s="97"/>
      <c r="M43" s="97"/>
      <c r="N43" s="97"/>
      <c r="O43" s="97"/>
      <c r="P43" s="97"/>
      <c r="Q43" s="97"/>
      <c r="R43" s="97"/>
    </row>
    <row r="44" spans="1:18" hidden="1" x14ac:dyDescent="0.45">
      <c r="A44" s="97"/>
      <c r="B44" s="98"/>
      <c r="C44" s="97"/>
      <c r="D44" s="97"/>
      <c r="E44" s="97"/>
      <c r="F44" s="97"/>
      <c r="G44" s="97"/>
      <c r="H44" s="97"/>
      <c r="I44" s="97"/>
      <c r="J44" s="97"/>
      <c r="K44" s="97"/>
      <c r="L44" s="97"/>
      <c r="M44" s="97"/>
      <c r="N44" s="97"/>
      <c r="O44" s="97"/>
      <c r="P44" s="97"/>
      <c r="Q44" s="97"/>
      <c r="R44" s="97"/>
    </row>
    <row r="45" spans="1:18" hidden="1" x14ac:dyDescent="0.45">
      <c r="A45" s="97"/>
      <c r="B45" s="98"/>
      <c r="C45" s="97"/>
      <c r="D45" s="97"/>
      <c r="E45" s="97"/>
      <c r="F45" s="97"/>
      <c r="G45" s="97"/>
      <c r="H45" s="97"/>
      <c r="I45" s="97"/>
      <c r="J45" s="97"/>
      <c r="K45" s="97"/>
      <c r="L45" s="97"/>
      <c r="M45" s="97"/>
      <c r="N45" s="97"/>
      <c r="O45" s="97"/>
      <c r="P45" s="97"/>
      <c r="Q45" s="97"/>
      <c r="R45" s="97"/>
    </row>
    <row r="46" spans="1:18" hidden="1" x14ac:dyDescent="0.45">
      <c r="A46" s="97"/>
      <c r="B46" s="98"/>
      <c r="C46" s="97"/>
      <c r="D46" s="97"/>
      <c r="E46" s="97"/>
      <c r="F46" s="97"/>
      <c r="G46" s="97"/>
      <c r="H46" s="97"/>
      <c r="I46" s="97"/>
      <c r="J46" s="97"/>
      <c r="K46" s="97"/>
      <c r="L46" s="97"/>
      <c r="M46" s="97"/>
      <c r="N46" s="97"/>
      <c r="O46" s="97"/>
      <c r="P46" s="97"/>
      <c r="Q46" s="97"/>
      <c r="R46" s="97"/>
    </row>
    <row r="47" spans="1:18" hidden="1" x14ac:dyDescent="0.45">
      <c r="A47" s="97"/>
      <c r="B47" s="98"/>
      <c r="C47" s="97"/>
      <c r="D47" s="97"/>
      <c r="E47" s="97"/>
      <c r="F47" s="97"/>
      <c r="G47" s="97"/>
      <c r="H47" s="97"/>
      <c r="I47" s="97"/>
      <c r="J47" s="97"/>
      <c r="K47" s="97"/>
      <c r="L47" s="97"/>
      <c r="M47" s="97"/>
      <c r="N47" s="97"/>
      <c r="O47" s="97"/>
      <c r="P47" s="97"/>
      <c r="Q47" s="97"/>
      <c r="R47" s="97"/>
    </row>
    <row r="48" spans="1:18" hidden="1" x14ac:dyDescent="0.45">
      <c r="A48" s="97"/>
      <c r="B48" s="98"/>
      <c r="C48" s="97"/>
      <c r="D48" s="97"/>
      <c r="E48" s="97"/>
      <c r="F48" s="97"/>
      <c r="G48" s="97"/>
      <c r="H48" s="97"/>
      <c r="I48" s="97"/>
      <c r="J48" s="97"/>
      <c r="K48" s="97"/>
      <c r="L48" s="97"/>
      <c r="M48" s="97"/>
      <c r="N48" s="97"/>
      <c r="O48" s="97"/>
      <c r="P48" s="97"/>
      <c r="Q48" s="97"/>
      <c r="R48" s="97"/>
    </row>
    <row r="49" spans="1:18" hidden="1" x14ac:dyDescent="0.45">
      <c r="A49" s="97"/>
      <c r="B49" s="98"/>
      <c r="C49" s="97"/>
      <c r="D49" s="97"/>
      <c r="E49" s="97"/>
      <c r="F49" s="97"/>
      <c r="G49" s="97"/>
      <c r="H49" s="97"/>
      <c r="I49" s="97"/>
      <c r="J49" s="97"/>
      <c r="K49" s="97"/>
      <c r="L49" s="97"/>
      <c r="M49" s="97"/>
      <c r="N49" s="97"/>
      <c r="O49" s="97"/>
      <c r="P49" s="97"/>
      <c r="Q49" s="97"/>
      <c r="R49" s="97"/>
    </row>
    <row r="50" spans="1:18" hidden="1" x14ac:dyDescent="0.45">
      <c r="A50" s="97"/>
      <c r="B50" s="98"/>
      <c r="C50" s="97"/>
      <c r="D50" s="97"/>
      <c r="E50" s="97"/>
      <c r="F50" s="97"/>
      <c r="G50" s="97"/>
      <c r="H50" s="97"/>
      <c r="I50" s="97"/>
      <c r="J50" s="97"/>
      <c r="K50" s="97"/>
      <c r="L50" s="97"/>
      <c r="M50" s="97"/>
      <c r="N50" s="97"/>
      <c r="O50" s="97"/>
      <c r="P50" s="97"/>
      <c r="Q50" s="97"/>
      <c r="R50" s="97"/>
    </row>
    <row r="51" spans="1:18" hidden="1" x14ac:dyDescent="0.45">
      <c r="A51" s="97"/>
      <c r="B51" s="98"/>
      <c r="C51" s="97"/>
      <c r="D51" s="97"/>
      <c r="E51" s="97"/>
      <c r="F51" s="97"/>
      <c r="G51" s="97"/>
      <c r="H51" s="97"/>
      <c r="I51" s="97"/>
      <c r="J51" s="97"/>
      <c r="K51" s="97"/>
      <c r="L51" s="97"/>
      <c r="M51" s="97"/>
      <c r="N51" s="97"/>
      <c r="O51" s="97"/>
      <c r="P51" s="97"/>
      <c r="Q51" s="97"/>
      <c r="R51" s="97"/>
    </row>
    <row r="52" spans="1:18" hidden="1" x14ac:dyDescent="0.45">
      <c r="A52" s="97"/>
      <c r="B52" s="98"/>
      <c r="C52" s="97"/>
      <c r="D52" s="97"/>
      <c r="E52" s="97"/>
      <c r="F52" s="97"/>
      <c r="G52" s="97"/>
      <c r="H52" s="97"/>
      <c r="I52" s="97"/>
      <c r="J52" s="97"/>
      <c r="K52" s="97"/>
      <c r="L52" s="97"/>
      <c r="M52" s="97"/>
      <c r="N52" s="97"/>
      <c r="O52" s="97"/>
      <c r="P52" s="97"/>
      <c r="Q52" s="97"/>
      <c r="R52" s="97"/>
    </row>
    <row r="53" spans="1:18" hidden="1" x14ac:dyDescent="0.45">
      <c r="A53" s="97"/>
      <c r="B53" s="98"/>
      <c r="C53" s="97"/>
      <c r="D53" s="97"/>
      <c r="E53" s="97"/>
      <c r="F53" s="97"/>
      <c r="G53" s="97"/>
      <c r="H53" s="97"/>
      <c r="I53" s="97"/>
      <c r="J53" s="97"/>
      <c r="K53" s="97"/>
      <c r="L53" s="97"/>
      <c r="M53" s="97"/>
      <c r="N53" s="97"/>
      <c r="O53" s="97"/>
      <c r="P53" s="97"/>
      <c r="Q53" s="97"/>
      <c r="R53" s="97"/>
    </row>
    <row r="54" spans="1:18" hidden="1" x14ac:dyDescent="0.45">
      <c r="A54" s="97"/>
      <c r="B54" s="98"/>
      <c r="C54" s="97"/>
      <c r="D54" s="97"/>
      <c r="E54" s="97"/>
      <c r="F54" s="97"/>
      <c r="G54" s="97"/>
      <c r="H54" s="97"/>
      <c r="I54" s="97"/>
      <c r="J54" s="97"/>
      <c r="K54" s="97"/>
      <c r="L54" s="97"/>
      <c r="M54" s="97"/>
      <c r="N54" s="97"/>
      <c r="O54" s="97"/>
      <c r="P54" s="97"/>
      <c r="Q54" s="97"/>
      <c r="R54" s="97"/>
    </row>
    <row r="55" spans="1:18" hidden="1" x14ac:dyDescent="0.45">
      <c r="A55" s="97"/>
      <c r="B55" s="98"/>
      <c r="C55" s="97"/>
      <c r="D55" s="97"/>
      <c r="E55" s="97"/>
      <c r="F55" s="97"/>
      <c r="G55" s="97"/>
      <c r="H55" s="97"/>
      <c r="I55" s="97"/>
      <c r="J55" s="97"/>
      <c r="K55" s="97"/>
      <c r="L55" s="97"/>
      <c r="M55" s="97"/>
      <c r="N55" s="97"/>
      <c r="O55" s="97"/>
      <c r="P55" s="97"/>
      <c r="Q55" s="97"/>
      <c r="R55" s="97"/>
    </row>
    <row r="56" spans="1:18" hidden="1" x14ac:dyDescent="0.45">
      <c r="A56" s="97"/>
      <c r="B56" s="98"/>
      <c r="C56" s="97"/>
      <c r="D56" s="97"/>
      <c r="E56" s="97"/>
      <c r="F56" s="97"/>
      <c r="G56" s="97"/>
      <c r="H56" s="97"/>
      <c r="I56" s="97"/>
      <c r="J56" s="97"/>
      <c r="K56" s="97"/>
      <c r="L56" s="97"/>
      <c r="M56" s="97"/>
      <c r="N56" s="97"/>
      <c r="O56" s="97"/>
      <c r="P56" s="97"/>
      <c r="Q56" s="97"/>
      <c r="R56" s="97"/>
    </row>
    <row r="57" spans="1:18" hidden="1" x14ac:dyDescent="0.45">
      <c r="A57" s="97"/>
      <c r="B57" s="98"/>
      <c r="C57" s="97"/>
      <c r="D57" s="97"/>
      <c r="E57" s="97"/>
      <c r="F57" s="97"/>
      <c r="G57" s="97"/>
      <c r="H57" s="97"/>
      <c r="I57" s="97"/>
      <c r="J57" s="97"/>
      <c r="K57" s="97"/>
      <c r="L57" s="97"/>
      <c r="M57" s="97"/>
      <c r="N57" s="97"/>
      <c r="O57" s="97"/>
      <c r="P57" s="97"/>
      <c r="Q57" s="97"/>
      <c r="R57" s="97"/>
    </row>
    <row r="58" spans="1:18" hidden="1" x14ac:dyDescent="0.45">
      <c r="A58" s="97"/>
      <c r="B58" s="98"/>
      <c r="C58" s="97"/>
      <c r="D58" s="97"/>
      <c r="E58" s="97"/>
      <c r="F58" s="97"/>
      <c r="G58" s="97"/>
      <c r="H58" s="97"/>
      <c r="I58" s="97"/>
      <c r="J58" s="97"/>
      <c r="K58" s="97"/>
      <c r="L58" s="97"/>
      <c r="M58" s="97"/>
      <c r="N58" s="97"/>
      <c r="O58" s="97"/>
      <c r="P58" s="97"/>
      <c r="Q58" s="97"/>
      <c r="R58" s="97"/>
    </row>
    <row r="59" spans="1:18" hidden="1" x14ac:dyDescent="0.45">
      <c r="A59" s="97"/>
      <c r="B59" s="98"/>
      <c r="C59" s="97"/>
      <c r="D59" s="97"/>
      <c r="E59" s="97"/>
      <c r="F59" s="97"/>
      <c r="G59" s="97"/>
      <c r="H59" s="97"/>
      <c r="I59" s="97"/>
      <c r="J59" s="97"/>
      <c r="K59" s="97"/>
      <c r="L59" s="97"/>
      <c r="M59" s="97"/>
      <c r="N59" s="97"/>
      <c r="O59" s="97"/>
      <c r="P59" s="97"/>
      <c r="Q59" s="97"/>
      <c r="R59" s="97"/>
    </row>
    <row r="60" spans="1:18" hidden="1" x14ac:dyDescent="0.45">
      <c r="A60" s="97"/>
      <c r="B60" s="98"/>
      <c r="C60" s="97"/>
      <c r="D60" s="97"/>
      <c r="E60" s="97"/>
      <c r="F60" s="97"/>
      <c r="G60" s="97"/>
      <c r="H60" s="97"/>
      <c r="I60" s="97"/>
      <c r="J60" s="97"/>
      <c r="K60" s="97"/>
      <c r="L60" s="97"/>
      <c r="M60" s="97"/>
      <c r="N60" s="97"/>
      <c r="O60" s="97"/>
      <c r="P60" s="97"/>
      <c r="Q60" s="97"/>
      <c r="R60" s="97"/>
    </row>
    <row r="61" spans="1:18" hidden="1" x14ac:dyDescent="0.45">
      <c r="A61" s="97"/>
      <c r="B61" s="98"/>
      <c r="C61" s="97"/>
      <c r="D61" s="97"/>
      <c r="E61" s="97"/>
      <c r="F61" s="97"/>
      <c r="G61" s="97"/>
      <c r="H61" s="97"/>
      <c r="I61" s="97"/>
      <c r="J61" s="97"/>
      <c r="K61" s="97"/>
      <c r="L61" s="97"/>
      <c r="M61" s="97"/>
      <c r="N61" s="97"/>
      <c r="O61" s="97"/>
      <c r="P61" s="97"/>
      <c r="Q61" s="97"/>
      <c r="R61" s="97"/>
    </row>
    <row r="62" spans="1:18" hidden="1" x14ac:dyDescent="0.45">
      <c r="A62" s="97"/>
      <c r="B62" s="98"/>
      <c r="C62" s="97"/>
      <c r="D62" s="97"/>
      <c r="E62" s="97"/>
      <c r="F62" s="97"/>
      <c r="G62" s="97"/>
      <c r="H62" s="97"/>
      <c r="I62" s="97"/>
      <c r="J62" s="97"/>
      <c r="K62" s="97"/>
      <c r="L62" s="97"/>
      <c r="M62" s="97"/>
      <c r="N62" s="97"/>
      <c r="O62" s="97"/>
      <c r="P62" s="97"/>
      <c r="Q62" s="97"/>
      <c r="R62" s="97"/>
    </row>
    <row r="63" spans="1:18" hidden="1" x14ac:dyDescent="0.45">
      <c r="A63" s="97"/>
      <c r="B63" s="98"/>
      <c r="C63" s="97"/>
      <c r="D63" s="97"/>
      <c r="E63" s="97"/>
      <c r="F63" s="97"/>
      <c r="G63" s="97"/>
      <c r="H63" s="97"/>
      <c r="I63" s="97"/>
      <c r="J63" s="97"/>
      <c r="K63" s="97"/>
      <c r="L63" s="97"/>
      <c r="M63" s="97"/>
      <c r="N63" s="97"/>
      <c r="O63" s="97"/>
      <c r="P63" s="97"/>
      <c r="Q63" s="97"/>
      <c r="R63" s="97"/>
    </row>
    <row r="64" spans="1:18" hidden="1" x14ac:dyDescent="0.45">
      <c r="A64" s="97"/>
      <c r="B64" s="98"/>
      <c r="C64" s="97"/>
      <c r="D64" s="97"/>
      <c r="E64" s="97"/>
      <c r="F64" s="97"/>
      <c r="G64" s="97"/>
      <c r="H64" s="97"/>
      <c r="I64" s="97"/>
      <c r="J64" s="97"/>
      <c r="K64" s="97"/>
      <c r="L64" s="97"/>
      <c r="M64" s="97"/>
      <c r="N64" s="97"/>
      <c r="O64" s="97"/>
      <c r="P64" s="97"/>
      <c r="Q64" s="97"/>
      <c r="R64" s="97"/>
    </row>
    <row r="65" spans="1:18" hidden="1" x14ac:dyDescent="0.45">
      <c r="A65" s="97"/>
      <c r="B65" s="98"/>
      <c r="C65" s="97"/>
      <c r="D65" s="97"/>
      <c r="E65" s="97"/>
      <c r="F65" s="97"/>
      <c r="G65" s="97"/>
      <c r="H65" s="97"/>
      <c r="I65" s="97"/>
      <c r="J65" s="97"/>
      <c r="K65" s="97"/>
      <c r="L65" s="97"/>
      <c r="M65" s="97"/>
      <c r="N65" s="97"/>
      <c r="O65" s="97"/>
      <c r="P65" s="97"/>
      <c r="Q65" s="97"/>
      <c r="R65" s="97"/>
    </row>
    <row r="66" spans="1:18" hidden="1" x14ac:dyDescent="0.45">
      <c r="A66" s="97"/>
      <c r="B66" s="98"/>
      <c r="C66" s="97"/>
      <c r="D66" s="97"/>
      <c r="E66" s="97"/>
      <c r="F66" s="97"/>
      <c r="G66" s="97"/>
      <c r="H66" s="97"/>
      <c r="I66" s="97"/>
      <c r="J66" s="97"/>
      <c r="K66" s="97"/>
      <c r="L66" s="97"/>
      <c r="M66" s="97"/>
      <c r="N66" s="97"/>
      <c r="O66" s="97"/>
      <c r="P66" s="97"/>
      <c r="Q66" s="97"/>
      <c r="R66" s="97"/>
    </row>
    <row r="67" spans="1:18" hidden="1" x14ac:dyDescent="0.45">
      <c r="A67" s="97"/>
      <c r="B67" s="98"/>
      <c r="C67" s="97"/>
      <c r="D67" s="97"/>
      <c r="E67" s="97"/>
      <c r="F67" s="97"/>
      <c r="G67" s="97"/>
      <c r="H67" s="97"/>
      <c r="I67" s="97"/>
      <c r="J67" s="97"/>
      <c r="K67" s="97"/>
      <c r="L67" s="97"/>
      <c r="M67" s="97"/>
      <c r="N67" s="97"/>
      <c r="O67" s="97"/>
      <c r="P67" s="97"/>
      <c r="Q67" s="97"/>
      <c r="R67" s="97"/>
    </row>
    <row r="68" spans="1:18" hidden="1" x14ac:dyDescent="0.45">
      <c r="A68" s="97"/>
      <c r="B68" s="98"/>
      <c r="C68" s="97"/>
      <c r="D68" s="97"/>
      <c r="E68" s="97"/>
      <c r="F68" s="97"/>
      <c r="G68" s="97"/>
      <c r="H68" s="97"/>
      <c r="I68" s="97"/>
      <c r="J68" s="97"/>
      <c r="K68" s="97"/>
      <c r="L68" s="97"/>
      <c r="M68" s="97"/>
      <c r="N68" s="97"/>
      <c r="O68" s="97"/>
      <c r="P68" s="97"/>
      <c r="Q68" s="97"/>
      <c r="R68" s="97"/>
    </row>
    <row r="69" spans="1:18" hidden="1" x14ac:dyDescent="0.45">
      <c r="A69" s="97"/>
      <c r="B69" s="98"/>
      <c r="C69" s="97"/>
      <c r="D69" s="97"/>
      <c r="E69" s="97"/>
      <c r="F69" s="97"/>
      <c r="G69" s="97"/>
      <c r="H69" s="97"/>
      <c r="I69" s="97"/>
      <c r="J69" s="97"/>
      <c r="K69" s="97"/>
      <c r="L69" s="97"/>
      <c r="M69" s="97"/>
      <c r="N69" s="97"/>
      <c r="O69" s="97"/>
      <c r="P69" s="97"/>
      <c r="Q69" s="97"/>
      <c r="R69" s="97"/>
    </row>
    <row r="70" spans="1:18" hidden="1" x14ac:dyDescent="0.45">
      <c r="A70" s="97"/>
      <c r="B70" s="98"/>
      <c r="C70" s="97"/>
      <c r="D70" s="97"/>
      <c r="E70" s="97"/>
      <c r="F70" s="97"/>
      <c r="G70" s="97"/>
      <c r="H70" s="97"/>
      <c r="I70" s="97"/>
      <c r="J70" s="97"/>
      <c r="K70" s="97"/>
      <c r="L70" s="97"/>
      <c r="M70" s="97"/>
      <c r="N70" s="97"/>
      <c r="O70" s="97"/>
      <c r="P70" s="97"/>
      <c r="Q70" s="97"/>
      <c r="R70" s="97"/>
    </row>
    <row r="71" spans="1:18" hidden="1" x14ac:dyDescent="0.45">
      <c r="A71" s="97"/>
      <c r="B71" s="98"/>
      <c r="C71" s="97"/>
      <c r="D71" s="97"/>
      <c r="E71" s="97"/>
      <c r="F71" s="97"/>
      <c r="G71" s="97"/>
      <c r="H71" s="97"/>
      <c r="I71" s="97"/>
      <c r="J71" s="97"/>
      <c r="K71" s="97"/>
      <c r="L71" s="97"/>
      <c r="M71" s="97"/>
      <c r="N71" s="97"/>
      <c r="O71" s="97"/>
      <c r="P71" s="97"/>
      <c r="Q71" s="97"/>
      <c r="R71" s="97"/>
    </row>
    <row r="72" spans="1:18" hidden="1" x14ac:dyDescent="0.45">
      <c r="A72" s="97"/>
      <c r="B72" s="98"/>
      <c r="C72" s="97"/>
      <c r="D72" s="97"/>
      <c r="E72" s="97"/>
      <c r="F72" s="97"/>
      <c r="G72" s="97"/>
      <c r="H72" s="97"/>
      <c r="I72" s="97"/>
      <c r="J72" s="97"/>
      <c r="K72" s="97"/>
      <c r="L72" s="97"/>
      <c r="M72" s="97"/>
      <c r="N72" s="97"/>
      <c r="O72" s="97"/>
      <c r="P72" s="97"/>
      <c r="Q72" s="97"/>
      <c r="R72" s="97"/>
    </row>
    <row r="73" spans="1:18" hidden="1" x14ac:dyDescent="0.45">
      <c r="A73" s="97"/>
      <c r="B73" s="98"/>
      <c r="C73" s="97"/>
      <c r="D73" s="97"/>
      <c r="E73" s="97"/>
      <c r="F73" s="97"/>
      <c r="G73" s="97"/>
      <c r="H73" s="97"/>
      <c r="I73" s="97"/>
      <c r="J73" s="97"/>
      <c r="K73" s="97"/>
      <c r="L73" s="97"/>
      <c r="M73" s="97"/>
      <c r="N73" s="97"/>
      <c r="O73" s="97"/>
      <c r="P73" s="97"/>
      <c r="Q73" s="97"/>
      <c r="R73" s="97"/>
    </row>
    <row r="74" spans="1:18" hidden="1" x14ac:dyDescent="0.45">
      <c r="A74" s="97"/>
      <c r="B74" s="98"/>
      <c r="C74" s="97"/>
      <c r="D74" s="97"/>
      <c r="E74" s="97"/>
      <c r="F74" s="97"/>
      <c r="G74" s="97"/>
      <c r="H74" s="97"/>
      <c r="I74" s="97"/>
      <c r="J74" s="97"/>
      <c r="K74" s="97"/>
      <c r="L74" s="97"/>
      <c r="M74" s="97"/>
      <c r="N74" s="97"/>
      <c r="O74" s="97"/>
      <c r="P74" s="97"/>
      <c r="Q74" s="97"/>
      <c r="R74" s="97"/>
    </row>
    <row r="75" spans="1:18" hidden="1" x14ac:dyDescent="0.45">
      <c r="A75" s="97"/>
      <c r="B75" s="98"/>
      <c r="C75" s="97"/>
      <c r="D75" s="97"/>
      <c r="E75" s="97"/>
      <c r="F75" s="97"/>
      <c r="G75" s="97"/>
      <c r="H75" s="97"/>
      <c r="I75" s="97"/>
      <c r="J75" s="97"/>
      <c r="K75" s="97"/>
      <c r="L75" s="97"/>
      <c r="M75" s="97"/>
      <c r="N75" s="97"/>
      <c r="O75" s="97"/>
      <c r="P75" s="97"/>
      <c r="Q75" s="97"/>
      <c r="R75" s="97"/>
    </row>
    <row r="76" spans="1:18" hidden="1" x14ac:dyDescent="0.45">
      <c r="A76" s="97"/>
      <c r="B76" s="98"/>
      <c r="C76" s="97"/>
      <c r="D76" s="97"/>
      <c r="E76" s="97"/>
      <c r="F76" s="97"/>
      <c r="G76" s="97"/>
      <c r="H76" s="97"/>
      <c r="I76" s="97"/>
      <c r="J76" s="97"/>
      <c r="K76" s="97"/>
      <c r="L76" s="97"/>
      <c r="M76" s="97"/>
      <c r="N76" s="97"/>
      <c r="O76" s="97"/>
      <c r="P76" s="97"/>
      <c r="Q76" s="97"/>
      <c r="R76" s="97"/>
    </row>
    <row r="77" spans="1:18" hidden="1" x14ac:dyDescent="0.45">
      <c r="A77" s="97"/>
      <c r="B77" s="98"/>
      <c r="C77" s="97"/>
      <c r="D77" s="97"/>
      <c r="E77" s="97"/>
      <c r="F77" s="97"/>
      <c r="G77" s="97"/>
      <c r="H77" s="97"/>
      <c r="I77" s="97"/>
      <c r="J77" s="97"/>
      <c r="K77" s="97"/>
      <c r="L77" s="97"/>
      <c r="M77" s="97"/>
      <c r="N77" s="97"/>
      <c r="O77" s="97"/>
      <c r="P77" s="97"/>
      <c r="Q77" s="97"/>
      <c r="R77" s="97"/>
    </row>
    <row r="78" spans="1:18" hidden="1" x14ac:dyDescent="0.45">
      <c r="A78" s="97"/>
      <c r="B78" s="98"/>
      <c r="C78" s="97"/>
      <c r="D78" s="97"/>
      <c r="E78" s="97"/>
      <c r="F78" s="97"/>
      <c r="G78" s="97"/>
      <c r="H78" s="97"/>
      <c r="I78" s="97"/>
      <c r="J78" s="97"/>
      <c r="K78" s="97"/>
      <c r="L78" s="97"/>
      <c r="M78" s="97"/>
      <c r="N78" s="97"/>
      <c r="O78" s="97"/>
      <c r="P78" s="97"/>
      <c r="Q78" s="97"/>
      <c r="R78" s="97"/>
    </row>
    <row r="79" spans="1:18" hidden="1" x14ac:dyDescent="0.45">
      <c r="A79" s="97"/>
      <c r="B79" s="98"/>
      <c r="C79" s="97"/>
      <c r="D79" s="97"/>
      <c r="E79" s="97"/>
      <c r="F79" s="97"/>
      <c r="G79" s="97"/>
      <c r="H79" s="97"/>
      <c r="I79" s="97"/>
      <c r="J79" s="97"/>
      <c r="K79" s="97"/>
      <c r="L79" s="97"/>
      <c r="M79" s="97"/>
      <c r="N79" s="97"/>
      <c r="O79" s="97"/>
      <c r="P79" s="97"/>
      <c r="Q79" s="97"/>
      <c r="R79" s="97"/>
    </row>
    <row r="80" spans="1:18" hidden="1" x14ac:dyDescent="0.45">
      <c r="A80" s="97"/>
      <c r="B80" s="98"/>
      <c r="C80" s="97"/>
      <c r="D80" s="97"/>
      <c r="E80" s="97"/>
      <c r="F80" s="97"/>
      <c r="G80" s="97"/>
      <c r="H80" s="97"/>
      <c r="I80" s="97"/>
      <c r="J80" s="97"/>
      <c r="K80" s="97"/>
      <c r="L80" s="97"/>
      <c r="M80" s="97"/>
      <c r="N80" s="97"/>
      <c r="O80" s="97"/>
      <c r="P80" s="97"/>
      <c r="Q80" s="97"/>
      <c r="R80" s="97"/>
    </row>
    <row r="81" spans="1:18" hidden="1" x14ac:dyDescent="0.45">
      <c r="A81" s="97"/>
      <c r="B81" s="98"/>
      <c r="C81" s="97"/>
      <c r="D81" s="97"/>
      <c r="E81" s="97"/>
      <c r="F81" s="97"/>
      <c r="G81" s="97"/>
      <c r="H81" s="97"/>
      <c r="I81" s="97"/>
      <c r="J81" s="97"/>
      <c r="K81" s="97"/>
      <c r="L81" s="97"/>
      <c r="M81" s="97"/>
      <c r="N81" s="97"/>
      <c r="O81" s="97"/>
      <c r="P81" s="97"/>
      <c r="Q81" s="97"/>
      <c r="R81" s="97"/>
    </row>
    <row r="82" spans="1:18" hidden="1" x14ac:dyDescent="0.45">
      <c r="A82" s="97"/>
      <c r="B82" s="98"/>
      <c r="C82" s="97"/>
      <c r="D82" s="97"/>
      <c r="E82" s="97"/>
      <c r="F82" s="97"/>
      <c r="G82" s="97"/>
      <c r="H82" s="97"/>
      <c r="I82" s="97"/>
      <c r="J82" s="97"/>
      <c r="K82" s="97"/>
      <c r="L82" s="97"/>
      <c r="M82" s="97"/>
      <c r="N82" s="97"/>
      <c r="O82" s="97"/>
      <c r="P82" s="97"/>
      <c r="Q82" s="97"/>
      <c r="R82" s="97"/>
    </row>
    <row r="83" spans="1:18" hidden="1" x14ac:dyDescent="0.45">
      <c r="A83" s="97"/>
      <c r="B83" s="98"/>
      <c r="C83" s="97"/>
      <c r="D83" s="97"/>
      <c r="E83" s="97"/>
      <c r="F83" s="97"/>
      <c r="G83" s="97"/>
      <c r="H83" s="97"/>
      <c r="I83" s="97"/>
      <c r="J83" s="97"/>
      <c r="K83" s="97"/>
      <c r="L83" s="97"/>
      <c r="M83" s="97"/>
      <c r="N83" s="97"/>
      <c r="O83" s="97"/>
      <c r="P83" s="97"/>
      <c r="Q83" s="97"/>
      <c r="R83" s="97"/>
    </row>
    <row r="84" spans="1:18" hidden="1" x14ac:dyDescent="0.45">
      <c r="A84" s="97"/>
      <c r="B84" s="98"/>
      <c r="C84" s="97"/>
      <c r="D84" s="97"/>
      <c r="E84" s="97"/>
      <c r="F84" s="97"/>
      <c r="G84" s="97"/>
      <c r="H84" s="97"/>
      <c r="I84" s="97"/>
      <c r="J84" s="97"/>
      <c r="K84" s="97"/>
      <c r="L84" s="97"/>
      <c r="M84" s="97"/>
      <c r="N84" s="97"/>
      <c r="O84" s="97"/>
      <c r="P84" s="97"/>
      <c r="Q84" s="97"/>
      <c r="R84" s="97"/>
    </row>
    <row r="85" spans="1:18" hidden="1" x14ac:dyDescent="0.45">
      <c r="A85" s="97"/>
      <c r="B85" s="98"/>
      <c r="C85" s="97"/>
      <c r="D85" s="97"/>
      <c r="E85" s="97"/>
      <c r="F85" s="97"/>
      <c r="G85" s="97"/>
      <c r="H85" s="97"/>
      <c r="I85" s="97"/>
      <c r="J85" s="97"/>
      <c r="K85" s="97"/>
      <c r="L85" s="97"/>
      <c r="M85" s="97"/>
      <c r="N85" s="97"/>
      <c r="O85" s="97"/>
      <c r="P85" s="97"/>
      <c r="Q85" s="97"/>
      <c r="R85" s="97"/>
    </row>
    <row r="86" spans="1:18" hidden="1" x14ac:dyDescent="0.45">
      <c r="A86" s="97"/>
      <c r="B86" s="98"/>
      <c r="C86" s="97"/>
      <c r="D86" s="97"/>
      <c r="E86" s="97"/>
      <c r="F86" s="97"/>
      <c r="G86" s="97"/>
      <c r="H86" s="97"/>
      <c r="I86" s="97"/>
      <c r="J86" s="97"/>
      <c r="K86" s="97"/>
      <c r="L86" s="97"/>
      <c r="M86" s="97"/>
      <c r="N86" s="97"/>
      <c r="O86" s="97"/>
      <c r="P86" s="97"/>
      <c r="Q86" s="97"/>
      <c r="R86" s="97"/>
    </row>
    <row r="87" spans="1:18" hidden="1" x14ac:dyDescent="0.45">
      <c r="A87" s="97"/>
      <c r="B87" s="98"/>
      <c r="C87" s="97"/>
      <c r="D87" s="97"/>
      <c r="E87" s="97"/>
      <c r="F87" s="97"/>
      <c r="G87" s="97"/>
      <c r="H87" s="97"/>
      <c r="I87" s="97"/>
      <c r="J87" s="97"/>
      <c r="K87" s="97"/>
      <c r="L87" s="97"/>
      <c r="M87" s="97"/>
      <c r="N87" s="97"/>
      <c r="O87" s="97"/>
      <c r="P87" s="97"/>
      <c r="Q87" s="97"/>
      <c r="R87" s="97"/>
    </row>
    <row r="88" spans="1:18" hidden="1" x14ac:dyDescent="0.45">
      <c r="A88" s="97"/>
      <c r="B88" s="98"/>
      <c r="C88" s="97"/>
      <c r="D88" s="97"/>
      <c r="E88" s="97"/>
      <c r="F88" s="97"/>
      <c r="G88" s="97"/>
      <c r="H88" s="97"/>
      <c r="I88" s="97"/>
      <c r="J88" s="97"/>
      <c r="K88" s="97"/>
      <c r="L88" s="97"/>
      <c r="M88" s="97"/>
      <c r="N88" s="97"/>
      <c r="O88" s="97"/>
      <c r="P88" s="97"/>
      <c r="Q88" s="97"/>
      <c r="R88" s="97"/>
    </row>
    <row r="89" spans="1:18" hidden="1" x14ac:dyDescent="0.45">
      <c r="A89" s="97"/>
      <c r="B89" s="98"/>
      <c r="C89" s="97"/>
      <c r="D89" s="97"/>
      <c r="E89" s="97"/>
      <c r="F89" s="97"/>
      <c r="G89" s="97"/>
      <c r="H89" s="97"/>
      <c r="I89" s="97"/>
      <c r="J89" s="97"/>
      <c r="K89" s="97"/>
      <c r="L89" s="97"/>
      <c r="M89" s="97"/>
      <c r="N89" s="97"/>
      <c r="O89" s="97"/>
      <c r="P89" s="97"/>
      <c r="Q89" s="97"/>
      <c r="R89" s="97"/>
    </row>
    <row r="90" spans="1:18" hidden="1" x14ac:dyDescent="0.45">
      <c r="A90" s="97"/>
      <c r="B90" s="98"/>
      <c r="C90" s="97"/>
      <c r="D90" s="97"/>
      <c r="E90" s="97"/>
      <c r="F90" s="97"/>
      <c r="G90" s="97"/>
      <c r="H90" s="97"/>
      <c r="I90" s="97"/>
      <c r="J90" s="97"/>
      <c r="K90" s="97"/>
      <c r="L90" s="97"/>
      <c r="M90" s="97"/>
      <c r="N90" s="97"/>
      <c r="O90" s="97"/>
      <c r="P90" s="97"/>
      <c r="Q90" s="97"/>
      <c r="R90" s="97"/>
    </row>
    <row r="91" spans="1:18" hidden="1" x14ac:dyDescent="0.45">
      <c r="A91" s="97"/>
      <c r="B91" s="98"/>
      <c r="C91" s="97"/>
      <c r="D91" s="97"/>
      <c r="E91" s="97"/>
      <c r="F91" s="97"/>
      <c r="G91" s="97"/>
      <c r="H91" s="97"/>
      <c r="I91" s="97"/>
      <c r="J91" s="97"/>
      <c r="K91" s="97"/>
      <c r="L91" s="97"/>
      <c r="M91" s="97"/>
      <c r="N91" s="97"/>
      <c r="O91" s="97"/>
      <c r="P91" s="97"/>
      <c r="Q91" s="97"/>
      <c r="R91" s="97"/>
    </row>
    <row r="92" spans="1:18" hidden="1" x14ac:dyDescent="0.45">
      <c r="A92" s="97"/>
      <c r="B92" s="98"/>
      <c r="C92" s="97"/>
      <c r="D92" s="97"/>
      <c r="E92" s="97"/>
      <c r="F92" s="97"/>
      <c r="G92" s="97"/>
      <c r="H92" s="97"/>
      <c r="I92" s="97"/>
      <c r="J92" s="97"/>
      <c r="K92" s="97"/>
      <c r="L92" s="97"/>
      <c r="M92" s="97"/>
      <c r="N92" s="97"/>
      <c r="O92" s="97"/>
      <c r="P92" s="97"/>
      <c r="Q92" s="97"/>
      <c r="R92" s="97"/>
    </row>
    <row r="93" spans="1:18" hidden="1" x14ac:dyDescent="0.45">
      <c r="A93" s="97"/>
      <c r="B93" s="98"/>
      <c r="C93" s="97"/>
      <c r="D93" s="97"/>
      <c r="E93" s="97"/>
      <c r="F93" s="97"/>
      <c r="G93" s="97"/>
      <c r="H93" s="97"/>
      <c r="I93" s="97"/>
      <c r="J93" s="97"/>
      <c r="K93" s="97"/>
      <c r="L93" s="97"/>
      <c r="M93" s="97"/>
      <c r="N93" s="97"/>
      <c r="O93" s="97"/>
      <c r="P93" s="97"/>
      <c r="Q93" s="97"/>
      <c r="R93" s="97"/>
    </row>
    <row r="94" spans="1:18" hidden="1" x14ac:dyDescent="0.45">
      <c r="A94" s="97"/>
      <c r="B94" s="98"/>
      <c r="C94" s="97"/>
      <c r="D94" s="97"/>
      <c r="E94" s="97"/>
      <c r="F94" s="97"/>
      <c r="G94" s="97"/>
      <c r="H94" s="97"/>
      <c r="I94" s="97"/>
      <c r="J94" s="97"/>
      <c r="K94" s="97"/>
      <c r="L94" s="97"/>
      <c r="M94" s="97"/>
      <c r="N94" s="97"/>
      <c r="O94" s="97"/>
      <c r="P94" s="97"/>
      <c r="Q94" s="97"/>
      <c r="R94" s="97"/>
    </row>
    <row r="95" spans="1:18" hidden="1" x14ac:dyDescent="0.45">
      <c r="A95" s="97"/>
      <c r="B95" s="98"/>
      <c r="C95" s="97"/>
      <c r="D95" s="97"/>
      <c r="E95" s="97"/>
      <c r="F95" s="97"/>
      <c r="G95" s="97"/>
      <c r="H95" s="97"/>
      <c r="I95" s="97"/>
      <c r="J95" s="97"/>
      <c r="K95" s="97"/>
      <c r="L95" s="97"/>
      <c r="M95" s="97"/>
      <c r="N95" s="97"/>
      <c r="O95" s="97"/>
      <c r="P95" s="97"/>
      <c r="Q95" s="97"/>
      <c r="R95" s="97"/>
    </row>
    <row r="96" spans="1:18" hidden="1" x14ac:dyDescent="0.45">
      <c r="A96" s="97"/>
      <c r="B96" s="98"/>
      <c r="C96" s="97"/>
      <c r="D96" s="97"/>
      <c r="E96" s="97"/>
      <c r="F96" s="97"/>
      <c r="G96" s="97"/>
      <c r="H96" s="97"/>
      <c r="I96" s="97"/>
      <c r="J96" s="97"/>
      <c r="K96" s="97"/>
      <c r="L96" s="97"/>
      <c r="M96" s="97"/>
      <c r="N96" s="97"/>
      <c r="O96" s="97"/>
      <c r="P96" s="97"/>
      <c r="Q96" s="97"/>
      <c r="R96" s="97"/>
    </row>
    <row r="97" spans="1:18" hidden="1" x14ac:dyDescent="0.45">
      <c r="A97" s="97"/>
      <c r="B97" s="98"/>
      <c r="C97" s="97"/>
      <c r="D97" s="97"/>
      <c r="E97" s="97"/>
      <c r="F97" s="97"/>
      <c r="G97" s="97"/>
      <c r="H97" s="97"/>
      <c r="I97" s="97"/>
      <c r="J97" s="97"/>
      <c r="K97" s="97"/>
      <c r="L97" s="97"/>
      <c r="M97" s="97"/>
      <c r="N97" s="97"/>
      <c r="O97" s="97"/>
      <c r="P97" s="97"/>
      <c r="Q97" s="97"/>
      <c r="R97" s="97"/>
    </row>
    <row r="98" spans="1:18" hidden="1" x14ac:dyDescent="0.45">
      <c r="A98" s="97"/>
      <c r="B98" s="98"/>
      <c r="C98" s="97"/>
      <c r="D98" s="97"/>
      <c r="E98" s="97"/>
      <c r="F98" s="97"/>
      <c r="G98" s="97"/>
      <c r="H98" s="97"/>
      <c r="I98" s="97"/>
      <c r="J98" s="97"/>
      <c r="K98" s="97"/>
      <c r="L98" s="97"/>
      <c r="M98" s="97"/>
      <c r="N98" s="97"/>
      <c r="O98" s="97"/>
      <c r="P98" s="97"/>
      <c r="Q98" s="97"/>
      <c r="R98" s="97"/>
    </row>
    <row r="99" spans="1:18" hidden="1" x14ac:dyDescent="0.45">
      <c r="A99" s="97"/>
      <c r="B99" s="98"/>
      <c r="C99" s="97"/>
      <c r="D99" s="97"/>
      <c r="E99" s="97"/>
      <c r="F99" s="97"/>
      <c r="G99" s="97"/>
      <c r="H99" s="97"/>
      <c r="I99" s="97"/>
      <c r="J99" s="97"/>
      <c r="K99" s="97"/>
      <c r="L99" s="97"/>
      <c r="M99" s="97"/>
      <c r="N99" s="97"/>
      <c r="O99" s="97"/>
      <c r="P99" s="97"/>
      <c r="Q99" s="97"/>
      <c r="R99" s="97"/>
    </row>
    <row r="100" spans="1:18" hidden="1" x14ac:dyDescent="0.45">
      <c r="A100" s="97"/>
      <c r="B100" s="98"/>
      <c r="C100" s="97"/>
      <c r="D100" s="97"/>
      <c r="E100" s="97"/>
      <c r="F100" s="97"/>
      <c r="G100" s="97"/>
      <c r="H100" s="97"/>
      <c r="I100" s="97"/>
      <c r="J100" s="97"/>
      <c r="K100" s="97"/>
      <c r="L100" s="97"/>
      <c r="M100" s="97"/>
      <c r="N100" s="97"/>
      <c r="O100" s="97"/>
      <c r="P100" s="97"/>
      <c r="Q100" s="97"/>
      <c r="R100" s="97"/>
    </row>
    <row r="101" spans="1:18" hidden="1" x14ac:dyDescent="0.45">
      <c r="A101" s="97"/>
      <c r="B101" s="98"/>
      <c r="C101" s="97"/>
      <c r="D101" s="97"/>
      <c r="E101" s="97"/>
      <c r="F101" s="97"/>
      <c r="G101" s="97"/>
      <c r="H101" s="97"/>
      <c r="I101" s="97"/>
      <c r="J101" s="97"/>
      <c r="K101" s="97"/>
      <c r="L101" s="97"/>
      <c r="M101" s="97"/>
      <c r="N101" s="97"/>
      <c r="O101" s="97"/>
      <c r="P101" s="97"/>
      <c r="Q101" s="97"/>
      <c r="R101" s="97"/>
    </row>
    <row r="102" spans="1:18" hidden="1" x14ac:dyDescent="0.45">
      <c r="A102" s="97"/>
      <c r="B102" s="98"/>
      <c r="C102" s="97"/>
      <c r="D102" s="97"/>
      <c r="E102" s="97"/>
      <c r="F102" s="97"/>
      <c r="G102" s="97"/>
      <c r="H102" s="97"/>
      <c r="I102" s="97"/>
      <c r="J102" s="97"/>
      <c r="K102" s="97"/>
      <c r="L102" s="97"/>
      <c r="M102" s="97"/>
      <c r="N102" s="97"/>
      <c r="O102" s="97"/>
      <c r="P102" s="97"/>
      <c r="Q102" s="97"/>
      <c r="R102" s="97"/>
    </row>
    <row r="103" spans="1:18" hidden="1" x14ac:dyDescent="0.45">
      <c r="A103" s="97"/>
      <c r="B103" s="98"/>
      <c r="C103" s="97"/>
      <c r="D103" s="97"/>
      <c r="E103" s="97"/>
      <c r="F103" s="97"/>
      <c r="G103" s="97"/>
      <c r="H103" s="97"/>
      <c r="I103" s="97"/>
      <c r="J103" s="97"/>
      <c r="K103" s="97"/>
      <c r="L103" s="97"/>
      <c r="M103" s="97"/>
      <c r="N103" s="97"/>
      <c r="O103" s="97"/>
      <c r="P103" s="97"/>
      <c r="Q103" s="97"/>
      <c r="R103" s="97"/>
    </row>
    <row r="104" spans="1:18" hidden="1" x14ac:dyDescent="0.45">
      <c r="A104" s="97"/>
      <c r="B104" s="98"/>
      <c r="C104" s="97"/>
      <c r="D104" s="97"/>
      <c r="E104" s="97"/>
      <c r="F104" s="97"/>
      <c r="G104" s="97"/>
      <c r="H104" s="97"/>
      <c r="I104" s="97"/>
      <c r="J104" s="97"/>
      <c r="K104" s="97"/>
      <c r="L104" s="97"/>
      <c r="M104" s="97"/>
      <c r="N104" s="97"/>
      <c r="O104" s="97"/>
      <c r="P104" s="97"/>
      <c r="Q104" s="97"/>
      <c r="R104" s="97"/>
    </row>
    <row r="105" spans="1:18" hidden="1" x14ac:dyDescent="0.45">
      <c r="A105" s="97"/>
      <c r="B105" s="98"/>
      <c r="C105" s="97"/>
      <c r="D105" s="97"/>
      <c r="E105" s="97"/>
      <c r="F105" s="97"/>
      <c r="G105" s="97"/>
      <c r="H105" s="97"/>
      <c r="I105" s="97"/>
      <c r="J105" s="97"/>
      <c r="K105" s="97"/>
      <c r="L105" s="97"/>
      <c r="M105" s="97"/>
      <c r="N105" s="97"/>
      <c r="O105" s="97"/>
      <c r="P105" s="97"/>
      <c r="Q105" s="97"/>
      <c r="R105" s="97"/>
    </row>
    <row r="106" spans="1:18" hidden="1" x14ac:dyDescent="0.45">
      <c r="A106" s="97"/>
      <c r="B106" s="98"/>
      <c r="C106" s="97"/>
      <c r="D106" s="97"/>
      <c r="E106" s="97"/>
      <c r="F106" s="97"/>
      <c r="G106" s="97"/>
      <c r="H106" s="97"/>
      <c r="I106" s="97"/>
      <c r="J106" s="97"/>
      <c r="K106" s="97"/>
      <c r="L106" s="97"/>
      <c r="M106" s="97"/>
      <c r="N106" s="97"/>
      <c r="O106" s="97"/>
      <c r="P106" s="97"/>
      <c r="Q106" s="97"/>
      <c r="R106" s="97"/>
    </row>
    <row r="107" spans="1:18" hidden="1" x14ac:dyDescent="0.45">
      <c r="A107" s="97"/>
      <c r="B107" s="98"/>
      <c r="C107" s="97"/>
      <c r="D107" s="97"/>
      <c r="E107" s="97"/>
      <c r="F107" s="97"/>
      <c r="G107" s="97"/>
      <c r="H107" s="97"/>
      <c r="I107" s="97"/>
      <c r="J107" s="97"/>
      <c r="K107" s="97"/>
      <c r="L107" s="97"/>
      <c r="M107" s="97"/>
      <c r="N107" s="97"/>
      <c r="O107" s="97"/>
      <c r="P107" s="97"/>
      <c r="Q107" s="97"/>
      <c r="R107" s="97"/>
    </row>
    <row r="108" spans="1:18" hidden="1" x14ac:dyDescent="0.45">
      <c r="A108" s="97"/>
      <c r="B108" s="98"/>
      <c r="C108" s="97"/>
      <c r="D108" s="97"/>
      <c r="E108" s="97"/>
      <c r="F108" s="97"/>
      <c r="G108" s="97"/>
      <c r="H108" s="97"/>
      <c r="I108" s="97"/>
      <c r="J108" s="97"/>
      <c r="K108" s="97"/>
      <c r="L108" s="97"/>
      <c r="M108" s="97"/>
      <c r="N108" s="97"/>
      <c r="O108" s="97"/>
      <c r="P108" s="97"/>
      <c r="Q108" s="97"/>
      <c r="R108" s="97"/>
    </row>
    <row r="109" spans="1:18" hidden="1" x14ac:dyDescent="0.45">
      <c r="A109" s="97"/>
      <c r="B109" s="98"/>
      <c r="C109" s="97"/>
      <c r="D109" s="97"/>
      <c r="E109" s="97"/>
      <c r="F109" s="97"/>
      <c r="G109" s="97"/>
      <c r="H109" s="97"/>
      <c r="I109" s="97"/>
      <c r="J109" s="97"/>
      <c r="K109" s="97"/>
      <c r="L109" s="97"/>
      <c r="M109" s="97"/>
      <c r="N109" s="97"/>
      <c r="O109" s="97"/>
      <c r="P109" s="97"/>
      <c r="Q109" s="97"/>
      <c r="R109" s="97"/>
    </row>
    <row r="110" spans="1:18" hidden="1" x14ac:dyDescent="0.45">
      <c r="A110" s="97"/>
      <c r="B110" s="98"/>
      <c r="C110" s="97"/>
      <c r="D110" s="97"/>
      <c r="E110" s="97"/>
      <c r="F110" s="97"/>
      <c r="G110" s="97"/>
      <c r="H110" s="97"/>
      <c r="I110" s="97"/>
      <c r="J110" s="97"/>
      <c r="K110" s="97"/>
      <c r="L110" s="97"/>
      <c r="M110" s="97"/>
      <c r="N110" s="97"/>
      <c r="O110" s="97"/>
      <c r="P110" s="97"/>
      <c r="Q110" s="97"/>
      <c r="R110" s="97"/>
    </row>
    <row r="111" spans="1:18" hidden="1" x14ac:dyDescent="0.45">
      <c r="A111" s="97"/>
      <c r="B111" s="98"/>
      <c r="C111" s="97"/>
      <c r="D111" s="97"/>
      <c r="E111" s="97"/>
      <c r="F111" s="97"/>
      <c r="G111" s="97"/>
      <c r="H111" s="97"/>
      <c r="I111" s="97"/>
      <c r="J111" s="97"/>
      <c r="K111" s="97"/>
      <c r="L111" s="97"/>
      <c r="M111" s="97"/>
      <c r="N111" s="97"/>
      <c r="O111" s="97"/>
      <c r="P111" s="97"/>
      <c r="Q111" s="97"/>
      <c r="R111" s="97"/>
    </row>
    <row r="112" spans="1:18" hidden="1" x14ac:dyDescent="0.45">
      <c r="A112" s="97"/>
      <c r="B112" s="98"/>
      <c r="C112" s="97"/>
      <c r="D112" s="97"/>
      <c r="E112" s="97"/>
      <c r="F112" s="97"/>
      <c r="G112" s="97"/>
      <c r="H112" s="97"/>
      <c r="I112" s="97"/>
      <c r="J112" s="97"/>
      <c r="K112" s="97"/>
      <c r="L112" s="97"/>
      <c r="M112" s="97"/>
      <c r="N112" s="97"/>
      <c r="O112" s="97"/>
      <c r="P112" s="97"/>
      <c r="Q112" s="97"/>
      <c r="R112" s="97"/>
    </row>
    <row r="113" spans="1:18" hidden="1" x14ac:dyDescent="0.45">
      <c r="A113" s="97"/>
      <c r="B113" s="98"/>
      <c r="C113" s="97"/>
      <c r="D113" s="97"/>
      <c r="E113" s="97"/>
      <c r="F113" s="97"/>
      <c r="G113" s="97"/>
      <c r="H113" s="97"/>
      <c r="I113" s="97"/>
      <c r="J113" s="97"/>
      <c r="K113" s="97"/>
      <c r="L113" s="97"/>
      <c r="M113" s="97"/>
      <c r="N113" s="97"/>
      <c r="O113" s="97"/>
      <c r="P113" s="97"/>
      <c r="Q113" s="97"/>
      <c r="R113" s="97"/>
    </row>
    <row r="114" spans="1:18" hidden="1" x14ac:dyDescent="0.45">
      <c r="A114" s="97"/>
      <c r="B114" s="98"/>
      <c r="C114" s="97"/>
      <c r="D114" s="97"/>
      <c r="E114" s="97"/>
      <c r="F114" s="97"/>
      <c r="G114" s="97"/>
      <c r="H114" s="97"/>
      <c r="I114" s="97"/>
      <c r="J114" s="97"/>
      <c r="K114" s="97"/>
      <c r="L114" s="97"/>
      <c r="M114" s="97"/>
      <c r="N114" s="97"/>
      <c r="O114" s="97"/>
      <c r="P114" s="97"/>
      <c r="Q114" s="97"/>
      <c r="R114" s="97"/>
    </row>
    <row r="115" spans="1:18" hidden="1" x14ac:dyDescent="0.45">
      <c r="A115" s="97"/>
      <c r="B115" s="98"/>
      <c r="C115" s="97"/>
      <c r="D115" s="97"/>
      <c r="E115" s="97"/>
      <c r="F115" s="97"/>
      <c r="G115" s="97"/>
      <c r="H115" s="97"/>
      <c r="I115" s="97"/>
      <c r="J115" s="97"/>
      <c r="K115" s="97"/>
      <c r="L115" s="97"/>
      <c r="M115" s="97"/>
      <c r="N115" s="97"/>
      <c r="O115" s="97"/>
      <c r="P115" s="97"/>
      <c r="Q115" s="97"/>
      <c r="R115" s="97"/>
    </row>
    <row r="116" spans="1:18" hidden="1" x14ac:dyDescent="0.45">
      <c r="A116" s="97"/>
      <c r="B116" s="98"/>
      <c r="C116" s="97"/>
      <c r="D116" s="97"/>
      <c r="E116" s="97"/>
      <c r="F116" s="97"/>
      <c r="G116" s="97"/>
      <c r="H116" s="97"/>
      <c r="I116" s="97"/>
      <c r="J116" s="97"/>
      <c r="K116" s="97"/>
      <c r="L116" s="97"/>
      <c r="M116" s="97"/>
      <c r="N116" s="97"/>
      <c r="O116" s="97"/>
      <c r="P116" s="97"/>
      <c r="Q116" s="97"/>
      <c r="R116" s="97"/>
    </row>
    <row r="117" spans="1:18" hidden="1" x14ac:dyDescent="0.45">
      <c r="A117" s="97"/>
      <c r="B117" s="98"/>
      <c r="C117" s="97"/>
      <c r="D117" s="97"/>
      <c r="E117" s="97"/>
      <c r="F117" s="97"/>
      <c r="G117" s="97"/>
      <c r="H117" s="97"/>
      <c r="I117" s="97"/>
      <c r="J117" s="97"/>
      <c r="K117" s="97"/>
      <c r="L117" s="97"/>
      <c r="M117" s="97"/>
      <c r="N117" s="97"/>
      <c r="O117" s="97"/>
      <c r="P117" s="97"/>
      <c r="Q117" s="97"/>
      <c r="R117" s="97"/>
    </row>
    <row r="118" spans="1:18" hidden="1" x14ac:dyDescent="0.45">
      <c r="A118" s="97"/>
      <c r="B118" s="98"/>
      <c r="C118" s="97"/>
      <c r="D118" s="97"/>
      <c r="E118" s="97"/>
      <c r="F118" s="97"/>
      <c r="G118" s="97"/>
      <c r="H118" s="97"/>
      <c r="I118" s="97"/>
      <c r="J118" s="97"/>
      <c r="K118" s="97"/>
      <c r="L118" s="97"/>
      <c r="M118" s="97"/>
      <c r="N118" s="97"/>
      <c r="O118" s="97"/>
      <c r="P118" s="97"/>
      <c r="Q118" s="97"/>
      <c r="R118" s="97"/>
    </row>
    <row r="119" spans="1:18" hidden="1" x14ac:dyDescent="0.45">
      <c r="A119" s="97"/>
      <c r="B119" s="98"/>
      <c r="C119" s="97"/>
      <c r="D119" s="97"/>
      <c r="E119" s="97"/>
      <c r="F119" s="97"/>
      <c r="G119" s="97"/>
      <c r="H119" s="97"/>
      <c r="I119" s="97"/>
      <c r="J119" s="97"/>
      <c r="K119" s="97"/>
      <c r="L119" s="97"/>
      <c r="M119" s="97"/>
      <c r="N119" s="97"/>
      <c r="O119" s="97"/>
      <c r="P119" s="97"/>
      <c r="Q119" s="97"/>
      <c r="R119" s="97"/>
    </row>
    <row r="120" spans="1:18" hidden="1" x14ac:dyDescent="0.45">
      <c r="A120" s="97"/>
      <c r="B120" s="98"/>
      <c r="C120" s="97"/>
      <c r="D120" s="97"/>
      <c r="E120" s="97"/>
      <c r="F120" s="97"/>
      <c r="G120" s="97"/>
      <c r="H120" s="97"/>
      <c r="I120" s="97"/>
      <c r="J120" s="97"/>
      <c r="K120" s="97"/>
      <c r="L120" s="97"/>
      <c r="M120" s="97"/>
      <c r="N120" s="97"/>
      <c r="O120" s="97"/>
      <c r="P120" s="97"/>
      <c r="Q120" s="97"/>
      <c r="R120" s="97"/>
    </row>
    <row r="121" spans="1:18" hidden="1" x14ac:dyDescent="0.45">
      <c r="A121" s="97"/>
      <c r="B121" s="98"/>
      <c r="C121" s="97"/>
      <c r="D121" s="97"/>
      <c r="E121" s="97"/>
      <c r="F121" s="97"/>
      <c r="G121" s="97"/>
      <c r="H121" s="97"/>
      <c r="I121" s="97"/>
      <c r="J121" s="97"/>
      <c r="K121" s="97"/>
      <c r="L121" s="97"/>
      <c r="M121" s="97"/>
      <c r="N121" s="97"/>
      <c r="O121" s="97"/>
      <c r="P121" s="97"/>
      <c r="Q121" s="97"/>
      <c r="R121" s="97"/>
    </row>
    <row r="122" spans="1:18" hidden="1" x14ac:dyDescent="0.45">
      <c r="A122" s="97"/>
      <c r="B122" s="98"/>
      <c r="C122" s="97"/>
      <c r="D122" s="97"/>
      <c r="E122" s="97"/>
      <c r="F122" s="97"/>
      <c r="G122" s="97"/>
      <c r="H122" s="97"/>
      <c r="I122" s="97"/>
      <c r="J122" s="97"/>
      <c r="K122" s="97"/>
      <c r="L122" s="97"/>
      <c r="M122" s="97"/>
      <c r="N122" s="97"/>
      <c r="O122" s="97"/>
      <c r="P122" s="97"/>
      <c r="Q122" s="97"/>
      <c r="R122" s="97"/>
    </row>
    <row r="123" spans="1:18" hidden="1" x14ac:dyDescent="0.45">
      <c r="A123" s="97"/>
      <c r="B123" s="98"/>
      <c r="C123" s="97"/>
      <c r="D123" s="97"/>
      <c r="E123" s="97"/>
      <c r="F123" s="97"/>
      <c r="G123" s="97"/>
      <c r="H123" s="97"/>
      <c r="I123" s="97"/>
      <c r="J123" s="97"/>
      <c r="K123" s="97"/>
      <c r="L123" s="97"/>
      <c r="M123" s="97"/>
      <c r="N123" s="97"/>
      <c r="O123" s="97"/>
      <c r="P123" s="97"/>
      <c r="Q123" s="97"/>
      <c r="R123" s="97"/>
    </row>
    <row r="124" spans="1:18" hidden="1" x14ac:dyDescent="0.45">
      <c r="A124" s="97"/>
      <c r="B124" s="98"/>
      <c r="C124" s="97"/>
      <c r="D124" s="97"/>
      <c r="E124" s="97"/>
      <c r="F124" s="97"/>
      <c r="G124" s="97"/>
      <c r="H124" s="97"/>
      <c r="I124" s="97"/>
      <c r="J124" s="97"/>
      <c r="K124" s="97"/>
      <c r="L124" s="97"/>
      <c r="M124" s="97"/>
      <c r="N124" s="97"/>
      <c r="O124" s="97"/>
      <c r="P124" s="97"/>
      <c r="Q124" s="97"/>
      <c r="R124" s="97"/>
    </row>
    <row r="125" spans="1:18" hidden="1" x14ac:dyDescent="0.45">
      <c r="A125" s="97"/>
      <c r="B125" s="98"/>
      <c r="C125" s="97"/>
      <c r="D125" s="97"/>
      <c r="E125" s="97"/>
      <c r="F125" s="97"/>
      <c r="G125" s="97"/>
      <c r="H125" s="97"/>
      <c r="I125" s="97"/>
      <c r="J125" s="97"/>
      <c r="K125" s="97"/>
      <c r="L125" s="97"/>
      <c r="M125" s="97"/>
      <c r="N125" s="97"/>
      <c r="O125" s="97"/>
      <c r="P125" s="97"/>
      <c r="Q125" s="97"/>
      <c r="R125" s="97"/>
    </row>
    <row r="126" spans="1:18" hidden="1" x14ac:dyDescent="0.45">
      <c r="A126" s="97"/>
      <c r="B126" s="98"/>
      <c r="C126" s="97"/>
      <c r="D126" s="97"/>
      <c r="E126" s="97"/>
      <c r="F126" s="97"/>
      <c r="G126" s="97"/>
      <c r="H126" s="97"/>
      <c r="I126" s="97"/>
      <c r="J126" s="97"/>
      <c r="K126" s="97"/>
      <c r="L126" s="97"/>
      <c r="M126" s="97"/>
      <c r="N126" s="97"/>
      <c r="O126" s="97"/>
      <c r="P126" s="97"/>
      <c r="Q126" s="97"/>
      <c r="R126" s="97"/>
    </row>
    <row r="127" spans="1:18" hidden="1" x14ac:dyDescent="0.45">
      <c r="A127" s="97"/>
      <c r="B127" s="98"/>
      <c r="C127" s="97"/>
      <c r="D127" s="97"/>
      <c r="E127" s="97"/>
      <c r="F127" s="97"/>
      <c r="G127" s="97"/>
      <c r="H127" s="97"/>
      <c r="I127" s="97"/>
      <c r="J127" s="97"/>
      <c r="K127" s="97"/>
      <c r="L127" s="97"/>
      <c r="M127" s="97"/>
      <c r="N127" s="97"/>
      <c r="O127" s="97"/>
      <c r="P127" s="97"/>
      <c r="Q127" s="97"/>
      <c r="R127" s="97"/>
    </row>
    <row r="128" spans="1:18" hidden="1" x14ac:dyDescent="0.45">
      <c r="A128" s="97"/>
      <c r="B128" s="98"/>
      <c r="C128" s="97"/>
      <c r="D128" s="97"/>
      <c r="E128" s="97"/>
      <c r="F128" s="97"/>
      <c r="G128" s="97"/>
      <c r="H128" s="97"/>
      <c r="I128" s="97"/>
      <c r="J128" s="97"/>
      <c r="K128" s="97"/>
      <c r="L128" s="97"/>
      <c r="M128" s="97"/>
      <c r="N128" s="97"/>
      <c r="O128" s="97"/>
      <c r="P128" s="97"/>
      <c r="Q128" s="97"/>
      <c r="R128" s="97"/>
    </row>
    <row r="129" spans="1:18" hidden="1" x14ac:dyDescent="0.45">
      <c r="A129" s="97"/>
      <c r="B129" s="98"/>
      <c r="C129" s="97"/>
      <c r="D129" s="97"/>
      <c r="E129" s="97"/>
      <c r="F129" s="97"/>
      <c r="G129" s="97"/>
      <c r="H129" s="97"/>
      <c r="I129" s="97"/>
      <c r="J129" s="97"/>
      <c r="K129" s="97"/>
      <c r="L129" s="97"/>
      <c r="M129" s="97"/>
      <c r="N129" s="97"/>
      <c r="O129" s="97"/>
      <c r="P129" s="97"/>
      <c r="Q129" s="97"/>
      <c r="R129" s="97"/>
    </row>
    <row r="130" spans="1:18" hidden="1" x14ac:dyDescent="0.45">
      <c r="A130" s="97"/>
      <c r="B130" s="98"/>
      <c r="C130" s="97"/>
      <c r="D130" s="97"/>
      <c r="E130" s="97"/>
      <c r="F130" s="97"/>
      <c r="G130" s="97"/>
      <c r="H130" s="97"/>
      <c r="I130" s="97"/>
      <c r="J130" s="97"/>
      <c r="K130" s="97"/>
      <c r="L130" s="97"/>
      <c r="M130" s="97"/>
      <c r="N130" s="97"/>
      <c r="O130" s="97"/>
      <c r="P130" s="97"/>
      <c r="Q130" s="97"/>
      <c r="R130" s="97"/>
    </row>
    <row r="131" spans="1:18" hidden="1" x14ac:dyDescent="0.45">
      <c r="A131" s="97"/>
      <c r="B131" s="98"/>
      <c r="C131" s="97"/>
      <c r="D131" s="97"/>
      <c r="E131" s="97"/>
      <c r="F131" s="97"/>
      <c r="G131" s="97"/>
      <c r="H131" s="97"/>
      <c r="I131" s="97"/>
      <c r="J131" s="97"/>
      <c r="K131" s="97"/>
      <c r="L131" s="97"/>
      <c r="M131" s="97"/>
      <c r="N131" s="97"/>
      <c r="O131" s="97"/>
      <c r="P131" s="97"/>
      <c r="Q131" s="97"/>
      <c r="R131" s="97"/>
    </row>
    <row r="132" spans="1:18" hidden="1" x14ac:dyDescent="0.45">
      <c r="A132" s="97"/>
      <c r="B132" s="98"/>
      <c r="C132" s="97"/>
      <c r="D132" s="97"/>
      <c r="E132" s="97"/>
      <c r="F132" s="97"/>
      <c r="G132" s="97"/>
      <c r="H132" s="97"/>
      <c r="I132" s="97"/>
      <c r="J132" s="97"/>
      <c r="K132" s="97"/>
      <c r="L132" s="97"/>
      <c r="M132" s="97"/>
      <c r="N132" s="97"/>
      <c r="O132" s="97"/>
      <c r="P132" s="97"/>
      <c r="Q132" s="97"/>
      <c r="R132" s="97"/>
    </row>
    <row r="133" spans="1:18" hidden="1" x14ac:dyDescent="0.45">
      <c r="A133" s="97"/>
      <c r="B133" s="98"/>
      <c r="C133" s="97"/>
      <c r="D133" s="97"/>
      <c r="E133" s="97"/>
      <c r="F133" s="97"/>
      <c r="G133" s="97"/>
      <c r="H133" s="97"/>
      <c r="I133" s="97"/>
      <c r="J133" s="97"/>
      <c r="K133" s="97"/>
      <c r="L133" s="97"/>
      <c r="M133" s="97"/>
      <c r="N133" s="97"/>
      <c r="O133" s="97"/>
      <c r="P133" s="97"/>
      <c r="Q133" s="97"/>
      <c r="R133" s="97"/>
    </row>
    <row r="134" spans="1:18" hidden="1" x14ac:dyDescent="0.45">
      <c r="A134" s="97"/>
      <c r="B134" s="98"/>
      <c r="C134" s="97"/>
      <c r="D134" s="97"/>
      <c r="E134" s="97"/>
      <c r="F134" s="97"/>
      <c r="G134" s="97"/>
      <c r="H134" s="97"/>
      <c r="I134" s="97"/>
      <c r="J134" s="97"/>
      <c r="K134" s="97"/>
      <c r="L134" s="97"/>
      <c r="M134" s="97"/>
      <c r="N134" s="97"/>
      <c r="O134" s="97"/>
      <c r="P134" s="97"/>
      <c r="Q134" s="97"/>
      <c r="R134" s="97"/>
    </row>
    <row r="135" spans="1:18" hidden="1" x14ac:dyDescent="0.45">
      <c r="A135" s="97"/>
      <c r="B135" s="98"/>
      <c r="C135" s="97"/>
      <c r="D135" s="97"/>
      <c r="E135" s="97"/>
      <c r="F135" s="97"/>
      <c r="G135" s="97"/>
      <c r="H135" s="97"/>
      <c r="I135" s="97"/>
      <c r="J135" s="97"/>
      <c r="K135" s="97"/>
      <c r="L135" s="97"/>
      <c r="M135" s="97"/>
      <c r="N135" s="97"/>
      <c r="O135" s="97"/>
      <c r="P135" s="97"/>
      <c r="Q135" s="97"/>
      <c r="R135" s="97"/>
    </row>
    <row r="136" spans="1:18" hidden="1" x14ac:dyDescent="0.45">
      <c r="A136" s="97"/>
      <c r="B136" s="98"/>
      <c r="C136" s="97"/>
      <c r="D136" s="97"/>
      <c r="E136" s="97"/>
      <c r="F136" s="97"/>
      <c r="G136" s="97"/>
      <c r="H136" s="97"/>
      <c r="I136" s="97"/>
      <c r="J136" s="97"/>
      <c r="K136" s="97"/>
      <c r="L136" s="97"/>
      <c r="M136" s="97"/>
      <c r="N136" s="97"/>
      <c r="O136" s="97"/>
      <c r="P136" s="97"/>
      <c r="Q136" s="97"/>
      <c r="R136" s="97"/>
    </row>
    <row r="137" spans="1:18" hidden="1" x14ac:dyDescent="0.45">
      <c r="A137" s="97"/>
      <c r="B137" s="98"/>
      <c r="C137" s="97"/>
      <c r="D137" s="97"/>
      <c r="E137" s="97"/>
      <c r="F137" s="97"/>
      <c r="G137" s="97"/>
      <c r="H137" s="97"/>
      <c r="I137" s="97"/>
      <c r="J137" s="97"/>
      <c r="K137" s="97"/>
      <c r="L137" s="97"/>
      <c r="M137" s="97"/>
      <c r="N137" s="97"/>
      <c r="O137" s="97"/>
      <c r="P137" s="97"/>
      <c r="Q137" s="97"/>
      <c r="R137" s="97"/>
    </row>
    <row r="138" spans="1:18" hidden="1" x14ac:dyDescent="0.45">
      <c r="A138" s="97"/>
      <c r="B138" s="98"/>
      <c r="C138" s="97"/>
      <c r="D138" s="97"/>
      <c r="E138" s="97"/>
      <c r="F138" s="97"/>
      <c r="G138" s="97"/>
      <c r="H138" s="97"/>
      <c r="I138" s="97"/>
      <c r="J138" s="97"/>
      <c r="K138" s="97"/>
      <c r="L138" s="97"/>
      <c r="M138" s="97"/>
      <c r="N138" s="97"/>
      <c r="O138" s="97"/>
      <c r="P138" s="97"/>
      <c r="Q138" s="97"/>
      <c r="R138" s="97"/>
    </row>
    <row r="139" spans="1:18" hidden="1" x14ac:dyDescent="0.45">
      <c r="A139" s="97"/>
      <c r="B139" s="98"/>
      <c r="C139" s="97"/>
      <c r="D139" s="97"/>
      <c r="E139" s="97"/>
      <c r="F139" s="97"/>
      <c r="G139" s="97"/>
      <c r="H139" s="97"/>
      <c r="I139" s="97"/>
      <c r="J139" s="97"/>
      <c r="K139" s="97"/>
      <c r="L139" s="97"/>
      <c r="M139" s="97"/>
      <c r="N139" s="97"/>
      <c r="O139" s="97"/>
      <c r="P139" s="97"/>
      <c r="Q139" s="97"/>
      <c r="R139" s="97"/>
    </row>
    <row r="140" spans="1:18" hidden="1" x14ac:dyDescent="0.45">
      <c r="A140" s="97"/>
      <c r="B140" s="98"/>
      <c r="C140" s="97"/>
      <c r="D140" s="97"/>
      <c r="E140" s="97"/>
      <c r="F140" s="97"/>
      <c r="G140" s="97"/>
      <c r="H140" s="97"/>
      <c r="I140" s="97"/>
      <c r="J140" s="97"/>
      <c r="K140" s="97"/>
      <c r="L140" s="97"/>
      <c r="M140" s="97"/>
      <c r="N140" s="97"/>
      <c r="O140" s="97"/>
      <c r="P140" s="97"/>
      <c r="Q140" s="97"/>
      <c r="R140" s="97"/>
    </row>
    <row r="141" spans="1:18" hidden="1" x14ac:dyDescent="0.45">
      <c r="A141" s="97"/>
      <c r="B141" s="98"/>
      <c r="C141" s="97"/>
      <c r="D141" s="97"/>
      <c r="E141" s="97"/>
      <c r="F141" s="97"/>
      <c r="G141" s="97"/>
      <c r="H141" s="97"/>
      <c r="I141" s="97"/>
      <c r="J141" s="97"/>
      <c r="K141" s="97"/>
      <c r="L141" s="97"/>
      <c r="M141" s="97"/>
      <c r="N141" s="97"/>
      <c r="O141" s="97"/>
      <c r="P141" s="97"/>
      <c r="Q141" s="97"/>
      <c r="R141" s="97"/>
    </row>
    <row r="142" spans="1:18" hidden="1" x14ac:dyDescent="0.45">
      <c r="A142" s="97"/>
      <c r="B142" s="98"/>
      <c r="C142" s="97"/>
      <c r="D142" s="97"/>
      <c r="E142" s="97"/>
      <c r="F142" s="97"/>
      <c r="G142" s="97"/>
      <c r="H142" s="97"/>
      <c r="I142" s="97"/>
      <c r="J142" s="97"/>
      <c r="K142" s="97"/>
      <c r="L142" s="97"/>
      <c r="M142" s="97"/>
      <c r="N142" s="97"/>
      <c r="O142" s="97"/>
      <c r="P142" s="97"/>
      <c r="Q142" s="97"/>
      <c r="R142" s="97"/>
    </row>
    <row r="143" spans="1:18" hidden="1" x14ac:dyDescent="0.45">
      <c r="A143" s="97"/>
      <c r="B143" s="98"/>
      <c r="C143" s="97"/>
      <c r="D143" s="97"/>
      <c r="E143" s="97"/>
      <c r="F143" s="97"/>
      <c r="G143" s="97"/>
      <c r="H143" s="97"/>
      <c r="I143" s="97"/>
      <c r="J143" s="97"/>
      <c r="K143" s="97"/>
      <c r="L143" s="97"/>
      <c r="M143" s="97"/>
      <c r="N143" s="97"/>
      <c r="O143" s="97"/>
      <c r="P143" s="97"/>
      <c r="Q143" s="97"/>
      <c r="R143" s="97"/>
    </row>
    <row r="144" spans="1:18" hidden="1" x14ac:dyDescent="0.45">
      <c r="A144" s="97"/>
      <c r="B144" s="98"/>
      <c r="C144" s="97"/>
      <c r="D144" s="97"/>
      <c r="E144" s="97"/>
      <c r="F144" s="97"/>
      <c r="G144" s="97"/>
      <c r="H144" s="97"/>
      <c r="I144" s="97"/>
      <c r="J144" s="97"/>
      <c r="K144" s="97"/>
      <c r="L144" s="97"/>
      <c r="M144" s="97"/>
      <c r="N144" s="97"/>
      <c r="O144" s="97"/>
      <c r="P144" s="97"/>
      <c r="Q144" s="97"/>
      <c r="R144" s="97"/>
    </row>
    <row r="145" spans="1:18" hidden="1" x14ac:dyDescent="0.45">
      <c r="A145" s="97"/>
      <c r="B145" s="98"/>
      <c r="C145" s="97"/>
      <c r="D145" s="97"/>
      <c r="E145" s="97"/>
      <c r="F145" s="97"/>
      <c r="G145" s="97"/>
      <c r="H145" s="97"/>
      <c r="I145" s="97"/>
      <c r="J145" s="97"/>
      <c r="K145" s="97"/>
      <c r="L145" s="97"/>
      <c r="M145" s="97"/>
      <c r="N145" s="97"/>
      <c r="O145" s="97"/>
      <c r="P145" s="97"/>
      <c r="Q145" s="97"/>
      <c r="R145" s="97"/>
    </row>
    <row r="146" spans="1:18" hidden="1" x14ac:dyDescent="0.45">
      <c r="A146" s="97"/>
      <c r="B146" s="98"/>
      <c r="C146" s="97"/>
      <c r="D146" s="97"/>
      <c r="E146" s="97"/>
      <c r="F146" s="97"/>
      <c r="G146" s="97"/>
      <c r="H146" s="97"/>
      <c r="I146" s="97"/>
      <c r="J146" s="97"/>
      <c r="K146" s="97"/>
      <c r="L146" s="97"/>
      <c r="M146" s="97"/>
      <c r="N146" s="97"/>
      <c r="O146" s="97"/>
      <c r="P146" s="97"/>
      <c r="Q146" s="97"/>
      <c r="R146" s="97"/>
    </row>
    <row r="147" spans="1:18" hidden="1" x14ac:dyDescent="0.45">
      <c r="A147" s="97"/>
      <c r="B147" s="98"/>
      <c r="C147" s="97"/>
      <c r="D147" s="97"/>
      <c r="E147" s="97"/>
      <c r="F147" s="97"/>
      <c r="G147" s="97"/>
      <c r="H147" s="97"/>
      <c r="I147" s="97"/>
      <c r="J147" s="97"/>
      <c r="K147" s="97"/>
      <c r="L147" s="97"/>
      <c r="M147" s="97"/>
      <c r="N147" s="97"/>
      <c r="O147" s="97"/>
      <c r="P147" s="97"/>
      <c r="Q147" s="97"/>
      <c r="R147" s="97"/>
    </row>
    <row r="148" spans="1:18" hidden="1" x14ac:dyDescent="0.45">
      <c r="A148" s="97"/>
      <c r="B148" s="98"/>
      <c r="C148" s="97"/>
      <c r="D148" s="97"/>
      <c r="E148" s="97"/>
      <c r="F148" s="97"/>
      <c r="G148" s="97"/>
      <c r="H148" s="97"/>
      <c r="I148" s="97"/>
      <c r="J148" s="97"/>
      <c r="K148" s="97"/>
      <c r="L148" s="97"/>
      <c r="M148" s="97"/>
      <c r="N148" s="97"/>
      <c r="O148" s="97"/>
      <c r="P148" s="97"/>
      <c r="Q148" s="97"/>
      <c r="R148" s="97"/>
    </row>
    <row r="149" spans="1:18" hidden="1" x14ac:dyDescent="0.45">
      <c r="A149" s="97"/>
      <c r="B149" s="98"/>
      <c r="C149" s="97"/>
      <c r="D149" s="97"/>
      <c r="E149" s="97"/>
      <c r="F149" s="97"/>
      <c r="G149" s="97"/>
      <c r="H149" s="97"/>
      <c r="I149" s="97"/>
      <c r="J149" s="97"/>
      <c r="K149" s="97"/>
      <c r="L149" s="97"/>
      <c r="M149" s="97"/>
      <c r="N149" s="97"/>
      <c r="O149" s="97"/>
      <c r="P149" s="97"/>
      <c r="Q149" s="97"/>
      <c r="R149" s="97"/>
    </row>
    <row r="150" spans="1:18" hidden="1" x14ac:dyDescent="0.45">
      <c r="A150" s="97"/>
      <c r="B150" s="98"/>
      <c r="C150" s="97"/>
      <c r="D150" s="97"/>
      <c r="E150" s="97"/>
      <c r="F150" s="97"/>
      <c r="G150" s="97"/>
      <c r="H150" s="97"/>
      <c r="I150" s="97"/>
      <c r="J150" s="97"/>
      <c r="K150" s="97"/>
      <c r="L150" s="97"/>
      <c r="M150" s="97"/>
      <c r="N150" s="97"/>
      <c r="O150" s="97"/>
      <c r="P150" s="97"/>
      <c r="Q150" s="97"/>
      <c r="R150" s="97"/>
    </row>
    <row r="151" spans="1:18" hidden="1" x14ac:dyDescent="0.45">
      <c r="A151" s="97"/>
      <c r="B151" s="98"/>
      <c r="C151" s="97"/>
      <c r="D151" s="97"/>
      <c r="E151" s="97"/>
      <c r="F151" s="97"/>
      <c r="G151" s="97"/>
      <c r="H151" s="97"/>
      <c r="I151" s="97"/>
      <c r="J151" s="97"/>
      <c r="K151" s="97"/>
      <c r="L151" s="97"/>
      <c r="M151" s="97"/>
      <c r="N151" s="97"/>
      <c r="O151" s="97"/>
      <c r="P151" s="97"/>
      <c r="Q151" s="97"/>
      <c r="R151" s="97"/>
    </row>
    <row r="152" spans="1:18" hidden="1" x14ac:dyDescent="0.45">
      <c r="A152" s="97"/>
      <c r="B152" s="98"/>
      <c r="C152" s="97"/>
      <c r="D152" s="97"/>
      <c r="E152" s="97"/>
      <c r="F152" s="97"/>
      <c r="G152" s="97"/>
      <c r="H152" s="97"/>
      <c r="I152" s="97"/>
      <c r="J152" s="97"/>
      <c r="K152" s="97"/>
      <c r="L152" s="97"/>
      <c r="M152" s="97"/>
      <c r="N152" s="97"/>
      <c r="O152" s="97"/>
      <c r="P152" s="97"/>
      <c r="Q152" s="97"/>
      <c r="R152" s="97"/>
    </row>
    <row r="153" spans="1:18" hidden="1" x14ac:dyDescent="0.45">
      <c r="A153" s="97"/>
      <c r="B153" s="98"/>
      <c r="C153" s="97"/>
      <c r="D153" s="97"/>
      <c r="E153" s="97"/>
      <c r="F153" s="97"/>
      <c r="G153" s="97"/>
      <c r="H153" s="97"/>
      <c r="I153" s="97"/>
      <c r="J153" s="97"/>
      <c r="K153" s="97"/>
      <c r="L153" s="97"/>
      <c r="M153" s="97"/>
      <c r="N153" s="97"/>
      <c r="O153" s="97"/>
      <c r="P153" s="97"/>
      <c r="Q153" s="97"/>
      <c r="R153" s="97"/>
    </row>
    <row r="154" spans="1:18" hidden="1" x14ac:dyDescent="0.45">
      <c r="A154" s="97"/>
      <c r="B154" s="98"/>
      <c r="C154" s="97"/>
      <c r="D154" s="97"/>
      <c r="E154" s="97"/>
      <c r="F154" s="97"/>
      <c r="G154" s="97"/>
      <c r="H154" s="97"/>
      <c r="I154" s="97"/>
      <c r="J154" s="97"/>
      <c r="K154" s="97"/>
      <c r="L154" s="97"/>
      <c r="M154" s="97"/>
      <c r="N154" s="97"/>
      <c r="O154" s="97"/>
      <c r="P154" s="97"/>
      <c r="Q154" s="97"/>
      <c r="R154" s="97"/>
    </row>
    <row r="155" spans="1:18" hidden="1" x14ac:dyDescent="0.45">
      <c r="A155" s="97"/>
      <c r="B155" s="98"/>
      <c r="C155" s="97"/>
      <c r="D155" s="97"/>
      <c r="E155" s="97"/>
      <c r="F155" s="97"/>
      <c r="G155" s="97"/>
      <c r="H155" s="97"/>
      <c r="I155" s="97"/>
      <c r="J155" s="97"/>
      <c r="K155" s="97"/>
      <c r="L155" s="97"/>
      <c r="M155" s="97"/>
      <c r="N155" s="97"/>
      <c r="O155" s="97"/>
      <c r="P155" s="97"/>
      <c r="Q155" s="97"/>
      <c r="R155" s="97"/>
    </row>
    <row r="156" spans="1:18" hidden="1" x14ac:dyDescent="0.45">
      <c r="A156" s="97"/>
      <c r="B156" s="98"/>
      <c r="C156" s="97"/>
      <c r="D156" s="97"/>
      <c r="E156" s="97"/>
      <c r="F156" s="97"/>
      <c r="G156" s="97"/>
      <c r="H156" s="97"/>
      <c r="I156" s="97"/>
      <c r="J156" s="97"/>
      <c r="K156" s="97"/>
      <c r="L156" s="97"/>
      <c r="M156" s="97"/>
      <c r="N156" s="97"/>
      <c r="O156" s="97"/>
      <c r="P156" s="97"/>
      <c r="Q156" s="97"/>
      <c r="R156" s="97"/>
    </row>
    <row r="157" spans="1:18" hidden="1" x14ac:dyDescent="0.45">
      <c r="A157" s="97"/>
      <c r="B157" s="98"/>
      <c r="C157" s="97"/>
      <c r="D157" s="97"/>
      <c r="E157" s="97"/>
      <c r="F157" s="97"/>
      <c r="G157" s="97"/>
      <c r="H157" s="97"/>
      <c r="I157" s="97"/>
      <c r="J157" s="97"/>
      <c r="K157" s="97"/>
      <c r="L157" s="97"/>
      <c r="M157" s="97"/>
      <c r="N157" s="97"/>
      <c r="O157" s="97"/>
      <c r="P157" s="97"/>
      <c r="Q157" s="97"/>
      <c r="R157" s="97"/>
    </row>
    <row r="158" spans="1:18" hidden="1" x14ac:dyDescent="0.45">
      <c r="A158" s="97"/>
      <c r="B158" s="98"/>
      <c r="C158" s="97"/>
      <c r="D158" s="97"/>
      <c r="E158" s="97"/>
      <c r="F158" s="97"/>
      <c r="G158" s="97"/>
      <c r="H158" s="97"/>
      <c r="I158" s="97"/>
      <c r="J158" s="97"/>
      <c r="K158" s="97"/>
      <c r="L158" s="97"/>
      <c r="M158" s="97"/>
      <c r="N158" s="97"/>
      <c r="O158" s="97"/>
      <c r="P158" s="97"/>
      <c r="Q158" s="97"/>
      <c r="R158" s="97"/>
    </row>
    <row r="159" spans="1:18" hidden="1" x14ac:dyDescent="0.45">
      <c r="A159" s="97"/>
      <c r="B159" s="98"/>
      <c r="C159" s="97"/>
      <c r="D159" s="97"/>
      <c r="E159" s="97"/>
      <c r="F159" s="97"/>
      <c r="G159" s="97"/>
      <c r="H159" s="97"/>
      <c r="I159" s="97"/>
      <c r="J159" s="97"/>
      <c r="K159" s="97"/>
      <c r="L159" s="97"/>
      <c r="M159" s="97"/>
      <c r="N159" s="97"/>
      <c r="O159" s="97"/>
      <c r="P159" s="97"/>
      <c r="Q159" s="97"/>
      <c r="R159" s="97"/>
    </row>
    <row r="160" spans="1:18" hidden="1" x14ac:dyDescent="0.45">
      <c r="A160" s="97"/>
      <c r="B160" s="98"/>
      <c r="C160" s="97"/>
      <c r="D160" s="97"/>
      <c r="E160" s="97"/>
      <c r="F160" s="97"/>
      <c r="G160" s="97"/>
      <c r="H160" s="97"/>
      <c r="I160" s="97"/>
      <c r="J160" s="97"/>
      <c r="K160" s="97"/>
      <c r="L160" s="97"/>
      <c r="M160" s="97"/>
      <c r="N160" s="97"/>
      <c r="O160" s="97"/>
      <c r="P160" s="97"/>
      <c r="Q160" s="97"/>
      <c r="R160" s="97"/>
    </row>
    <row r="161" spans="1:18" hidden="1" x14ac:dyDescent="0.45">
      <c r="A161" s="97"/>
      <c r="B161" s="98"/>
      <c r="C161" s="97"/>
      <c r="D161" s="97"/>
      <c r="E161" s="97"/>
      <c r="F161" s="97"/>
      <c r="G161" s="97"/>
      <c r="H161" s="97"/>
      <c r="I161" s="97"/>
      <c r="J161" s="97"/>
      <c r="K161" s="97"/>
      <c r="L161" s="97"/>
      <c r="M161" s="97"/>
      <c r="N161" s="97"/>
      <c r="O161" s="97"/>
      <c r="P161" s="97"/>
      <c r="Q161" s="97"/>
      <c r="R161" s="97"/>
    </row>
    <row r="162" spans="1:18" hidden="1" x14ac:dyDescent="0.45">
      <c r="A162" s="97"/>
      <c r="B162" s="98"/>
      <c r="C162" s="97"/>
      <c r="D162" s="97"/>
      <c r="E162" s="97"/>
      <c r="F162" s="97"/>
      <c r="G162" s="97"/>
      <c r="H162" s="97"/>
      <c r="I162" s="97"/>
      <c r="J162" s="97"/>
      <c r="K162" s="97"/>
      <c r="L162" s="97"/>
      <c r="M162" s="97"/>
      <c r="N162" s="97"/>
      <c r="O162" s="97"/>
      <c r="P162" s="97"/>
      <c r="Q162" s="97"/>
      <c r="R162" s="97"/>
    </row>
    <row r="163" spans="1:18" hidden="1" x14ac:dyDescent="0.45">
      <c r="A163" s="97"/>
      <c r="B163" s="98"/>
      <c r="C163" s="97"/>
      <c r="D163" s="97"/>
      <c r="E163" s="97"/>
      <c r="F163" s="97"/>
      <c r="G163" s="97"/>
      <c r="H163" s="97"/>
      <c r="I163" s="97"/>
      <c r="J163" s="97"/>
      <c r="K163" s="97"/>
      <c r="L163" s="97"/>
      <c r="M163" s="97"/>
      <c r="N163" s="97"/>
      <c r="O163" s="97"/>
      <c r="P163" s="97"/>
      <c r="Q163" s="97"/>
      <c r="R163" s="97"/>
    </row>
    <row r="164" spans="1:18" hidden="1" x14ac:dyDescent="0.45">
      <c r="A164" s="97"/>
      <c r="B164" s="98"/>
      <c r="C164" s="97"/>
      <c r="D164" s="97"/>
      <c r="E164" s="97"/>
      <c r="F164" s="97"/>
      <c r="G164" s="97"/>
      <c r="H164" s="97"/>
      <c r="I164" s="97"/>
      <c r="J164" s="97"/>
      <c r="K164" s="97"/>
      <c r="L164" s="97"/>
      <c r="M164" s="97"/>
      <c r="N164" s="97"/>
      <c r="O164" s="97"/>
      <c r="P164" s="97"/>
      <c r="Q164" s="97"/>
      <c r="R164" s="97"/>
    </row>
    <row r="165" spans="1:18" hidden="1" x14ac:dyDescent="0.45">
      <c r="A165" s="97"/>
      <c r="B165" s="98"/>
      <c r="C165" s="97"/>
      <c r="D165" s="97"/>
      <c r="E165" s="97"/>
      <c r="F165" s="97"/>
      <c r="G165" s="97"/>
      <c r="H165" s="97"/>
      <c r="I165" s="97"/>
      <c r="J165" s="97"/>
      <c r="K165" s="97"/>
      <c r="L165" s="97"/>
      <c r="M165" s="97"/>
      <c r="N165" s="97"/>
      <c r="O165" s="97"/>
      <c r="P165" s="97"/>
      <c r="Q165" s="97"/>
      <c r="R165" s="97"/>
    </row>
    <row r="166" spans="1:18" hidden="1" x14ac:dyDescent="0.45">
      <c r="A166" s="97"/>
      <c r="B166" s="98"/>
      <c r="C166" s="97"/>
      <c r="D166" s="97"/>
      <c r="E166" s="97"/>
      <c r="F166" s="97"/>
      <c r="G166" s="97"/>
      <c r="H166" s="97"/>
      <c r="I166" s="97"/>
      <c r="J166" s="97"/>
      <c r="K166" s="97"/>
      <c r="L166" s="97"/>
      <c r="M166" s="97"/>
      <c r="N166" s="97"/>
      <c r="O166" s="97"/>
      <c r="P166" s="97"/>
      <c r="Q166" s="97"/>
      <c r="R166" s="97"/>
    </row>
    <row r="167" spans="1:18" hidden="1" x14ac:dyDescent="0.45">
      <c r="A167" s="97"/>
      <c r="B167" s="98"/>
      <c r="C167" s="97"/>
      <c r="D167" s="97"/>
      <c r="E167" s="97"/>
      <c r="F167" s="97"/>
      <c r="G167" s="97"/>
      <c r="H167" s="97"/>
      <c r="I167" s="97"/>
      <c r="J167" s="97"/>
      <c r="K167" s="97"/>
      <c r="L167" s="97"/>
      <c r="M167" s="97"/>
      <c r="N167" s="97"/>
      <c r="O167" s="97"/>
      <c r="P167" s="97"/>
      <c r="Q167" s="97"/>
      <c r="R167" s="97"/>
    </row>
    <row r="168" spans="1:18" hidden="1" x14ac:dyDescent="0.45">
      <c r="A168" s="97"/>
      <c r="B168" s="98"/>
      <c r="C168" s="97"/>
      <c r="D168" s="97"/>
      <c r="E168" s="97"/>
      <c r="F168" s="97"/>
      <c r="G168" s="97"/>
      <c r="H168" s="97"/>
      <c r="I168" s="97"/>
      <c r="J168" s="97"/>
      <c r="K168" s="97"/>
      <c r="L168" s="97"/>
      <c r="M168" s="97"/>
      <c r="N168" s="97"/>
      <c r="O168" s="97"/>
      <c r="P168" s="97"/>
      <c r="Q168" s="97"/>
      <c r="R168" s="97"/>
    </row>
    <row r="169" spans="1:18" hidden="1" x14ac:dyDescent="0.45">
      <c r="A169" s="97"/>
      <c r="B169" s="98"/>
      <c r="C169" s="97"/>
      <c r="D169" s="97"/>
      <c r="E169" s="97"/>
      <c r="F169" s="97"/>
      <c r="G169" s="97"/>
      <c r="H169" s="97"/>
      <c r="I169" s="97"/>
      <c r="J169" s="97"/>
      <c r="K169" s="97"/>
      <c r="L169" s="97"/>
      <c r="M169" s="97"/>
      <c r="N169" s="97"/>
      <c r="O169" s="97"/>
      <c r="P169" s="97"/>
      <c r="Q169" s="97"/>
      <c r="R169" s="97"/>
    </row>
    <row r="170" spans="1:18" hidden="1" x14ac:dyDescent="0.45">
      <c r="A170" s="97"/>
      <c r="B170" s="98"/>
      <c r="C170" s="97"/>
      <c r="D170" s="97"/>
      <c r="E170" s="97"/>
      <c r="F170" s="97"/>
      <c r="G170" s="97"/>
      <c r="H170" s="97"/>
      <c r="I170" s="97"/>
      <c r="J170" s="97"/>
      <c r="K170" s="97"/>
      <c r="L170" s="97"/>
      <c r="M170" s="97"/>
      <c r="N170" s="97"/>
      <c r="O170" s="97"/>
      <c r="P170" s="97"/>
      <c r="Q170" s="97"/>
      <c r="R170" s="97"/>
    </row>
    <row r="171" spans="1:18" hidden="1" x14ac:dyDescent="0.45">
      <c r="A171" s="97"/>
      <c r="B171" s="98"/>
      <c r="C171" s="97"/>
      <c r="D171" s="97"/>
      <c r="E171" s="97"/>
      <c r="F171" s="97"/>
      <c r="G171" s="97"/>
      <c r="H171" s="97"/>
      <c r="I171" s="97"/>
      <c r="J171" s="97"/>
      <c r="K171" s="97"/>
      <c r="L171" s="97"/>
      <c r="M171" s="97"/>
      <c r="N171" s="97"/>
      <c r="O171" s="97"/>
      <c r="P171" s="97"/>
      <c r="Q171" s="97"/>
      <c r="R171" s="97"/>
    </row>
    <row r="172" spans="1:18" hidden="1" x14ac:dyDescent="0.45">
      <c r="A172" s="97"/>
      <c r="B172" s="98"/>
      <c r="C172" s="97"/>
      <c r="D172" s="97"/>
      <c r="E172" s="97"/>
      <c r="F172" s="97"/>
      <c r="G172" s="97"/>
      <c r="H172" s="97"/>
      <c r="I172" s="97"/>
      <c r="J172" s="97"/>
      <c r="K172" s="97"/>
      <c r="L172" s="97"/>
      <c r="M172" s="97"/>
      <c r="N172" s="97"/>
      <c r="O172" s="97"/>
      <c r="P172" s="97"/>
      <c r="Q172" s="97"/>
      <c r="R172" s="97"/>
    </row>
    <row r="173" spans="1:18" hidden="1" x14ac:dyDescent="0.45">
      <c r="A173" s="97"/>
      <c r="B173" s="98"/>
      <c r="C173" s="97"/>
      <c r="D173" s="97"/>
      <c r="E173" s="97"/>
      <c r="F173" s="97"/>
      <c r="G173" s="97"/>
      <c r="H173" s="97"/>
      <c r="I173" s="97"/>
      <c r="J173" s="97"/>
      <c r="K173" s="97"/>
      <c r="L173" s="97"/>
      <c r="M173" s="97"/>
      <c r="N173" s="97"/>
      <c r="O173" s="97"/>
      <c r="P173" s="97"/>
      <c r="Q173" s="97"/>
      <c r="R173" s="97"/>
    </row>
    <row r="174" spans="1:18" hidden="1" x14ac:dyDescent="0.45">
      <c r="A174" s="97"/>
      <c r="B174" s="98"/>
      <c r="C174" s="97"/>
      <c r="D174" s="97"/>
      <c r="E174" s="97"/>
      <c r="F174" s="97"/>
      <c r="G174" s="97"/>
      <c r="H174" s="97"/>
      <c r="I174" s="97"/>
      <c r="J174" s="97"/>
      <c r="K174" s="97"/>
      <c r="L174" s="97"/>
      <c r="M174" s="97"/>
      <c r="N174" s="97"/>
      <c r="O174" s="97"/>
      <c r="P174" s="97"/>
      <c r="Q174" s="97"/>
      <c r="R174" s="97"/>
    </row>
    <row r="175" spans="1:18" hidden="1" x14ac:dyDescent="0.45">
      <c r="A175" s="97"/>
      <c r="B175" s="98"/>
      <c r="C175" s="97"/>
      <c r="D175" s="97"/>
      <c r="E175" s="97"/>
      <c r="F175" s="97"/>
      <c r="G175" s="97"/>
      <c r="H175" s="97"/>
      <c r="I175" s="97"/>
      <c r="J175" s="97"/>
      <c r="K175" s="97"/>
      <c r="L175" s="97"/>
      <c r="M175" s="97"/>
      <c r="N175" s="97"/>
      <c r="O175" s="97"/>
      <c r="P175" s="97"/>
      <c r="Q175" s="97"/>
      <c r="R175" s="97"/>
    </row>
    <row r="176" spans="1:18" hidden="1" x14ac:dyDescent="0.45">
      <c r="A176" s="97"/>
      <c r="B176" s="98"/>
      <c r="C176" s="97"/>
      <c r="D176" s="97"/>
      <c r="E176" s="97"/>
      <c r="F176" s="97"/>
      <c r="G176" s="97"/>
      <c r="H176" s="97"/>
      <c r="I176" s="97"/>
      <c r="J176" s="97"/>
      <c r="K176" s="97"/>
      <c r="L176" s="97"/>
      <c r="M176" s="97"/>
      <c r="N176" s="97"/>
      <c r="O176" s="97"/>
      <c r="P176" s="97"/>
      <c r="Q176" s="97"/>
      <c r="R176" s="97"/>
    </row>
    <row r="177" spans="1:18" hidden="1" x14ac:dyDescent="0.45">
      <c r="A177" s="97"/>
      <c r="B177" s="98"/>
      <c r="C177" s="97"/>
      <c r="D177" s="97"/>
      <c r="E177" s="97"/>
      <c r="F177" s="97"/>
      <c r="G177" s="97"/>
      <c r="H177" s="97"/>
      <c r="I177" s="97"/>
      <c r="J177" s="97"/>
      <c r="K177" s="97"/>
      <c r="L177" s="97"/>
      <c r="M177" s="97"/>
      <c r="N177" s="97"/>
      <c r="O177" s="97"/>
      <c r="P177" s="97"/>
      <c r="Q177" s="97"/>
      <c r="R177" s="97"/>
    </row>
    <row r="178" spans="1:18" hidden="1" x14ac:dyDescent="0.45">
      <c r="A178" s="97"/>
      <c r="B178" s="98"/>
      <c r="C178" s="97"/>
      <c r="D178" s="97"/>
      <c r="E178" s="97"/>
      <c r="F178" s="97"/>
      <c r="G178" s="97"/>
      <c r="H178" s="97"/>
      <c r="I178" s="97"/>
      <c r="J178" s="97"/>
      <c r="K178" s="97"/>
      <c r="L178" s="97"/>
      <c r="M178" s="97"/>
      <c r="N178" s="97"/>
      <c r="O178" s="97"/>
      <c r="P178" s="97"/>
      <c r="Q178" s="97"/>
      <c r="R178" s="97"/>
    </row>
    <row r="179" spans="1:18" hidden="1" x14ac:dyDescent="0.45">
      <c r="A179" s="97"/>
      <c r="B179" s="98"/>
      <c r="C179" s="97"/>
      <c r="D179" s="97"/>
      <c r="E179" s="97"/>
      <c r="F179" s="97"/>
      <c r="G179" s="97"/>
      <c r="H179" s="97"/>
      <c r="I179" s="97"/>
      <c r="J179" s="97"/>
      <c r="K179" s="97"/>
      <c r="L179" s="97"/>
      <c r="M179" s="97"/>
      <c r="N179" s="97"/>
      <c r="O179" s="97"/>
      <c r="P179" s="97"/>
      <c r="Q179" s="97"/>
      <c r="R179" s="97"/>
    </row>
    <row r="180" spans="1:18" hidden="1" x14ac:dyDescent="0.45">
      <c r="A180" s="97"/>
      <c r="B180" s="98"/>
      <c r="C180" s="97"/>
      <c r="D180" s="97"/>
      <c r="E180" s="97"/>
      <c r="F180" s="97"/>
      <c r="G180" s="97"/>
      <c r="H180" s="97"/>
      <c r="I180" s="97"/>
      <c r="J180" s="97"/>
      <c r="K180" s="97"/>
      <c r="L180" s="97"/>
      <c r="M180" s="97"/>
      <c r="N180" s="97"/>
      <c r="O180" s="97"/>
      <c r="P180" s="97"/>
      <c r="Q180" s="97"/>
      <c r="R180" s="97"/>
    </row>
    <row r="181" spans="1:18" hidden="1" x14ac:dyDescent="0.45">
      <c r="A181" s="97"/>
      <c r="B181" s="98"/>
      <c r="C181" s="97"/>
      <c r="D181" s="97"/>
      <c r="E181" s="97"/>
      <c r="F181" s="97"/>
      <c r="G181" s="97"/>
      <c r="H181" s="97"/>
      <c r="I181" s="97"/>
      <c r="J181" s="97"/>
      <c r="K181" s="97"/>
      <c r="L181" s="97"/>
      <c r="M181" s="97"/>
      <c r="N181" s="97"/>
      <c r="O181" s="97"/>
      <c r="P181" s="97"/>
      <c r="Q181" s="97"/>
      <c r="R181" s="97"/>
    </row>
    <row r="182" spans="1:18" hidden="1" x14ac:dyDescent="0.45">
      <c r="A182" s="97"/>
      <c r="B182" s="98"/>
      <c r="C182" s="97"/>
      <c r="D182" s="97"/>
      <c r="E182" s="97"/>
      <c r="F182" s="97"/>
      <c r="G182" s="97"/>
      <c r="H182" s="97"/>
      <c r="I182" s="97"/>
      <c r="J182" s="97"/>
      <c r="K182" s="97"/>
      <c r="L182" s="97"/>
      <c r="M182" s="97"/>
      <c r="N182" s="97"/>
      <c r="O182" s="97"/>
      <c r="P182" s="97"/>
      <c r="Q182" s="97"/>
      <c r="R182" s="97"/>
    </row>
    <row r="183" spans="1:18" hidden="1" x14ac:dyDescent="0.45">
      <c r="A183" s="97"/>
      <c r="B183" s="98"/>
      <c r="C183" s="97"/>
      <c r="D183" s="97"/>
      <c r="E183" s="97"/>
      <c r="F183" s="97"/>
      <c r="G183" s="97"/>
      <c r="H183" s="97"/>
      <c r="I183" s="97"/>
      <c r="J183" s="97"/>
      <c r="K183" s="97"/>
      <c r="L183" s="97"/>
      <c r="M183" s="97"/>
      <c r="N183" s="97"/>
      <c r="O183" s="97"/>
      <c r="P183" s="97"/>
      <c r="Q183" s="97"/>
      <c r="R183" s="97"/>
    </row>
    <row r="184" spans="1:18" hidden="1" x14ac:dyDescent="0.45">
      <c r="A184" s="97"/>
      <c r="B184" s="98"/>
      <c r="C184" s="97"/>
      <c r="D184" s="97"/>
      <c r="E184" s="97"/>
      <c r="F184" s="97"/>
      <c r="G184" s="97"/>
      <c r="H184" s="97"/>
      <c r="I184" s="97"/>
      <c r="J184" s="97"/>
      <c r="K184" s="97"/>
      <c r="L184" s="97"/>
      <c r="M184" s="97"/>
      <c r="N184" s="97"/>
      <c r="O184" s="97"/>
      <c r="P184" s="97"/>
      <c r="Q184" s="97"/>
      <c r="R184" s="97"/>
    </row>
    <row r="185" spans="1:18" hidden="1" x14ac:dyDescent="0.45">
      <c r="A185" s="97"/>
      <c r="B185" s="98"/>
      <c r="C185" s="97"/>
      <c r="D185" s="97"/>
      <c r="E185" s="97"/>
      <c r="F185" s="97"/>
      <c r="G185" s="97"/>
      <c r="H185" s="97"/>
      <c r="I185" s="97"/>
      <c r="J185" s="97"/>
      <c r="K185" s="97"/>
      <c r="L185" s="97"/>
      <c r="M185" s="97"/>
      <c r="N185" s="97"/>
      <c r="O185" s="97"/>
      <c r="P185" s="97"/>
      <c r="Q185" s="97"/>
      <c r="R185" s="97"/>
    </row>
    <row r="186" spans="1:18" hidden="1" x14ac:dyDescent="0.45">
      <c r="A186" s="97"/>
      <c r="B186" s="98"/>
      <c r="C186" s="97"/>
      <c r="D186" s="97"/>
      <c r="E186" s="97"/>
      <c r="F186" s="97"/>
      <c r="G186" s="97"/>
      <c r="H186" s="97"/>
      <c r="I186" s="97"/>
      <c r="J186" s="97"/>
      <c r="K186" s="97"/>
      <c r="L186" s="97"/>
      <c r="M186" s="97"/>
      <c r="N186" s="97"/>
      <c r="O186" s="97"/>
      <c r="P186" s="97"/>
      <c r="Q186" s="97"/>
      <c r="R186" s="97"/>
    </row>
    <row r="187" spans="1:18" hidden="1" x14ac:dyDescent="0.45">
      <c r="A187" s="97"/>
      <c r="B187" s="98"/>
      <c r="C187" s="97"/>
      <c r="D187" s="97"/>
      <c r="E187" s="97"/>
      <c r="F187" s="97"/>
      <c r="G187" s="97"/>
      <c r="H187" s="97"/>
      <c r="I187" s="97"/>
      <c r="J187" s="97"/>
      <c r="K187" s="97"/>
      <c r="L187" s="97"/>
      <c r="M187" s="97"/>
      <c r="N187" s="97"/>
      <c r="O187" s="97"/>
      <c r="P187" s="97"/>
      <c r="Q187" s="97"/>
      <c r="R187" s="97"/>
    </row>
    <row r="188" spans="1:18" hidden="1" x14ac:dyDescent="0.45">
      <c r="A188" s="97"/>
      <c r="B188" s="98"/>
      <c r="C188" s="97"/>
      <c r="D188" s="97"/>
      <c r="E188" s="97"/>
      <c r="F188" s="97"/>
      <c r="G188" s="97"/>
      <c r="H188" s="97"/>
      <c r="I188" s="97"/>
      <c r="J188" s="97"/>
      <c r="K188" s="97"/>
      <c r="L188" s="97"/>
      <c r="M188" s="97"/>
      <c r="N188" s="97"/>
      <c r="O188" s="97"/>
      <c r="P188" s="97"/>
      <c r="Q188" s="97"/>
      <c r="R188" s="97"/>
    </row>
    <row r="189" spans="1:18" hidden="1" x14ac:dyDescent="0.45">
      <c r="A189" s="97"/>
      <c r="B189" s="98"/>
      <c r="C189" s="97"/>
      <c r="D189" s="97"/>
      <c r="E189" s="97"/>
      <c r="F189" s="97"/>
      <c r="G189" s="97"/>
      <c r="H189" s="97"/>
      <c r="I189" s="97"/>
      <c r="J189" s="97"/>
      <c r="K189" s="97"/>
      <c r="L189" s="97"/>
      <c r="M189" s="97"/>
      <c r="N189" s="97"/>
      <c r="O189" s="97"/>
      <c r="P189" s="97"/>
      <c r="Q189" s="97"/>
      <c r="R189" s="97"/>
    </row>
    <row r="190" spans="1:18" hidden="1" x14ac:dyDescent="0.45">
      <c r="A190" s="97"/>
      <c r="B190" s="98"/>
      <c r="C190" s="97"/>
      <c r="D190" s="97"/>
      <c r="E190" s="97"/>
      <c r="F190" s="97"/>
      <c r="G190" s="97"/>
      <c r="H190" s="97"/>
      <c r="I190" s="97"/>
      <c r="J190" s="97"/>
      <c r="K190" s="97"/>
      <c r="L190" s="97"/>
      <c r="M190" s="97"/>
      <c r="N190" s="97"/>
      <c r="O190" s="97"/>
      <c r="P190" s="97"/>
      <c r="Q190" s="97"/>
      <c r="R190" s="97"/>
    </row>
    <row r="191" spans="1:18" hidden="1" x14ac:dyDescent="0.45">
      <c r="A191" s="97"/>
      <c r="B191" s="98"/>
      <c r="C191" s="97"/>
      <c r="D191" s="97"/>
      <c r="E191" s="97"/>
      <c r="F191" s="97"/>
      <c r="G191" s="97"/>
      <c r="H191" s="97"/>
      <c r="I191" s="97"/>
      <c r="J191" s="97"/>
      <c r="K191" s="97"/>
      <c r="L191" s="97"/>
      <c r="M191" s="97"/>
      <c r="N191" s="97"/>
      <c r="O191" s="97"/>
      <c r="P191" s="97"/>
      <c r="Q191" s="97"/>
      <c r="R191" s="97"/>
    </row>
    <row r="192" spans="1:18" hidden="1" x14ac:dyDescent="0.45">
      <c r="A192" s="97"/>
      <c r="B192" s="98"/>
      <c r="C192" s="97"/>
      <c r="D192" s="97"/>
      <c r="E192" s="97"/>
      <c r="F192" s="97"/>
      <c r="G192" s="97"/>
      <c r="H192" s="97"/>
      <c r="I192" s="97"/>
      <c r="J192" s="97"/>
      <c r="K192" s="97"/>
      <c r="L192" s="97"/>
      <c r="M192" s="97"/>
      <c r="N192" s="97"/>
      <c r="O192" s="97"/>
      <c r="P192" s="97"/>
      <c r="Q192" s="97"/>
      <c r="R192" s="97"/>
    </row>
    <row r="193" spans="1:18" hidden="1" x14ac:dyDescent="0.45">
      <c r="A193" s="97"/>
      <c r="B193" s="98"/>
      <c r="C193" s="97"/>
      <c r="D193" s="97"/>
      <c r="E193" s="97"/>
      <c r="F193" s="97"/>
      <c r="G193" s="97"/>
      <c r="H193" s="97"/>
      <c r="I193" s="97"/>
      <c r="J193" s="97"/>
      <c r="K193" s="97"/>
      <c r="L193" s="97"/>
      <c r="M193" s="97"/>
      <c r="N193" s="97"/>
      <c r="O193" s="97"/>
      <c r="P193" s="97"/>
      <c r="Q193" s="97"/>
      <c r="R193" s="97"/>
    </row>
    <row r="194" spans="1:18" hidden="1" x14ac:dyDescent="0.45">
      <c r="A194" s="97"/>
      <c r="B194" s="98"/>
      <c r="C194" s="97"/>
      <c r="D194" s="97"/>
      <c r="E194" s="97"/>
      <c r="F194" s="97"/>
      <c r="G194" s="97"/>
      <c r="H194" s="97"/>
      <c r="I194" s="97"/>
      <c r="J194" s="97"/>
      <c r="K194" s="97"/>
      <c r="L194" s="97"/>
      <c r="M194" s="97"/>
      <c r="N194" s="97"/>
      <c r="O194" s="97"/>
      <c r="P194" s="97"/>
      <c r="Q194" s="97"/>
      <c r="R194" s="97"/>
    </row>
    <row r="195" spans="1:18" hidden="1" x14ac:dyDescent="0.45">
      <c r="A195" s="97"/>
      <c r="B195" s="98"/>
      <c r="C195" s="97"/>
      <c r="D195" s="97"/>
      <c r="E195" s="97"/>
      <c r="F195" s="97"/>
      <c r="G195" s="97"/>
      <c r="H195" s="97"/>
      <c r="I195" s="97"/>
      <c r="J195" s="97"/>
      <c r="K195" s="97"/>
      <c r="L195" s="97"/>
      <c r="M195" s="97"/>
      <c r="N195" s="97"/>
      <c r="O195" s="97"/>
      <c r="P195" s="97"/>
      <c r="Q195" s="97"/>
      <c r="R195" s="97"/>
    </row>
    <row r="196" spans="1:18" hidden="1" x14ac:dyDescent="0.45">
      <c r="A196" s="97"/>
      <c r="B196" s="98"/>
      <c r="C196" s="97"/>
      <c r="D196" s="97"/>
      <c r="E196" s="97"/>
      <c r="F196" s="97"/>
      <c r="G196" s="97"/>
      <c r="H196" s="97"/>
      <c r="I196" s="97"/>
      <c r="J196" s="97"/>
      <c r="K196" s="97"/>
      <c r="L196" s="97"/>
      <c r="M196" s="97"/>
      <c r="N196" s="97"/>
      <c r="O196" s="97"/>
      <c r="P196" s="97"/>
      <c r="Q196" s="97"/>
      <c r="R196" s="97"/>
    </row>
    <row r="197" spans="1:18" hidden="1" x14ac:dyDescent="0.45">
      <c r="A197" s="97"/>
      <c r="B197" s="98"/>
      <c r="C197" s="97"/>
      <c r="D197" s="97"/>
      <c r="E197" s="97"/>
      <c r="F197" s="97"/>
      <c r="G197" s="97"/>
      <c r="H197" s="97"/>
      <c r="I197" s="97"/>
      <c r="J197" s="97"/>
      <c r="K197" s="97"/>
      <c r="L197" s="97"/>
      <c r="M197" s="97"/>
      <c r="N197" s="97"/>
      <c r="O197" s="97"/>
      <c r="P197" s="97"/>
      <c r="Q197" s="97"/>
      <c r="R197" s="97"/>
    </row>
    <row r="198" spans="1:18" hidden="1" x14ac:dyDescent="0.45">
      <c r="A198" s="97"/>
      <c r="B198" s="98"/>
      <c r="C198" s="97"/>
      <c r="D198" s="97"/>
      <c r="E198" s="97"/>
      <c r="F198" s="97"/>
      <c r="G198" s="97"/>
      <c r="H198" s="97"/>
      <c r="I198" s="97"/>
      <c r="J198" s="97"/>
      <c r="K198" s="97"/>
      <c r="L198" s="97"/>
      <c r="M198" s="97"/>
      <c r="N198" s="97"/>
      <c r="O198" s="97"/>
      <c r="P198" s="97"/>
      <c r="Q198" s="97"/>
      <c r="R198" s="97"/>
    </row>
    <row r="199" spans="1:18" hidden="1" x14ac:dyDescent="0.45">
      <c r="A199" s="97"/>
      <c r="B199" s="98"/>
      <c r="C199" s="97"/>
      <c r="D199" s="97"/>
      <c r="E199" s="97"/>
      <c r="F199" s="97"/>
      <c r="G199" s="97"/>
      <c r="H199" s="97"/>
      <c r="I199" s="97"/>
      <c r="J199" s="97"/>
      <c r="K199" s="97"/>
      <c r="L199" s="97"/>
      <c r="M199" s="97"/>
      <c r="N199" s="97"/>
      <c r="O199" s="97"/>
      <c r="P199" s="97"/>
      <c r="Q199" s="97"/>
      <c r="R199" s="97"/>
    </row>
    <row r="200" spans="1:18" hidden="1" x14ac:dyDescent="0.45">
      <c r="A200" s="97"/>
      <c r="B200" s="98"/>
      <c r="C200" s="97"/>
      <c r="D200" s="97"/>
      <c r="E200" s="97"/>
      <c r="F200" s="97"/>
      <c r="G200" s="97"/>
      <c r="H200" s="97"/>
      <c r="I200" s="97"/>
      <c r="J200" s="97"/>
      <c r="K200" s="97"/>
      <c r="L200" s="97"/>
      <c r="M200" s="97"/>
      <c r="N200" s="97"/>
      <c r="O200" s="97"/>
      <c r="P200" s="97"/>
      <c r="Q200" s="97"/>
      <c r="R200" s="97"/>
    </row>
    <row r="201" spans="1:18" hidden="1" x14ac:dyDescent="0.45">
      <c r="A201" s="97"/>
      <c r="B201" s="98"/>
      <c r="C201" s="97"/>
      <c r="D201" s="97"/>
      <c r="E201" s="97"/>
      <c r="F201" s="97"/>
      <c r="G201" s="97"/>
      <c r="H201" s="97"/>
      <c r="I201" s="97"/>
      <c r="J201" s="97"/>
      <c r="K201" s="97"/>
      <c r="L201" s="97"/>
      <c r="M201" s="97"/>
      <c r="N201" s="97"/>
      <c r="O201" s="97"/>
      <c r="P201" s="97"/>
      <c r="Q201" s="97"/>
      <c r="R201" s="97"/>
    </row>
    <row r="202" spans="1:18" hidden="1" x14ac:dyDescent="0.45">
      <c r="A202" s="97"/>
      <c r="B202" s="98"/>
      <c r="C202" s="97"/>
      <c r="D202" s="97"/>
      <c r="E202" s="97"/>
      <c r="F202" s="97"/>
      <c r="G202" s="97"/>
      <c r="H202" s="97"/>
      <c r="I202" s="97"/>
      <c r="J202" s="97"/>
      <c r="K202" s="97"/>
      <c r="L202" s="97"/>
      <c r="M202" s="97"/>
      <c r="N202" s="97"/>
      <c r="O202" s="97"/>
      <c r="P202" s="97"/>
      <c r="Q202" s="97"/>
      <c r="R202" s="97"/>
    </row>
    <row r="203" spans="1:18" hidden="1" x14ac:dyDescent="0.45">
      <c r="A203" s="97"/>
      <c r="B203" s="98"/>
      <c r="C203" s="97"/>
      <c r="D203" s="97"/>
      <c r="E203" s="97"/>
      <c r="F203" s="97"/>
      <c r="G203" s="97"/>
      <c r="H203" s="97"/>
      <c r="I203" s="97"/>
      <c r="J203" s="97"/>
      <c r="K203" s="97"/>
      <c r="L203" s="97"/>
      <c r="M203" s="97"/>
      <c r="N203" s="97"/>
      <c r="O203" s="97"/>
      <c r="P203" s="97"/>
      <c r="Q203" s="97"/>
      <c r="R203" s="97"/>
    </row>
    <row r="204" spans="1:18" hidden="1" x14ac:dyDescent="0.45">
      <c r="A204" s="97"/>
      <c r="B204" s="98"/>
      <c r="C204" s="97"/>
      <c r="D204" s="97"/>
      <c r="E204" s="97"/>
      <c r="F204" s="97"/>
      <c r="G204" s="97"/>
      <c r="H204" s="97"/>
      <c r="I204" s="97"/>
      <c r="J204" s="97"/>
      <c r="K204" s="97"/>
      <c r="L204" s="97"/>
      <c r="M204" s="97"/>
      <c r="N204" s="97"/>
      <c r="O204" s="97"/>
      <c r="P204" s="97"/>
      <c r="Q204" s="97"/>
      <c r="R204" s="97"/>
    </row>
    <row r="205" spans="1:18" hidden="1" x14ac:dyDescent="0.45">
      <c r="A205" s="97"/>
      <c r="B205" s="98"/>
      <c r="C205" s="97"/>
      <c r="D205" s="97"/>
      <c r="E205" s="97"/>
      <c r="F205" s="97"/>
      <c r="G205" s="97"/>
      <c r="H205" s="97"/>
      <c r="I205" s="97"/>
      <c r="J205" s="97"/>
      <c r="K205" s="97"/>
      <c r="L205" s="97"/>
      <c r="M205" s="97"/>
      <c r="N205" s="97"/>
      <c r="O205" s="97"/>
      <c r="P205" s="97"/>
      <c r="Q205" s="97"/>
      <c r="R205" s="97"/>
    </row>
    <row r="206" spans="1:18" hidden="1" x14ac:dyDescent="0.45">
      <c r="A206" s="97"/>
      <c r="B206" s="98"/>
      <c r="C206" s="97"/>
      <c r="D206" s="97"/>
      <c r="E206" s="97"/>
      <c r="F206" s="97"/>
      <c r="G206" s="97"/>
      <c r="H206" s="97"/>
      <c r="I206" s="97"/>
      <c r="J206" s="97"/>
      <c r="K206" s="97"/>
      <c r="L206" s="97"/>
      <c r="M206" s="97"/>
      <c r="N206" s="97"/>
      <c r="O206" s="97"/>
      <c r="P206" s="97"/>
      <c r="Q206" s="97"/>
      <c r="R206" s="97"/>
    </row>
    <row r="207" spans="1:18" hidden="1" x14ac:dyDescent="0.45">
      <c r="A207" s="97"/>
      <c r="B207" s="98"/>
      <c r="C207" s="97"/>
      <c r="D207" s="97"/>
      <c r="E207" s="97"/>
      <c r="F207" s="97"/>
      <c r="G207" s="97"/>
      <c r="H207" s="97"/>
      <c r="I207" s="97"/>
      <c r="J207" s="97"/>
      <c r="K207" s="97"/>
      <c r="L207" s="97"/>
      <c r="M207" s="97"/>
      <c r="N207" s="97"/>
      <c r="O207" s="97"/>
      <c r="P207" s="97"/>
      <c r="Q207" s="97"/>
      <c r="R207" s="97"/>
    </row>
    <row r="208" spans="1:18" hidden="1" x14ac:dyDescent="0.45">
      <c r="A208" s="97"/>
      <c r="B208" s="98"/>
      <c r="C208" s="97"/>
      <c r="D208" s="97"/>
      <c r="E208" s="97"/>
      <c r="F208" s="97"/>
      <c r="G208" s="97"/>
      <c r="H208" s="97"/>
      <c r="I208" s="97"/>
      <c r="J208" s="97"/>
      <c r="K208" s="97"/>
      <c r="L208" s="97"/>
      <c r="M208" s="97"/>
      <c r="N208" s="97"/>
      <c r="O208" s="97"/>
      <c r="P208" s="97"/>
      <c r="Q208" s="97"/>
      <c r="R208" s="97"/>
    </row>
    <row r="209" spans="1:18" hidden="1" x14ac:dyDescent="0.45">
      <c r="A209" s="97"/>
      <c r="B209" s="98"/>
      <c r="C209" s="97"/>
      <c r="D209" s="97"/>
      <c r="E209" s="97"/>
      <c r="F209" s="97"/>
      <c r="G209" s="97"/>
      <c r="H209" s="97"/>
      <c r="I209" s="97"/>
      <c r="J209" s="97"/>
      <c r="K209" s="97"/>
      <c r="L209" s="97"/>
      <c r="M209" s="97"/>
      <c r="N209" s="97"/>
      <c r="O209" s="97"/>
      <c r="P209" s="97"/>
      <c r="Q209" s="97"/>
      <c r="R209" s="97"/>
    </row>
    <row r="210" spans="1:18" hidden="1" x14ac:dyDescent="0.45">
      <c r="A210" s="97"/>
      <c r="B210" s="98"/>
      <c r="C210" s="97"/>
      <c r="D210" s="97"/>
      <c r="E210" s="97"/>
      <c r="F210" s="97"/>
      <c r="G210" s="97"/>
      <c r="H210" s="97"/>
      <c r="I210" s="97"/>
      <c r="J210" s="97"/>
      <c r="K210" s="97"/>
      <c r="L210" s="97"/>
      <c r="M210" s="97"/>
      <c r="N210" s="97"/>
      <c r="O210" s="97"/>
      <c r="P210" s="97"/>
      <c r="Q210" s="97"/>
      <c r="R210" s="97"/>
    </row>
    <row r="211" spans="1:18" hidden="1" x14ac:dyDescent="0.45">
      <c r="A211" s="97"/>
      <c r="B211" s="98"/>
      <c r="C211" s="97"/>
      <c r="D211" s="97"/>
      <c r="E211" s="97"/>
      <c r="F211" s="97"/>
      <c r="G211" s="97"/>
      <c r="H211" s="97"/>
      <c r="I211" s="97"/>
      <c r="J211" s="97"/>
      <c r="K211" s="97"/>
      <c r="L211" s="97"/>
      <c r="M211" s="97"/>
      <c r="N211" s="97"/>
      <c r="O211" s="97"/>
      <c r="P211" s="97"/>
      <c r="Q211" s="97"/>
      <c r="R211" s="97"/>
    </row>
    <row r="212" spans="1:18" hidden="1" x14ac:dyDescent="0.45">
      <c r="A212" s="97"/>
      <c r="B212" s="98"/>
      <c r="C212" s="97"/>
      <c r="D212" s="97"/>
      <c r="E212" s="97"/>
      <c r="F212" s="97"/>
      <c r="G212" s="97"/>
      <c r="H212" s="97"/>
      <c r="I212" s="97"/>
      <c r="J212" s="97"/>
      <c r="K212" s="97"/>
      <c r="L212" s="97"/>
      <c r="M212" s="97"/>
      <c r="N212" s="97"/>
      <c r="O212" s="97"/>
      <c r="P212" s="97"/>
      <c r="Q212" s="97"/>
      <c r="R212" s="97"/>
    </row>
    <row r="213" spans="1:18" hidden="1" x14ac:dyDescent="0.45">
      <c r="A213" s="97"/>
      <c r="B213" s="98"/>
      <c r="C213" s="97"/>
      <c r="D213" s="97"/>
      <c r="E213" s="97"/>
      <c r="F213" s="97"/>
      <c r="G213" s="97"/>
      <c r="H213" s="97"/>
      <c r="I213" s="97"/>
      <c r="J213" s="97"/>
      <c r="K213" s="97"/>
      <c r="L213" s="97"/>
      <c r="M213" s="97"/>
      <c r="N213" s="97"/>
      <c r="O213" s="97"/>
      <c r="P213" s="97"/>
      <c r="Q213" s="97"/>
      <c r="R213" s="97"/>
    </row>
    <row r="214" spans="1:18" hidden="1" x14ac:dyDescent="0.45">
      <c r="A214" s="97"/>
      <c r="B214" s="98"/>
      <c r="C214" s="97"/>
      <c r="D214" s="97"/>
      <c r="E214" s="97"/>
      <c r="F214" s="97"/>
      <c r="G214" s="97"/>
      <c r="H214" s="97"/>
      <c r="I214" s="97"/>
      <c r="J214" s="97"/>
      <c r="K214" s="97"/>
      <c r="L214" s="97"/>
      <c r="M214" s="97"/>
      <c r="N214" s="97"/>
      <c r="O214" s="97"/>
      <c r="P214" s="97"/>
      <c r="Q214" s="97"/>
      <c r="R214" s="97"/>
    </row>
    <row r="215" spans="1:18" hidden="1" x14ac:dyDescent="0.45">
      <c r="A215" s="97"/>
      <c r="B215" s="98"/>
      <c r="C215" s="97"/>
      <c r="D215" s="97"/>
      <c r="E215" s="97"/>
      <c r="F215" s="97"/>
      <c r="G215" s="97"/>
      <c r="H215" s="97"/>
      <c r="I215" s="97"/>
      <c r="J215" s="97"/>
      <c r="K215" s="97"/>
      <c r="L215" s="97"/>
      <c r="M215" s="97"/>
      <c r="N215" s="97"/>
      <c r="O215" s="97"/>
      <c r="P215" s="97"/>
      <c r="Q215" s="97"/>
      <c r="R215" s="97"/>
    </row>
    <row r="216" spans="1:18" hidden="1" x14ac:dyDescent="0.45">
      <c r="A216" s="97"/>
      <c r="B216" s="98"/>
      <c r="C216" s="97"/>
      <c r="D216" s="97"/>
      <c r="E216" s="97"/>
      <c r="F216" s="97"/>
      <c r="G216" s="97"/>
      <c r="H216" s="97"/>
      <c r="I216" s="97"/>
      <c r="J216" s="97"/>
      <c r="K216" s="97"/>
      <c r="L216" s="97"/>
      <c r="M216" s="97"/>
      <c r="N216" s="97"/>
      <c r="O216" s="97"/>
      <c r="P216" s="97"/>
      <c r="Q216" s="97"/>
      <c r="R216" s="97"/>
    </row>
    <row r="217" spans="1:18" hidden="1" x14ac:dyDescent="0.45">
      <c r="A217" s="97"/>
      <c r="B217" s="98"/>
      <c r="C217" s="97"/>
      <c r="D217" s="97"/>
      <c r="E217" s="97"/>
      <c r="F217" s="97"/>
      <c r="G217" s="97"/>
      <c r="H217" s="97"/>
      <c r="I217" s="97"/>
      <c r="J217" s="97"/>
      <c r="K217" s="97"/>
      <c r="L217" s="97"/>
      <c r="M217" s="97"/>
      <c r="N217" s="97"/>
      <c r="O217" s="97"/>
      <c r="P217" s="97"/>
      <c r="Q217" s="97"/>
      <c r="R217" s="97"/>
    </row>
    <row r="218" spans="1:18" hidden="1" x14ac:dyDescent="0.45">
      <c r="A218" s="97"/>
      <c r="B218" s="98"/>
      <c r="C218" s="97"/>
      <c r="D218" s="97"/>
      <c r="E218" s="97"/>
      <c r="F218" s="97"/>
      <c r="G218" s="97"/>
      <c r="H218" s="97"/>
      <c r="I218" s="97"/>
      <c r="J218" s="97"/>
      <c r="K218" s="97"/>
      <c r="L218" s="97"/>
      <c r="M218" s="97"/>
      <c r="N218" s="97"/>
      <c r="O218" s="97"/>
      <c r="P218" s="97"/>
      <c r="Q218" s="97"/>
      <c r="R218" s="97"/>
    </row>
    <row r="219" spans="1:18" hidden="1" x14ac:dyDescent="0.45">
      <c r="A219" s="97"/>
      <c r="B219" s="98"/>
      <c r="C219" s="97"/>
      <c r="D219" s="97"/>
      <c r="E219" s="97"/>
      <c r="F219" s="97"/>
      <c r="G219" s="97"/>
      <c r="H219" s="97"/>
      <c r="I219" s="97"/>
      <c r="J219" s="97"/>
      <c r="K219" s="97"/>
      <c r="L219" s="97"/>
      <c r="M219" s="97"/>
      <c r="N219" s="97"/>
      <c r="O219" s="97"/>
      <c r="P219" s="97"/>
      <c r="Q219" s="97"/>
      <c r="R219" s="97"/>
    </row>
    <row r="220" spans="1:18" hidden="1" x14ac:dyDescent="0.45">
      <c r="A220" s="97"/>
      <c r="B220" s="98"/>
      <c r="C220" s="97"/>
      <c r="D220" s="97"/>
      <c r="E220" s="97"/>
      <c r="F220" s="97"/>
      <c r="G220" s="97"/>
      <c r="H220" s="97"/>
      <c r="I220" s="97"/>
      <c r="J220" s="97"/>
      <c r="K220" s="97"/>
      <c r="L220" s="97"/>
      <c r="M220" s="97"/>
      <c r="N220" s="97"/>
      <c r="O220" s="97"/>
      <c r="P220" s="97"/>
      <c r="Q220" s="97"/>
      <c r="R220" s="97"/>
    </row>
    <row r="221" spans="1:18" hidden="1" x14ac:dyDescent="0.45">
      <c r="A221" s="97"/>
      <c r="B221" s="98"/>
      <c r="C221" s="97"/>
      <c r="D221" s="97"/>
      <c r="E221" s="97"/>
      <c r="F221" s="97"/>
      <c r="G221" s="97"/>
      <c r="H221" s="97"/>
      <c r="I221" s="97"/>
      <c r="J221" s="97"/>
      <c r="K221" s="97"/>
      <c r="L221" s="97"/>
      <c r="M221" s="97"/>
      <c r="N221" s="97"/>
      <c r="O221" s="97"/>
      <c r="P221" s="97"/>
      <c r="Q221" s="97"/>
      <c r="R221" s="97"/>
    </row>
    <row r="222" spans="1:18" hidden="1" x14ac:dyDescent="0.45">
      <c r="A222" s="97"/>
      <c r="B222" s="98"/>
      <c r="C222" s="97"/>
      <c r="D222" s="97"/>
      <c r="E222" s="97"/>
      <c r="F222" s="97"/>
      <c r="G222" s="97"/>
      <c r="H222" s="97"/>
      <c r="I222" s="97"/>
      <c r="J222" s="97"/>
      <c r="K222" s="97"/>
      <c r="L222" s="97"/>
      <c r="M222" s="97"/>
      <c r="N222" s="97"/>
      <c r="O222" s="97"/>
      <c r="P222" s="97"/>
      <c r="Q222" s="97"/>
      <c r="R222" s="97"/>
    </row>
    <row r="223" spans="1:18" hidden="1" x14ac:dyDescent="0.45">
      <c r="A223" s="97"/>
      <c r="B223" s="98"/>
      <c r="C223" s="97"/>
      <c r="D223" s="97"/>
      <c r="E223" s="97"/>
      <c r="F223" s="97"/>
      <c r="G223" s="97"/>
      <c r="H223" s="97"/>
      <c r="I223" s="97"/>
      <c r="J223" s="97"/>
      <c r="K223" s="97"/>
      <c r="L223" s="97"/>
      <c r="M223" s="97"/>
      <c r="N223" s="97"/>
      <c r="O223" s="97"/>
      <c r="P223" s="97"/>
      <c r="Q223" s="97"/>
      <c r="R223" s="97"/>
    </row>
    <row r="224" spans="1:18" hidden="1" x14ac:dyDescent="0.45">
      <c r="A224" s="97"/>
      <c r="B224" s="98"/>
      <c r="C224" s="97"/>
      <c r="D224" s="97"/>
      <c r="E224" s="97"/>
      <c r="F224" s="97"/>
      <c r="G224" s="97"/>
      <c r="H224" s="97"/>
      <c r="I224" s="97"/>
      <c r="J224" s="97"/>
      <c r="K224" s="97"/>
      <c r="L224" s="97"/>
      <c r="M224" s="97"/>
      <c r="N224" s="97"/>
      <c r="O224" s="97"/>
      <c r="P224" s="97"/>
      <c r="Q224" s="97"/>
      <c r="R224" s="97"/>
    </row>
    <row r="225" spans="1:18" hidden="1" x14ac:dyDescent="0.45">
      <c r="A225" s="97"/>
      <c r="B225" s="98"/>
      <c r="C225" s="97"/>
      <c r="D225" s="97"/>
      <c r="E225" s="97"/>
      <c r="F225" s="97"/>
      <c r="G225" s="97"/>
      <c r="H225" s="97"/>
      <c r="I225" s="97"/>
      <c r="J225" s="97"/>
      <c r="K225" s="97"/>
      <c r="L225" s="97"/>
      <c r="M225" s="97"/>
      <c r="N225" s="97"/>
      <c r="O225" s="97"/>
      <c r="P225" s="97"/>
      <c r="Q225" s="97"/>
      <c r="R225" s="97"/>
    </row>
    <row r="226" spans="1:18" hidden="1" x14ac:dyDescent="0.45">
      <c r="A226" s="97"/>
      <c r="B226" s="98"/>
      <c r="C226" s="97"/>
      <c r="D226" s="97"/>
      <c r="E226" s="97"/>
      <c r="F226" s="97"/>
      <c r="G226" s="97"/>
      <c r="H226" s="97"/>
      <c r="I226" s="97"/>
      <c r="J226" s="97"/>
      <c r="K226" s="97"/>
      <c r="L226" s="97"/>
      <c r="M226" s="97"/>
      <c r="N226" s="97"/>
      <c r="O226" s="97"/>
      <c r="P226" s="97"/>
      <c r="Q226" s="97"/>
      <c r="R226" s="97"/>
    </row>
    <row r="227" spans="1:18" hidden="1" x14ac:dyDescent="0.45">
      <c r="A227" s="97"/>
      <c r="B227" s="98"/>
      <c r="C227" s="97"/>
      <c r="D227" s="97"/>
      <c r="E227" s="97"/>
      <c r="F227" s="97"/>
      <c r="G227" s="97"/>
      <c r="H227" s="97"/>
      <c r="I227" s="97"/>
      <c r="J227" s="97"/>
      <c r="K227" s="97"/>
      <c r="L227" s="97"/>
      <c r="M227" s="97"/>
      <c r="N227" s="97"/>
      <c r="O227" s="97"/>
      <c r="P227" s="97"/>
      <c r="Q227" s="97"/>
      <c r="R227" s="97"/>
    </row>
    <row r="228" spans="1:18" hidden="1" x14ac:dyDescent="0.45">
      <c r="A228" s="97"/>
      <c r="B228" s="98"/>
      <c r="C228" s="97"/>
      <c r="D228" s="97"/>
      <c r="E228" s="97"/>
      <c r="F228" s="97"/>
      <c r="G228" s="97"/>
      <c r="H228" s="97"/>
      <c r="I228" s="97"/>
      <c r="J228" s="97"/>
      <c r="K228" s="97"/>
      <c r="L228" s="97"/>
      <c r="M228" s="97"/>
      <c r="N228" s="97"/>
      <c r="O228" s="97"/>
      <c r="P228" s="97"/>
      <c r="Q228" s="97"/>
      <c r="R228" s="97"/>
    </row>
    <row r="229" spans="1:18" hidden="1" x14ac:dyDescent="0.45">
      <c r="A229" s="97"/>
      <c r="B229" s="98"/>
      <c r="C229" s="97"/>
      <c r="D229" s="97"/>
      <c r="E229" s="97"/>
      <c r="F229" s="97"/>
      <c r="G229" s="97"/>
      <c r="H229" s="97"/>
      <c r="I229" s="97"/>
      <c r="J229" s="97"/>
      <c r="K229" s="97"/>
      <c r="L229" s="97"/>
      <c r="M229" s="97"/>
      <c r="N229" s="97"/>
      <c r="O229" s="97"/>
      <c r="P229" s="97"/>
      <c r="Q229" s="97"/>
      <c r="R229" s="97"/>
    </row>
    <row r="230" spans="1:18" hidden="1" x14ac:dyDescent="0.45">
      <c r="A230" s="97"/>
      <c r="B230" s="98"/>
      <c r="C230" s="97"/>
      <c r="D230" s="97"/>
      <c r="E230" s="97"/>
      <c r="F230" s="97"/>
      <c r="G230" s="97"/>
      <c r="H230" s="97"/>
      <c r="I230" s="97"/>
      <c r="J230" s="97"/>
      <c r="K230" s="97"/>
      <c r="L230" s="97"/>
      <c r="M230" s="97"/>
      <c r="N230" s="97"/>
      <c r="O230" s="97"/>
      <c r="P230" s="97"/>
      <c r="Q230" s="97"/>
      <c r="R230" s="97"/>
    </row>
    <row r="231" spans="1:18" hidden="1" x14ac:dyDescent="0.45">
      <c r="A231" s="97"/>
      <c r="B231" s="98"/>
      <c r="C231" s="97"/>
      <c r="D231" s="97"/>
      <c r="E231" s="97"/>
      <c r="F231" s="97"/>
      <c r="G231" s="97"/>
      <c r="H231" s="97"/>
      <c r="I231" s="97"/>
      <c r="J231" s="97"/>
      <c r="K231" s="97"/>
      <c r="L231" s="97"/>
      <c r="M231" s="97"/>
      <c r="N231" s="97"/>
      <c r="O231" s="97"/>
      <c r="P231" s="97"/>
      <c r="Q231" s="97"/>
      <c r="R231" s="97"/>
    </row>
    <row r="232" spans="1:18" hidden="1" x14ac:dyDescent="0.45">
      <c r="A232" s="97"/>
      <c r="B232" s="98"/>
      <c r="C232" s="97"/>
      <c r="D232" s="97"/>
      <c r="E232" s="97"/>
      <c r="F232" s="97"/>
      <c r="G232" s="97"/>
      <c r="H232" s="97"/>
      <c r="I232" s="97"/>
      <c r="J232" s="97"/>
      <c r="K232" s="97"/>
      <c r="L232" s="97"/>
      <c r="M232" s="97"/>
      <c r="N232" s="97"/>
      <c r="O232" s="97"/>
      <c r="P232" s="97"/>
      <c r="Q232" s="97"/>
      <c r="R232" s="97"/>
    </row>
    <row r="233" spans="1:18" hidden="1" x14ac:dyDescent="0.45">
      <c r="A233" s="97"/>
      <c r="B233" s="98"/>
      <c r="C233" s="97"/>
      <c r="D233" s="97"/>
      <c r="E233" s="97"/>
      <c r="F233" s="97"/>
      <c r="G233" s="97"/>
      <c r="H233" s="97"/>
      <c r="I233" s="97"/>
      <c r="J233" s="97"/>
      <c r="K233" s="97"/>
      <c r="L233" s="97"/>
      <c r="M233" s="97"/>
      <c r="N233" s="97"/>
      <c r="O233" s="97"/>
      <c r="P233" s="97"/>
      <c r="Q233" s="97"/>
      <c r="R233" s="97"/>
    </row>
    <row r="234" spans="1:18" hidden="1" x14ac:dyDescent="0.45">
      <c r="A234" s="97"/>
      <c r="B234" s="98"/>
      <c r="C234" s="97"/>
      <c r="D234" s="97"/>
      <c r="E234" s="97"/>
      <c r="F234" s="97"/>
      <c r="G234" s="97"/>
      <c r="H234" s="97"/>
      <c r="I234" s="97"/>
      <c r="J234" s="97"/>
      <c r="K234" s="97"/>
      <c r="L234" s="97"/>
      <c r="M234" s="97"/>
      <c r="N234" s="97"/>
      <c r="O234" s="97"/>
      <c r="P234" s="97"/>
      <c r="Q234" s="97"/>
      <c r="R234" s="97"/>
    </row>
    <row r="235" spans="1:18" hidden="1" x14ac:dyDescent="0.45">
      <c r="A235" s="97"/>
      <c r="B235" s="98"/>
      <c r="C235" s="97"/>
      <c r="D235" s="97"/>
      <c r="E235" s="97"/>
      <c r="F235" s="97"/>
      <c r="G235" s="97"/>
      <c r="H235" s="97"/>
      <c r="I235" s="97"/>
      <c r="J235" s="97"/>
      <c r="K235" s="97"/>
      <c r="L235" s="97"/>
      <c r="M235" s="97"/>
      <c r="N235" s="97"/>
      <c r="O235" s="97"/>
      <c r="P235" s="97"/>
      <c r="Q235" s="97"/>
      <c r="R235" s="97"/>
    </row>
    <row r="236" spans="1:18" hidden="1" x14ac:dyDescent="0.45">
      <c r="A236" s="97"/>
      <c r="B236" s="98"/>
      <c r="C236" s="97"/>
      <c r="D236" s="97"/>
      <c r="E236" s="97"/>
      <c r="F236" s="97"/>
      <c r="G236" s="97"/>
      <c r="H236" s="97"/>
      <c r="I236" s="97"/>
      <c r="J236" s="97"/>
      <c r="K236" s="97"/>
      <c r="L236" s="97"/>
      <c r="M236" s="97"/>
      <c r="N236" s="97"/>
      <c r="O236" s="97"/>
      <c r="P236" s="97"/>
      <c r="Q236" s="97"/>
      <c r="R236" s="97"/>
    </row>
    <row r="237" spans="1:18" hidden="1" x14ac:dyDescent="0.45">
      <c r="A237" s="97"/>
      <c r="B237" s="98"/>
      <c r="C237" s="97"/>
      <c r="D237" s="97"/>
      <c r="E237" s="97"/>
      <c r="F237" s="97"/>
      <c r="G237" s="97"/>
      <c r="H237" s="97"/>
      <c r="I237" s="97"/>
      <c r="J237" s="97"/>
      <c r="K237" s="97"/>
      <c r="L237" s="97"/>
      <c r="M237" s="97"/>
      <c r="N237" s="97"/>
      <c r="O237" s="97"/>
      <c r="P237" s="97"/>
      <c r="Q237" s="97"/>
      <c r="R237" s="97"/>
    </row>
    <row r="238" spans="1:18" hidden="1" x14ac:dyDescent="0.45">
      <c r="A238" s="97"/>
      <c r="B238" s="98"/>
      <c r="C238" s="97"/>
      <c r="D238" s="97"/>
      <c r="E238" s="97"/>
      <c r="F238" s="97"/>
      <c r="G238" s="97"/>
      <c r="H238" s="97"/>
      <c r="I238" s="97"/>
      <c r="J238" s="97"/>
      <c r="K238" s="97"/>
      <c r="L238" s="97"/>
      <c r="M238" s="97"/>
      <c r="N238" s="97"/>
      <c r="O238" s="97"/>
      <c r="P238" s="97"/>
      <c r="Q238" s="97"/>
      <c r="R238" s="97"/>
    </row>
    <row r="239" spans="1:18" hidden="1" x14ac:dyDescent="0.45">
      <c r="A239" s="97"/>
      <c r="B239" s="98"/>
      <c r="C239" s="97"/>
      <c r="D239" s="97"/>
      <c r="E239" s="97"/>
      <c r="F239" s="97"/>
      <c r="G239" s="97"/>
      <c r="H239" s="97"/>
      <c r="I239" s="97"/>
      <c r="J239" s="97"/>
      <c r="K239" s="97"/>
      <c r="L239" s="97"/>
      <c r="M239" s="97"/>
      <c r="N239" s="97"/>
      <c r="O239" s="97"/>
      <c r="P239" s="97"/>
      <c r="Q239" s="97"/>
      <c r="R239" s="97"/>
    </row>
    <row r="240" spans="1:18" hidden="1" x14ac:dyDescent="0.45">
      <c r="A240" s="97"/>
      <c r="B240" s="98"/>
      <c r="C240" s="97"/>
      <c r="D240" s="97"/>
      <c r="E240" s="97"/>
      <c r="F240" s="97"/>
      <c r="G240" s="97"/>
      <c r="H240" s="97"/>
      <c r="I240" s="97"/>
      <c r="J240" s="97"/>
      <c r="K240" s="97"/>
      <c r="L240" s="97"/>
      <c r="M240" s="97"/>
      <c r="N240" s="97"/>
      <c r="O240" s="97"/>
      <c r="P240" s="97"/>
      <c r="Q240" s="97"/>
      <c r="R240" s="97"/>
    </row>
    <row r="241" spans="1:18" hidden="1" x14ac:dyDescent="0.45">
      <c r="A241" s="97"/>
      <c r="B241" s="98"/>
      <c r="C241" s="97"/>
      <c r="D241" s="97"/>
      <c r="E241" s="97"/>
      <c r="F241" s="97"/>
      <c r="G241" s="97"/>
      <c r="H241" s="97"/>
      <c r="I241" s="97"/>
      <c r="J241" s="97"/>
      <c r="K241" s="97"/>
      <c r="L241" s="97"/>
      <c r="M241" s="97"/>
      <c r="N241" s="97"/>
      <c r="O241" s="97"/>
      <c r="P241" s="97"/>
      <c r="Q241" s="97"/>
      <c r="R241" s="97"/>
    </row>
    <row r="242" spans="1:18" hidden="1" x14ac:dyDescent="0.45">
      <c r="A242" s="97"/>
      <c r="B242" s="98"/>
      <c r="C242" s="97"/>
      <c r="D242" s="97"/>
      <c r="E242" s="97"/>
      <c r="F242" s="97"/>
      <c r="G242" s="97"/>
      <c r="H242" s="97"/>
      <c r="I242" s="97"/>
      <c r="J242" s="97"/>
      <c r="K242" s="97"/>
      <c r="L242" s="97"/>
      <c r="M242" s="97"/>
      <c r="N242" s="97"/>
      <c r="O242" s="97"/>
      <c r="P242" s="97"/>
      <c r="Q242" s="97"/>
      <c r="R242" s="97"/>
    </row>
    <row r="243" spans="1:18" hidden="1" x14ac:dyDescent="0.45">
      <c r="A243" s="97"/>
      <c r="B243" s="98"/>
      <c r="C243" s="97"/>
      <c r="D243" s="97"/>
      <c r="E243" s="97"/>
      <c r="F243" s="97"/>
      <c r="G243" s="97"/>
      <c r="H243" s="97"/>
      <c r="I243" s="97"/>
      <c r="J243" s="97"/>
      <c r="K243" s="97"/>
      <c r="L243" s="97"/>
      <c r="M243" s="97"/>
      <c r="N243" s="97"/>
      <c r="O243" s="97"/>
      <c r="P243" s="97"/>
      <c r="Q243" s="97"/>
      <c r="R243" s="97"/>
    </row>
    <row r="244" spans="1:18" hidden="1" x14ac:dyDescent="0.45">
      <c r="A244" s="97"/>
      <c r="B244" s="98"/>
      <c r="C244" s="97"/>
      <c r="D244" s="97"/>
      <c r="E244" s="97"/>
      <c r="F244" s="97"/>
      <c r="G244" s="97"/>
      <c r="H244" s="97"/>
      <c r="I244" s="97"/>
      <c r="J244" s="97"/>
      <c r="K244" s="97"/>
      <c r="L244" s="97"/>
      <c r="M244" s="97"/>
      <c r="N244" s="97"/>
      <c r="O244" s="97"/>
      <c r="P244" s="97"/>
      <c r="Q244" s="97"/>
      <c r="R244" s="97"/>
    </row>
    <row r="245" spans="1:18" hidden="1" x14ac:dyDescent="0.45">
      <c r="A245" s="97"/>
      <c r="B245" s="98"/>
      <c r="C245" s="97"/>
      <c r="D245" s="97"/>
      <c r="E245" s="97"/>
      <c r="F245" s="97"/>
      <c r="G245" s="97"/>
      <c r="H245" s="97"/>
      <c r="I245" s="97"/>
      <c r="J245" s="97"/>
      <c r="K245" s="97"/>
      <c r="L245" s="97"/>
      <c r="M245" s="97"/>
      <c r="N245" s="97"/>
      <c r="O245" s="97"/>
      <c r="P245" s="97"/>
      <c r="Q245" s="97"/>
      <c r="R245" s="97"/>
    </row>
    <row r="246" spans="1:18" hidden="1" x14ac:dyDescent="0.45">
      <c r="A246" s="97"/>
      <c r="B246" s="98"/>
      <c r="C246" s="97"/>
      <c r="D246" s="97"/>
      <c r="E246" s="97"/>
      <c r="F246" s="97"/>
      <c r="G246" s="97"/>
      <c r="H246" s="97"/>
      <c r="I246" s="97"/>
      <c r="J246" s="97"/>
      <c r="K246" s="97"/>
      <c r="L246" s="97"/>
      <c r="M246" s="97"/>
      <c r="N246" s="97"/>
      <c r="O246" s="97"/>
      <c r="P246" s="97"/>
      <c r="Q246" s="97"/>
      <c r="R246" s="97"/>
    </row>
    <row r="247" spans="1:18" hidden="1" x14ac:dyDescent="0.45">
      <c r="A247" s="97"/>
      <c r="B247" s="98"/>
      <c r="C247" s="97"/>
      <c r="D247" s="97"/>
      <c r="E247" s="97"/>
      <c r="F247" s="97"/>
      <c r="G247" s="97"/>
      <c r="H247" s="97"/>
      <c r="I247" s="97"/>
      <c r="J247" s="97"/>
      <c r="K247" s="97"/>
      <c r="L247" s="97"/>
      <c r="M247" s="97"/>
      <c r="N247" s="97"/>
      <c r="O247" s="97"/>
      <c r="P247" s="97"/>
      <c r="Q247" s="97"/>
      <c r="R247" s="97"/>
    </row>
    <row r="248" spans="1:18" hidden="1" x14ac:dyDescent="0.45">
      <c r="A248" s="97"/>
      <c r="B248" s="98"/>
      <c r="C248" s="97"/>
      <c r="D248" s="97"/>
      <c r="E248" s="97"/>
      <c r="F248" s="97"/>
      <c r="G248" s="97"/>
      <c r="H248" s="97"/>
      <c r="I248" s="97"/>
      <c r="J248" s="97"/>
      <c r="K248" s="97"/>
      <c r="L248" s="97"/>
      <c r="M248" s="97"/>
      <c r="N248" s="97"/>
      <c r="O248" s="97"/>
      <c r="P248" s="97"/>
      <c r="Q248" s="97"/>
      <c r="R248" s="97"/>
    </row>
    <row r="249" spans="1:18" hidden="1" x14ac:dyDescent="0.45">
      <c r="A249" s="97"/>
      <c r="B249" s="98"/>
      <c r="C249" s="97"/>
      <c r="D249" s="97"/>
      <c r="E249" s="97"/>
      <c r="F249" s="97"/>
      <c r="G249" s="97"/>
      <c r="H249" s="97"/>
      <c r="I249" s="97"/>
      <c r="J249" s="97"/>
      <c r="K249" s="97"/>
      <c r="L249" s="97"/>
      <c r="M249" s="97"/>
      <c r="N249" s="97"/>
      <c r="O249" s="97"/>
      <c r="P249" s="97"/>
      <c r="Q249" s="97"/>
      <c r="R249" s="97"/>
    </row>
    <row r="250" spans="1:18" hidden="1" x14ac:dyDescent="0.45">
      <c r="A250" s="97"/>
      <c r="B250" s="98"/>
      <c r="C250" s="97"/>
      <c r="D250" s="97"/>
      <c r="E250" s="97"/>
      <c r="F250" s="97"/>
      <c r="G250" s="97"/>
      <c r="H250" s="97"/>
      <c r="I250" s="97"/>
      <c r="J250" s="97"/>
      <c r="K250" s="97"/>
      <c r="L250" s="97"/>
      <c r="M250" s="97"/>
      <c r="N250" s="97"/>
      <c r="O250" s="97"/>
      <c r="P250" s="97"/>
      <c r="Q250" s="97"/>
      <c r="R250" s="97"/>
    </row>
    <row r="251" spans="1:18" hidden="1" x14ac:dyDescent="0.45">
      <c r="A251" s="97"/>
      <c r="B251" s="98"/>
      <c r="C251" s="97"/>
      <c r="D251" s="97"/>
      <c r="E251" s="97"/>
      <c r="F251" s="97"/>
      <c r="G251" s="97"/>
      <c r="H251" s="97"/>
      <c r="I251" s="97"/>
      <c r="J251" s="97"/>
      <c r="K251" s="97"/>
      <c r="L251" s="97"/>
      <c r="M251" s="97"/>
      <c r="N251" s="97"/>
      <c r="O251" s="97"/>
      <c r="P251" s="97"/>
      <c r="Q251" s="97"/>
      <c r="R251" s="97"/>
    </row>
    <row r="252" spans="1:18" hidden="1" x14ac:dyDescent="0.45">
      <c r="A252" s="97"/>
      <c r="B252" s="98"/>
      <c r="C252" s="97"/>
      <c r="D252" s="97"/>
      <c r="E252" s="97"/>
      <c r="F252" s="97"/>
      <c r="G252" s="97"/>
      <c r="H252" s="97"/>
      <c r="I252" s="97"/>
      <c r="J252" s="97"/>
      <c r="K252" s="97"/>
      <c r="L252" s="97"/>
      <c r="M252" s="97"/>
      <c r="N252" s="97"/>
      <c r="O252" s="97"/>
      <c r="P252" s="97"/>
      <c r="Q252" s="97"/>
      <c r="R252" s="97"/>
    </row>
    <row r="253" spans="1:18" hidden="1" x14ac:dyDescent="0.45">
      <c r="A253" s="97"/>
      <c r="B253" s="98"/>
      <c r="C253" s="97"/>
      <c r="D253" s="97"/>
      <c r="E253" s="97"/>
      <c r="F253" s="97"/>
      <c r="G253" s="97"/>
      <c r="H253" s="97"/>
      <c r="I253" s="97"/>
      <c r="J253" s="97"/>
      <c r="K253" s="97"/>
      <c r="L253" s="97"/>
      <c r="M253" s="97"/>
      <c r="N253" s="97"/>
      <c r="O253" s="97"/>
      <c r="P253" s="97"/>
      <c r="Q253" s="97"/>
      <c r="R253" s="97"/>
    </row>
    <row r="254" spans="1:18" hidden="1" x14ac:dyDescent="0.45">
      <c r="A254" s="97"/>
      <c r="B254" s="98"/>
      <c r="C254" s="97"/>
      <c r="D254" s="97"/>
      <c r="E254" s="97"/>
      <c r="F254" s="97"/>
      <c r="G254" s="97"/>
      <c r="H254" s="97"/>
      <c r="I254" s="97"/>
      <c r="J254" s="97"/>
      <c r="K254" s="97"/>
      <c r="L254" s="97"/>
      <c r="M254" s="97"/>
      <c r="N254" s="97"/>
      <c r="O254" s="97"/>
      <c r="P254" s="97"/>
      <c r="Q254" s="97"/>
      <c r="R254" s="97"/>
    </row>
    <row r="255" spans="1:18" hidden="1" x14ac:dyDescent="0.45">
      <c r="A255" s="97"/>
      <c r="B255" s="98"/>
      <c r="C255" s="97"/>
      <c r="D255" s="97"/>
      <c r="E255" s="97"/>
      <c r="F255" s="97"/>
      <c r="G255" s="97"/>
      <c r="H255" s="97"/>
      <c r="I255" s="97"/>
      <c r="J255" s="97"/>
      <c r="K255" s="97"/>
      <c r="L255" s="97"/>
      <c r="M255" s="97"/>
      <c r="N255" s="97"/>
      <c r="O255" s="97"/>
      <c r="P255" s="97"/>
      <c r="Q255" s="97"/>
      <c r="R255" s="97"/>
    </row>
    <row r="256" spans="1:18" hidden="1" x14ac:dyDescent="0.45">
      <c r="A256" s="97"/>
      <c r="B256" s="98"/>
      <c r="C256" s="97"/>
      <c r="D256" s="97"/>
      <c r="E256" s="97"/>
      <c r="F256" s="97"/>
      <c r="G256" s="97"/>
      <c r="H256" s="97"/>
      <c r="I256" s="97"/>
      <c r="J256" s="97"/>
      <c r="K256" s="97"/>
      <c r="L256" s="97"/>
      <c r="M256" s="97"/>
      <c r="N256" s="97"/>
      <c r="O256" s="97"/>
      <c r="P256" s="97"/>
      <c r="Q256" s="97"/>
      <c r="R256" s="97"/>
    </row>
    <row r="257" spans="1:18" hidden="1" x14ac:dyDescent="0.45">
      <c r="A257" s="97"/>
      <c r="B257" s="98"/>
      <c r="C257" s="97"/>
      <c r="D257" s="97"/>
      <c r="E257" s="97"/>
      <c r="F257" s="97"/>
      <c r="G257" s="97"/>
      <c r="H257" s="97"/>
      <c r="I257" s="97"/>
      <c r="J257" s="97"/>
      <c r="K257" s="97"/>
      <c r="L257" s="97"/>
      <c r="M257" s="97"/>
      <c r="N257" s="97"/>
      <c r="O257" s="97"/>
      <c r="P257" s="97"/>
      <c r="Q257" s="97"/>
      <c r="R257" s="97"/>
    </row>
    <row r="258" spans="1:18" hidden="1" x14ac:dyDescent="0.45">
      <c r="A258" s="97"/>
      <c r="B258" s="98"/>
      <c r="C258" s="97"/>
      <c r="D258" s="97"/>
      <c r="E258" s="97"/>
      <c r="F258" s="97"/>
      <c r="G258" s="97"/>
      <c r="H258" s="97"/>
      <c r="I258" s="97"/>
      <c r="J258" s="97"/>
      <c r="K258" s="97"/>
      <c r="L258" s="97"/>
      <c r="M258" s="97"/>
      <c r="N258" s="97"/>
      <c r="O258" s="97"/>
      <c r="P258" s="97"/>
      <c r="Q258" s="97"/>
      <c r="R258" s="97"/>
    </row>
    <row r="259" spans="1:18" hidden="1" x14ac:dyDescent="0.45">
      <c r="A259" s="97"/>
      <c r="B259" s="98"/>
      <c r="C259" s="97"/>
      <c r="D259" s="97"/>
      <c r="E259" s="97"/>
      <c r="F259" s="97"/>
      <c r="G259" s="97"/>
      <c r="H259" s="97"/>
      <c r="I259" s="97"/>
      <c r="J259" s="97"/>
      <c r="K259" s="97"/>
      <c r="L259" s="97"/>
      <c r="M259" s="97"/>
      <c r="N259" s="97"/>
      <c r="O259" s="97"/>
      <c r="P259" s="97"/>
      <c r="Q259" s="97"/>
      <c r="R259" s="97"/>
    </row>
    <row r="260" spans="1:18" hidden="1" x14ac:dyDescent="0.45">
      <c r="A260" s="97"/>
      <c r="B260" s="98"/>
      <c r="C260" s="97"/>
      <c r="D260" s="97"/>
      <c r="E260" s="97"/>
      <c r="F260" s="97"/>
      <c r="G260" s="97"/>
      <c r="H260" s="97"/>
      <c r="I260" s="97"/>
      <c r="J260" s="97"/>
      <c r="K260" s="97"/>
      <c r="L260" s="97"/>
      <c r="M260" s="97"/>
      <c r="N260" s="97"/>
      <c r="O260" s="97"/>
      <c r="P260" s="97"/>
      <c r="Q260" s="97"/>
      <c r="R260" s="97"/>
    </row>
    <row r="261" spans="1:18" hidden="1" x14ac:dyDescent="0.45">
      <c r="A261" s="97"/>
      <c r="B261" s="98"/>
      <c r="C261" s="97"/>
      <c r="D261" s="97"/>
      <c r="E261" s="97"/>
      <c r="F261" s="97"/>
      <c r="G261" s="97"/>
      <c r="H261" s="97"/>
      <c r="I261" s="97"/>
      <c r="J261" s="97"/>
      <c r="K261" s="97"/>
      <c r="L261" s="97"/>
      <c r="M261" s="97"/>
      <c r="N261" s="97"/>
      <c r="O261" s="97"/>
      <c r="P261" s="97"/>
      <c r="Q261" s="97"/>
      <c r="R261" s="97"/>
    </row>
    <row r="262" spans="1:18" hidden="1" x14ac:dyDescent="0.45">
      <c r="A262" s="97"/>
      <c r="B262" s="98"/>
      <c r="C262" s="97"/>
      <c r="D262" s="97"/>
      <c r="E262" s="97"/>
      <c r="F262" s="97"/>
      <c r="G262" s="97"/>
      <c r="H262" s="97"/>
      <c r="I262" s="97"/>
      <c r="J262" s="97"/>
      <c r="K262" s="97"/>
      <c r="L262" s="97"/>
      <c r="M262" s="97"/>
      <c r="N262" s="97"/>
      <c r="O262" s="97"/>
      <c r="P262" s="97"/>
      <c r="Q262" s="97"/>
      <c r="R262" s="97"/>
    </row>
    <row r="263" spans="1:18" hidden="1" x14ac:dyDescent="0.45">
      <c r="A263" s="97"/>
      <c r="B263" s="98"/>
      <c r="C263" s="97"/>
      <c r="D263" s="97"/>
      <c r="E263" s="97"/>
      <c r="F263" s="97"/>
      <c r="G263" s="97"/>
      <c r="H263" s="97"/>
      <c r="I263" s="97"/>
      <c r="J263" s="97"/>
      <c r="K263" s="97"/>
      <c r="L263" s="97"/>
      <c r="M263" s="97"/>
      <c r="N263" s="97"/>
      <c r="O263" s="97"/>
      <c r="P263" s="97"/>
      <c r="Q263" s="97"/>
      <c r="R263" s="97"/>
    </row>
    <row r="264" spans="1:18" hidden="1" x14ac:dyDescent="0.45">
      <c r="A264" s="97"/>
      <c r="B264" s="98"/>
      <c r="C264" s="97"/>
      <c r="D264" s="97"/>
      <c r="E264" s="97"/>
      <c r="F264" s="97"/>
      <c r="G264" s="97"/>
      <c r="H264" s="97"/>
      <c r="I264" s="97"/>
      <c r="J264" s="97"/>
      <c r="K264" s="97"/>
      <c r="L264" s="97"/>
      <c r="M264" s="97"/>
      <c r="N264" s="97"/>
      <c r="O264" s="97"/>
      <c r="P264" s="97"/>
      <c r="Q264" s="97"/>
      <c r="R264" s="97"/>
    </row>
    <row r="265" spans="1:18" hidden="1" x14ac:dyDescent="0.45">
      <c r="A265" s="97"/>
      <c r="B265" s="98"/>
      <c r="C265" s="97"/>
      <c r="D265" s="97"/>
      <c r="E265" s="97"/>
      <c r="F265" s="97"/>
      <c r="G265" s="97"/>
      <c r="H265" s="97"/>
      <c r="I265" s="97"/>
      <c r="J265" s="97"/>
      <c r="K265" s="97"/>
      <c r="L265" s="97"/>
      <c r="M265" s="97"/>
      <c r="N265" s="97"/>
      <c r="O265" s="97"/>
      <c r="P265" s="97"/>
      <c r="Q265" s="97"/>
      <c r="R265" s="97"/>
    </row>
    <row r="266" spans="1:18" hidden="1" x14ac:dyDescent="0.45">
      <c r="A266" s="97"/>
      <c r="B266" s="98"/>
      <c r="C266" s="97"/>
      <c r="D266" s="97"/>
      <c r="E266" s="97"/>
      <c r="F266" s="97"/>
      <c r="G266" s="97"/>
      <c r="H266" s="97"/>
      <c r="I266" s="97"/>
      <c r="J266" s="97"/>
      <c r="K266" s="97"/>
      <c r="L266" s="97"/>
      <c r="M266" s="97"/>
      <c r="N266" s="97"/>
      <c r="O266" s="97"/>
      <c r="P266" s="97"/>
      <c r="Q266" s="97"/>
      <c r="R266" s="97"/>
    </row>
    <row r="267" spans="1:18" hidden="1" x14ac:dyDescent="0.45">
      <c r="A267" s="97"/>
      <c r="B267" s="98"/>
      <c r="C267" s="97"/>
      <c r="D267" s="97"/>
      <c r="E267" s="97"/>
      <c r="F267" s="97"/>
      <c r="G267" s="97"/>
      <c r="H267" s="97"/>
      <c r="I267" s="97"/>
      <c r="J267" s="97"/>
      <c r="K267" s="97"/>
      <c r="L267" s="97"/>
      <c r="M267" s="97"/>
      <c r="N267" s="97"/>
      <c r="O267" s="97"/>
      <c r="P267" s="97"/>
      <c r="Q267" s="97"/>
      <c r="R267" s="97"/>
    </row>
    <row r="268" spans="1:18" hidden="1" x14ac:dyDescent="0.45">
      <c r="A268" s="97"/>
      <c r="B268" s="98"/>
      <c r="C268" s="97"/>
      <c r="D268" s="97"/>
      <c r="E268" s="97"/>
      <c r="F268" s="97"/>
      <c r="G268" s="97"/>
      <c r="H268" s="97"/>
      <c r="I268" s="97"/>
      <c r="J268" s="97"/>
      <c r="K268" s="97"/>
      <c r="L268" s="97"/>
      <c r="M268" s="97"/>
      <c r="N268" s="97"/>
      <c r="O268" s="97"/>
      <c r="P268" s="97"/>
      <c r="Q268" s="97"/>
      <c r="R268" s="97"/>
    </row>
    <row r="269" spans="1:18" hidden="1" x14ac:dyDescent="0.45">
      <c r="A269" s="97"/>
      <c r="B269" s="98"/>
      <c r="C269" s="97"/>
      <c r="D269" s="97"/>
      <c r="E269" s="97"/>
      <c r="F269" s="97"/>
      <c r="G269" s="97"/>
      <c r="H269" s="97"/>
      <c r="I269" s="97"/>
      <c r="J269" s="97"/>
      <c r="K269" s="97"/>
      <c r="L269" s="97"/>
      <c r="M269" s="97"/>
      <c r="N269" s="97"/>
      <c r="O269" s="97"/>
      <c r="P269" s="97"/>
      <c r="Q269" s="97"/>
      <c r="R269" s="97"/>
    </row>
    <row r="270" spans="1:18" hidden="1" x14ac:dyDescent="0.45">
      <c r="A270" s="97"/>
      <c r="B270" s="98"/>
      <c r="C270" s="97"/>
      <c r="D270" s="97"/>
      <c r="E270" s="97"/>
      <c r="F270" s="97"/>
      <c r="G270" s="97"/>
      <c r="H270" s="97"/>
      <c r="I270" s="97"/>
      <c r="J270" s="97"/>
      <c r="K270" s="97"/>
      <c r="L270" s="97"/>
      <c r="M270" s="97"/>
      <c r="N270" s="97"/>
      <c r="O270" s="97"/>
      <c r="P270" s="97"/>
      <c r="Q270" s="97"/>
      <c r="R270" s="97"/>
    </row>
    <row r="271" spans="1:18" hidden="1" x14ac:dyDescent="0.45">
      <c r="A271" s="97"/>
      <c r="B271" s="98"/>
      <c r="C271" s="97"/>
      <c r="D271" s="97"/>
      <c r="E271" s="97"/>
      <c r="F271" s="97"/>
      <c r="G271" s="97"/>
      <c r="H271" s="97"/>
      <c r="I271" s="97"/>
      <c r="J271" s="97"/>
      <c r="K271" s="97"/>
      <c r="L271" s="97"/>
      <c r="M271" s="97"/>
      <c r="N271" s="97"/>
      <c r="O271" s="97"/>
      <c r="P271" s="97"/>
      <c r="Q271" s="97"/>
      <c r="R271" s="97"/>
    </row>
    <row r="272" spans="1:18" hidden="1" x14ac:dyDescent="0.45">
      <c r="A272" s="97"/>
      <c r="B272" s="98"/>
      <c r="C272" s="97"/>
      <c r="D272" s="97"/>
      <c r="E272" s="97"/>
      <c r="F272" s="97"/>
      <c r="G272" s="97"/>
      <c r="H272" s="97"/>
      <c r="I272" s="97"/>
      <c r="J272" s="97"/>
      <c r="K272" s="97"/>
      <c r="L272" s="97"/>
      <c r="M272" s="97"/>
      <c r="N272" s="97"/>
      <c r="O272" s="97"/>
      <c r="P272" s="97"/>
      <c r="Q272" s="97"/>
      <c r="R272" s="97"/>
    </row>
    <row r="273" spans="1:18" hidden="1" x14ac:dyDescent="0.45">
      <c r="A273" s="97"/>
      <c r="B273" s="98"/>
      <c r="C273" s="97"/>
      <c r="D273" s="97"/>
      <c r="E273" s="97"/>
      <c r="F273" s="97"/>
      <c r="G273" s="97"/>
      <c r="H273" s="97"/>
      <c r="I273" s="97"/>
      <c r="J273" s="97"/>
      <c r="K273" s="97"/>
      <c r="L273" s="97"/>
      <c r="M273" s="97"/>
      <c r="N273" s="97"/>
      <c r="O273" s="97"/>
      <c r="P273" s="97"/>
      <c r="Q273" s="97"/>
      <c r="R273" s="97"/>
    </row>
    <row r="274" spans="1:18" hidden="1" x14ac:dyDescent="0.45">
      <c r="A274" s="97"/>
      <c r="B274" s="98"/>
      <c r="C274" s="97"/>
      <c r="D274" s="97"/>
      <c r="E274" s="97"/>
      <c r="F274" s="97"/>
      <c r="G274" s="97"/>
      <c r="H274" s="97"/>
      <c r="I274" s="97"/>
      <c r="J274" s="97"/>
      <c r="K274" s="97"/>
      <c r="L274" s="97"/>
      <c r="M274" s="97"/>
      <c r="N274" s="97"/>
      <c r="O274" s="97"/>
      <c r="P274" s="97"/>
      <c r="Q274" s="97"/>
      <c r="R274" s="97"/>
    </row>
    <row r="275" spans="1:18" hidden="1" x14ac:dyDescent="0.45">
      <c r="A275" s="97"/>
      <c r="B275" s="98"/>
      <c r="C275" s="97"/>
      <c r="D275" s="97"/>
      <c r="E275" s="97"/>
      <c r="F275" s="97"/>
      <c r="G275" s="97"/>
      <c r="H275" s="97"/>
      <c r="I275" s="97"/>
      <c r="J275" s="97"/>
      <c r="K275" s="97"/>
      <c r="L275" s="97"/>
      <c r="M275" s="97"/>
      <c r="N275" s="97"/>
      <c r="O275" s="97"/>
      <c r="P275" s="97"/>
      <c r="Q275" s="97"/>
      <c r="R275" s="97"/>
    </row>
    <row r="276" spans="1:18" hidden="1" x14ac:dyDescent="0.45">
      <c r="A276" s="97"/>
      <c r="B276" s="98"/>
      <c r="C276" s="97"/>
      <c r="D276" s="97"/>
      <c r="E276" s="97"/>
      <c r="F276" s="97"/>
      <c r="G276" s="97"/>
      <c r="H276" s="97"/>
      <c r="I276" s="97"/>
      <c r="J276" s="97"/>
      <c r="K276" s="97"/>
      <c r="L276" s="97"/>
      <c r="M276" s="97"/>
      <c r="N276" s="97"/>
      <c r="O276" s="97"/>
      <c r="P276" s="97"/>
      <c r="Q276" s="97"/>
      <c r="R276" s="97"/>
    </row>
    <row r="277" spans="1:18" hidden="1" x14ac:dyDescent="0.45">
      <c r="A277" s="97"/>
      <c r="B277" s="98"/>
      <c r="C277" s="97"/>
      <c r="D277" s="97"/>
      <c r="E277" s="97"/>
      <c r="F277" s="97"/>
      <c r="G277" s="97"/>
      <c r="H277" s="97"/>
      <c r="I277" s="97"/>
      <c r="J277" s="97"/>
      <c r="K277" s="97"/>
      <c r="L277" s="97"/>
      <c r="M277" s="97"/>
      <c r="N277" s="97"/>
      <c r="O277" s="97"/>
      <c r="P277" s="97"/>
      <c r="Q277" s="97"/>
      <c r="R277" s="97"/>
    </row>
    <row r="278" spans="1:18" hidden="1" x14ac:dyDescent="0.45">
      <c r="A278" s="97"/>
      <c r="B278" s="98"/>
      <c r="C278" s="97"/>
      <c r="D278" s="97"/>
      <c r="E278" s="97"/>
      <c r="F278" s="97"/>
      <c r="G278" s="97"/>
      <c r="H278" s="97"/>
      <c r="I278" s="97"/>
      <c r="J278" s="97"/>
      <c r="K278" s="97"/>
      <c r="L278" s="97"/>
      <c r="M278" s="97"/>
      <c r="N278" s="97"/>
      <c r="O278" s="97"/>
      <c r="P278" s="97"/>
      <c r="Q278" s="97"/>
      <c r="R278" s="97"/>
    </row>
    <row r="279" spans="1:18" hidden="1" x14ac:dyDescent="0.45">
      <c r="A279" s="97"/>
      <c r="B279" s="98"/>
      <c r="C279" s="97"/>
      <c r="D279" s="97"/>
      <c r="E279" s="97"/>
      <c r="F279" s="97"/>
      <c r="G279" s="97"/>
      <c r="H279" s="97"/>
      <c r="I279" s="97"/>
      <c r="J279" s="97"/>
      <c r="K279" s="97"/>
      <c r="L279" s="97"/>
      <c r="M279" s="97"/>
      <c r="N279" s="97"/>
      <c r="O279" s="97"/>
      <c r="P279" s="97"/>
      <c r="Q279" s="97"/>
      <c r="R279" s="97"/>
    </row>
    <row r="280" spans="1:18" hidden="1" x14ac:dyDescent="0.45">
      <c r="A280" s="97"/>
      <c r="B280" s="98"/>
      <c r="C280" s="97"/>
      <c r="D280" s="97"/>
      <c r="E280" s="97"/>
      <c r="F280" s="97"/>
      <c r="G280" s="97"/>
      <c r="H280" s="97"/>
      <c r="I280" s="97"/>
      <c r="J280" s="97"/>
      <c r="K280" s="97"/>
      <c r="L280" s="97"/>
      <c r="M280" s="97"/>
      <c r="N280" s="97"/>
      <c r="O280" s="97"/>
      <c r="P280" s="97"/>
      <c r="Q280" s="97"/>
      <c r="R280" s="97"/>
    </row>
    <row r="281" spans="1:18" hidden="1" x14ac:dyDescent="0.45">
      <c r="A281" s="97"/>
      <c r="B281" s="98"/>
      <c r="C281" s="97"/>
      <c r="D281" s="97"/>
      <c r="E281" s="97"/>
      <c r="F281" s="97"/>
      <c r="G281" s="97"/>
      <c r="H281" s="97"/>
      <c r="I281" s="97"/>
      <c r="J281" s="97"/>
      <c r="K281" s="97"/>
      <c r="L281" s="97"/>
      <c r="M281" s="97"/>
      <c r="N281" s="97"/>
      <c r="O281" s="97"/>
      <c r="P281" s="97"/>
      <c r="Q281" s="97"/>
      <c r="R281" s="97"/>
    </row>
    <row r="282" spans="1:18" hidden="1" x14ac:dyDescent="0.45">
      <c r="A282" s="97"/>
      <c r="B282" s="98"/>
      <c r="C282" s="97"/>
      <c r="D282" s="97"/>
      <c r="E282" s="97"/>
      <c r="F282" s="97"/>
      <c r="G282" s="97"/>
      <c r="H282" s="97"/>
      <c r="I282" s="97"/>
      <c r="J282" s="97"/>
      <c r="K282" s="97"/>
      <c r="L282" s="97"/>
      <c r="M282" s="97"/>
      <c r="N282" s="97"/>
      <c r="O282" s="97"/>
      <c r="P282" s="97"/>
      <c r="Q282" s="97"/>
      <c r="R282" s="97"/>
    </row>
    <row r="283" spans="1:18" hidden="1" x14ac:dyDescent="0.45">
      <c r="A283" s="97"/>
      <c r="B283" s="98"/>
      <c r="C283" s="97"/>
      <c r="D283" s="97"/>
      <c r="E283" s="97"/>
      <c r="F283" s="97"/>
      <c r="G283" s="97"/>
      <c r="H283" s="97"/>
      <c r="I283" s="97"/>
      <c r="J283" s="97"/>
      <c r="K283" s="97"/>
      <c r="L283" s="97"/>
      <c r="M283" s="97"/>
      <c r="N283" s="97"/>
      <c r="O283" s="97"/>
      <c r="P283" s="97"/>
      <c r="Q283" s="97"/>
      <c r="R283" s="97"/>
    </row>
    <row r="284" spans="1:18" hidden="1" x14ac:dyDescent="0.45">
      <c r="A284" s="97"/>
      <c r="B284" s="98"/>
      <c r="C284" s="97"/>
      <c r="D284" s="97"/>
      <c r="E284" s="97"/>
      <c r="F284" s="97"/>
      <c r="G284" s="97"/>
      <c r="H284" s="97"/>
      <c r="I284" s="97"/>
      <c r="J284" s="97"/>
      <c r="K284" s="97"/>
      <c r="L284" s="97"/>
      <c r="M284" s="97"/>
      <c r="N284" s="97"/>
      <c r="O284" s="97"/>
      <c r="P284" s="97"/>
      <c r="Q284" s="97"/>
      <c r="R284" s="97"/>
    </row>
    <row r="285" spans="1:18" hidden="1" x14ac:dyDescent="0.45">
      <c r="A285" s="97"/>
      <c r="B285" s="98"/>
      <c r="C285" s="97"/>
      <c r="D285" s="97"/>
      <c r="E285" s="97"/>
      <c r="F285" s="97"/>
      <c r="G285" s="97"/>
      <c r="H285" s="97"/>
      <c r="I285" s="97"/>
      <c r="J285" s="97"/>
      <c r="K285" s="97"/>
      <c r="L285" s="97"/>
      <c r="M285" s="97"/>
      <c r="N285" s="97"/>
      <c r="O285" s="97"/>
      <c r="P285" s="97"/>
      <c r="Q285" s="97"/>
      <c r="R285" s="97"/>
    </row>
    <row r="286" spans="1:18" hidden="1" x14ac:dyDescent="0.45">
      <c r="A286" s="97"/>
      <c r="B286" s="98"/>
      <c r="C286" s="97"/>
      <c r="D286" s="97"/>
      <c r="E286" s="97"/>
      <c r="F286" s="97"/>
      <c r="G286" s="97"/>
      <c r="H286" s="97"/>
      <c r="I286" s="97"/>
      <c r="J286" s="97"/>
      <c r="K286" s="97"/>
      <c r="L286" s="97"/>
      <c r="M286" s="97"/>
      <c r="N286" s="97"/>
      <c r="O286" s="97"/>
      <c r="P286" s="97"/>
      <c r="Q286" s="97"/>
      <c r="R286" s="97"/>
    </row>
    <row r="287" spans="1:18" hidden="1" x14ac:dyDescent="0.45">
      <c r="A287" s="97"/>
      <c r="B287" s="98"/>
      <c r="C287" s="97"/>
      <c r="D287" s="97"/>
      <c r="E287" s="97"/>
      <c r="F287" s="97"/>
      <c r="G287" s="97"/>
      <c r="H287" s="97"/>
      <c r="I287" s="97"/>
      <c r="J287" s="97"/>
      <c r="K287" s="97"/>
      <c r="L287" s="97"/>
      <c r="M287" s="97"/>
      <c r="N287" s="97"/>
      <c r="O287" s="97"/>
      <c r="P287" s="97"/>
      <c r="Q287" s="97"/>
      <c r="R287" s="97"/>
    </row>
    <row r="288" spans="1:18" hidden="1" x14ac:dyDescent="0.45">
      <c r="A288" s="97"/>
      <c r="B288" s="98"/>
      <c r="C288" s="97"/>
      <c r="D288" s="97"/>
      <c r="E288" s="97"/>
      <c r="F288" s="97"/>
      <c r="G288" s="97"/>
      <c r="H288" s="97"/>
      <c r="I288" s="97"/>
      <c r="J288" s="97"/>
      <c r="K288" s="97"/>
      <c r="L288" s="97"/>
      <c r="M288" s="97"/>
      <c r="N288" s="97"/>
      <c r="O288" s="97"/>
      <c r="P288" s="97"/>
      <c r="Q288" s="97"/>
      <c r="R288" s="97"/>
    </row>
    <row r="289" spans="1:18" hidden="1" x14ac:dyDescent="0.45">
      <c r="A289" s="97"/>
      <c r="B289" s="98"/>
      <c r="C289" s="97"/>
      <c r="D289" s="97"/>
      <c r="E289" s="97"/>
      <c r="F289" s="97"/>
      <c r="G289" s="97"/>
      <c r="H289" s="97"/>
      <c r="I289" s="97"/>
      <c r="J289" s="97"/>
      <c r="K289" s="97"/>
      <c r="L289" s="97"/>
      <c r="M289" s="97"/>
      <c r="N289" s="97"/>
      <c r="O289" s="97"/>
      <c r="P289" s="97"/>
      <c r="Q289" s="97"/>
      <c r="R289" s="97"/>
    </row>
    <row r="290" spans="1:18" hidden="1" x14ac:dyDescent="0.45">
      <c r="A290" s="97"/>
      <c r="B290" s="98"/>
      <c r="C290" s="97"/>
      <c r="D290" s="97"/>
      <c r="E290" s="97"/>
      <c r="F290" s="97"/>
      <c r="G290" s="97"/>
      <c r="H290" s="97"/>
      <c r="I290" s="97"/>
      <c r="J290" s="97"/>
      <c r="K290" s="97"/>
      <c r="L290" s="97"/>
      <c r="M290" s="97"/>
      <c r="N290" s="97"/>
      <c r="O290" s="97"/>
      <c r="P290" s="97"/>
      <c r="Q290" s="97"/>
      <c r="R290" s="97"/>
    </row>
    <row r="291" spans="1:18" hidden="1" x14ac:dyDescent="0.45">
      <c r="A291" s="97"/>
      <c r="B291" s="98"/>
      <c r="C291" s="97"/>
      <c r="D291" s="97"/>
      <c r="E291" s="97"/>
      <c r="F291" s="97"/>
      <c r="G291" s="97"/>
      <c r="H291" s="97"/>
      <c r="I291" s="97"/>
      <c r="J291" s="97"/>
      <c r="K291" s="97"/>
      <c r="L291" s="97"/>
      <c r="M291" s="97"/>
      <c r="N291" s="97"/>
      <c r="O291" s="97"/>
      <c r="P291" s="97"/>
      <c r="Q291" s="97"/>
      <c r="R291" s="97"/>
    </row>
    <row r="292" spans="1:18" hidden="1" x14ac:dyDescent="0.45">
      <c r="A292" s="97"/>
      <c r="B292" s="98"/>
      <c r="C292" s="97"/>
      <c r="D292" s="97"/>
      <c r="E292" s="97"/>
      <c r="F292" s="97"/>
      <c r="G292" s="97"/>
      <c r="H292" s="97"/>
      <c r="I292" s="97"/>
      <c r="J292" s="97"/>
      <c r="K292" s="97"/>
      <c r="L292" s="97"/>
      <c r="M292" s="97"/>
      <c r="N292" s="97"/>
      <c r="O292" s="97"/>
      <c r="P292" s="97"/>
      <c r="Q292" s="97"/>
      <c r="R292" s="97"/>
    </row>
    <row r="293" spans="1:18" hidden="1" x14ac:dyDescent="0.45">
      <c r="A293" s="97"/>
      <c r="B293" s="98"/>
      <c r="C293" s="97"/>
      <c r="D293" s="97"/>
      <c r="E293" s="97"/>
      <c r="F293" s="97"/>
      <c r="G293" s="97"/>
      <c r="H293" s="97"/>
      <c r="I293" s="97"/>
      <c r="J293" s="97"/>
      <c r="K293" s="97"/>
      <c r="L293" s="97"/>
      <c r="M293" s="97"/>
      <c r="N293" s="97"/>
      <c r="O293" s="97"/>
      <c r="P293" s="97"/>
      <c r="Q293" s="97"/>
      <c r="R293" s="97"/>
    </row>
    <row r="294" spans="1:18" hidden="1" x14ac:dyDescent="0.45">
      <c r="A294" s="97"/>
      <c r="B294" s="98"/>
      <c r="C294" s="97"/>
      <c r="D294" s="97"/>
      <c r="E294" s="97"/>
      <c r="F294" s="97"/>
      <c r="G294" s="97"/>
      <c r="H294" s="97"/>
      <c r="I294" s="97"/>
      <c r="J294" s="97"/>
      <c r="K294" s="97"/>
      <c r="L294" s="97"/>
      <c r="M294" s="97"/>
      <c r="N294" s="97"/>
      <c r="O294" s="97"/>
      <c r="P294" s="97"/>
      <c r="Q294" s="97"/>
      <c r="R294" s="97"/>
    </row>
    <row r="295" spans="1:18" hidden="1" x14ac:dyDescent="0.45">
      <c r="A295" s="97"/>
      <c r="B295" s="98"/>
      <c r="C295" s="97"/>
      <c r="D295" s="97"/>
      <c r="E295" s="97"/>
      <c r="F295" s="97"/>
      <c r="G295" s="97"/>
      <c r="H295" s="97"/>
      <c r="I295" s="97"/>
      <c r="J295" s="97"/>
      <c r="K295" s="97"/>
      <c r="L295" s="97"/>
      <c r="M295" s="97"/>
      <c r="N295" s="97"/>
      <c r="O295" s="97"/>
      <c r="P295" s="97"/>
      <c r="Q295" s="97"/>
      <c r="R295" s="97"/>
    </row>
    <row r="296" spans="1:18" hidden="1" x14ac:dyDescent="0.45">
      <c r="A296" s="97"/>
      <c r="B296" s="98"/>
      <c r="C296" s="97"/>
      <c r="D296" s="97"/>
      <c r="E296" s="97"/>
      <c r="F296" s="97"/>
      <c r="G296" s="97"/>
      <c r="H296" s="97"/>
      <c r="I296" s="97"/>
      <c r="J296" s="97"/>
      <c r="K296" s="97"/>
      <c r="L296" s="97"/>
      <c r="M296" s="97"/>
      <c r="N296" s="97"/>
      <c r="O296" s="97"/>
      <c r="P296" s="97"/>
      <c r="Q296" s="97"/>
      <c r="R296" s="97"/>
    </row>
    <row r="297" spans="1:18" hidden="1" x14ac:dyDescent="0.45">
      <c r="A297" s="97"/>
      <c r="B297" s="98"/>
      <c r="C297" s="97"/>
      <c r="D297" s="97"/>
      <c r="E297" s="97"/>
      <c r="F297" s="97"/>
      <c r="G297" s="97"/>
      <c r="H297" s="97"/>
      <c r="I297" s="97"/>
      <c r="J297" s="97"/>
      <c r="K297" s="97"/>
      <c r="L297" s="97"/>
      <c r="M297" s="97"/>
      <c r="N297" s="97"/>
      <c r="O297" s="97"/>
      <c r="P297" s="97"/>
      <c r="Q297" s="97"/>
      <c r="R297" s="97"/>
    </row>
    <row r="298" spans="1:18" hidden="1" x14ac:dyDescent="0.45">
      <c r="A298" s="97"/>
      <c r="B298" s="98"/>
      <c r="C298" s="97"/>
      <c r="D298" s="97"/>
      <c r="E298" s="97"/>
      <c r="F298" s="97"/>
      <c r="G298" s="97"/>
      <c r="H298" s="97"/>
      <c r="I298" s="97"/>
      <c r="J298" s="97"/>
      <c r="K298" s="97"/>
      <c r="L298" s="97"/>
      <c r="M298" s="97"/>
      <c r="N298" s="97"/>
      <c r="O298" s="97"/>
      <c r="P298" s="97"/>
      <c r="Q298" s="97"/>
      <c r="R298" s="97"/>
    </row>
    <row r="299" spans="1:18" hidden="1" x14ac:dyDescent="0.45">
      <c r="A299" s="97"/>
      <c r="B299" s="98"/>
      <c r="C299" s="97"/>
      <c r="D299" s="97"/>
      <c r="E299" s="97"/>
      <c r="F299" s="97"/>
      <c r="G299" s="97"/>
      <c r="H299" s="97"/>
      <c r="I299" s="97"/>
      <c r="J299" s="97"/>
      <c r="K299" s="97"/>
      <c r="L299" s="97"/>
      <c r="M299" s="97"/>
      <c r="N299" s="97"/>
      <c r="O299" s="97"/>
      <c r="P299" s="97"/>
      <c r="Q299" s="97"/>
      <c r="R299" s="97"/>
    </row>
    <row r="300" spans="1:18" hidden="1" x14ac:dyDescent="0.45">
      <c r="A300" s="97"/>
      <c r="B300" s="98"/>
      <c r="C300" s="97"/>
      <c r="D300" s="97"/>
      <c r="E300" s="97"/>
      <c r="F300" s="97"/>
      <c r="G300" s="97"/>
      <c r="H300" s="97"/>
      <c r="I300" s="97"/>
      <c r="J300" s="97"/>
      <c r="K300" s="97"/>
      <c r="L300" s="97"/>
      <c r="M300" s="97"/>
      <c r="N300" s="97"/>
      <c r="O300" s="97"/>
      <c r="P300" s="97"/>
      <c r="Q300" s="97"/>
      <c r="R300" s="97"/>
    </row>
    <row r="301" spans="1:18" hidden="1" x14ac:dyDescent="0.45">
      <c r="A301" s="97"/>
      <c r="B301" s="98"/>
      <c r="C301" s="97"/>
      <c r="D301" s="97"/>
      <c r="E301" s="97"/>
      <c r="F301" s="97"/>
      <c r="G301" s="97"/>
      <c r="H301" s="97"/>
      <c r="I301" s="97"/>
      <c r="J301" s="97"/>
      <c r="K301" s="97"/>
      <c r="L301" s="97"/>
      <c r="M301" s="97"/>
      <c r="N301" s="97"/>
      <c r="O301" s="97"/>
      <c r="P301" s="97"/>
      <c r="Q301" s="97"/>
      <c r="R301" s="97"/>
    </row>
    <row r="302" spans="1:18" hidden="1" x14ac:dyDescent="0.45">
      <c r="A302" s="97"/>
      <c r="B302" s="98"/>
      <c r="C302" s="97"/>
      <c r="D302" s="97"/>
      <c r="E302" s="97"/>
      <c r="F302" s="97"/>
      <c r="G302" s="97"/>
      <c r="H302" s="97"/>
      <c r="I302" s="97"/>
      <c r="J302" s="97"/>
      <c r="K302" s="97"/>
      <c r="L302" s="97"/>
      <c r="M302" s="97"/>
      <c r="N302" s="97"/>
      <c r="O302" s="97"/>
      <c r="P302" s="97"/>
      <c r="Q302" s="97"/>
      <c r="R302" s="97"/>
    </row>
    <row r="303" spans="1:18" hidden="1" x14ac:dyDescent="0.45">
      <c r="A303" s="97"/>
      <c r="B303" s="98"/>
      <c r="C303" s="97"/>
      <c r="D303" s="97"/>
      <c r="E303" s="97"/>
      <c r="F303" s="97"/>
      <c r="G303" s="97"/>
      <c r="H303" s="97"/>
      <c r="I303" s="97"/>
      <c r="J303" s="97"/>
      <c r="K303" s="97"/>
      <c r="L303" s="97"/>
      <c r="M303" s="97"/>
      <c r="N303" s="97"/>
      <c r="O303" s="97"/>
      <c r="P303" s="97"/>
      <c r="Q303" s="97"/>
      <c r="R303" s="97"/>
    </row>
    <row r="304" spans="1:18" hidden="1" x14ac:dyDescent="0.45">
      <c r="A304" s="97"/>
      <c r="B304" s="98"/>
      <c r="C304" s="97"/>
      <c r="D304" s="97"/>
      <c r="E304" s="97"/>
      <c r="F304" s="97"/>
      <c r="G304" s="97"/>
      <c r="H304" s="97"/>
      <c r="I304" s="97"/>
      <c r="J304" s="97"/>
      <c r="K304" s="97"/>
      <c r="L304" s="97"/>
      <c r="M304" s="97"/>
      <c r="N304" s="97"/>
      <c r="O304" s="97"/>
      <c r="P304" s="97"/>
      <c r="Q304" s="97"/>
      <c r="R304" s="97"/>
    </row>
    <row r="305" spans="1:18" hidden="1" x14ac:dyDescent="0.45">
      <c r="A305" s="97"/>
      <c r="B305" s="98"/>
      <c r="C305" s="97"/>
      <c r="D305" s="97"/>
      <c r="E305" s="97"/>
      <c r="F305" s="97"/>
      <c r="G305" s="97"/>
      <c r="H305" s="97"/>
      <c r="I305" s="97"/>
      <c r="J305" s="97"/>
      <c r="K305" s="97"/>
      <c r="L305" s="97"/>
      <c r="M305" s="97"/>
      <c r="N305" s="97"/>
      <c r="O305" s="97"/>
      <c r="P305" s="97"/>
      <c r="Q305" s="97"/>
      <c r="R305" s="97"/>
    </row>
    <row r="306" spans="1:18" hidden="1" x14ac:dyDescent="0.45">
      <c r="A306" s="97"/>
      <c r="B306" s="98"/>
      <c r="C306" s="97"/>
      <c r="D306" s="97"/>
      <c r="E306" s="97"/>
      <c r="F306" s="97"/>
      <c r="G306" s="97"/>
      <c r="H306" s="97"/>
      <c r="I306" s="97"/>
      <c r="J306" s="97"/>
      <c r="K306" s="97"/>
      <c r="L306" s="97"/>
      <c r="M306" s="97"/>
      <c r="N306" s="97"/>
      <c r="O306" s="97"/>
      <c r="P306" s="97"/>
      <c r="Q306" s="97"/>
      <c r="R306" s="97"/>
    </row>
    <row r="307" spans="1:18" hidden="1" x14ac:dyDescent="0.45">
      <c r="A307" s="97"/>
      <c r="B307" s="98"/>
      <c r="C307" s="97"/>
      <c r="D307" s="97"/>
      <c r="E307" s="97"/>
      <c r="F307" s="97"/>
      <c r="G307" s="97"/>
      <c r="H307" s="97"/>
      <c r="I307" s="97"/>
      <c r="J307" s="97"/>
      <c r="K307" s="97"/>
      <c r="L307" s="97"/>
      <c r="M307" s="97"/>
      <c r="N307" s="97"/>
      <c r="O307" s="97"/>
      <c r="P307" s="97"/>
      <c r="Q307" s="97"/>
      <c r="R307" s="97"/>
    </row>
    <row r="308" spans="1:18" hidden="1" x14ac:dyDescent="0.45">
      <c r="A308" s="97"/>
      <c r="B308" s="98"/>
      <c r="C308" s="97"/>
      <c r="D308" s="97"/>
      <c r="E308" s="97"/>
      <c r="F308" s="97"/>
      <c r="G308" s="97"/>
      <c r="H308" s="97"/>
      <c r="I308" s="97"/>
      <c r="J308" s="97"/>
      <c r="K308" s="97"/>
      <c r="L308" s="97"/>
      <c r="M308" s="97"/>
      <c r="N308" s="97"/>
      <c r="O308" s="97"/>
      <c r="P308" s="97"/>
      <c r="Q308" s="97"/>
      <c r="R308" s="97"/>
    </row>
    <row r="309" spans="1:18" hidden="1" x14ac:dyDescent="0.45">
      <c r="A309" s="97"/>
      <c r="B309" s="98"/>
      <c r="C309" s="97"/>
      <c r="D309" s="97"/>
      <c r="E309" s="97"/>
      <c r="F309" s="97"/>
      <c r="G309" s="97"/>
      <c r="H309" s="97"/>
      <c r="I309" s="97"/>
      <c r="J309" s="97"/>
      <c r="K309" s="97"/>
      <c r="L309" s="97"/>
      <c r="M309" s="97"/>
      <c r="N309" s="97"/>
      <c r="O309" s="97"/>
      <c r="P309" s="97"/>
      <c r="Q309" s="97"/>
      <c r="R309" s="97"/>
    </row>
    <row r="310" spans="1:18" hidden="1" x14ac:dyDescent="0.45">
      <c r="A310" s="97"/>
      <c r="B310" s="98"/>
      <c r="C310" s="97"/>
      <c r="D310" s="97"/>
      <c r="E310" s="97"/>
      <c r="F310" s="97"/>
      <c r="G310" s="97"/>
      <c r="H310" s="97"/>
      <c r="I310" s="97"/>
      <c r="J310" s="97"/>
      <c r="K310" s="97"/>
      <c r="L310" s="97"/>
      <c r="M310" s="97"/>
      <c r="N310" s="97"/>
      <c r="O310" s="97"/>
      <c r="P310" s="97"/>
      <c r="Q310" s="97"/>
      <c r="R310" s="97"/>
    </row>
    <row r="311" spans="1:18" hidden="1" x14ac:dyDescent="0.45">
      <c r="A311" s="97"/>
      <c r="B311" s="98"/>
      <c r="C311" s="97"/>
      <c r="D311" s="97"/>
      <c r="E311" s="97"/>
      <c r="F311" s="97"/>
      <c r="G311" s="97"/>
      <c r="H311" s="97"/>
      <c r="I311" s="97"/>
      <c r="J311" s="97"/>
      <c r="K311" s="97"/>
      <c r="L311" s="97"/>
      <c r="M311" s="97"/>
      <c r="N311" s="97"/>
      <c r="O311" s="97"/>
      <c r="P311" s="97"/>
      <c r="Q311" s="97"/>
      <c r="R311" s="97"/>
    </row>
    <row r="312" spans="1:18" hidden="1" x14ac:dyDescent="0.45">
      <c r="A312" s="97"/>
      <c r="B312" s="98"/>
      <c r="C312" s="97"/>
      <c r="D312" s="97"/>
      <c r="E312" s="97"/>
      <c r="F312" s="97"/>
      <c r="G312" s="97"/>
      <c r="H312" s="97"/>
      <c r="I312" s="97"/>
      <c r="J312" s="97"/>
      <c r="K312" s="97"/>
      <c r="L312" s="97"/>
      <c r="M312" s="97"/>
      <c r="N312" s="97"/>
      <c r="O312" s="97"/>
      <c r="P312" s="97"/>
      <c r="Q312" s="97"/>
      <c r="R312" s="97"/>
    </row>
    <row r="313" spans="1:18" hidden="1" x14ac:dyDescent="0.45">
      <c r="A313" s="97"/>
      <c r="B313" s="98"/>
      <c r="C313" s="97"/>
      <c r="D313" s="97"/>
      <c r="E313" s="97"/>
      <c r="F313" s="97"/>
      <c r="G313" s="97"/>
      <c r="H313" s="97"/>
      <c r="I313" s="97"/>
      <c r="J313" s="97"/>
      <c r="K313" s="97"/>
      <c r="L313" s="97"/>
      <c r="M313" s="97"/>
      <c r="N313" s="97"/>
      <c r="O313" s="97"/>
      <c r="P313" s="97"/>
      <c r="Q313" s="97"/>
      <c r="R313" s="97"/>
    </row>
    <row r="314" spans="1:18" hidden="1" x14ac:dyDescent="0.45">
      <c r="A314" s="97"/>
      <c r="B314" s="98"/>
      <c r="C314" s="97"/>
      <c r="D314" s="97"/>
      <c r="E314" s="97"/>
      <c r="F314" s="97"/>
      <c r="G314" s="97"/>
      <c r="H314" s="97"/>
      <c r="I314" s="97"/>
      <c r="J314" s="97"/>
      <c r="K314" s="97"/>
      <c r="L314" s="97"/>
      <c r="M314" s="97"/>
      <c r="N314" s="97"/>
      <c r="O314" s="97"/>
      <c r="P314" s="97"/>
      <c r="Q314" s="97"/>
      <c r="R314" s="97"/>
    </row>
    <row r="315" spans="1:18" hidden="1" x14ac:dyDescent="0.45">
      <c r="A315" s="97"/>
      <c r="B315" s="98"/>
      <c r="C315" s="97"/>
      <c r="D315" s="97"/>
      <c r="E315" s="97"/>
      <c r="F315" s="97"/>
      <c r="G315" s="97"/>
      <c r="H315" s="97"/>
      <c r="I315" s="97"/>
      <c r="J315" s="97"/>
      <c r="K315" s="97"/>
      <c r="L315" s="97"/>
      <c r="M315" s="97"/>
      <c r="N315" s="97"/>
      <c r="O315" s="97"/>
      <c r="P315" s="97"/>
      <c r="Q315" s="97"/>
      <c r="R315" s="97"/>
    </row>
    <row r="316" spans="1:18" hidden="1" x14ac:dyDescent="0.45">
      <c r="A316" s="97"/>
      <c r="B316" s="98"/>
      <c r="C316" s="97"/>
      <c r="D316" s="97"/>
      <c r="E316" s="97"/>
      <c r="F316" s="97"/>
      <c r="G316" s="97"/>
      <c r="H316" s="97"/>
      <c r="I316" s="97"/>
      <c r="J316" s="97"/>
      <c r="K316" s="97"/>
      <c r="L316" s="97"/>
      <c r="M316" s="97"/>
      <c r="N316" s="97"/>
      <c r="O316" s="97"/>
      <c r="P316" s="97"/>
      <c r="Q316" s="97"/>
      <c r="R316" s="97"/>
    </row>
    <row r="317" spans="1:18" hidden="1" x14ac:dyDescent="0.45">
      <c r="A317" s="97"/>
      <c r="B317" s="98"/>
      <c r="C317" s="97"/>
      <c r="D317" s="97"/>
      <c r="E317" s="97"/>
      <c r="F317" s="97"/>
      <c r="G317" s="97"/>
      <c r="H317" s="97"/>
      <c r="I317" s="97"/>
      <c r="J317" s="97"/>
      <c r="K317" s="97"/>
      <c r="L317" s="97"/>
      <c r="M317" s="97"/>
      <c r="N317" s="97"/>
      <c r="O317" s="97"/>
      <c r="P317" s="97"/>
      <c r="Q317" s="97"/>
      <c r="R317" s="97"/>
    </row>
    <row r="318" spans="1:18" hidden="1" x14ac:dyDescent="0.45">
      <c r="A318" s="97"/>
      <c r="B318" s="98"/>
      <c r="C318" s="97"/>
      <c r="D318" s="97"/>
      <c r="E318" s="97"/>
      <c r="F318" s="97"/>
      <c r="G318" s="97"/>
      <c r="H318" s="97"/>
      <c r="I318" s="97"/>
      <c r="J318" s="97"/>
      <c r="K318" s="97"/>
      <c r="L318" s="97"/>
      <c r="M318" s="97"/>
      <c r="N318" s="97"/>
      <c r="O318" s="97"/>
      <c r="P318" s="97"/>
      <c r="Q318" s="97"/>
      <c r="R318" s="97"/>
    </row>
    <row r="319" spans="1:18" hidden="1" x14ac:dyDescent="0.45">
      <c r="A319" s="97"/>
      <c r="B319" s="98"/>
      <c r="C319" s="97"/>
      <c r="D319" s="97"/>
      <c r="E319" s="97"/>
      <c r="F319" s="97"/>
      <c r="G319" s="97"/>
      <c r="H319" s="97"/>
      <c r="I319" s="97"/>
      <c r="J319" s="97"/>
      <c r="K319" s="97"/>
      <c r="L319" s="97"/>
      <c r="M319" s="97"/>
      <c r="N319" s="97"/>
      <c r="O319" s="97"/>
      <c r="P319" s="97"/>
      <c r="Q319" s="97"/>
      <c r="R319" s="97"/>
    </row>
    <row r="320" spans="1:18" hidden="1" x14ac:dyDescent="0.45">
      <c r="A320" s="97"/>
      <c r="B320" s="98"/>
      <c r="C320" s="97"/>
      <c r="D320" s="97"/>
      <c r="E320" s="97"/>
      <c r="F320" s="97"/>
      <c r="G320" s="97"/>
      <c r="H320" s="97"/>
      <c r="I320" s="97"/>
      <c r="J320" s="97"/>
      <c r="K320" s="97"/>
      <c r="L320" s="97"/>
      <c r="M320" s="97"/>
      <c r="N320" s="97"/>
      <c r="O320" s="97"/>
      <c r="P320" s="97"/>
      <c r="Q320" s="97"/>
      <c r="R320" s="97"/>
    </row>
    <row r="321" spans="1:18" hidden="1" x14ac:dyDescent="0.45">
      <c r="A321" s="97"/>
      <c r="B321" s="98"/>
      <c r="C321" s="97"/>
      <c r="D321" s="97"/>
      <c r="E321" s="97"/>
      <c r="F321" s="97"/>
      <c r="G321" s="97"/>
      <c r="H321" s="97"/>
      <c r="I321" s="97"/>
      <c r="J321" s="97"/>
      <c r="K321" s="97"/>
      <c r="L321" s="97"/>
      <c r="M321" s="97"/>
      <c r="N321" s="97"/>
      <c r="O321" s="97"/>
      <c r="P321" s="97"/>
      <c r="Q321" s="97"/>
      <c r="R321" s="97"/>
    </row>
    <row r="322" spans="1:18" hidden="1" x14ac:dyDescent="0.45">
      <c r="A322" s="97"/>
      <c r="B322" s="98"/>
      <c r="C322" s="97"/>
      <c r="D322" s="97"/>
      <c r="E322" s="97"/>
      <c r="F322" s="97"/>
      <c r="G322" s="97"/>
      <c r="H322" s="97"/>
      <c r="I322" s="97"/>
      <c r="J322" s="97"/>
      <c r="K322" s="97"/>
      <c r="L322" s="97"/>
      <c r="M322" s="97"/>
      <c r="N322" s="97"/>
      <c r="O322" s="97"/>
      <c r="P322" s="97"/>
      <c r="Q322" s="97"/>
      <c r="R322" s="97"/>
    </row>
    <row r="323" spans="1:18" hidden="1" x14ac:dyDescent="0.45">
      <c r="A323" s="97"/>
      <c r="B323" s="98"/>
      <c r="C323" s="97"/>
      <c r="D323" s="97"/>
      <c r="E323" s="97"/>
      <c r="F323" s="97"/>
      <c r="G323" s="97"/>
      <c r="H323" s="97"/>
      <c r="I323" s="97"/>
      <c r="J323" s="97"/>
      <c r="K323" s="97"/>
      <c r="L323" s="97"/>
      <c r="M323" s="97"/>
      <c r="N323" s="97"/>
      <c r="O323" s="97"/>
      <c r="P323" s="97"/>
      <c r="Q323" s="97"/>
      <c r="R323" s="97"/>
    </row>
    <row r="324" spans="1:18" hidden="1" x14ac:dyDescent="0.45">
      <c r="A324" s="97"/>
      <c r="B324" s="98"/>
      <c r="C324" s="97"/>
      <c r="D324" s="97"/>
      <c r="E324" s="97"/>
      <c r="F324" s="97"/>
      <c r="G324" s="97"/>
      <c r="H324" s="97"/>
      <c r="I324" s="97"/>
      <c r="J324" s="97"/>
      <c r="K324" s="97"/>
      <c r="L324" s="97"/>
      <c r="M324" s="97"/>
      <c r="N324" s="97"/>
      <c r="O324" s="97"/>
      <c r="P324" s="97"/>
      <c r="Q324" s="97"/>
      <c r="R324" s="97"/>
    </row>
    <row r="325" spans="1:18" hidden="1" x14ac:dyDescent="0.45">
      <c r="A325" s="97"/>
      <c r="B325" s="98"/>
      <c r="C325" s="97"/>
      <c r="D325" s="97"/>
      <c r="E325" s="97"/>
      <c r="F325" s="97"/>
      <c r="G325" s="97"/>
      <c r="H325" s="97"/>
      <c r="I325" s="97"/>
      <c r="J325" s="97"/>
      <c r="K325" s="97"/>
      <c r="L325" s="97"/>
      <c r="M325" s="97"/>
      <c r="N325" s="97"/>
      <c r="O325" s="97"/>
      <c r="P325" s="97"/>
      <c r="Q325" s="97"/>
      <c r="R325" s="97"/>
    </row>
    <row r="326" spans="1:18" hidden="1" x14ac:dyDescent="0.45">
      <c r="A326" s="97"/>
      <c r="B326" s="98"/>
      <c r="C326" s="97"/>
      <c r="D326" s="97"/>
      <c r="E326" s="97"/>
      <c r="F326" s="97"/>
      <c r="G326" s="97"/>
      <c r="H326" s="97"/>
      <c r="I326" s="97"/>
      <c r="J326" s="97"/>
      <c r="K326" s="97"/>
      <c r="L326" s="97"/>
      <c r="M326" s="97"/>
      <c r="N326" s="97"/>
      <c r="O326" s="97"/>
      <c r="P326" s="97"/>
      <c r="Q326" s="97"/>
      <c r="R326" s="97"/>
    </row>
    <row r="327" spans="1:18" hidden="1" x14ac:dyDescent="0.45">
      <c r="A327" s="97"/>
      <c r="B327" s="98"/>
      <c r="C327" s="97"/>
      <c r="D327" s="97"/>
      <c r="E327" s="97"/>
      <c r="F327" s="97"/>
      <c r="G327" s="97"/>
      <c r="H327" s="97"/>
      <c r="I327" s="97"/>
      <c r="J327" s="97"/>
      <c r="K327" s="97"/>
      <c r="L327" s="97"/>
      <c r="M327" s="97"/>
      <c r="N327" s="97"/>
      <c r="O327" s="97"/>
      <c r="P327" s="97"/>
      <c r="Q327" s="97"/>
      <c r="R327" s="97"/>
    </row>
    <row r="328" spans="1:18" hidden="1" x14ac:dyDescent="0.45">
      <c r="A328" s="97"/>
      <c r="B328" s="98"/>
      <c r="C328" s="97"/>
      <c r="D328" s="97"/>
      <c r="E328" s="97"/>
      <c r="F328" s="97"/>
      <c r="G328" s="97"/>
      <c r="H328" s="97"/>
      <c r="I328" s="97"/>
      <c r="J328" s="97"/>
      <c r="K328" s="97"/>
      <c r="L328" s="97"/>
      <c r="M328" s="97"/>
      <c r="N328" s="97"/>
      <c r="O328" s="97"/>
      <c r="P328" s="97"/>
      <c r="Q328" s="97"/>
      <c r="R328" s="97"/>
    </row>
    <row r="329" spans="1:18" hidden="1" x14ac:dyDescent="0.45">
      <c r="A329" s="97"/>
      <c r="B329" s="98"/>
      <c r="C329" s="97"/>
      <c r="D329" s="97"/>
      <c r="E329" s="97"/>
      <c r="F329" s="97"/>
      <c r="G329" s="97"/>
      <c r="H329" s="97"/>
      <c r="I329" s="97"/>
      <c r="J329" s="97"/>
      <c r="K329" s="97"/>
      <c r="L329" s="97"/>
      <c r="M329" s="97"/>
      <c r="N329" s="97"/>
      <c r="O329" s="97"/>
      <c r="P329" s="97"/>
      <c r="Q329" s="97"/>
      <c r="R329" s="97"/>
    </row>
    <row r="330" spans="1:18" hidden="1" x14ac:dyDescent="0.45">
      <c r="A330" s="97"/>
      <c r="B330" s="98"/>
      <c r="C330" s="97"/>
      <c r="D330" s="97"/>
      <c r="E330" s="97"/>
      <c r="F330" s="97"/>
      <c r="G330" s="97"/>
      <c r="H330" s="97"/>
      <c r="I330" s="97"/>
      <c r="J330" s="97"/>
      <c r="K330" s="97"/>
      <c r="L330" s="97"/>
      <c r="M330" s="97"/>
      <c r="N330" s="97"/>
      <c r="O330" s="97"/>
      <c r="P330" s="97"/>
      <c r="Q330" s="97"/>
      <c r="R330" s="97"/>
    </row>
    <row r="331" spans="1:18" hidden="1" x14ac:dyDescent="0.45">
      <c r="A331" s="97"/>
      <c r="B331" s="98"/>
      <c r="C331" s="97"/>
      <c r="D331" s="97"/>
      <c r="E331" s="97"/>
      <c r="F331" s="97"/>
      <c r="G331" s="97"/>
      <c r="H331" s="97"/>
      <c r="I331" s="97"/>
      <c r="J331" s="97"/>
      <c r="K331" s="97"/>
      <c r="L331" s="97"/>
      <c r="M331" s="97"/>
      <c r="N331" s="97"/>
      <c r="O331" s="97"/>
      <c r="P331" s="97"/>
      <c r="Q331" s="97"/>
      <c r="R331" s="97"/>
    </row>
    <row r="332" spans="1:18" hidden="1" x14ac:dyDescent="0.45">
      <c r="A332" s="97"/>
      <c r="B332" s="98"/>
      <c r="C332" s="97"/>
      <c r="D332" s="97"/>
      <c r="E332" s="97"/>
      <c r="F332" s="97"/>
      <c r="G332" s="97"/>
      <c r="H332" s="97"/>
      <c r="I332" s="97"/>
      <c r="J332" s="97"/>
      <c r="K332" s="97"/>
      <c r="L332" s="97"/>
      <c r="M332" s="97"/>
      <c r="N332" s="97"/>
      <c r="O332" s="97"/>
      <c r="P332" s="97"/>
      <c r="Q332" s="97"/>
      <c r="R332" s="97"/>
    </row>
    <row r="333" spans="1:18" hidden="1" x14ac:dyDescent="0.45">
      <c r="A333" s="97"/>
      <c r="B333" s="98"/>
      <c r="C333" s="97"/>
      <c r="D333" s="97"/>
      <c r="E333" s="97"/>
      <c r="F333" s="97"/>
      <c r="G333" s="97"/>
      <c r="H333" s="97"/>
      <c r="I333" s="97"/>
      <c r="J333" s="97"/>
      <c r="K333" s="97"/>
      <c r="L333" s="97"/>
      <c r="M333" s="97"/>
      <c r="N333" s="97"/>
      <c r="O333" s="97"/>
      <c r="P333" s="97"/>
      <c r="Q333" s="97"/>
      <c r="R333" s="97"/>
    </row>
    <row r="334" spans="1:18" hidden="1" x14ac:dyDescent="0.45">
      <c r="A334" s="97"/>
      <c r="B334" s="98"/>
      <c r="C334" s="97"/>
      <c r="D334" s="97"/>
      <c r="E334" s="97"/>
      <c r="F334" s="97"/>
      <c r="G334" s="97"/>
      <c r="H334" s="97"/>
      <c r="I334" s="97"/>
      <c r="J334" s="97"/>
      <c r="K334" s="97"/>
      <c r="L334" s="97"/>
      <c r="M334" s="97"/>
      <c r="N334" s="97"/>
      <c r="O334" s="97"/>
      <c r="P334" s="97"/>
      <c r="Q334" s="97"/>
      <c r="R334" s="97"/>
    </row>
    <row r="335" spans="1:18" hidden="1" x14ac:dyDescent="0.45">
      <c r="A335" s="97"/>
      <c r="B335" s="98"/>
      <c r="C335" s="97"/>
      <c r="D335" s="97"/>
      <c r="E335" s="97"/>
      <c r="F335" s="97"/>
      <c r="G335" s="97"/>
      <c r="H335" s="97"/>
      <c r="I335" s="97"/>
      <c r="J335" s="97"/>
      <c r="K335" s="97"/>
      <c r="L335" s="97"/>
      <c r="M335" s="97"/>
      <c r="N335" s="97"/>
      <c r="O335" s="97"/>
      <c r="P335" s="97"/>
      <c r="Q335" s="97"/>
      <c r="R335" s="97"/>
    </row>
    <row r="336" spans="1:18" hidden="1" x14ac:dyDescent="0.45">
      <c r="A336" s="97"/>
      <c r="B336" s="98"/>
      <c r="C336" s="97"/>
      <c r="D336" s="97"/>
      <c r="E336" s="97"/>
      <c r="F336" s="97"/>
      <c r="G336" s="97"/>
      <c r="H336" s="97"/>
      <c r="I336" s="97"/>
      <c r="J336" s="97"/>
      <c r="K336" s="97"/>
      <c r="L336" s="97"/>
      <c r="M336" s="97"/>
      <c r="N336" s="97"/>
      <c r="O336" s="97"/>
      <c r="P336" s="97"/>
      <c r="Q336" s="97"/>
      <c r="R336" s="97"/>
    </row>
    <row r="337" spans="1:18" hidden="1" x14ac:dyDescent="0.45">
      <c r="A337" s="97"/>
      <c r="B337" s="98"/>
      <c r="C337" s="97"/>
      <c r="D337" s="97"/>
      <c r="E337" s="97"/>
      <c r="F337" s="97"/>
      <c r="G337" s="97"/>
      <c r="H337" s="97"/>
      <c r="I337" s="97"/>
      <c r="J337" s="97"/>
      <c r="K337" s="97"/>
      <c r="L337" s="97"/>
      <c r="M337" s="97"/>
      <c r="N337" s="97"/>
      <c r="O337" s="97"/>
      <c r="P337" s="97"/>
      <c r="Q337" s="97"/>
      <c r="R337" s="97"/>
    </row>
    <row r="338" spans="1:18" hidden="1" x14ac:dyDescent="0.45">
      <c r="A338" s="97"/>
      <c r="B338" s="98"/>
      <c r="C338" s="97"/>
      <c r="D338" s="97"/>
      <c r="E338" s="97"/>
      <c r="F338" s="97"/>
      <c r="G338" s="97"/>
      <c r="H338" s="97"/>
      <c r="I338" s="97"/>
      <c r="J338" s="97"/>
      <c r="K338" s="97"/>
      <c r="L338" s="97"/>
      <c r="M338" s="97"/>
      <c r="N338" s="97"/>
      <c r="O338" s="97"/>
      <c r="P338" s="97"/>
      <c r="Q338" s="97"/>
      <c r="R338" s="97"/>
    </row>
    <row r="339" spans="1:18" hidden="1" x14ac:dyDescent="0.45">
      <c r="A339" s="97"/>
      <c r="B339" s="98"/>
      <c r="C339" s="97"/>
      <c r="D339" s="97"/>
      <c r="E339" s="97"/>
      <c r="F339" s="97"/>
      <c r="G339" s="97"/>
      <c r="H339" s="97"/>
      <c r="I339" s="97"/>
      <c r="J339" s="97"/>
      <c r="K339" s="97"/>
      <c r="L339" s="97"/>
      <c r="M339" s="97"/>
      <c r="N339" s="97"/>
      <c r="O339" s="97"/>
      <c r="P339" s="97"/>
      <c r="Q339" s="97"/>
      <c r="R339" s="97"/>
    </row>
    <row r="340" spans="1:18" hidden="1" x14ac:dyDescent="0.45">
      <c r="A340" s="97"/>
      <c r="B340" s="98"/>
      <c r="C340" s="97"/>
      <c r="D340" s="97"/>
      <c r="E340" s="97"/>
      <c r="F340" s="97"/>
      <c r="G340" s="97"/>
      <c r="H340" s="97"/>
      <c r="I340" s="97"/>
      <c r="J340" s="97"/>
      <c r="K340" s="97"/>
      <c r="L340" s="97"/>
      <c r="M340" s="97"/>
      <c r="N340" s="97"/>
      <c r="O340" s="97"/>
      <c r="P340" s="97"/>
      <c r="Q340" s="97"/>
      <c r="R340" s="97"/>
    </row>
    <row r="341" spans="1:18" hidden="1" x14ac:dyDescent="0.45">
      <c r="A341" s="97"/>
      <c r="B341" s="98"/>
      <c r="C341" s="97"/>
      <c r="D341" s="97"/>
      <c r="E341" s="97"/>
      <c r="F341" s="97"/>
      <c r="G341" s="97"/>
      <c r="H341" s="97"/>
      <c r="I341" s="97"/>
      <c r="J341" s="97"/>
      <c r="K341" s="97"/>
      <c r="L341" s="97"/>
      <c r="M341" s="97"/>
      <c r="N341" s="97"/>
      <c r="O341" s="97"/>
      <c r="P341" s="97"/>
      <c r="Q341" s="97"/>
      <c r="R341" s="97"/>
    </row>
    <row r="342" spans="1:18" hidden="1" x14ac:dyDescent="0.45">
      <c r="A342" s="97"/>
      <c r="B342" s="98"/>
      <c r="C342" s="97"/>
      <c r="D342" s="97"/>
      <c r="E342" s="97"/>
      <c r="F342" s="97"/>
      <c r="G342" s="97"/>
      <c r="H342" s="97"/>
      <c r="I342" s="97"/>
      <c r="J342" s="97"/>
      <c r="K342" s="97"/>
      <c r="L342" s="97"/>
      <c r="M342" s="97"/>
      <c r="N342" s="97"/>
      <c r="O342" s="97"/>
      <c r="P342" s="97"/>
      <c r="Q342" s="97"/>
      <c r="R342" s="97"/>
    </row>
    <row r="343" spans="1:18" hidden="1" x14ac:dyDescent="0.45">
      <c r="A343" s="97"/>
      <c r="B343" s="98"/>
      <c r="C343" s="97"/>
      <c r="D343" s="97"/>
      <c r="E343" s="97"/>
      <c r="F343" s="97"/>
      <c r="G343" s="97"/>
      <c r="H343" s="97"/>
      <c r="I343" s="97"/>
      <c r="J343" s="97"/>
      <c r="K343" s="97"/>
      <c r="L343" s="97"/>
      <c r="M343" s="97"/>
      <c r="N343" s="97"/>
      <c r="O343" s="97"/>
      <c r="P343" s="97"/>
      <c r="Q343" s="97"/>
      <c r="R343" s="97"/>
    </row>
    <row r="344" spans="1:18" hidden="1" x14ac:dyDescent="0.45">
      <c r="A344" s="97"/>
      <c r="B344" s="98"/>
      <c r="C344" s="97"/>
      <c r="D344" s="97"/>
      <c r="E344" s="97"/>
      <c r="F344" s="97"/>
      <c r="G344" s="97"/>
      <c r="H344" s="97"/>
      <c r="I344" s="97"/>
      <c r="J344" s="97"/>
      <c r="K344" s="97"/>
      <c r="L344" s="97"/>
      <c r="M344" s="97"/>
      <c r="N344" s="97"/>
      <c r="O344" s="97"/>
      <c r="P344" s="97"/>
      <c r="Q344" s="97"/>
      <c r="R344" s="97"/>
    </row>
    <row r="345" spans="1:18" hidden="1" x14ac:dyDescent="0.45">
      <c r="A345" s="97"/>
      <c r="B345" s="98"/>
      <c r="C345" s="97"/>
      <c r="D345" s="97"/>
      <c r="E345" s="97"/>
      <c r="F345" s="97"/>
      <c r="G345" s="97"/>
      <c r="H345" s="97"/>
      <c r="I345" s="97"/>
      <c r="J345" s="97"/>
      <c r="K345" s="97"/>
      <c r="L345" s="97"/>
      <c r="M345" s="97"/>
      <c r="N345" s="97"/>
      <c r="O345" s="97"/>
      <c r="P345" s="97"/>
      <c r="Q345" s="97"/>
      <c r="R345" s="97"/>
    </row>
    <row r="346" spans="1:18" hidden="1" x14ac:dyDescent="0.45">
      <c r="A346" s="97"/>
      <c r="B346" s="98"/>
      <c r="C346" s="97"/>
      <c r="D346" s="97"/>
      <c r="E346" s="97"/>
      <c r="F346" s="97"/>
      <c r="G346" s="97"/>
      <c r="H346" s="97"/>
      <c r="I346" s="97"/>
      <c r="J346" s="97"/>
      <c r="K346" s="97"/>
      <c r="L346" s="97"/>
      <c r="M346" s="97"/>
      <c r="N346" s="97"/>
      <c r="O346" s="97"/>
      <c r="P346" s="97"/>
      <c r="Q346" s="97"/>
      <c r="R346" s="97"/>
    </row>
    <row r="347" spans="1:18" hidden="1" x14ac:dyDescent="0.45">
      <c r="A347" s="97"/>
      <c r="B347" s="98"/>
      <c r="C347" s="97"/>
      <c r="D347" s="97"/>
      <c r="E347" s="97"/>
      <c r="F347" s="97"/>
      <c r="G347" s="97"/>
      <c r="H347" s="97"/>
      <c r="I347" s="97"/>
      <c r="J347" s="97"/>
      <c r="K347" s="97"/>
      <c r="L347" s="97"/>
      <c r="M347" s="97"/>
      <c r="N347" s="97"/>
      <c r="O347" s="97"/>
      <c r="P347" s="97"/>
      <c r="Q347" s="97"/>
      <c r="R347" s="97"/>
    </row>
    <row r="348" spans="1:18" hidden="1" x14ac:dyDescent="0.45">
      <c r="A348" s="97"/>
      <c r="B348" s="98"/>
      <c r="C348" s="97"/>
      <c r="D348" s="97"/>
      <c r="E348" s="97"/>
      <c r="F348" s="97"/>
      <c r="G348" s="97"/>
      <c r="H348" s="97"/>
      <c r="I348" s="97"/>
      <c r="J348" s="97"/>
      <c r="K348" s="97"/>
      <c r="L348" s="97"/>
      <c r="M348" s="97"/>
      <c r="N348" s="97"/>
      <c r="O348" s="97"/>
      <c r="P348" s="97"/>
      <c r="Q348" s="97"/>
      <c r="R348" s="97"/>
    </row>
    <row r="349" spans="1:18" hidden="1" x14ac:dyDescent="0.45">
      <c r="A349" s="97"/>
      <c r="B349" s="98"/>
      <c r="C349" s="97"/>
      <c r="D349" s="97"/>
      <c r="E349" s="97"/>
      <c r="F349" s="97"/>
      <c r="G349" s="97"/>
      <c r="H349" s="97"/>
      <c r="I349" s="97"/>
      <c r="J349" s="97"/>
      <c r="K349" s="97"/>
      <c r="L349" s="97"/>
      <c r="M349" s="97"/>
      <c r="N349" s="97"/>
      <c r="O349" s="97"/>
      <c r="P349" s="97"/>
      <c r="Q349" s="97"/>
      <c r="R349" s="97"/>
    </row>
    <row r="350" spans="1:18" hidden="1" x14ac:dyDescent="0.45">
      <c r="A350" s="97"/>
      <c r="B350" s="98"/>
      <c r="C350" s="97"/>
      <c r="D350" s="97"/>
      <c r="E350" s="97"/>
      <c r="F350" s="97"/>
      <c r="G350" s="97"/>
      <c r="H350" s="97"/>
      <c r="I350" s="97"/>
      <c r="J350" s="97"/>
      <c r="K350" s="97"/>
      <c r="L350" s="97"/>
      <c r="M350" s="97"/>
      <c r="N350" s="97"/>
      <c r="O350" s="97"/>
      <c r="P350" s="97"/>
      <c r="Q350" s="97"/>
      <c r="R350" s="97"/>
    </row>
    <row r="351" spans="1:18" hidden="1" x14ac:dyDescent="0.45">
      <c r="A351" s="97"/>
      <c r="B351" s="98"/>
      <c r="C351" s="97"/>
      <c r="D351" s="97"/>
      <c r="E351" s="97"/>
      <c r="F351" s="97"/>
      <c r="G351" s="97"/>
      <c r="H351" s="97"/>
      <c r="I351" s="97"/>
      <c r="J351" s="97"/>
      <c r="K351" s="97"/>
      <c r="L351" s="97"/>
      <c r="M351" s="97"/>
      <c r="N351" s="97"/>
      <c r="O351" s="97"/>
      <c r="P351" s="97"/>
      <c r="Q351" s="97"/>
      <c r="R351" s="97"/>
    </row>
    <row r="352" spans="1:18" hidden="1" x14ac:dyDescent="0.45">
      <c r="A352" s="97"/>
      <c r="B352" s="98"/>
      <c r="C352" s="97"/>
      <c r="D352" s="97"/>
      <c r="E352" s="97"/>
      <c r="F352" s="97"/>
      <c r="G352" s="97"/>
      <c r="H352" s="97"/>
      <c r="I352" s="97"/>
      <c r="J352" s="97"/>
      <c r="K352" s="97"/>
      <c r="L352" s="97"/>
      <c r="M352" s="97"/>
      <c r="N352" s="97"/>
      <c r="O352" s="97"/>
      <c r="P352" s="97"/>
      <c r="Q352" s="97"/>
      <c r="R352" s="97"/>
    </row>
    <row r="353" spans="1:18" hidden="1" x14ac:dyDescent="0.45">
      <c r="A353" s="97"/>
      <c r="B353" s="98"/>
      <c r="C353" s="97"/>
      <c r="D353" s="97"/>
      <c r="E353" s="97"/>
      <c r="F353" s="97"/>
      <c r="G353" s="97"/>
      <c r="H353" s="97"/>
      <c r="I353" s="97"/>
      <c r="J353" s="97"/>
      <c r="K353" s="97"/>
      <c r="L353" s="97"/>
      <c r="M353" s="97"/>
      <c r="N353" s="97"/>
      <c r="O353" s="97"/>
      <c r="P353" s="97"/>
      <c r="Q353" s="97"/>
      <c r="R353" s="97"/>
    </row>
    <row r="354" spans="1:18" hidden="1" x14ac:dyDescent="0.45">
      <c r="A354" s="97"/>
      <c r="B354" s="98"/>
      <c r="C354" s="97"/>
      <c r="D354" s="97"/>
      <c r="E354" s="97"/>
      <c r="F354" s="97"/>
      <c r="G354" s="97"/>
      <c r="H354" s="97"/>
      <c r="I354" s="97"/>
      <c r="J354" s="97"/>
      <c r="K354" s="97"/>
      <c r="L354" s="97"/>
      <c r="M354" s="97"/>
      <c r="N354" s="97"/>
      <c r="O354" s="97"/>
      <c r="P354" s="97"/>
      <c r="Q354" s="97"/>
      <c r="R354" s="97"/>
    </row>
    <row r="355" spans="1:18" hidden="1" x14ac:dyDescent="0.45">
      <c r="A355" s="97"/>
      <c r="B355" s="98"/>
      <c r="C355" s="97"/>
      <c r="D355" s="97"/>
      <c r="E355" s="97"/>
      <c r="F355" s="97"/>
      <c r="G355" s="97"/>
      <c r="H355" s="97"/>
      <c r="I355" s="97"/>
      <c r="J355" s="97"/>
      <c r="K355" s="97"/>
      <c r="L355" s="97"/>
      <c r="M355" s="97"/>
      <c r="N355" s="97"/>
      <c r="O355" s="97"/>
      <c r="P355" s="97"/>
      <c r="Q355" s="97"/>
      <c r="R355" s="97"/>
    </row>
    <row r="356" spans="1:18" hidden="1" x14ac:dyDescent="0.45">
      <c r="A356" s="97"/>
      <c r="B356" s="98"/>
      <c r="C356" s="97"/>
      <c r="D356" s="97"/>
      <c r="E356" s="97"/>
      <c r="F356" s="97"/>
      <c r="G356" s="97"/>
      <c r="H356" s="97"/>
      <c r="I356" s="97"/>
      <c r="J356" s="97"/>
      <c r="K356" s="97"/>
      <c r="L356" s="97"/>
      <c r="M356" s="97"/>
      <c r="N356" s="97"/>
      <c r="O356" s="97"/>
      <c r="P356" s="97"/>
      <c r="Q356" s="97"/>
      <c r="R356" s="97"/>
    </row>
    <row r="357" spans="1:18" hidden="1" x14ac:dyDescent="0.45">
      <c r="A357" s="97"/>
      <c r="B357" s="98"/>
      <c r="C357" s="97"/>
      <c r="D357" s="97"/>
      <c r="E357" s="97"/>
      <c r="F357" s="97"/>
      <c r="G357" s="97"/>
      <c r="H357" s="97"/>
      <c r="I357" s="97"/>
      <c r="J357" s="97"/>
      <c r="K357" s="97"/>
      <c r="L357" s="97"/>
      <c r="M357" s="97"/>
      <c r="N357" s="97"/>
      <c r="O357" s="97"/>
      <c r="P357" s="97"/>
      <c r="Q357" s="97"/>
      <c r="R357" s="97"/>
    </row>
    <row r="358" spans="1:18" hidden="1" x14ac:dyDescent="0.45">
      <c r="A358" s="97"/>
      <c r="B358" s="98"/>
      <c r="C358" s="97"/>
      <c r="D358" s="97"/>
      <c r="E358" s="97"/>
      <c r="F358" s="97"/>
      <c r="G358" s="97"/>
      <c r="H358" s="97"/>
      <c r="I358" s="97"/>
      <c r="J358" s="97"/>
      <c r="K358" s="97"/>
      <c r="L358" s="97"/>
      <c r="M358" s="97"/>
      <c r="N358" s="97"/>
      <c r="O358" s="97"/>
      <c r="P358" s="97"/>
      <c r="Q358" s="97"/>
      <c r="R358" s="97"/>
    </row>
    <row r="359" spans="1:18" hidden="1" x14ac:dyDescent="0.45">
      <c r="A359" s="97"/>
      <c r="B359" s="98"/>
      <c r="C359" s="97"/>
      <c r="D359" s="97"/>
      <c r="E359" s="97"/>
      <c r="F359" s="97"/>
      <c r="G359" s="97"/>
      <c r="H359" s="97"/>
      <c r="I359" s="97"/>
      <c r="J359" s="97"/>
      <c r="K359" s="97"/>
      <c r="L359" s="97"/>
      <c r="M359" s="97"/>
      <c r="N359" s="97"/>
      <c r="O359" s="97"/>
      <c r="P359" s="97"/>
      <c r="Q359" s="97"/>
      <c r="R359" s="97"/>
    </row>
    <row r="360" spans="1:18" hidden="1" x14ac:dyDescent="0.45">
      <c r="A360" s="97"/>
      <c r="B360" s="98"/>
      <c r="C360" s="97"/>
      <c r="D360" s="97"/>
      <c r="E360" s="97"/>
      <c r="F360" s="97"/>
      <c r="G360" s="97"/>
      <c r="H360" s="97"/>
      <c r="I360" s="97"/>
      <c r="J360" s="97"/>
      <c r="K360" s="97"/>
      <c r="L360" s="97"/>
      <c r="M360" s="97"/>
      <c r="N360" s="97"/>
      <c r="O360" s="97"/>
      <c r="P360" s="97"/>
      <c r="Q360" s="97"/>
      <c r="R360" s="97"/>
    </row>
    <row r="361" spans="1:18" hidden="1" x14ac:dyDescent="0.45">
      <c r="A361" s="97"/>
      <c r="B361" s="98"/>
      <c r="C361" s="97"/>
      <c r="D361" s="97"/>
      <c r="E361" s="97"/>
      <c r="F361" s="97"/>
      <c r="G361" s="97"/>
      <c r="H361" s="97"/>
      <c r="I361" s="97"/>
      <c r="J361" s="97"/>
      <c r="K361" s="97"/>
      <c r="L361" s="97"/>
      <c r="M361" s="97"/>
      <c r="N361" s="97"/>
      <c r="O361" s="97"/>
      <c r="P361" s="97"/>
      <c r="Q361" s="97"/>
      <c r="R361" s="97"/>
    </row>
    <row r="362" spans="1:18" hidden="1" x14ac:dyDescent="0.45">
      <c r="A362" s="97"/>
      <c r="B362" s="98"/>
      <c r="C362" s="97"/>
      <c r="D362" s="97"/>
      <c r="E362" s="97"/>
      <c r="F362" s="97"/>
      <c r="G362" s="97"/>
      <c r="H362" s="97"/>
      <c r="I362" s="97"/>
      <c r="J362" s="97"/>
      <c r="K362" s="97"/>
      <c r="L362" s="97"/>
      <c r="M362" s="97"/>
      <c r="N362" s="97"/>
      <c r="O362" s="97"/>
      <c r="P362" s="97"/>
      <c r="Q362" s="97"/>
      <c r="R362" s="97"/>
    </row>
    <row r="363" spans="1:18" hidden="1" x14ac:dyDescent="0.45">
      <c r="A363" s="97"/>
      <c r="B363" s="98"/>
      <c r="C363" s="97"/>
      <c r="D363" s="97"/>
      <c r="E363" s="97"/>
      <c r="F363" s="97"/>
      <c r="G363" s="97"/>
      <c r="H363" s="97"/>
      <c r="I363" s="97"/>
      <c r="J363" s="97"/>
      <c r="K363" s="97"/>
      <c r="L363" s="97"/>
      <c r="M363" s="97"/>
      <c r="N363" s="97"/>
      <c r="O363" s="97"/>
      <c r="P363" s="97"/>
      <c r="Q363" s="97"/>
      <c r="R363" s="97"/>
    </row>
    <row r="364" spans="1:18" hidden="1" x14ac:dyDescent="0.45">
      <c r="A364" s="97"/>
      <c r="B364" s="98"/>
      <c r="C364" s="97"/>
      <c r="D364" s="97"/>
      <c r="E364" s="97"/>
      <c r="F364" s="97"/>
      <c r="G364" s="97"/>
      <c r="H364" s="97"/>
      <c r="I364" s="97"/>
      <c r="J364" s="97"/>
      <c r="K364" s="97"/>
      <c r="L364" s="97"/>
      <c r="M364" s="97"/>
      <c r="N364" s="97"/>
      <c r="O364" s="97"/>
      <c r="P364" s="97"/>
      <c r="Q364" s="97"/>
      <c r="R364" s="97"/>
    </row>
    <row r="365" spans="1:18" hidden="1" x14ac:dyDescent="0.45">
      <c r="A365" s="97"/>
      <c r="B365" s="98"/>
      <c r="C365" s="97"/>
      <c r="D365" s="97"/>
      <c r="E365" s="97"/>
      <c r="F365" s="97"/>
      <c r="G365" s="97"/>
      <c r="H365" s="97"/>
      <c r="I365" s="97"/>
      <c r="J365" s="97"/>
      <c r="K365" s="97"/>
      <c r="L365" s="97"/>
      <c r="M365" s="97"/>
      <c r="N365" s="97"/>
      <c r="O365" s="97"/>
      <c r="P365" s="97"/>
      <c r="Q365" s="97"/>
      <c r="R365" s="97"/>
    </row>
    <row r="366" spans="1:18" hidden="1" x14ac:dyDescent="0.45">
      <c r="A366" s="97"/>
      <c r="B366" s="98"/>
      <c r="C366" s="97"/>
      <c r="D366" s="97"/>
      <c r="E366" s="97"/>
      <c r="F366" s="97"/>
      <c r="G366" s="97"/>
      <c r="H366" s="97"/>
      <c r="I366" s="97"/>
      <c r="J366" s="97"/>
      <c r="K366" s="97"/>
      <c r="L366" s="97"/>
      <c r="M366" s="97"/>
      <c r="N366" s="97"/>
      <c r="O366" s="97"/>
      <c r="P366" s="97"/>
      <c r="Q366" s="97"/>
      <c r="R366" s="97"/>
    </row>
    <row r="367" spans="1:18" hidden="1" x14ac:dyDescent="0.45">
      <c r="A367" s="97"/>
      <c r="B367" s="98"/>
      <c r="C367" s="97"/>
      <c r="D367" s="97"/>
      <c r="E367" s="97"/>
      <c r="F367" s="97"/>
      <c r="G367" s="97"/>
      <c r="H367" s="97"/>
      <c r="I367" s="97"/>
      <c r="J367" s="97"/>
      <c r="K367" s="97"/>
      <c r="L367" s="97"/>
      <c r="M367" s="97"/>
      <c r="N367" s="97"/>
      <c r="O367" s="97"/>
      <c r="P367" s="97"/>
      <c r="Q367" s="97"/>
      <c r="R367" s="97"/>
    </row>
    <row r="368" spans="1:18" hidden="1" x14ac:dyDescent="0.45">
      <c r="A368" s="97"/>
      <c r="B368" s="98"/>
      <c r="C368" s="97"/>
      <c r="D368" s="97"/>
      <c r="E368" s="97"/>
      <c r="F368" s="97"/>
      <c r="G368" s="97"/>
      <c r="H368" s="97"/>
      <c r="I368" s="97"/>
      <c r="J368" s="97"/>
      <c r="K368" s="97"/>
      <c r="L368" s="97"/>
      <c r="M368" s="97"/>
      <c r="N368" s="97"/>
      <c r="O368" s="97"/>
      <c r="P368" s="97"/>
      <c r="Q368" s="97"/>
      <c r="R368" s="97"/>
    </row>
    <row r="369" spans="1:18" hidden="1" x14ac:dyDescent="0.45">
      <c r="A369" s="97"/>
      <c r="B369" s="98"/>
      <c r="C369" s="97"/>
      <c r="D369" s="97"/>
      <c r="E369" s="97"/>
      <c r="F369" s="97"/>
      <c r="G369" s="97"/>
      <c r="H369" s="97"/>
      <c r="I369" s="97"/>
      <c r="J369" s="97"/>
      <c r="K369" s="97"/>
      <c r="L369" s="97"/>
      <c r="M369" s="97"/>
      <c r="N369" s="97"/>
      <c r="O369" s="97"/>
      <c r="P369" s="97"/>
      <c r="Q369" s="97"/>
      <c r="R369" s="97"/>
    </row>
    <row r="370" spans="1:18" hidden="1" x14ac:dyDescent="0.45">
      <c r="A370" s="97"/>
      <c r="B370" s="98"/>
      <c r="C370" s="97"/>
      <c r="D370" s="97"/>
      <c r="E370" s="97"/>
      <c r="F370" s="97"/>
      <c r="G370" s="97"/>
      <c r="H370" s="97"/>
      <c r="I370" s="97"/>
      <c r="J370" s="97"/>
      <c r="K370" s="97"/>
      <c r="L370" s="97"/>
      <c r="M370" s="97"/>
      <c r="N370" s="97"/>
      <c r="O370" s="97"/>
      <c r="P370" s="97"/>
      <c r="Q370" s="97"/>
      <c r="R370" s="97"/>
    </row>
    <row r="371" spans="1:18" hidden="1" x14ac:dyDescent="0.45">
      <c r="A371" s="97"/>
      <c r="B371" s="98"/>
      <c r="C371" s="97"/>
      <c r="D371" s="97"/>
      <c r="E371" s="97"/>
      <c r="F371" s="97"/>
      <c r="G371" s="97"/>
      <c r="H371" s="97"/>
      <c r="I371" s="97"/>
      <c r="J371" s="97"/>
      <c r="K371" s="97"/>
      <c r="L371" s="97"/>
      <c r="M371" s="97"/>
      <c r="N371" s="97"/>
      <c r="O371" s="97"/>
      <c r="P371" s="97"/>
      <c r="Q371" s="97"/>
      <c r="R371" s="97"/>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tabColor theme="4" tint="0.39997558519241921"/>
  </sheetPr>
  <dimension ref="A1:U264"/>
  <sheetViews>
    <sheetView workbookViewId="0"/>
  </sheetViews>
  <sheetFormatPr defaultRowHeight="14.25" x14ac:dyDescent="0.45"/>
  <cols>
    <col min="1" max="1" width="22.73046875" customWidth="1"/>
    <col min="2" max="2" width="15.59765625" bestFit="1" customWidth="1"/>
    <col min="3" max="3" width="15.59765625" customWidth="1"/>
    <col min="4" max="4" width="7.1328125" customWidth="1"/>
    <col min="5" max="5" width="19.73046875" customWidth="1"/>
    <col min="6" max="6" width="28.59765625" customWidth="1"/>
    <col min="7" max="7" width="6.3984375" customWidth="1"/>
    <col min="8" max="8" width="18.73046875" bestFit="1" customWidth="1"/>
    <col min="9" max="9" width="45.86328125" customWidth="1"/>
  </cols>
  <sheetData>
    <row r="1" spans="1:21" ht="20.65" x14ac:dyDescent="0.6">
      <c r="A1" s="28" t="s">
        <v>69</v>
      </c>
      <c r="B1" s="29"/>
      <c r="C1" s="29"/>
      <c r="D1" s="29"/>
      <c r="E1" s="29"/>
      <c r="F1" s="29"/>
      <c r="G1" s="29"/>
      <c r="H1" s="29"/>
      <c r="I1" s="29"/>
      <c r="J1" s="29"/>
      <c r="K1" s="29"/>
      <c r="L1" s="29"/>
      <c r="M1" s="29"/>
      <c r="N1" s="29"/>
      <c r="O1" s="29"/>
      <c r="P1" s="29"/>
      <c r="Q1" s="29"/>
      <c r="R1" s="29"/>
      <c r="S1" s="29"/>
      <c r="T1" s="29"/>
      <c r="U1" s="29"/>
    </row>
    <row r="2" spans="1:21" ht="42.75" x14ac:dyDescent="0.45">
      <c r="A2" s="29"/>
      <c r="B2" s="29"/>
      <c r="C2" s="29"/>
      <c r="D2" s="29"/>
      <c r="E2" s="30" t="s">
        <v>612</v>
      </c>
      <c r="F2" s="31" t="s">
        <v>29</v>
      </c>
      <c r="G2" s="29"/>
      <c r="H2" s="29"/>
      <c r="I2" s="29"/>
      <c r="J2" s="29"/>
      <c r="K2" s="32" t="s">
        <v>61</v>
      </c>
      <c r="L2" s="29"/>
      <c r="M2" s="29"/>
      <c r="N2" s="29"/>
      <c r="O2" s="29"/>
      <c r="P2" s="29"/>
      <c r="Q2" s="29"/>
      <c r="R2" s="29"/>
      <c r="S2" s="29"/>
      <c r="T2" s="29"/>
      <c r="U2" s="29"/>
    </row>
    <row r="3" spans="1:21" s="1" customFormat="1" x14ac:dyDescent="0.45">
      <c r="A3" s="30" t="s">
        <v>0</v>
      </c>
      <c r="B3" s="30" t="s">
        <v>0</v>
      </c>
      <c r="C3" s="30"/>
      <c r="D3" s="30"/>
      <c r="E3" s="32" t="s">
        <v>26</v>
      </c>
      <c r="F3" s="30" t="s">
        <v>26</v>
      </c>
      <c r="G3" s="29"/>
      <c r="H3" s="32" t="s">
        <v>578</v>
      </c>
      <c r="I3" s="29"/>
      <c r="J3" s="29"/>
      <c r="K3" s="29" t="s">
        <v>86</v>
      </c>
      <c r="L3" s="29" t="s">
        <v>60</v>
      </c>
      <c r="M3" s="29" t="s">
        <v>545</v>
      </c>
      <c r="N3" s="33"/>
      <c r="O3" s="33"/>
      <c r="P3" s="33"/>
      <c r="Q3" s="33"/>
      <c r="R3" s="33"/>
      <c r="S3" s="33"/>
      <c r="T3" s="33"/>
      <c r="U3" s="33"/>
    </row>
    <row r="4" spans="1:21" x14ac:dyDescent="0.45">
      <c r="A4" s="34" t="s">
        <v>26</v>
      </c>
      <c r="B4" s="35" t="s">
        <v>26</v>
      </c>
      <c r="C4" s="35" t="s">
        <v>609</v>
      </c>
      <c r="D4" s="29"/>
      <c r="E4" s="29" t="s">
        <v>27</v>
      </c>
      <c r="F4" s="29">
        <v>0.1841639890773745</v>
      </c>
      <c r="G4" s="29"/>
      <c r="H4" s="29" t="s">
        <v>26</v>
      </c>
      <c r="I4" s="29" t="s">
        <v>26</v>
      </c>
      <c r="J4" s="29"/>
      <c r="K4" s="29" t="s">
        <v>346</v>
      </c>
      <c r="L4" s="29" t="s">
        <v>26</v>
      </c>
      <c r="M4" s="29" t="s">
        <v>26</v>
      </c>
      <c r="N4" s="29"/>
      <c r="O4" s="29"/>
      <c r="P4" s="29"/>
      <c r="Q4" s="29"/>
      <c r="R4" s="29"/>
      <c r="S4" s="29"/>
      <c r="T4" s="29"/>
      <c r="U4" s="29"/>
    </row>
    <row r="5" spans="1:21" ht="42.75" x14ac:dyDescent="0.45">
      <c r="A5" s="34" t="s">
        <v>603</v>
      </c>
      <c r="B5" s="35" t="s">
        <v>73</v>
      </c>
      <c r="C5" s="35" t="s">
        <v>44</v>
      </c>
      <c r="D5" s="29"/>
      <c r="E5" s="29" t="s">
        <v>30</v>
      </c>
      <c r="F5" s="29">
        <v>0.26789172020776386</v>
      </c>
      <c r="G5" s="29"/>
      <c r="H5" s="33" t="s">
        <v>36</v>
      </c>
      <c r="I5" s="29" t="s">
        <v>39</v>
      </c>
      <c r="J5" s="29"/>
      <c r="K5" s="29">
        <v>10110</v>
      </c>
      <c r="L5" s="29" t="s">
        <v>87</v>
      </c>
      <c r="M5" s="29" t="s">
        <v>87</v>
      </c>
      <c r="N5" s="29"/>
      <c r="O5" s="29"/>
      <c r="P5" s="29"/>
      <c r="Q5" s="29"/>
      <c r="R5" s="29"/>
      <c r="S5" s="29"/>
      <c r="T5" s="29"/>
      <c r="U5" s="29"/>
    </row>
    <row r="6" spans="1:21" ht="28.5" x14ac:dyDescent="0.45">
      <c r="A6" s="36" t="s">
        <v>593</v>
      </c>
      <c r="B6" s="35" t="s">
        <v>74</v>
      </c>
      <c r="C6" s="35" t="s">
        <v>45</v>
      </c>
      <c r="D6" s="29"/>
      <c r="E6" s="29" t="s">
        <v>31</v>
      </c>
      <c r="F6" s="29">
        <v>0.27587637411749527</v>
      </c>
      <c r="G6" s="29"/>
      <c r="H6" s="33" t="s">
        <v>37</v>
      </c>
      <c r="I6" s="29" t="s">
        <v>40</v>
      </c>
      <c r="J6" s="29"/>
      <c r="K6" s="29">
        <v>10120</v>
      </c>
      <c r="L6" s="29" t="s">
        <v>88</v>
      </c>
      <c r="M6" s="29" t="s">
        <v>88</v>
      </c>
      <c r="N6" s="29"/>
      <c r="O6" s="29"/>
      <c r="P6" s="29"/>
      <c r="Q6" s="29"/>
      <c r="R6" s="29"/>
      <c r="S6" s="29"/>
      <c r="T6" s="29"/>
      <c r="U6" s="29"/>
    </row>
    <row r="7" spans="1:21" x14ac:dyDescent="0.45">
      <c r="A7" s="36" t="s">
        <v>594</v>
      </c>
      <c r="B7" s="35" t="s">
        <v>603</v>
      </c>
      <c r="C7" s="35" t="s">
        <v>55</v>
      </c>
      <c r="D7" s="29"/>
      <c r="E7" s="29" t="s">
        <v>32</v>
      </c>
      <c r="F7" s="29">
        <v>1.2699999999999999E-2</v>
      </c>
      <c r="G7" s="29"/>
      <c r="H7" s="33"/>
      <c r="I7" s="29"/>
      <c r="J7" s="29"/>
      <c r="K7" s="29">
        <v>10130</v>
      </c>
      <c r="L7" s="29" t="s">
        <v>89</v>
      </c>
      <c r="M7" s="29" t="s">
        <v>89</v>
      </c>
      <c r="N7" s="29"/>
      <c r="O7" s="29"/>
      <c r="P7" s="29"/>
      <c r="Q7" s="29"/>
      <c r="R7" s="29"/>
      <c r="S7" s="29"/>
      <c r="T7" s="29"/>
      <c r="U7" s="29"/>
    </row>
    <row r="8" spans="1:21" x14ac:dyDescent="0.45">
      <c r="A8" s="36" t="s">
        <v>595</v>
      </c>
      <c r="B8" s="35" t="s">
        <v>593</v>
      </c>
      <c r="C8" s="35" t="s">
        <v>583</v>
      </c>
      <c r="D8" s="29"/>
      <c r="E8" s="29" t="s">
        <v>33</v>
      </c>
      <c r="F8" s="29">
        <v>2.3000000000000001E-4</v>
      </c>
      <c r="G8" s="29"/>
      <c r="H8" s="82"/>
      <c r="I8" s="29"/>
      <c r="J8" s="29"/>
      <c r="K8" s="29">
        <v>10200</v>
      </c>
      <c r="L8" s="29" t="s">
        <v>90</v>
      </c>
      <c r="M8" s="29" t="s">
        <v>90</v>
      </c>
      <c r="N8" s="29"/>
      <c r="O8" s="29"/>
      <c r="P8" s="29"/>
      <c r="Q8" s="29"/>
      <c r="R8" s="29"/>
      <c r="S8" s="29"/>
      <c r="T8" s="29"/>
      <c r="U8" s="29"/>
    </row>
    <row r="9" spans="1:21" x14ac:dyDescent="0.45">
      <c r="A9" s="36" t="s">
        <v>596</v>
      </c>
      <c r="B9" s="35" t="s">
        <v>594</v>
      </c>
      <c r="C9" s="35" t="s">
        <v>584</v>
      </c>
      <c r="D9" s="29"/>
      <c r="E9" s="29" t="s">
        <v>28</v>
      </c>
      <c r="F9" s="29" t="s">
        <v>709</v>
      </c>
      <c r="G9" s="29"/>
      <c r="H9" s="29"/>
      <c r="I9" s="29"/>
      <c r="J9" s="29"/>
      <c r="K9" s="29">
        <v>10310</v>
      </c>
      <c r="L9" s="29" t="s">
        <v>91</v>
      </c>
      <c r="M9" s="29" t="s">
        <v>91</v>
      </c>
      <c r="N9" s="29"/>
      <c r="O9" s="29"/>
      <c r="P9" s="29"/>
      <c r="Q9" s="29"/>
      <c r="R9" s="29"/>
      <c r="S9" s="29"/>
      <c r="T9" s="29"/>
      <c r="U9" s="29"/>
    </row>
    <row r="10" spans="1:21" x14ac:dyDescent="0.45">
      <c r="A10" s="36" t="s">
        <v>597</v>
      </c>
      <c r="B10" s="35" t="s">
        <v>595</v>
      </c>
      <c r="C10" s="35" t="s">
        <v>585</v>
      </c>
      <c r="D10" s="37"/>
      <c r="E10" s="29"/>
      <c r="F10" s="29"/>
      <c r="G10" s="29"/>
      <c r="H10" s="32"/>
      <c r="I10" s="29"/>
      <c r="J10" s="29"/>
      <c r="K10" s="29">
        <v>10320</v>
      </c>
      <c r="L10" s="29" t="s">
        <v>347</v>
      </c>
      <c r="M10" s="29" t="s">
        <v>92</v>
      </c>
      <c r="N10" s="29"/>
      <c r="O10" s="29"/>
      <c r="P10" s="29"/>
      <c r="Q10" s="29"/>
      <c r="R10" s="29"/>
      <c r="S10" s="29"/>
      <c r="T10" s="29"/>
      <c r="U10" s="29"/>
    </row>
    <row r="11" spans="1:21" x14ac:dyDescent="0.45">
      <c r="A11" s="36" t="s">
        <v>598</v>
      </c>
      <c r="B11" s="35" t="s">
        <v>596</v>
      </c>
      <c r="C11" s="35" t="s">
        <v>586</v>
      </c>
      <c r="D11" s="29"/>
      <c r="E11" s="29" t="s">
        <v>24</v>
      </c>
      <c r="F11" s="29">
        <v>0.35155999999999998</v>
      </c>
      <c r="G11" s="29"/>
      <c r="H11" s="32" t="s">
        <v>64</v>
      </c>
      <c r="I11" s="32" t="s">
        <v>577</v>
      </c>
      <c r="J11" s="29"/>
      <c r="K11" s="29">
        <v>10390</v>
      </c>
      <c r="L11" s="29" t="s">
        <v>93</v>
      </c>
      <c r="M11" s="29" t="s">
        <v>93</v>
      </c>
      <c r="N11" s="29"/>
      <c r="O11" s="29"/>
      <c r="P11" s="29"/>
      <c r="Q11" s="29"/>
      <c r="R11" s="29"/>
      <c r="S11" s="29"/>
      <c r="T11" s="29"/>
      <c r="U11" s="29"/>
    </row>
    <row r="12" spans="1:21" x14ac:dyDescent="0.45">
      <c r="A12" s="38" t="s">
        <v>599</v>
      </c>
      <c r="B12" s="35" t="s">
        <v>597</v>
      </c>
      <c r="C12" s="35" t="s">
        <v>587</v>
      </c>
      <c r="D12" s="29"/>
      <c r="E12" s="29"/>
      <c r="F12" s="29"/>
      <c r="G12" s="29"/>
      <c r="H12" s="29" t="s">
        <v>26</v>
      </c>
      <c r="I12" s="29" t="s">
        <v>26</v>
      </c>
      <c r="J12" s="29"/>
      <c r="K12" s="29">
        <v>10410</v>
      </c>
      <c r="L12" s="29" t="s">
        <v>348</v>
      </c>
      <c r="M12" s="29" t="s">
        <v>94</v>
      </c>
      <c r="N12" s="29"/>
      <c r="O12" s="29"/>
      <c r="P12" s="29"/>
      <c r="Q12" s="29"/>
      <c r="R12" s="29"/>
      <c r="S12" s="29"/>
      <c r="T12" s="29"/>
      <c r="U12" s="29"/>
    </row>
    <row r="13" spans="1:21" ht="28.5" x14ac:dyDescent="0.45">
      <c r="A13" s="38" t="s">
        <v>600</v>
      </c>
      <c r="B13" s="35" t="s">
        <v>598</v>
      </c>
      <c r="C13" s="35" t="s">
        <v>588</v>
      </c>
      <c r="D13" s="29"/>
      <c r="E13" s="29"/>
      <c r="F13" s="29"/>
      <c r="G13" s="29"/>
      <c r="H13" s="35" t="s">
        <v>70</v>
      </c>
      <c r="I13" s="39" t="s">
        <v>579</v>
      </c>
      <c r="J13" s="29"/>
      <c r="K13" s="29">
        <v>10420</v>
      </c>
      <c r="L13" s="29" t="s">
        <v>349</v>
      </c>
      <c r="M13" s="29" t="s">
        <v>95</v>
      </c>
      <c r="N13" s="29"/>
      <c r="O13" s="29"/>
      <c r="P13" s="29"/>
      <c r="Q13" s="29"/>
      <c r="R13" s="29"/>
      <c r="S13" s="29"/>
      <c r="T13" s="29"/>
      <c r="U13" s="29"/>
    </row>
    <row r="14" spans="1:21" ht="52.9" customHeight="1" x14ac:dyDescent="0.45">
      <c r="A14" s="29" t="s">
        <v>601</v>
      </c>
      <c r="B14" s="35" t="s">
        <v>599</v>
      </c>
      <c r="C14" s="35" t="s">
        <v>589</v>
      </c>
      <c r="D14" s="29"/>
      <c r="E14" s="29"/>
      <c r="F14" s="29"/>
      <c r="G14" s="29"/>
      <c r="H14" s="35" t="s">
        <v>71</v>
      </c>
      <c r="I14" s="39" t="s">
        <v>580</v>
      </c>
      <c r="J14" s="29"/>
      <c r="K14" s="29">
        <v>10511</v>
      </c>
      <c r="L14" s="29" t="s">
        <v>96</v>
      </c>
      <c r="M14" s="29" t="s">
        <v>96</v>
      </c>
      <c r="N14" s="29"/>
      <c r="O14" s="29"/>
      <c r="P14" s="29"/>
      <c r="Q14" s="29"/>
      <c r="R14" s="29"/>
      <c r="S14" s="29"/>
      <c r="T14" s="29"/>
      <c r="U14" s="29"/>
    </row>
    <row r="15" spans="1:21" ht="28.5" x14ac:dyDescent="0.45">
      <c r="A15" s="29" t="s">
        <v>602</v>
      </c>
      <c r="B15" s="35" t="s">
        <v>600</v>
      </c>
      <c r="C15" s="35" t="s">
        <v>590</v>
      </c>
      <c r="D15" s="29"/>
      <c r="E15" s="29"/>
      <c r="F15" s="29"/>
      <c r="G15" s="29"/>
      <c r="H15" s="35" t="s">
        <v>72</v>
      </c>
      <c r="I15" s="39" t="s">
        <v>581</v>
      </c>
      <c r="J15" s="29"/>
      <c r="K15" s="29">
        <v>10512</v>
      </c>
      <c r="L15" s="29" t="s">
        <v>97</v>
      </c>
      <c r="M15" s="29" t="s">
        <v>97</v>
      </c>
      <c r="N15" s="29"/>
      <c r="O15" s="29"/>
      <c r="P15" s="29"/>
      <c r="Q15" s="29"/>
      <c r="R15" s="29"/>
      <c r="S15" s="29"/>
      <c r="T15" s="29"/>
      <c r="U15" s="29"/>
    </row>
    <row r="16" spans="1:21" x14ac:dyDescent="0.45">
      <c r="A16" s="29" t="s">
        <v>1</v>
      </c>
      <c r="B16" s="35" t="s">
        <v>601</v>
      </c>
      <c r="C16" s="35" t="s">
        <v>591</v>
      </c>
      <c r="D16" s="30"/>
      <c r="E16" s="30"/>
      <c r="F16" s="30"/>
      <c r="G16" s="29"/>
      <c r="H16" s="29"/>
      <c r="I16" s="29"/>
      <c r="J16" s="29"/>
      <c r="K16" s="29">
        <v>10519</v>
      </c>
      <c r="L16" s="29" t="s">
        <v>350</v>
      </c>
      <c r="M16" s="29" t="s">
        <v>98</v>
      </c>
      <c r="N16" s="29"/>
      <c r="O16" s="29"/>
      <c r="P16" s="29"/>
      <c r="Q16" s="29"/>
      <c r="R16" s="29"/>
      <c r="S16" s="29"/>
      <c r="T16" s="29"/>
      <c r="U16" s="29"/>
    </row>
    <row r="17" spans="1:21" x14ac:dyDescent="0.45">
      <c r="A17" s="29" t="s">
        <v>2</v>
      </c>
      <c r="B17" s="35" t="s">
        <v>602</v>
      </c>
      <c r="C17" s="35" t="s">
        <v>592</v>
      </c>
      <c r="D17" s="29"/>
      <c r="E17" s="29"/>
      <c r="F17" s="29"/>
      <c r="G17" s="29"/>
      <c r="H17" s="29"/>
      <c r="I17" s="29"/>
      <c r="J17" s="29"/>
      <c r="K17" s="29">
        <v>10520</v>
      </c>
      <c r="L17" s="29" t="s">
        <v>351</v>
      </c>
      <c r="M17" s="29" t="s">
        <v>99</v>
      </c>
      <c r="N17" s="29"/>
      <c r="O17" s="29"/>
      <c r="P17" s="29"/>
      <c r="Q17" s="29"/>
      <c r="R17" s="29"/>
      <c r="S17" s="29"/>
      <c r="T17" s="29"/>
      <c r="U17" s="29"/>
    </row>
    <row r="18" spans="1:21" x14ac:dyDescent="0.45">
      <c r="A18" s="29" t="s">
        <v>3</v>
      </c>
      <c r="B18" s="40" t="s">
        <v>1</v>
      </c>
      <c r="C18" s="35" t="s">
        <v>56</v>
      </c>
      <c r="D18" s="29"/>
      <c r="E18" s="29"/>
      <c r="F18" s="29"/>
      <c r="G18" s="29"/>
      <c r="H18" s="29"/>
      <c r="I18" s="29"/>
      <c r="J18" s="29"/>
      <c r="K18" s="29">
        <v>10611</v>
      </c>
      <c r="L18" s="29" t="s">
        <v>100</v>
      </c>
      <c r="M18" s="29" t="s">
        <v>100</v>
      </c>
      <c r="N18" s="29"/>
      <c r="O18" s="29"/>
      <c r="P18" s="29"/>
      <c r="Q18" s="29"/>
      <c r="R18" s="29"/>
      <c r="S18" s="29"/>
      <c r="T18" s="29"/>
      <c r="U18" s="29"/>
    </row>
    <row r="19" spans="1:21" x14ac:dyDescent="0.45">
      <c r="A19" s="29"/>
      <c r="B19" s="40" t="s">
        <v>2</v>
      </c>
      <c r="C19" s="35" t="s">
        <v>57</v>
      </c>
      <c r="D19" s="29"/>
      <c r="E19" s="29"/>
      <c r="F19" s="29"/>
      <c r="G19" s="29"/>
      <c r="H19" s="29"/>
      <c r="I19" s="29"/>
      <c r="J19" s="29"/>
      <c r="K19" s="29">
        <v>10612</v>
      </c>
      <c r="L19" s="29" t="s">
        <v>352</v>
      </c>
      <c r="M19" s="29" t="s">
        <v>101</v>
      </c>
      <c r="N19" s="29"/>
      <c r="O19" s="29"/>
      <c r="P19" s="29"/>
      <c r="Q19" s="29"/>
      <c r="R19" s="29"/>
      <c r="S19" s="29"/>
      <c r="T19" s="29"/>
      <c r="U19" s="29"/>
    </row>
    <row r="20" spans="1:21" x14ac:dyDescent="0.45">
      <c r="A20" s="29"/>
      <c r="B20" s="40" t="s">
        <v>3</v>
      </c>
      <c r="C20" s="35" t="s">
        <v>58</v>
      </c>
      <c r="D20" s="29"/>
      <c r="E20" s="29"/>
      <c r="F20" s="29"/>
      <c r="G20" s="29"/>
      <c r="H20" s="29"/>
      <c r="I20" s="29"/>
      <c r="J20" s="29"/>
      <c r="K20" s="29">
        <v>10620</v>
      </c>
      <c r="L20" s="29" t="s">
        <v>353</v>
      </c>
      <c r="M20" s="29" t="s">
        <v>102</v>
      </c>
      <c r="N20" s="29"/>
      <c r="O20" s="29"/>
      <c r="P20" s="29"/>
      <c r="Q20" s="29"/>
      <c r="R20" s="29"/>
      <c r="S20" s="29"/>
      <c r="T20" s="29"/>
      <c r="U20" s="29"/>
    </row>
    <row r="21" spans="1:21" x14ac:dyDescent="0.45">
      <c r="A21" s="29"/>
      <c r="B21" s="29"/>
      <c r="C21" s="29"/>
      <c r="D21" s="29"/>
      <c r="E21" s="29"/>
      <c r="F21" s="29"/>
      <c r="G21" s="29"/>
      <c r="H21" s="29"/>
      <c r="I21" s="29"/>
      <c r="J21" s="29"/>
      <c r="K21" s="29">
        <v>10710</v>
      </c>
      <c r="L21" s="29" t="s">
        <v>354</v>
      </c>
      <c r="M21" s="29" t="s">
        <v>103</v>
      </c>
      <c r="N21" s="29"/>
      <c r="O21" s="29"/>
      <c r="P21" s="29"/>
      <c r="Q21" s="29"/>
      <c r="R21" s="29"/>
      <c r="S21" s="29"/>
      <c r="T21" s="29"/>
      <c r="U21" s="29"/>
    </row>
    <row r="22" spans="1:21" x14ac:dyDescent="0.45">
      <c r="A22" s="29"/>
      <c r="B22" s="29"/>
      <c r="C22" s="29"/>
      <c r="D22" s="29"/>
      <c r="E22" s="29"/>
      <c r="F22" s="29"/>
      <c r="G22" s="29"/>
      <c r="H22" s="29"/>
      <c r="I22" s="29"/>
      <c r="J22" s="29"/>
      <c r="K22" s="29">
        <v>10720</v>
      </c>
      <c r="L22" s="29" t="s">
        <v>355</v>
      </c>
      <c r="M22" s="29" t="s">
        <v>104</v>
      </c>
      <c r="N22" s="29"/>
      <c r="O22" s="29"/>
      <c r="P22" s="29"/>
      <c r="Q22" s="29"/>
      <c r="R22" s="29"/>
      <c r="S22" s="29"/>
      <c r="T22" s="29"/>
      <c r="U22" s="29"/>
    </row>
    <row r="23" spans="1:21" x14ac:dyDescent="0.45">
      <c r="A23" s="29"/>
      <c r="B23" s="29"/>
      <c r="C23" s="29"/>
      <c r="D23" s="29"/>
      <c r="E23" s="29"/>
      <c r="F23" s="29"/>
      <c r="G23" s="29"/>
      <c r="H23" s="29"/>
      <c r="I23" s="29"/>
      <c r="J23" s="29"/>
      <c r="K23" s="29">
        <v>10730</v>
      </c>
      <c r="L23" s="29" t="s">
        <v>356</v>
      </c>
      <c r="M23" s="29" t="s">
        <v>105</v>
      </c>
      <c r="N23" s="29"/>
      <c r="O23" s="29"/>
      <c r="P23" s="29"/>
      <c r="Q23" s="29"/>
      <c r="R23" s="29"/>
      <c r="S23" s="29"/>
      <c r="T23" s="29"/>
      <c r="U23" s="29"/>
    </row>
    <row r="24" spans="1:21" x14ac:dyDescent="0.45">
      <c r="A24" s="29"/>
      <c r="B24" s="29"/>
      <c r="C24" s="29"/>
      <c r="D24" s="29"/>
      <c r="E24" s="29"/>
      <c r="F24" s="29"/>
      <c r="G24" s="29"/>
      <c r="H24" s="29"/>
      <c r="I24" s="29"/>
      <c r="J24" s="29"/>
      <c r="K24" s="29">
        <v>10810</v>
      </c>
      <c r="L24" s="29" t="s">
        <v>357</v>
      </c>
      <c r="M24" s="29" t="s">
        <v>106</v>
      </c>
      <c r="N24" s="29"/>
      <c r="O24" s="29"/>
      <c r="P24" s="29"/>
      <c r="Q24" s="29"/>
      <c r="R24" s="29"/>
      <c r="S24" s="29"/>
      <c r="T24" s="29"/>
      <c r="U24" s="29"/>
    </row>
    <row r="25" spans="1:21" x14ac:dyDescent="0.45">
      <c r="A25" s="29"/>
      <c r="B25" s="29"/>
      <c r="C25" s="29"/>
      <c r="D25" s="29"/>
      <c r="E25" s="29"/>
      <c r="F25" s="29"/>
      <c r="G25" s="29"/>
      <c r="H25" s="29"/>
      <c r="I25" s="29"/>
      <c r="J25" s="29"/>
      <c r="K25" s="29">
        <v>10821</v>
      </c>
      <c r="L25" s="29" t="s">
        <v>358</v>
      </c>
      <c r="M25" s="29" t="s">
        <v>107</v>
      </c>
      <c r="N25" s="29"/>
      <c r="O25" s="29"/>
      <c r="P25" s="29"/>
      <c r="Q25" s="29"/>
      <c r="R25" s="29"/>
      <c r="S25" s="29"/>
      <c r="T25" s="29"/>
      <c r="U25" s="29"/>
    </row>
    <row r="26" spans="1:21" x14ac:dyDescent="0.45">
      <c r="A26" s="29"/>
      <c r="B26" s="29"/>
      <c r="C26" s="29"/>
      <c r="D26" s="29"/>
      <c r="E26" s="29"/>
      <c r="F26" s="29"/>
      <c r="G26" s="29"/>
      <c r="H26" s="29"/>
      <c r="I26" s="29"/>
      <c r="J26" s="29"/>
      <c r="K26" s="29">
        <v>10822</v>
      </c>
      <c r="L26" s="29" t="s">
        <v>359</v>
      </c>
      <c r="M26" s="29" t="s">
        <v>108</v>
      </c>
      <c r="N26" s="29"/>
      <c r="O26" s="29"/>
      <c r="P26" s="29"/>
      <c r="Q26" s="29"/>
      <c r="R26" s="29"/>
      <c r="S26" s="29"/>
      <c r="T26" s="29"/>
      <c r="U26" s="29"/>
    </row>
    <row r="27" spans="1:21" x14ac:dyDescent="0.45">
      <c r="A27" s="29"/>
      <c r="B27" s="29"/>
      <c r="C27" s="29"/>
      <c r="D27" s="29"/>
      <c r="E27" s="29"/>
      <c r="F27" s="29"/>
      <c r="G27" s="29"/>
      <c r="H27" s="29"/>
      <c r="I27" s="29"/>
      <c r="J27" s="29"/>
      <c r="K27" s="29">
        <v>10831</v>
      </c>
      <c r="L27" s="29" t="s">
        <v>109</v>
      </c>
      <c r="M27" s="29" t="s">
        <v>109</v>
      </c>
      <c r="N27" s="29"/>
      <c r="O27" s="29"/>
      <c r="P27" s="29"/>
      <c r="Q27" s="29"/>
      <c r="R27" s="29"/>
      <c r="S27" s="29"/>
      <c r="T27" s="29"/>
      <c r="U27" s="29"/>
    </row>
    <row r="28" spans="1:21" x14ac:dyDescent="0.45">
      <c r="A28" s="29"/>
      <c r="B28" s="29"/>
      <c r="C28" s="29"/>
      <c r="D28" s="29"/>
      <c r="E28" s="29"/>
      <c r="F28" s="29"/>
      <c r="G28" s="29"/>
      <c r="H28" s="29"/>
      <c r="I28" s="29"/>
      <c r="J28" s="29"/>
      <c r="K28" s="29">
        <v>10832</v>
      </c>
      <c r="L28" s="29" t="s">
        <v>110</v>
      </c>
      <c r="M28" s="29" t="s">
        <v>110</v>
      </c>
      <c r="N28" s="29"/>
      <c r="O28" s="29"/>
      <c r="P28" s="29"/>
      <c r="Q28" s="29"/>
      <c r="R28" s="29"/>
      <c r="S28" s="29"/>
      <c r="T28" s="29"/>
      <c r="U28" s="29"/>
    </row>
    <row r="29" spans="1:21" x14ac:dyDescent="0.45">
      <c r="A29" s="29"/>
      <c r="B29" s="29"/>
      <c r="C29" s="29"/>
      <c r="D29" s="29"/>
      <c r="E29" s="29"/>
      <c r="F29" s="29"/>
      <c r="G29" s="29"/>
      <c r="H29" s="29"/>
      <c r="I29" s="29"/>
      <c r="J29" s="29"/>
      <c r="K29" s="29">
        <v>10840</v>
      </c>
      <c r="L29" s="29" t="s">
        <v>360</v>
      </c>
      <c r="M29" s="29" t="s">
        <v>111</v>
      </c>
      <c r="N29" s="29"/>
      <c r="O29" s="29"/>
      <c r="P29" s="29"/>
      <c r="Q29" s="29"/>
      <c r="R29" s="29"/>
      <c r="S29" s="29"/>
      <c r="T29" s="29"/>
      <c r="U29" s="29"/>
    </row>
    <row r="30" spans="1:21" x14ac:dyDescent="0.45">
      <c r="A30" s="29"/>
      <c r="B30" s="29"/>
      <c r="C30" s="29"/>
      <c r="D30" s="29"/>
      <c r="E30" s="29"/>
      <c r="F30" s="29"/>
      <c r="G30" s="29"/>
      <c r="H30" s="29"/>
      <c r="I30" s="29"/>
      <c r="J30" s="29"/>
      <c r="K30" s="29">
        <v>10850</v>
      </c>
      <c r="L30" s="29" t="s">
        <v>361</v>
      </c>
      <c r="M30" s="29" t="s">
        <v>112</v>
      </c>
      <c r="N30" s="29"/>
      <c r="O30" s="29"/>
      <c r="P30" s="29"/>
      <c r="Q30" s="29"/>
      <c r="R30" s="29"/>
      <c r="S30" s="29"/>
      <c r="T30" s="29"/>
      <c r="U30" s="29"/>
    </row>
    <row r="31" spans="1:21" x14ac:dyDescent="0.45">
      <c r="A31" s="29"/>
      <c r="B31" s="29"/>
      <c r="C31" s="29"/>
      <c r="D31" s="29"/>
      <c r="E31" s="29"/>
      <c r="F31" s="29"/>
      <c r="G31" s="29"/>
      <c r="H31" s="29"/>
      <c r="I31" s="29"/>
      <c r="J31" s="29"/>
      <c r="K31" s="29">
        <v>10860</v>
      </c>
      <c r="L31" s="29" t="s">
        <v>362</v>
      </c>
      <c r="M31" s="29" t="s">
        <v>113</v>
      </c>
      <c r="N31" s="29"/>
      <c r="O31" s="29"/>
      <c r="P31" s="29"/>
      <c r="Q31" s="29"/>
      <c r="R31" s="29"/>
      <c r="S31" s="29"/>
      <c r="T31" s="29"/>
      <c r="U31" s="29"/>
    </row>
    <row r="32" spans="1:21" x14ac:dyDescent="0.45">
      <c r="A32" s="29"/>
      <c r="B32" s="29"/>
      <c r="C32" s="29"/>
      <c r="D32" s="29"/>
      <c r="E32" s="29"/>
      <c r="F32" s="29"/>
      <c r="G32" s="29"/>
      <c r="H32" s="29"/>
      <c r="I32" s="29"/>
      <c r="J32" s="29"/>
      <c r="K32" s="29">
        <v>10890</v>
      </c>
      <c r="L32" s="29" t="s">
        <v>363</v>
      </c>
      <c r="M32" s="29" t="s">
        <v>114</v>
      </c>
      <c r="N32" s="29"/>
      <c r="O32" s="29"/>
      <c r="P32" s="29"/>
      <c r="Q32" s="29"/>
      <c r="R32" s="29"/>
      <c r="S32" s="29"/>
      <c r="T32" s="29"/>
      <c r="U32" s="29"/>
    </row>
    <row r="33" spans="1:21" x14ac:dyDescent="0.45">
      <c r="A33" s="29"/>
      <c r="B33" s="29"/>
      <c r="C33" s="29"/>
      <c r="D33" s="29"/>
      <c r="E33" s="29"/>
      <c r="F33" s="29"/>
      <c r="G33" s="29"/>
      <c r="H33" s="29"/>
      <c r="I33" s="29"/>
      <c r="J33" s="29"/>
      <c r="K33" s="29">
        <v>10910</v>
      </c>
      <c r="L33" s="29" t="s">
        <v>364</v>
      </c>
      <c r="M33" s="29" t="s">
        <v>115</v>
      </c>
      <c r="N33" s="29"/>
      <c r="O33" s="29"/>
      <c r="P33" s="29"/>
      <c r="Q33" s="29"/>
      <c r="R33" s="29"/>
      <c r="S33" s="29"/>
      <c r="T33" s="29"/>
      <c r="U33" s="29"/>
    </row>
    <row r="34" spans="1:21" x14ac:dyDescent="0.45">
      <c r="A34" s="29"/>
      <c r="B34" s="29"/>
      <c r="C34" s="29"/>
      <c r="D34" s="29"/>
      <c r="E34" s="29"/>
      <c r="F34" s="29"/>
      <c r="G34" s="29"/>
      <c r="H34" s="29"/>
      <c r="I34" s="29"/>
      <c r="J34" s="29"/>
      <c r="K34" s="29">
        <v>10920</v>
      </c>
      <c r="L34" s="29" t="s">
        <v>365</v>
      </c>
      <c r="M34" s="29" t="s">
        <v>116</v>
      </c>
      <c r="N34" s="29"/>
      <c r="O34" s="29"/>
      <c r="P34" s="29"/>
      <c r="Q34" s="29"/>
      <c r="R34" s="29"/>
      <c r="S34" s="29"/>
      <c r="T34" s="29"/>
      <c r="U34" s="29"/>
    </row>
    <row r="35" spans="1:21" x14ac:dyDescent="0.45">
      <c r="A35" s="29"/>
      <c r="B35" s="29"/>
      <c r="C35" s="29"/>
      <c r="D35" s="29"/>
      <c r="E35" s="29"/>
      <c r="F35" s="29"/>
      <c r="G35" s="29"/>
      <c r="H35" s="29"/>
      <c r="I35" s="29"/>
      <c r="J35" s="29"/>
      <c r="K35" s="29">
        <v>11010</v>
      </c>
      <c r="L35" s="29" t="s">
        <v>117</v>
      </c>
      <c r="M35" s="29" t="s">
        <v>117</v>
      </c>
      <c r="N35" s="29"/>
      <c r="O35" s="29"/>
      <c r="P35" s="29"/>
      <c r="Q35" s="29"/>
      <c r="R35" s="29"/>
      <c r="S35" s="29"/>
      <c r="T35" s="29"/>
      <c r="U35" s="29"/>
    </row>
    <row r="36" spans="1:21" x14ac:dyDescent="0.45">
      <c r="A36" s="29"/>
      <c r="B36" s="29"/>
      <c r="C36" s="29"/>
      <c r="D36" s="29"/>
      <c r="E36" s="29"/>
      <c r="F36" s="29"/>
      <c r="G36" s="29"/>
      <c r="H36" s="29"/>
      <c r="I36" s="29"/>
      <c r="J36" s="29"/>
      <c r="K36" s="29">
        <v>11020</v>
      </c>
      <c r="L36" s="29" t="s">
        <v>366</v>
      </c>
      <c r="M36" s="29" t="s">
        <v>118</v>
      </c>
      <c r="N36" s="29"/>
      <c r="O36" s="29"/>
      <c r="P36" s="29"/>
      <c r="Q36" s="29"/>
      <c r="R36" s="29"/>
      <c r="S36" s="29"/>
      <c r="T36" s="29"/>
      <c r="U36" s="29"/>
    </row>
    <row r="37" spans="1:21" x14ac:dyDescent="0.45">
      <c r="A37" s="29"/>
      <c r="B37" s="29"/>
      <c r="C37" s="29"/>
      <c r="D37" s="29"/>
      <c r="E37" s="29"/>
      <c r="F37" s="29"/>
      <c r="G37" s="29"/>
      <c r="H37" s="29"/>
      <c r="I37" s="29"/>
      <c r="J37" s="29"/>
      <c r="K37" s="29">
        <v>11030</v>
      </c>
      <c r="L37" s="29" t="s">
        <v>367</v>
      </c>
      <c r="M37" s="29" t="s">
        <v>119</v>
      </c>
      <c r="N37" s="29"/>
      <c r="O37" s="29"/>
      <c r="P37" s="29"/>
      <c r="Q37" s="29"/>
      <c r="R37" s="29"/>
      <c r="S37" s="29"/>
      <c r="T37" s="29"/>
      <c r="U37" s="29"/>
    </row>
    <row r="38" spans="1:21" x14ac:dyDescent="0.45">
      <c r="A38" s="29"/>
      <c r="B38" s="29"/>
      <c r="C38" s="29"/>
      <c r="D38" s="29"/>
      <c r="E38" s="29"/>
      <c r="F38" s="29"/>
      <c r="G38" s="29"/>
      <c r="H38" s="29"/>
      <c r="I38" s="29"/>
      <c r="J38" s="29"/>
      <c r="K38" s="29">
        <v>11040</v>
      </c>
      <c r="L38" s="29" t="s">
        <v>368</v>
      </c>
      <c r="M38" s="29" t="s">
        <v>120</v>
      </c>
      <c r="N38" s="29"/>
      <c r="O38" s="29"/>
      <c r="P38" s="29"/>
      <c r="Q38" s="29"/>
      <c r="R38" s="29"/>
      <c r="S38" s="29"/>
      <c r="T38" s="29"/>
      <c r="U38" s="29"/>
    </row>
    <row r="39" spans="1:21" x14ac:dyDescent="0.45">
      <c r="A39" s="29"/>
      <c r="B39" s="29"/>
      <c r="C39" s="29"/>
      <c r="D39" s="29"/>
      <c r="E39" s="29"/>
      <c r="F39" s="29"/>
      <c r="G39" s="29"/>
      <c r="H39" s="29"/>
      <c r="I39" s="29"/>
      <c r="J39" s="29"/>
      <c r="K39" s="29">
        <v>11050</v>
      </c>
      <c r="L39" s="29" t="s">
        <v>369</v>
      </c>
      <c r="M39" s="29" t="s">
        <v>121</v>
      </c>
      <c r="N39" s="29"/>
      <c r="O39" s="29"/>
      <c r="P39" s="29"/>
      <c r="Q39" s="29"/>
      <c r="R39" s="29"/>
      <c r="S39" s="29"/>
      <c r="T39" s="29"/>
      <c r="U39" s="29"/>
    </row>
    <row r="40" spans="1:21" x14ac:dyDescent="0.45">
      <c r="A40" s="29"/>
      <c r="B40" s="29"/>
      <c r="C40" s="29"/>
      <c r="D40" s="29"/>
      <c r="E40" s="29"/>
      <c r="F40" s="29"/>
      <c r="G40" s="29"/>
      <c r="H40" s="29"/>
      <c r="I40" s="29"/>
      <c r="J40" s="29"/>
      <c r="K40" s="29">
        <v>11060</v>
      </c>
      <c r="L40" s="29" t="s">
        <v>370</v>
      </c>
      <c r="M40" s="29" t="s">
        <v>122</v>
      </c>
      <c r="N40" s="29"/>
      <c r="O40" s="29"/>
      <c r="P40" s="29"/>
      <c r="Q40" s="29"/>
      <c r="R40" s="29"/>
      <c r="S40" s="29"/>
      <c r="T40" s="29"/>
      <c r="U40" s="29"/>
    </row>
    <row r="41" spans="1:21" x14ac:dyDescent="0.45">
      <c r="A41" s="29"/>
      <c r="B41" s="29"/>
      <c r="C41" s="29"/>
      <c r="D41" s="29"/>
      <c r="E41" s="29"/>
      <c r="F41" s="29"/>
      <c r="G41" s="29"/>
      <c r="H41" s="29"/>
      <c r="I41" s="29"/>
      <c r="J41" s="29"/>
      <c r="K41" s="29">
        <v>11070</v>
      </c>
      <c r="L41" s="29" t="s">
        <v>371</v>
      </c>
      <c r="M41" s="29" t="s">
        <v>123</v>
      </c>
      <c r="N41" s="29"/>
      <c r="O41" s="29"/>
      <c r="P41" s="29"/>
      <c r="Q41" s="29"/>
      <c r="R41" s="29"/>
      <c r="S41" s="29"/>
      <c r="T41" s="29"/>
      <c r="U41" s="29"/>
    </row>
    <row r="42" spans="1:21" x14ac:dyDescent="0.45">
      <c r="A42" s="29"/>
      <c r="B42" s="29"/>
      <c r="C42" s="29"/>
      <c r="D42" s="29"/>
      <c r="E42" s="29"/>
      <c r="F42" s="29"/>
      <c r="G42" s="29"/>
      <c r="H42" s="29"/>
      <c r="I42" s="29"/>
      <c r="J42" s="29"/>
      <c r="K42" s="29">
        <v>12000</v>
      </c>
      <c r="L42" s="29" t="s">
        <v>372</v>
      </c>
      <c r="M42" s="29" t="s">
        <v>124</v>
      </c>
      <c r="N42" s="29"/>
      <c r="O42" s="29"/>
      <c r="P42" s="29"/>
      <c r="Q42" s="29"/>
      <c r="R42" s="29"/>
      <c r="S42" s="29"/>
      <c r="T42" s="29"/>
      <c r="U42" s="29"/>
    </row>
    <row r="43" spans="1:21" x14ac:dyDescent="0.45">
      <c r="A43" s="29"/>
      <c r="B43" s="29"/>
      <c r="C43" s="29"/>
      <c r="D43" s="29"/>
      <c r="E43" s="29"/>
      <c r="F43" s="29"/>
      <c r="G43" s="29"/>
      <c r="H43" s="29"/>
      <c r="I43" s="29"/>
      <c r="J43" s="29"/>
      <c r="K43" s="29">
        <v>13100</v>
      </c>
      <c r="L43" s="29" t="s">
        <v>125</v>
      </c>
      <c r="M43" s="29" t="s">
        <v>125</v>
      </c>
      <c r="N43" s="29"/>
      <c r="O43" s="29"/>
      <c r="P43" s="29"/>
      <c r="Q43" s="29"/>
      <c r="R43" s="29"/>
      <c r="S43" s="29"/>
      <c r="T43" s="29"/>
      <c r="U43" s="29"/>
    </row>
    <row r="44" spans="1:21" x14ac:dyDescent="0.45">
      <c r="A44" s="29"/>
      <c r="B44" s="29"/>
      <c r="C44" s="29"/>
      <c r="D44" s="29"/>
      <c r="E44" s="29"/>
      <c r="F44" s="29"/>
      <c r="G44" s="29"/>
      <c r="H44" s="29"/>
      <c r="I44" s="29"/>
      <c r="J44" s="29"/>
      <c r="K44" s="29">
        <v>13200</v>
      </c>
      <c r="L44" s="29" t="s">
        <v>126</v>
      </c>
      <c r="M44" s="29" t="s">
        <v>126</v>
      </c>
      <c r="N44" s="29"/>
      <c r="O44" s="29"/>
      <c r="P44" s="29"/>
      <c r="Q44" s="29"/>
      <c r="R44" s="29"/>
      <c r="S44" s="29"/>
      <c r="T44" s="29"/>
      <c r="U44" s="29"/>
    </row>
    <row r="45" spans="1:21" x14ac:dyDescent="0.45">
      <c r="A45" s="29"/>
      <c r="B45" s="29"/>
      <c r="C45" s="29"/>
      <c r="D45" s="29"/>
      <c r="E45" s="29"/>
      <c r="F45" s="29"/>
      <c r="G45" s="29"/>
      <c r="H45" s="29"/>
      <c r="I45" s="29"/>
      <c r="J45" s="29"/>
      <c r="K45" s="29">
        <v>13300</v>
      </c>
      <c r="L45" s="29" t="s">
        <v>127</v>
      </c>
      <c r="M45" s="29" t="s">
        <v>127</v>
      </c>
      <c r="N45" s="29"/>
      <c r="O45" s="29"/>
      <c r="P45" s="29"/>
      <c r="Q45" s="29"/>
      <c r="R45" s="29"/>
      <c r="S45" s="29"/>
      <c r="T45" s="29"/>
      <c r="U45" s="29"/>
    </row>
    <row r="46" spans="1:21" x14ac:dyDescent="0.45">
      <c r="A46" s="29"/>
      <c r="B46" s="29"/>
      <c r="C46" s="29"/>
      <c r="D46" s="29"/>
      <c r="E46" s="29"/>
      <c r="F46" s="29"/>
      <c r="G46" s="29"/>
      <c r="H46" s="29"/>
      <c r="I46" s="29"/>
      <c r="J46" s="29"/>
      <c r="K46" s="29">
        <v>13910</v>
      </c>
      <c r="L46" s="29" t="s">
        <v>373</v>
      </c>
      <c r="M46" s="29" t="s">
        <v>128</v>
      </c>
      <c r="N46" s="29"/>
      <c r="O46" s="29"/>
      <c r="P46" s="29"/>
      <c r="Q46" s="29"/>
      <c r="R46" s="29"/>
      <c r="S46" s="29"/>
      <c r="T46" s="29"/>
      <c r="U46" s="29"/>
    </row>
    <row r="47" spans="1:21" x14ac:dyDescent="0.45">
      <c r="A47" s="29"/>
      <c r="B47" s="29"/>
      <c r="C47" s="29"/>
      <c r="D47" s="29"/>
      <c r="E47" s="29"/>
      <c r="F47" s="29"/>
      <c r="G47" s="29"/>
      <c r="H47" s="29"/>
      <c r="I47" s="29"/>
      <c r="J47" s="29"/>
      <c r="K47" s="29">
        <v>13921</v>
      </c>
      <c r="L47" s="29" t="s">
        <v>374</v>
      </c>
      <c r="M47" s="29" t="s">
        <v>129</v>
      </c>
      <c r="N47" s="29"/>
      <c r="O47" s="29"/>
      <c r="P47" s="29"/>
      <c r="Q47" s="29"/>
      <c r="R47" s="29"/>
      <c r="S47" s="29"/>
      <c r="T47" s="29"/>
      <c r="U47" s="29"/>
    </row>
    <row r="48" spans="1:21" x14ac:dyDescent="0.45">
      <c r="A48" s="29"/>
      <c r="B48" s="29"/>
      <c r="C48" s="29"/>
      <c r="D48" s="29"/>
      <c r="E48" s="29"/>
      <c r="F48" s="29"/>
      <c r="G48" s="29"/>
      <c r="H48" s="29"/>
      <c r="I48" s="29"/>
      <c r="J48" s="29"/>
      <c r="K48" s="29">
        <v>13922</v>
      </c>
      <c r="L48" s="29" t="s">
        <v>375</v>
      </c>
      <c r="M48" s="29" t="s">
        <v>130</v>
      </c>
      <c r="N48" s="29"/>
      <c r="O48" s="29"/>
      <c r="P48" s="29"/>
      <c r="Q48" s="29"/>
      <c r="R48" s="29"/>
      <c r="S48" s="29"/>
      <c r="T48" s="29"/>
      <c r="U48" s="29"/>
    </row>
    <row r="49" spans="1:21" x14ac:dyDescent="0.45">
      <c r="A49" s="29"/>
      <c r="B49" s="29"/>
      <c r="C49" s="29"/>
      <c r="D49" s="29"/>
      <c r="E49" s="29"/>
      <c r="F49" s="29"/>
      <c r="G49" s="29"/>
      <c r="H49" s="29"/>
      <c r="I49" s="29"/>
      <c r="J49" s="29"/>
      <c r="K49" s="29">
        <v>13923</v>
      </c>
      <c r="L49" s="29" t="s">
        <v>376</v>
      </c>
      <c r="M49" s="29" t="s">
        <v>131</v>
      </c>
      <c r="N49" s="29"/>
      <c r="O49" s="29"/>
      <c r="P49" s="29"/>
      <c r="Q49" s="29"/>
      <c r="R49" s="29"/>
      <c r="S49" s="29"/>
      <c r="T49" s="29"/>
      <c r="U49" s="29"/>
    </row>
    <row r="50" spans="1:21" x14ac:dyDescent="0.45">
      <c r="A50" s="29"/>
      <c r="B50" s="29"/>
      <c r="C50" s="29"/>
      <c r="D50" s="29"/>
      <c r="E50" s="29"/>
      <c r="F50" s="29"/>
      <c r="G50" s="29"/>
      <c r="H50" s="29"/>
      <c r="I50" s="29"/>
      <c r="J50" s="29"/>
      <c r="K50" s="29">
        <v>13931</v>
      </c>
      <c r="L50" s="29" t="s">
        <v>377</v>
      </c>
      <c r="M50" s="29" t="s">
        <v>132</v>
      </c>
      <c r="N50" s="29"/>
      <c r="O50" s="29"/>
      <c r="P50" s="29"/>
      <c r="Q50" s="29"/>
      <c r="R50" s="29"/>
      <c r="S50" s="29"/>
      <c r="T50" s="29"/>
      <c r="U50" s="29"/>
    </row>
    <row r="51" spans="1:21" x14ac:dyDescent="0.45">
      <c r="A51" s="29"/>
      <c r="B51" s="29"/>
      <c r="C51" s="29"/>
      <c r="D51" s="29"/>
      <c r="E51" s="29"/>
      <c r="F51" s="29"/>
      <c r="G51" s="29"/>
      <c r="H51" s="29"/>
      <c r="I51" s="29"/>
      <c r="J51" s="29"/>
      <c r="K51" s="29">
        <v>13939</v>
      </c>
      <c r="L51" s="29" t="s">
        <v>378</v>
      </c>
      <c r="M51" s="29" t="s">
        <v>133</v>
      </c>
      <c r="N51" s="29"/>
      <c r="O51" s="29"/>
      <c r="P51" s="29"/>
      <c r="Q51" s="29"/>
      <c r="R51" s="29"/>
      <c r="S51" s="29"/>
      <c r="T51" s="29"/>
      <c r="U51" s="29"/>
    </row>
    <row r="52" spans="1:21" x14ac:dyDescent="0.45">
      <c r="A52" s="29"/>
      <c r="B52" s="29"/>
      <c r="C52" s="29"/>
      <c r="D52" s="29"/>
      <c r="E52" s="29"/>
      <c r="F52" s="29"/>
      <c r="G52" s="29"/>
      <c r="H52" s="29"/>
      <c r="I52" s="29"/>
      <c r="J52" s="29"/>
      <c r="K52" s="29">
        <v>13940</v>
      </c>
      <c r="L52" s="29" t="s">
        <v>379</v>
      </c>
      <c r="M52" s="29" t="s">
        <v>134</v>
      </c>
      <c r="N52" s="29"/>
      <c r="O52" s="29"/>
      <c r="P52" s="29"/>
      <c r="Q52" s="29"/>
      <c r="R52" s="29"/>
      <c r="S52" s="29"/>
      <c r="T52" s="29"/>
      <c r="U52" s="29"/>
    </row>
    <row r="53" spans="1:21" x14ac:dyDescent="0.45">
      <c r="A53" s="29"/>
      <c r="B53" s="29"/>
      <c r="C53" s="29"/>
      <c r="D53" s="29"/>
      <c r="E53" s="29"/>
      <c r="F53" s="29"/>
      <c r="G53" s="29"/>
      <c r="H53" s="29"/>
      <c r="I53" s="29"/>
      <c r="J53" s="29"/>
      <c r="K53" s="29">
        <v>13950</v>
      </c>
      <c r="L53" s="29" t="s">
        <v>380</v>
      </c>
      <c r="M53" s="29" t="s">
        <v>135</v>
      </c>
      <c r="N53" s="29"/>
      <c r="O53" s="29"/>
      <c r="P53" s="29"/>
      <c r="Q53" s="29"/>
      <c r="R53" s="29"/>
      <c r="S53" s="29"/>
      <c r="T53" s="29"/>
      <c r="U53" s="29"/>
    </row>
    <row r="54" spans="1:21" x14ac:dyDescent="0.45">
      <c r="A54" s="29"/>
      <c r="B54" s="29"/>
      <c r="C54" s="29"/>
      <c r="D54" s="29"/>
      <c r="E54" s="29"/>
      <c r="F54" s="29"/>
      <c r="G54" s="29"/>
      <c r="H54" s="29"/>
      <c r="I54" s="29"/>
      <c r="J54" s="29"/>
      <c r="K54" s="29">
        <v>13960</v>
      </c>
      <c r="L54" s="29" t="s">
        <v>381</v>
      </c>
      <c r="M54" s="29" t="s">
        <v>136</v>
      </c>
      <c r="N54" s="29"/>
      <c r="O54" s="29"/>
      <c r="P54" s="29"/>
      <c r="Q54" s="29"/>
      <c r="R54" s="29"/>
      <c r="S54" s="29"/>
      <c r="T54" s="29"/>
      <c r="U54" s="29"/>
    </row>
    <row r="55" spans="1:21" x14ac:dyDescent="0.45">
      <c r="A55" s="29"/>
      <c r="B55" s="29"/>
      <c r="C55" s="29"/>
      <c r="D55" s="29"/>
      <c r="E55" s="29"/>
      <c r="F55" s="29"/>
      <c r="G55" s="29"/>
      <c r="H55" s="29"/>
      <c r="I55" s="29"/>
      <c r="J55" s="29"/>
      <c r="K55" s="29">
        <v>13990</v>
      </c>
      <c r="L55" s="29" t="s">
        <v>382</v>
      </c>
      <c r="M55" s="29" t="s">
        <v>137</v>
      </c>
      <c r="N55" s="29"/>
      <c r="O55" s="29"/>
      <c r="P55" s="29"/>
      <c r="Q55" s="29"/>
      <c r="R55" s="29"/>
      <c r="S55" s="29"/>
      <c r="T55" s="29"/>
      <c r="U55" s="29"/>
    </row>
    <row r="56" spans="1:21" x14ac:dyDescent="0.45">
      <c r="A56" s="29"/>
      <c r="B56" s="29"/>
      <c r="C56" s="29"/>
      <c r="D56" s="29"/>
      <c r="E56" s="29"/>
      <c r="F56" s="29"/>
      <c r="G56" s="29"/>
      <c r="H56" s="29"/>
      <c r="I56" s="29"/>
      <c r="J56" s="29"/>
      <c r="K56" s="29">
        <v>14110</v>
      </c>
      <c r="L56" s="29" t="s">
        <v>383</v>
      </c>
      <c r="M56" s="29" t="s">
        <v>138</v>
      </c>
      <c r="N56" s="29"/>
      <c r="O56" s="29"/>
      <c r="P56" s="29"/>
      <c r="Q56" s="29"/>
      <c r="R56" s="29"/>
      <c r="S56" s="29"/>
      <c r="T56" s="29"/>
      <c r="U56" s="29"/>
    </row>
    <row r="57" spans="1:21" x14ac:dyDescent="0.45">
      <c r="A57" s="29"/>
      <c r="B57" s="29"/>
      <c r="C57" s="29"/>
      <c r="D57" s="29"/>
      <c r="E57" s="29"/>
      <c r="F57" s="29"/>
      <c r="G57" s="29"/>
      <c r="H57" s="29"/>
      <c r="I57" s="29"/>
      <c r="J57" s="29"/>
      <c r="K57" s="29">
        <v>14120</v>
      </c>
      <c r="L57" s="29" t="s">
        <v>384</v>
      </c>
      <c r="M57" s="29" t="s">
        <v>139</v>
      </c>
      <c r="N57" s="29"/>
      <c r="O57" s="29"/>
      <c r="P57" s="29"/>
      <c r="Q57" s="29"/>
      <c r="R57" s="29"/>
      <c r="S57" s="29"/>
      <c r="T57" s="29"/>
      <c r="U57" s="29"/>
    </row>
    <row r="58" spans="1:21" x14ac:dyDescent="0.45">
      <c r="A58" s="29"/>
      <c r="B58" s="29"/>
      <c r="C58" s="29"/>
      <c r="D58" s="29"/>
      <c r="E58" s="29"/>
      <c r="F58" s="29"/>
      <c r="G58" s="29"/>
      <c r="H58" s="29"/>
      <c r="I58" s="29"/>
      <c r="J58" s="29"/>
      <c r="K58" s="29">
        <v>14131</v>
      </c>
      <c r="L58" s="29" t="s">
        <v>385</v>
      </c>
      <c r="M58" s="29" t="s">
        <v>140</v>
      </c>
      <c r="N58" s="29"/>
      <c r="O58" s="29"/>
      <c r="P58" s="29"/>
      <c r="Q58" s="29"/>
      <c r="R58" s="29"/>
      <c r="S58" s="29"/>
      <c r="T58" s="29"/>
      <c r="U58" s="29"/>
    </row>
    <row r="59" spans="1:21" x14ac:dyDescent="0.45">
      <c r="A59" s="29"/>
      <c r="B59" s="29"/>
      <c r="C59" s="29"/>
      <c r="D59" s="29"/>
      <c r="E59" s="29"/>
      <c r="F59" s="29"/>
      <c r="G59" s="29"/>
      <c r="H59" s="29"/>
      <c r="I59" s="29"/>
      <c r="J59" s="29"/>
      <c r="K59" s="29">
        <v>14132</v>
      </c>
      <c r="L59" s="29" t="s">
        <v>386</v>
      </c>
      <c r="M59" s="29" t="s">
        <v>141</v>
      </c>
      <c r="N59" s="29"/>
      <c r="O59" s="29"/>
      <c r="P59" s="29"/>
      <c r="Q59" s="29"/>
      <c r="R59" s="29"/>
      <c r="S59" s="29"/>
      <c r="T59" s="29"/>
      <c r="U59" s="29"/>
    </row>
    <row r="60" spans="1:21" x14ac:dyDescent="0.45">
      <c r="A60" s="29"/>
      <c r="B60" s="29"/>
      <c r="C60" s="29"/>
      <c r="D60" s="29"/>
      <c r="E60" s="29"/>
      <c r="F60" s="29"/>
      <c r="G60" s="29"/>
      <c r="H60" s="29"/>
      <c r="I60" s="29"/>
      <c r="J60" s="29"/>
      <c r="K60" s="29">
        <v>14141</v>
      </c>
      <c r="L60" s="29" t="s">
        <v>387</v>
      </c>
      <c r="M60" s="29" t="s">
        <v>142</v>
      </c>
      <c r="N60" s="29"/>
      <c r="O60" s="29"/>
      <c r="P60" s="29"/>
      <c r="Q60" s="29"/>
      <c r="R60" s="29"/>
      <c r="S60" s="29"/>
      <c r="T60" s="29"/>
      <c r="U60" s="29"/>
    </row>
    <row r="61" spans="1:21" x14ac:dyDescent="0.45">
      <c r="A61" s="29"/>
      <c r="B61" s="29"/>
      <c r="C61" s="29"/>
      <c r="D61" s="29"/>
      <c r="E61" s="29"/>
      <c r="F61" s="29"/>
      <c r="G61" s="29"/>
      <c r="H61" s="29"/>
      <c r="I61" s="29"/>
      <c r="J61" s="29"/>
      <c r="K61" s="29">
        <v>14142</v>
      </c>
      <c r="L61" s="29" t="s">
        <v>388</v>
      </c>
      <c r="M61" s="29" t="s">
        <v>143</v>
      </c>
      <c r="N61" s="29"/>
      <c r="O61" s="29"/>
      <c r="P61" s="29"/>
      <c r="Q61" s="29"/>
      <c r="R61" s="29"/>
      <c r="S61" s="29"/>
      <c r="T61" s="29"/>
      <c r="U61" s="29"/>
    </row>
    <row r="62" spans="1:21" x14ac:dyDescent="0.45">
      <c r="A62" s="29"/>
      <c r="B62" s="29"/>
      <c r="C62" s="29"/>
      <c r="D62" s="29"/>
      <c r="E62" s="29"/>
      <c r="F62" s="29"/>
      <c r="G62" s="29"/>
      <c r="H62" s="29"/>
      <c r="I62" s="29"/>
      <c r="J62" s="29"/>
      <c r="K62" s="29">
        <v>14190</v>
      </c>
      <c r="L62" s="29" t="s">
        <v>389</v>
      </c>
      <c r="M62" s="29" t="s">
        <v>144</v>
      </c>
      <c r="N62" s="29"/>
      <c r="O62" s="29"/>
      <c r="P62" s="29"/>
      <c r="Q62" s="29"/>
      <c r="R62" s="29"/>
      <c r="S62" s="29"/>
      <c r="T62" s="29"/>
      <c r="U62" s="29"/>
    </row>
    <row r="63" spans="1:21" x14ac:dyDescent="0.45">
      <c r="A63" s="29"/>
      <c r="B63" s="29"/>
      <c r="C63" s="29"/>
      <c r="D63" s="29"/>
      <c r="E63" s="29"/>
      <c r="F63" s="29"/>
      <c r="G63" s="29"/>
      <c r="H63" s="29"/>
      <c r="I63" s="29"/>
      <c r="J63" s="29"/>
      <c r="K63" s="29">
        <v>14200</v>
      </c>
      <c r="L63" s="29" t="s">
        <v>390</v>
      </c>
      <c r="M63" s="29" t="s">
        <v>145</v>
      </c>
      <c r="N63" s="29"/>
      <c r="O63" s="29"/>
      <c r="P63" s="29"/>
      <c r="Q63" s="29"/>
      <c r="R63" s="29"/>
      <c r="S63" s="29"/>
      <c r="T63" s="29"/>
      <c r="U63" s="29"/>
    </row>
    <row r="64" spans="1:21" x14ac:dyDescent="0.45">
      <c r="A64" s="29"/>
      <c r="B64" s="29"/>
      <c r="C64" s="29"/>
      <c r="D64" s="29"/>
      <c r="E64" s="29"/>
      <c r="F64" s="29"/>
      <c r="G64" s="29"/>
      <c r="H64" s="29"/>
      <c r="I64" s="29"/>
      <c r="J64" s="29"/>
      <c r="K64" s="29">
        <v>14310</v>
      </c>
      <c r="L64" s="29" t="s">
        <v>391</v>
      </c>
      <c r="M64" s="29" t="s">
        <v>146</v>
      </c>
      <c r="N64" s="29"/>
      <c r="O64" s="29"/>
      <c r="P64" s="29"/>
      <c r="Q64" s="29"/>
      <c r="R64" s="29"/>
      <c r="S64" s="29"/>
      <c r="T64" s="29"/>
      <c r="U64" s="29"/>
    </row>
    <row r="65" spans="1:21" x14ac:dyDescent="0.45">
      <c r="A65" s="29"/>
      <c r="B65" s="29"/>
      <c r="C65" s="29"/>
      <c r="D65" s="29"/>
      <c r="E65" s="29"/>
      <c r="F65" s="29"/>
      <c r="G65" s="29"/>
      <c r="H65" s="29"/>
      <c r="I65" s="29"/>
      <c r="J65" s="29"/>
      <c r="K65" s="29">
        <v>14390</v>
      </c>
      <c r="L65" s="29" t="s">
        <v>392</v>
      </c>
      <c r="M65" s="29" t="s">
        <v>147</v>
      </c>
      <c r="N65" s="29"/>
      <c r="O65" s="29"/>
      <c r="P65" s="29"/>
      <c r="Q65" s="29"/>
      <c r="R65" s="29"/>
      <c r="S65" s="29"/>
      <c r="T65" s="29"/>
      <c r="U65" s="29"/>
    </row>
    <row r="66" spans="1:21" x14ac:dyDescent="0.45">
      <c r="A66" s="29"/>
      <c r="B66" s="29"/>
      <c r="C66" s="29"/>
      <c r="D66" s="29"/>
      <c r="E66" s="29"/>
      <c r="F66" s="29"/>
      <c r="G66" s="29"/>
      <c r="H66" s="29"/>
      <c r="I66" s="29"/>
      <c r="J66" s="29"/>
      <c r="K66" s="29">
        <v>15110</v>
      </c>
      <c r="L66" s="29" t="s">
        <v>148</v>
      </c>
      <c r="M66" s="29" t="s">
        <v>148</v>
      </c>
      <c r="N66" s="29"/>
      <c r="O66" s="29"/>
      <c r="P66" s="29"/>
      <c r="Q66" s="29"/>
      <c r="R66" s="29"/>
      <c r="S66" s="29"/>
      <c r="T66" s="29"/>
      <c r="U66" s="29"/>
    </row>
    <row r="67" spans="1:21" x14ac:dyDescent="0.45">
      <c r="A67" s="29"/>
      <c r="B67" s="29"/>
      <c r="C67" s="29"/>
      <c r="D67" s="29"/>
      <c r="E67" s="29"/>
      <c r="F67" s="29"/>
      <c r="G67" s="29"/>
      <c r="H67" s="29"/>
      <c r="I67" s="29"/>
      <c r="J67" s="29"/>
      <c r="K67" s="29">
        <v>15120</v>
      </c>
      <c r="L67" s="29" t="s">
        <v>393</v>
      </c>
      <c r="M67" s="29" t="s">
        <v>149</v>
      </c>
      <c r="N67" s="29"/>
      <c r="O67" s="29"/>
      <c r="P67" s="29"/>
      <c r="Q67" s="29"/>
      <c r="R67" s="29"/>
      <c r="S67" s="29"/>
      <c r="T67" s="29"/>
      <c r="U67" s="29"/>
    </row>
    <row r="68" spans="1:21" x14ac:dyDescent="0.45">
      <c r="A68" s="29"/>
      <c r="B68" s="29"/>
      <c r="C68" s="29"/>
      <c r="D68" s="29"/>
      <c r="E68" s="29"/>
      <c r="F68" s="29"/>
      <c r="G68" s="29"/>
      <c r="H68" s="29"/>
      <c r="I68" s="29"/>
      <c r="J68" s="29"/>
      <c r="K68" s="29">
        <v>15200</v>
      </c>
      <c r="L68" s="29" t="s">
        <v>394</v>
      </c>
      <c r="M68" s="29" t="s">
        <v>150</v>
      </c>
      <c r="N68" s="29"/>
      <c r="O68" s="29"/>
      <c r="P68" s="29"/>
      <c r="Q68" s="29"/>
      <c r="R68" s="29"/>
      <c r="S68" s="29"/>
      <c r="T68" s="29"/>
      <c r="U68" s="29"/>
    </row>
    <row r="69" spans="1:21" x14ac:dyDescent="0.45">
      <c r="A69" s="29"/>
      <c r="B69" s="29"/>
      <c r="C69" s="29"/>
      <c r="D69" s="29"/>
      <c r="E69" s="29"/>
      <c r="F69" s="29"/>
      <c r="G69" s="29"/>
      <c r="H69" s="29"/>
      <c r="I69" s="29"/>
      <c r="J69" s="29"/>
      <c r="K69" s="29">
        <v>16100</v>
      </c>
      <c r="L69" s="29" t="s">
        <v>151</v>
      </c>
      <c r="M69" s="29" t="s">
        <v>151</v>
      </c>
      <c r="N69" s="29"/>
      <c r="O69" s="29"/>
      <c r="P69" s="29"/>
      <c r="Q69" s="29"/>
      <c r="R69" s="29"/>
      <c r="S69" s="29"/>
      <c r="T69" s="29"/>
      <c r="U69" s="29"/>
    </row>
    <row r="70" spans="1:21" x14ac:dyDescent="0.45">
      <c r="A70" s="29"/>
      <c r="B70" s="29"/>
      <c r="C70" s="29"/>
      <c r="D70" s="29"/>
      <c r="E70" s="29"/>
      <c r="F70" s="29"/>
      <c r="G70" s="29"/>
      <c r="H70" s="29"/>
      <c r="I70" s="29"/>
      <c r="J70" s="29"/>
      <c r="K70" s="29">
        <v>16210</v>
      </c>
      <c r="L70" s="29" t="s">
        <v>395</v>
      </c>
      <c r="M70" s="29" t="s">
        <v>152</v>
      </c>
      <c r="N70" s="29"/>
      <c r="O70" s="29"/>
      <c r="P70" s="29"/>
      <c r="Q70" s="29"/>
      <c r="R70" s="29"/>
      <c r="S70" s="29"/>
      <c r="T70" s="29"/>
      <c r="U70" s="29"/>
    </row>
    <row r="71" spans="1:21" x14ac:dyDescent="0.45">
      <c r="A71" s="29"/>
      <c r="B71" s="29"/>
      <c r="C71" s="29"/>
      <c r="D71" s="29"/>
      <c r="E71" s="29"/>
      <c r="F71" s="29"/>
      <c r="G71" s="29"/>
      <c r="H71" s="29"/>
      <c r="I71" s="29"/>
      <c r="J71" s="29"/>
      <c r="K71" s="29">
        <v>16220</v>
      </c>
      <c r="L71" s="29" t="s">
        <v>396</v>
      </c>
      <c r="M71" s="29" t="s">
        <v>153</v>
      </c>
      <c r="N71" s="29"/>
      <c r="O71" s="29"/>
      <c r="P71" s="29"/>
      <c r="Q71" s="29"/>
      <c r="R71" s="29"/>
      <c r="S71" s="29"/>
      <c r="T71" s="29"/>
      <c r="U71" s="29"/>
    </row>
    <row r="72" spans="1:21" x14ac:dyDescent="0.45">
      <c r="A72" s="29"/>
      <c r="B72" s="29"/>
      <c r="C72" s="29"/>
      <c r="D72" s="29"/>
      <c r="E72" s="29"/>
      <c r="F72" s="29"/>
      <c r="G72" s="29"/>
      <c r="H72" s="29"/>
      <c r="I72" s="29"/>
      <c r="J72" s="29"/>
      <c r="K72" s="29">
        <v>16230</v>
      </c>
      <c r="L72" s="29" t="s">
        <v>397</v>
      </c>
      <c r="M72" s="29" t="s">
        <v>154</v>
      </c>
      <c r="N72" s="29"/>
      <c r="O72" s="29"/>
      <c r="P72" s="29"/>
      <c r="Q72" s="29"/>
      <c r="R72" s="29"/>
      <c r="S72" s="29"/>
      <c r="T72" s="29"/>
      <c r="U72" s="29"/>
    </row>
    <row r="73" spans="1:21" x14ac:dyDescent="0.45">
      <c r="A73" s="29"/>
      <c r="B73" s="29"/>
      <c r="C73" s="29"/>
      <c r="D73" s="29"/>
      <c r="E73" s="29"/>
      <c r="F73" s="29"/>
      <c r="G73" s="29"/>
      <c r="H73" s="29"/>
      <c r="I73" s="29"/>
      <c r="J73" s="29"/>
      <c r="K73" s="29">
        <v>16240</v>
      </c>
      <c r="L73" s="29" t="s">
        <v>398</v>
      </c>
      <c r="M73" s="29" t="s">
        <v>155</v>
      </c>
      <c r="N73" s="29"/>
      <c r="O73" s="29"/>
      <c r="P73" s="29"/>
      <c r="Q73" s="29"/>
      <c r="R73" s="29"/>
      <c r="S73" s="29"/>
      <c r="T73" s="29"/>
      <c r="U73" s="29"/>
    </row>
    <row r="74" spans="1:21" x14ac:dyDescent="0.45">
      <c r="A74" s="29"/>
      <c r="B74" s="29"/>
      <c r="C74" s="29"/>
      <c r="D74" s="29"/>
      <c r="E74" s="29"/>
      <c r="F74" s="29"/>
      <c r="G74" s="29"/>
      <c r="H74" s="29"/>
      <c r="I74" s="29"/>
      <c r="J74" s="29"/>
      <c r="K74" s="29">
        <v>16290</v>
      </c>
      <c r="L74" s="29" t="s">
        <v>399</v>
      </c>
      <c r="M74" s="29" t="s">
        <v>156</v>
      </c>
      <c r="N74" s="29"/>
      <c r="O74" s="29"/>
      <c r="P74" s="29"/>
      <c r="Q74" s="29"/>
      <c r="R74" s="29"/>
      <c r="S74" s="29"/>
      <c r="T74" s="29"/>
      <c r="U74" s="29"/>
    </row>
    <row r="75" spans="1:21" x14ac:dyDescent="0.45">
      <c r="A75" s="29"/>
      <c r="B75" s="29"/>
      <c r="C75" s="29"/>
      <c r="D75" s="29"/>
      <c r="E75" s="29"/>
      <c r="F75" s="29"/>
      <c r="G75" s="29"/>
      <c r="H75" s="29"/>
      <c r="I75" s="29"/>
      <c r="J75" s="29"/>
      <c r="K75" s="29">
        <v>17110</v>
      </c>
      <c r="L75" s="29" t="s">
        <v>400</v>
      </c>
      <c r="M75" s="29" t="s">
        <v>157</v>
      </c>
      <c r="N75" s="29"/>
      <c r="O75" s="29"/>
      <c r="P75" s="29"/>
      <c r="Q75" s="29"/>
      <c r="R75" s="29"/>
      <c r="S75" s="29"/>
      <c r="T75" s="29"/>
      <c r="U75" s="29"/>
    </row>
    <row r="76" spans="1:21" x14ac:dyDescent="0.45">
      <c r="A76" s="29"/>
      <c r="B76" s="29"/>
      <c r="C76" s="29"/>
      <c r="D76" s="29"/>
      <c r="E76" s="29"/>
      <c r="F76" s="29"/>
      <c r="G76" s="29"/>
      <c r="H76" s="29"/>
      <c r="I76" s="29"/>
      <c r="J76" s="29"/>
      <c r="K76" s="29">
        <v>17120</v>
      </c>
      <c r="L76" s="29" t="s">
        <v>401</v>
      </c>
      <c r="M76" s="29" t="s">
        <v>158</v>
      </c>
      <c r="N76" s="29"/>
      <c r="O76" s="29"/>
      <c r="P76" s="29"/>
      <c r="Q76" s="29"/>
      <c r="R76" s="29"/>
      <c r="S76" s="29"/>
      <c r="T76" s="29"/>
      <c r="U76" s="29"/>
    </row>
    <row r="77" spans="1:21" x14ac:dyDescent="0.45">
      <c r="A77" s="29"/>
      <c r="B77" s="29"/>
      <c r="C77" s="29"/>
      <c r="D77" s="29"/>
      <c r="E77" s="29"/>
      <c r="F77" s="29"/>
      <c r="G77" s="29"/>
      <c r="H77" s="29"/>
      <c r="I77" s="29"/>
      <c r="J77" s="29"/>
      <c r="K77" s="29">
        <v>17211</v>
      </c>
      <c r="L77" s="29" t="s">
        <v>402</v>
      </c>
      <c r="M77" s="29" t="s">
        <v>159</v>
      </c>
      <c r="N77" s="29"/>
      <c r="O77" s="29"/>
      <c r="P77" s="29"/>
      <c r="Q77" s="29"/>
      <c r="R77" s="29"/>
      <c r="S77" s="29"/>
      <c r="T77" s="29"/>
      <c r="U77" s="29"/>
    </row>
    <row r="78" spans="1:21" x14ac:dyDescent="0.45">
      <c r="A78" s="29"/>
      <c r="B78" s="29"/>
      <c r="C78" s="29"/>
      <c r="D78" s="29"/>
      <c r="E78" s="29"/>
      <c r="F78" s="29"/>
      <c r="G78" s="29"/>
      <c r="H78" s="29"/>
      <c r="I78" s="29"/>
      <c r="J78" s="29"/>
      <c r="K78" s="29">
        <v>17219</v>
      </c>
      <c r="L78" s="29" t="s">
        <v>403</v>
      </c>
      <c r="M78" s="29" t="s">
        <v>160</v>
      </c>
      <c r="N78" s="29"/>
      <c r="O78" s="29"/>
      <c r="P78" s="29"/>
      <c r="Q78" s="29"/>
      <c r="R78" s="29"/>
      <c r="S78" s="29"/>
      <c r="T78" s="29"/>
      <c r="U78" s="29"/>
    </row>
    <row r="79" spans="1:21" x14ac:dyDescent="0.45">
      <c r="A79" s="29"/>
      <c r="B79" s="29"/>
      <c r="C79" s="29"/>
      <c r="D79" s="29"/>
      <c r="E79" s="29"/>
      <c r="F79" s="29"/>
      <c r="G79" s="29"/>
      <c r="H79" s="29"/>
      <c r="I79" s="29"/>
      <c r="J79" s="29"/>
      <c r="K79" s="29">
        <v>17220</v>
      </c>
      <c r="L79" s="29" t="s">
        <v>404</v>
      </c>
      <c r="M79" s="29" t="s">
        <v>161</v>
      </c>
      <c r="N79" s="29"/>
      <c r="O79" s="29"/>
      <c r="P79" s="29"/>
      <c r="Q79" s="29"/>
      <c r="R79" s="29"/>
      <c r="S79" s="29"/>
      <c r="T79" s="29"/>
      <c r="U79" s="29"/>
    </row>
    <row r="80" spans="1:21" x14ac:dyDescent="0.45">
      <c r="A80" s="29"/>
      <c r="B80" s="29"/>
      <c r="C80" s="29"/>
      <c r="D80" s="29"/>
      <c r="E80" s="29"/>
      <c r="F80" s="29"/>
      <c r="G80" s="29"/>
      <c r="H80" s="29"/>
      <c r="I80" s="29"/>
      <c r="J80" s="29"/>
      <c r="K80" s="29">
        <v>17230</v>
      </c>
      <c r="L80" s="29" t="s">
        <v>405</v>
      </c>
      <c r="M80" s="29" t="s">
        <v>162</v>
      </c>
      <c r="N80" s="29"/>
      <c r="O80" s="29"/>
      <c r="P80" s="29"/>
      <c r="Q80" s="29"/>
      <c r="R80" s="29"/>
      <c r="S80" s="29"/>
      <c r="T80" s="29"/>
      <c r="U80" s="29"/>
    </row>
    <row r="81" spans="1:21" x14ac:dyDescent="0.45">
      <c r="A81" s="29"/>
      <c r="B81" s="29"/>
      <c r="C81" s="29"/>
      <c r="D81" s="29"/>
      <c r="E81" s="29"/>
      <c r="F81" s="29"/>
      <c r="G81" s="29"/>
      <c r="H81" s="29"/>
      <c r="I81" s="29"/>
      <c r="J81" s="29"/>
      <c r="K81" s="29">
        <v>17240</v>
      </c>
      <c r="L81" s="29" t="s">
        <v>406</v>
      </c>
      <c r="M81" s="29" t="s">
        <v>163</v>
      </c>
      <c r="N81" s="29"/>
      <c r="O81" s="29"/>
      <c r="P81" s="29"/>
      <c r="Q81" s="29"/>
      <c r="R81" s="29"/>
      <c r="S81" s="29"/>
      <c r="T81" s="29"/>
      <c r="U81" s="29"/>
    </row>
    <row r="82" spans="1:21" x14ac:dyDescent="0.45">
      <c r="A82" s="29"/>
      <c r="B82" s="29"/>
      <c r="C82" s="29"/>
      <c r="D82" s="29"/>
      <c r="E82" s="29"/>
      <c r="F82" s="29"/>
      <c r="G82" s="29"/>
      <c r="H82" s="29"/>
      <c r="I82" s="29"/>
      <c r="J82" s="29"/>
      <c r="K82" s="29">
        <v>17290</v>
      </c>
      <c r="L82" s="29" t="s">
        <v>407</v>
      </c>
      <c r="M82" s="29" t="s">
        <v>164</v>
      </c>
      <c r="N82" s="29"/>
      <c r="O82" s="29"/>
      <c r="P82" s="29"/>
      <c r="Q82" s="29"/>
      <c r="R82" s="29"/>
      <c r="S82" s="29"/>
      <c r="T82" s="29"/>
      <c r="U82" s="29"/>
    </row>
    <row r="83" spans="1:21" x14ac:dyDescent="0.45">
      <c r="A83" s="29"/>
      <c r="B83" s="29"/>
      <c r="C83" s="29"/>
      <c r="D83" s="29"/>
      <c r="E83" s="29"/>
      <c r="F83" s="29"/>
      <c r="G83" s="29"/>
      <c r="H83" s="29"/>
      <c r="I83" s="29"/>
      <c r="J83" s="29"/>
      <c r="K83" s="29">
        <v>18110</v>
      </c>
      <c r="L83" s="29" t="s">
        <v>165</v>
      </c>
      <c r="M83" s="29" t="s">
        <v>165</v>
      </c>
      <c r="N83" s="29"/>
      <c r="O83" s="29"/>
      <c r="P83" s="29"/>
      <c r="Q83" s="29"/>
      <c r="R83" s="29"/>
      <c r="S83" s="29"/>
      <c r="T83" s="29"/>
      <c r="U83" s="29"/>
    </row>
    <row r="84" spans="1:21" x14ac:dyDescent="0.45">
      <c r="A84" s="29"/>
      <c r="B84" s="29"/>
      <c r="C84" s="29"/>
      <c r="D84" s="29"/>
      <c r="E84" s="29"/>
      <c r="F84" s="29"/>
      <c r="G84" s="29"/>
      <c r="H84" s="29"/>
      <c r="I84" s="29"/>
      <c r="J84" s="29"/>
      <c r="K84" s="29">
        <v>18121</v>
      </c>
      <c r="L84" s="29" t="s">
        <v>408</v>
      </c>
      <c r="M84" s="29" t="s">
        <v>166</v>
      </c>
      <c r="N84" s="29"/>
      <c r="O84" s="29"/>
      <c r="P84" s="29"/>
      <c r="Q84" s="29"/>
      <c r="R84" s="29"/>
      <c r="S84" s="29"/>
      <c r="T84" s="29"/>
      <c r="U84" s="29"/>
    </row>
    <row r="85" spans="1:21" x14ac:dyDescent="0.45">
      <c r="A85" s="29"/>
      <c r="B85" s="29"/>
      <c r="C85" s="29"/>
      <c r="D85" s="29"/>
      <c r="E85" s="29"/>
      <c r="F85" s="29"/>
      <c r="G85" s="29"/>
      <c r="H85" s="29"/>
      <c r="I85" s="29"/>
      <c r="J85" s="29"/>
      <c r="K85" s="29">
        <v>18129</v>
      </c>
      <c r="L85" s="29" t="s">
        <v>167</v>
      </c>
      <c r="M85" s="29" t="s">
        <v>167</v>
      </c>
      <c r="N85" s="29"/>
      <c r="O85" s="29"/>
      <c r="P85" s="29"/>
      <c r="Q85" s="29"/>
      <c r="R85" s="29"/>
      <c r="S85" s="29"/>
      <c r="T85" s="29"/>
      <c r="U85" s="29"/>
    </row>
    <row r="86" spans="1:21" x14ac:dyDescent="0.45">
      <c r="A86" s="29"/>
      <c r="B86" s="29"/>
      <c r="C86" s="29"/>
      <c r="D86" s="29"/>
      <c r="E86" s="29"/>
      <c r="F86" s="29"/>
      <c r="G86" s="29"/>
      <c r="H86" s="29"/>
      <c r="I86" s="29"/>
      <c r="J86" s="29"/>
      <c r="K86" s="29">
        <v>18130</v>
      </c>
      <c r="L86" s="29" t="s">
        <v>168</v>
      </c>
      <c r="M86" s="29" t="s">
        <v>168</v>
      </c>
      <c r="N86" s="29"/>
      <c r="O86" s="29"/>
      <c r="P86" s="29"/>
      <c r="Q86" s="29"/>
      <c r="R86" s="29"/>
      <c r="S86" s="29"/>
      <c r="T86" s="29"/>
      <c r="U86" s="29"/>
    </row>
    <row r="87" spans="1:21" x14ac:dyDescent="0.45">
      <c r="A87" s="29"/>
      <c r="B87" s="29"/>
      <c r="C87" s="29"/>
      <c r="D87" s="29"/>
      <c r="E87" s="29"/>
      <c r="F87" s="29"/>
      <c r="G87" s="29"/>
      <c r="H87" s="29"/>
      <c r="I87" s="29"/>
      <c r="J87" s="29"/>
      <c r="K87" s="29">
        <v>18140</v>
      </c>
      <c r="L87" s="29" t="s">
        <v>169</v>
      </c>
      <c r="M87" s="29" t="s">
        <v>169</v>
      </c>
      <c r="N87" s="29"/>
      <c r="O87" s="29"/>
      <c r="P87" s="29"/>
      <c r="Q87" s="29"/>
      <c r="R87" s="29"/>
      <c r="S87" s="29"/>
      <c r="T87" s="29"/>
      <c r="U87" s="29"/>
    </row>
    <row r="88" spans="1:21" x14ac:dyDescent="0.45">
      <c r="A88" s="29"/>
      <c r="B88" s="29"/>
      <c r="C88" s="29"/>
      <c r="D88" s="29"/>
      <c r="E88" s="29"/>
      <c r="F88" s="29"/>
      <c r="G88" s="29"/>
      <c r="H88" s="29"/>
      <c r="I88" s="29"/>
      <c r="J88" s="29"/>
      <c r="K88" s="29">
        <v>18201</v>
      </c>
      <c r="L88" s="29" t="s">
        <v>170</v>
      </c>
      <c r="M88" s="29" t="s">
        <v>170</v>
      </c>
      <c r="N88" s="29"/>
      <c r="O88" s="29"/>
      <c r="P88" s="29"/>
      <c r="Q88" s="29"/>
      <c r="R88" s="29"/>
      <c r="S88" s="29"/>
      <c r="T88" s="29"/>
      <c r="U88" s="29"/>
    </row>
    <row r="89" spans="1:21" x14ac:dyDescent="0.45">
      <c r="A89" s="29"/>
      <c r="B89" s="29"/>
      <c r="C89" s="29"/>
      <c r="D89" s="29"/>
      <c r="E89" s="29"/>
      <c r="F89" s="29"/>
      <c r="G89" s="29"/>
      <c r="H89" s="29"/>
      <c r="I89" s="29"/>
      <c r="J89" s="29"/>
      <c r="K89" s="29">
        <v>18202</v>
      </c>
      <c r="L89" s="29" t="s">
        <v>171</v>
      </c>
      <c r="M89" s="29" t="s">
        <v>171</v>
      </c>
      <c r="N89" s="29"/>
      <c r="O89" s="29"/>
      <c r="P89" s="29"/>
      <c r="Q89" s="29"/>
      <c r="R89" s="29"/>
      <c r="S89" s="29"/>
      <c r="T89" s="29"/>
      <c r="U89" s="29"/>
    </row>
    <row r="90" spans="1:21" x14ac:dyDescent="0.45">
      <c r="A90" s="29"/>
      <c r="B90" s="29"/>
      <c r="C90" s="29"/>
      <c r="D90" s="29"/>
      <c r="E90" s="29"/>
      <c r="F90" s="29"/>
      <c r="G90" s="29"/>
      <c r="H90" s="29"/>
      <c r="I90" s="29"/>
      <c r="J90" s="29"/>
      <c r="K90" s="29">
        <v>18203</v>
      </c>
      <c r="L90" s="29" t="s">
        <v>172</v>
      </c>
      <c r="M90" s="29" t="s">
        <v>172</v>
      </c>
      <c r="N90" s="29"/>
      <c r="O90" s="29"/>
      <c r="P90" s="29"/>
      <c r="Q90" s="29"/>
      <c r="R90" s="29"/>
      <c r="S90" s="29"/>
      <c r="T90" s="29"/>
      <c r="U90" s="29"/>
    </row>
    <row r="91" spans="1:21" x14ac:dyDescent="0.45">
      <c r="A91" s="29"/>
      <c r="B91" s="29"/>
      <c r="C91" s="29"/>
      <c r="D91" s="29"/>
      <c r="E91" s="29"/>
      <c r="F91" s="29"/>
      <c r="G91" s="29"/>
      <c r="H91" s="29"/>
      <c r="I91" s="29"/>
      <c r="J91" s="29"/>
      <c r="K91" s="29">
        <v>19100</v>
      </c>
      <c r="L91" s="29" t="s">
        <v>409</v>
      </c>
      <c r="M91" s="29" t="s">
        <v>173</v>
      </c>
      <c r="N91" s="29"/>
      <c r="O91" s="29"/>
      <c r="P91" s="29"/>
      <c r="Q91" s="29"/>
      <c r="R91" s="29"/>
      <c r="S91" s="29"/>
      <c r="T91" s="29"/>
      <c r="U91" s="29"/>
    </row>
    <row r="92" spans="1:21" x14ac:dyDescent="0.45">
      <c r="A92" s="29"/>
      <c r="B92" s="29"/>
      <c r="C92" s="29"/>
      <c r="D92" s="29"/>
      <c r="E92" s="29"/>
      <c r="F92" s="29"/>
      <c r="G92" s="29"/>
      <c r="H92" s="29"/>
      <c r="I92" s="29"/>
      <c r="J92" s="29"/>
      <c r="K92" s="29">
        <v>19201</v>
      </c>
      <c r="L92" s="29" t="s">
        <v>174</v>
      </c>
      <c r="M92" s="29" t="s">
        <v>174</v>
      </c>
      <c r="N92" s="29"/>
      <c r="O92" s="29"/>
      <c r="P92" s="29"/>
      <c r="Q92" s="29"/>
      <c r="R92" s="29"/>
      <c r="S92" s="29"/>
      <c r="T92" s="29"/>
      <c r="U92" s="29"/>
    </row>
    <row r="93" spans="1:21" x14ac:dyDescent="0.45">
      <c r="A93" s="29"/>
      <c r="B93" s="29"/>
      <c r="C93" s="29"/>
      <c r="D93" s="29"/>
      <c r="E93" s="29"/>
      <c r="F93" s="29"/>
      <c r="G93" s="29"/>
      <c r="H93" s="29"/>
      <c r="I93" s="29"/>
      <c r="J93" s="29"/>
      <c r="K93" s="29">
        <v>19209</v>
      </c>
      <c r="L93" s="29" t="s">
        <v>175</v>
      </c>
      <c r="M93" s="29" t="s">
        <v>175</v>
      </c>
      <c r="N93" s="29"/>
      <c r="O93" s="29"/>
      <c r="P93" s="29"/>
      <c r="Q93" s="29"/>
      <c r="R93" s="29"/>
      <c r="S93" s="29"/>
      <c r="T93" s="29"/>
      <c r="U93" s="29"/>
    </row>
    <row r="94" spans="1:21" x14ac:dyDescent="0.45">
      <c r="A94" s="29"/>
      <c r="B94" s="29"/>
      <c r="C94" s="29"/>
      <c r="D94" s="29"/>
      <c r="E94" s="29"/>
      <c r="F94" s="29"/>
      <c r="G94" s="29"/>
      <c r="H94" s="29"/>
      <c r="I94" s="29"/>
      <c r="J94" s="29"/>
      <c r="K94" s="29">
        <v>20110</v>
      </c>
      <c r="L94" s="29" t="s">
        <v>410</v>
      </c>
      <c r="M94" s="29" t="s">
        <v>176</v>
      </c>
      <c r="N94" s="29"/>
      <c r="O94" s="29"/>
      <c r="P94" s="29"/>
      <c r="Q94" s="29"/>
      <c r="R94" s="29"/>
      <c r="S94" s="29"/>
      <c r="T94" s="29"/>
      <c r="U94" s="29"/>
    </row>
    <row r="95" spans="1:21" x14ac:dyDescent="0.45">
      <c r="A95" s="29"/>
      <c r="B95" s="29"/>
      <c r="C95" s="29"/>
      <c r="D95" s="29"/>
      <c r="E95" s="29"/>
      <c r="F95" s="29"/>
      <c r="G95" s="29"/>
      <c r="H95" s="29"/>
      <c r="I95" s="29"/>
      <c r="J95" s="29"/>
      <c r="K95" s="29">
        <v>20120</v>
      </c>
      <c r="L95" s="29" t="s">
        <v>411</v>
      </c>
      <c r="M95" s="29" t="s">
        <v>177</v>
      </c>
      <c r="N95" s="29"/>
      <c r="O95" s="29"/>
      <c r="P95" s="29"/>
      <c r="Q95" s="29"/>
      <c r="R95" s="29"/>
      <c r="S95" s="29"/>
      <c r="T95" s="29"/>
      <c r="U95" s="29"/>
    </row>
    <row r="96" spans="1:21" x14ac:dyDescent="0.45">
      <c r="A96" s="29"/>
      <c r="B96" s="29"/>
      <c r="C96" s="29"/>
      <c r="D96" s="29"/>
      <c r="E96" s="29"/>
      <c r="F96" s="29"/>
      <c r="G96" s="29"/>
      <c r="H96" s="29"/>
      <c r="I96" s="29"/>
      <c r="J96" s="29"/>
      <c r="K96" s="29">
        <v>20130</v>
      </c>
      <c r="L96" s="29" t="s">
        <v>412</v>
      </c>
      <c r="M96" s="29" t="s">
        <v>178</v>
      </c>
      <c r="N96" s="29"/>
      <c r="O96" s="29"/>
      <c r="P96" s="29"/>
      <c r="Q96" s="29"/>
      <c r="R96" s="29"/>
      <c r="S96" s="29"/>
      <c r="T96" s="29"/>
      <c r="U96" s="29"/>
    </row>
    <row r="97" spans="1:21" x14ac:dyDescent="0.45">
      <c r="A97" s="29"/>
      <c r="B97" s="29"/>
      <c r="C97" s="29"/>
      <c r="D97" s="29"/>
      <c r="E97" s="29"/>
      <c r="F97" s="29"/>
      <c r="G97" s="29"/>
      <c r="H97" s="29"/>
      <c r="I97" s="29"/>
      <c r="J97" s="29"/>
      <c r="K97" s="29">
        <v>20140</v>
      </c>
      <c r="L97" s="29" t="s">
        <v>413</v>
      </c>
      <c r="M97" s="29" t="s">
        <v>179</v>
      </c>
      <c r="N97" s="29"/>
      <c r="O97" s="29"/>
      <c r="P97" s="29"/>
      <c r="Q97" s="29"/>
      <c r="R97" s="29"/>
      <c r="S97" s="29"/>
      <c r="T97" s="29"/>
      <c r="U97" s="29"/>
    </row>
    <row r="98" spans="1:21" x14ac:dyDescent="0.45">
      <c r="A98" s="29"/>
      <c r="B98" s="29"/>
      <c r="C98" s="29"/>
      <c r="D98" s="29"/>
      <c r="E98" s="29"/>
      <c r="F98" s="29"/>
      <c r="G98" s="29"/>
      <c r="H98" s="29"/>
      <c r="I98" s="29"/>
      <c r="J98" s="29"/>
      <c r="K98" s="29">
        <v>20150</v>
      </c>
      <c r="L98" s="29" t="s">
        <v>414</v>
      </c>
      <c r="M98" s="29" t="s">
        <v>180</v>
      </c>
      <c r="N98" s="29"/>
      <c r="O98" s="29"/>
      <c r="P98" s="29"/>
      <c r="Q98" s="29"/>
      <c r="R98" s="29"/>
      <c r="S98" s="29"/>
      <c r="T98" s="29"/>
      <c r="U98" s="29"/>
    </row>
    <row r="99" spans="1:21" x14ac:dyDescent="0.45">
      <c r="A99" s="29"/>
      <c r="B99" s="29"/>
      <c r="C99" s="29"/>
      <c r="D99" s="29"/>
      <c r="E99" s="29"/>
      <c r="F99" s="29"/>
      <c r="G99" s="29"/>
      <c r="H99" s="29"/>
      <c r="I99" s="29"/>
      <c r="J99" s="29"/>
      <c r="K99" s="29">
        <v>20160</v>
      </c>
      <c r="L99" s="29" t="s">
        <v>415</v>
      </c>
      <c r="M99" s="29" t="s">
        <v>181</v>
      </c>
      <c r="N99" s="29"/>
      <c r="O99" s="29"/>
      <c r="P99" s="29"/>
      <c r="Q99" s="29"/>
      <c r="R99" s="29"/>
      <c r="S99" s="29"/>
      <c r="T99" s="29"/>
      <c r="U99" s="29"/>
    </row>
    <row r="100" spans="1:21" x14ac:dyDescent="0.45">
      <c r="A100" s="29"/>
      <c r="B100" s="29"/>
      <c r="C100" s="29"/>
      <c r="D100" s="29"/>
      <c r="E100" s="29"/>
      <c r="F100" s="29"/>
      <c r="G100" s="29"/>
      <c r="H100" s="29"/>
      <c r="I100" s="29"/>
      <c r="J100" s="29"/>
      <c r="K100" s="29">
        <v>20170</v>
      </c>
      <c r="L100" s="29" t="s">
        <v>416</v>
      </c>
      <c r="M100" s="29" t="s">
        <v>182</v>
      </c>
      <c r="N100" s="29"/>
      <c r="O100" s="29"/>
      <c r="P100" s="29"/>
      <c r="Q100" s="29"/>
      <c r="R100" s="29"/>
      <c r="S100" s="29"/>
      <c r="T100" s="29"/>
      <c r="U100" s="29"/>
    </row>
    <row r="101" spans="1:21" x14ac:dyDescent="0.45">
      <c r="A101" s="29"/>
      <c r="B101" s="29"/>
      <c r="C101" s="29"/>
      <c r="D101" s="29"/>
      <c r="E101" s="29"/>
      <c r="F101" s="29"/>
      <c r="G101" s="29"/>
      <c r="H101" s="29"/>
      <c r="I101" s="29"/>
      <c r="J101" s="29"/>
      <c r="K101" s="29">
        <v>20200</v>
      </c>
      <c r="L101" s="29" t="s">
        <v>417</v>
      </c>
      <c r="M101" s="29" t="s">
        <v>183</v>
      </c>
      <c r="N101" s="29"/>
      <c r="O101" s="29"/>
      <c r="P101" s="29"/>
      <c r="Q101" s="29"/>
      <c r="R101" s="29"/>
      <c r="S101" s="29"/>
      <c r="T101" s="29"/>
      <c r="U101" s="29"/>
    </row>
    <row r="102" spans="1:21" x14ac:dyDescent="0.45">
      <c r="A102" s="29"/>
      <c r="B102" s="29"/>
      <c r="C102" s="29"/>
      <c r="D102" s="29"/>
      <c r="E102" s="29"/>
      <c r="F102" s="29"/>
      <c r="G102" s="29"/>
      <c r="H102" s="29"/>
      <c r="I102" s="29"/>
      <c r="J102" s="29"/>
      <c r="K102" s="29">
        <v>20301</v>
      </c>
      <c r="L102" s="29" t="s">
        <v>418</v>
      </c>
      <c r="M102" s="29" t="s">
        <v>184</v>
      </c>
      <c r="N102" s="29"/>
      <c r="O102" s="29"/>
      <c r="P102" s="29"/>
      <c r="Q102" s="29"/>
      <c r="R102" s="29"/>
      <c r="S102" s="29"/>
      <c r="T102" s="29"/>
      <c r="U102" s="29"/>
    </row>
    <row r="103" spans="1:21" x14ac:dyDescent="0.45">
      <c r="A103" s="29"/>
      <c r="B103" s="29"/>
      <c r="C103" s="29"/>
      <c r="D103" s="29"/>
      <c r="E103" s="29"/>
      <c r="F103" s="29"/>
      <c r="G103" s="29"/>
      <c r="H103" s="29"/>
      <c r="I103" s="29"/>
      <c r="J103" s="29"/>
      <c r="K103" s="29">
        <v>20302</v>
      </c>
      <c r="L103" s="29" t="s">
        <v>419</v>
      </c>
      <c r="M103" s="29" t="s">
        <v>185</v>
      </c>
      <c r="N103" s="29"/>
      <c r="O103" s="29"/>
      <c r="P103" s="29"/>
      <c r="Q103" s="29"/>
      <c r="R103" s="29"/>
      <c r="S103" s="29"/>
      <c r="T103" s="29"/>
      <c r="U103" s="29"/>
    </row>
    <row r="104" spans="1:21" x14ac:dyDescent="0.45">
      <c r="A104" s="29"/>
      <c r="B104" s="29"/>
      <c r="C104" s="29"/>
      <c r="D104" s="29"/>
      <c r="E104" s="29"/>
      <c r="F104" s="29"/>
      <c r="G104" s="29"/>
      <c r="H104" s="29"/>
      <c r="I104" s="29"/>
      <c r="J104" s="29"/>
      <c r="K104" s="29">
        <v>20411</v>
      </c>
      <c r="L104" s="29" t="s">
        <v>420</v>
      </c>
      <c r="M104" s="29" t="s">
        <v>186</v>
      </c>
      <c r="N104" s="29"/>
      <c r="O104" s="29"/>
      <c r="P104" s="29"/>
      <c r="Q104" s="29"/>
      <c r="R104" s="29"/>
      <c r="S104" s="29"/>
      <c r="T104" s="29"/>
      <c r="U104" s="29"/>
    </row>
    <row r="105" spans="1:21" x14ac:dyDescent="0.45">
      <c r="A105" s="29"/>
      <c r="B105" s="29"/>
      <c r="C105" s="29"/>
      <c r="D105" s="29"/>
      <c r="E105" s="29"/>
      <c r="F105" s="29"/>
      <c r="G105" s="29"/>
      <c r="H105" s="29"/>
      <c r="I105" s="29"/>
      <c r="J105" s="29"/>
      <c r="K105" s="29">
        <v>20412</v>
      </c>
      <c r="L105" s="29" t="s">
        <v>421</v>
      </c>
      <c r="M105" s="29" t="s">
        <v>187</v>
      </c>
      <c r="N105" s="29"/>
      <c r="O105" s="29"/>
      <c r="P105" s="29"/>
      <c r="Q105" s="29"/>
      <c r="R105" s="29"/>
      <c r="S105" s="29"/>
      <c r="T105" s="29"/>
      <c r="U105" s="29"/>
    </row>
    <row r="106" spans="1:21" x14ac:dyDescent="0.45">
      <c r="A106" s="29"/>
      <c r="B106" s="29"/>
      <c r="C106" s="29"/>
      <c r="D106" s="29"/>
      <c r="E106" s="29"/>
      <c r="F106" s="29"/>
      <c r="G106" s="29"/>
      <c r="H106" s="29"/>
      <c r="I106" s="29"/>
      <c r="J106" s="29"/>
      <c r="K106" s="29">
        <v>20420</v>
      </c>
      <c r="L106" s="29" t="s">
        <v>422</v>
      </c>
      <c r="M106" s="29" t="s">
        <v>188</v>
      </c>
      <c r="N106" s="29"/>
      <c r="O106" s="29"/>
      <c r="P106" s="29"/>
      <c r="Q106" s="29"/>
      <c r="R106" s="29"/>
      <c r="S106" s="29"/>
      <c r="T106" s="29"/>
      <c r="U106" s="29"/>
    </row>
    <row r="107" spans="1:21" x14ac:dyDescent="0.45">
      <c r="A107" s="29"/>
      <c r="B107" s="29"/>
      <c r="C107" s="29"/>
      <c r="D107" s="29"/>
      <c r="E107" s="29"/>
      <c r="F107" s="29"/>
      <c r="G107" s="29"/>
      <c r="H107" s="29"/>
      <c r="I107" s="29"/>
      <c r="J107" s="29"/>
      <c r="K107" s="29">
        <v>20510</v>
      </c>
      <c r="L107" s="29" t="s">
        <v>423</v>
      </c>
      <c r="M107" s="29" t="s">
        <v>189</v>
      </c>
      <c r="N107" s="29"/>
      <c r="O107" s="29"/>
      <c r="P107" s="29"/>
      <c r="Q107" s="29"/>
      <c r="R107" s="29"/>
      <c r="S107" s="29"/>
      <c r="T107" s="29"/>
      <c r="U107" s="29"/>
    </row>
    <row r="108" spans="1:21" x14ac:dyDescent="0.45">
      <c r="A108" s="29"/>
      <c r="B108" s="29"/>
      <c r="C108" s="29"/>
      <c r="D108" s="29"/>
      <c r="E108" s="29"/>
      <c r="F108" s="29"/>
      <c r="G108" s="29"/>
      <c r="H108" s="29"/>
      <c r="I108" s="29"/>
      <c r="J108" s="29"/>
      <c r="K108" s="29">
        <v>20520</v>
      </c>
      <c r="L108" s="29" t="s">
        <v>424</v>
      </c>
      <c r="M108" s="29" t="s">
        <v>190</v>
      </c>
      <c r="N108" s="29"/>
      <c r="O108" s="29"/>
      <c r="P108" s="29"/>
      <c r="Q108" s="29"/>
      <c r="R108" s="29"/>
      <c r="S108" s="29"/>
      <c r="T108" s="29"/>
      <c r="U108" s="29"/>
    </row>
    <row r="109" spans="1:21" x14ac:dyDescent="0.45">
      <c r="A109" s="29"/>
      <c r="B109" s="29"/>
      <c r="C109" s="29"/>
      <c r="D109" s="29"/>
      <c r="E109" s="29"/>
      <c r="F109" s="29"/>
      <c r="G109" s="29"/>
      <c r="H109" s="29"/>
      <c r="I109" s="29"/>
      <c r="J109" s="29"/>
      <c r="K109" s="29">
        <v>20530</v>
      </c>
      <c r="L109" s="29" t="s">
        <v>425</v>
      </c>
      <c r="M109" s="29" t="s">
        <v>191</v>
      </c>
      <c r="N109" s="29"/>
      <c r="O109" s="29"/>
      <c r="P109" s="29"/>
      <c r="Q109" s="29"/>
      <c r="R109" s="29"/>
      <c r="S109" s="29"/>
      <c r="T109" s="29"/>
      <c r="U109" s="29"/>
    </row>
    <row r="110" spans="1:21" x14ac:dyDescent="0.45">
      <c r="A110" s="29"/>
      <c r="B110" s="29"/>
      <c r="C110" s="29"/>
      <c r="D110" s="29"/>
      <c r="E110" s="29"/>
      <c r="F110" s="29"/>
      <c r="G110" s="29"/>
      <c r="H110" s="29"/>
      <c r="I110" s="29"/>
      <c r="J110" s="29"/>
      <c r="K110" s="29">
        <v>20590</v>
      </c>
      <c r="L110" s="29" t="s">
        <v>426</v>
      </c>
      <c r="M110" s="29" t="s">
        <v>192</v>
      </c>
      <c r="N110" s="29"/>
      <c r="O110" s="29"/>
      <c r="P110" s="29"/>
      <c r="Q110" s="29"/>
      <c r="R110" s="29"/>
      <c r="S110" s="29"/>
      <c r="T110" s="29"/>
      <c r="U110" s="29"/>
    </row>
    <row r="111" spans="1:21" x14ac:dyDescent="0.45">
      <c r="A111" s="29"/>
      <c r="B111" s="29"/>
      <c r="C111" s="29"/>
      <c r="D111" s="29"/>
      <c r="E111" s="29"/>
      <c r="F111" s="29"/>
      <c r="G111" s="29"/>
      <c r="H111" s="29"/>
      <c r="I111" s="29"/>
      <c r="J111" s="29"/>
      <c r="K111" s="29">
        <v>20600</v>
      </c>
      <c r="L111" s="29" t="s">
        <v>427</v>
      </c>
      <c r="M111" s="29" t="s">
        <v>193</v>
      </c>
      <c r="N111" s="29"/>
      <c r="O111" s="29"/>
      <c r="P111" s="29"/>
      <c r="Q111" s="29"/>
      <c r="R111" s="29"/>
      <c r="S111" s="29"/>
      <c r="T111" s="29"/>
      <c r="U111" s="29"/>
    </row>
    <row r="112" spans="1:21" x14ac:dyDescent="0.45">
      <c r="A112" s="29"/>
      <c r="B112" s="29"/>
      <c r="C112" s="29"/>
      <c r="D112" s="29"/>
      <c r="E112" s="29"/>
      <c r="F112" s="29"/>
      <c r="G112" s="29"/>
      <c r="H112" s="29"/>
      <c r="I112" s="29"/>
      <c r="J112" s="29"/>
      <c r="K112" s="29">
        <v>21100</v>
      </c>
      <c r="L112" s="29" t="s">
        <v>428</v>
      </c>
      <c r="M112" s="29" t="s">
        <v>194</v>
      </c>
      <c r="N112" s="29"/>
      <c r="O112" s="29"/>
      <c r="P112" s="29"/>
      <c r="Q112" s="29"/>
      <c r="R112" s="29"/>
      <c r="S112" s="29"/>
      <c r="T112" s="29"/>
      <c r="U112" s="29"/>
    </row>
    <row r="113" spans="1:21" x14ac:dyDescent="0.45">
      <c r="A113" s="29"/>
      <c r="B113" s="29"/>
      <c r="C113" s="29"/>
      <c r="D113" s="29"/>
      <c r="E113" s="29"/>
      <c r="F113" s="29"/>
      <c r="G113" s="29"/>
      <c r="H113" s="29"/>
      <c r="I113" s="29"/>
      <c r="J113" s="29"/>
      <c r="K113" s="29">
        <v>21200</v>
      </c>
      <c r="L113" s="29" t="s">
        <v>429</v>
      </c>
      <c r="M113" s="29" t="s">
        <v>195</v>
      </c>
      <c r="N113" s="29"/>
      <c r="O113" s="29"/>
      <c r="P113" s="29"/>
      <c r="Q113" s="29"/>
      <c r="R113" s="29"/>
      <c r="S113" s="29"/>
      <c r="T113" s="29"/>
      <c r="U113" s="29"/>
    </row>
    <row r="114" spans="1:21" x14ac:dyDescent="0.45">
      <c r="A114" s="29"/>
      <c r="B114" s="29"/>
      <c r="C114" s="29"/>
      <c r="D114" s="29"/>
      <c r="E114" s="29"/>
      <c r="F114" s="29"/>
      <c r="G114" s="29"/>
      <c r="H114" s="29"/>
      <c r="I114" s="29"/>
      <c r="J114" s="29"/>
      <c r="K114" s="29">
        <v>22110</v>
      </c>
      <c r="L114" s="29" t="s">
        <v>430</v>
      </c>
      <c r="M114" s="29" t="s">
        <v>196</v>
      </c>
      <c r="N114" s="29"/>
      <c r="O114" s="29"/>
      <c r="P114" s="29"/>
      <c r="Q114" s="29"/>
      <c r="R114" s="29"/>
      <c r="S114" s="29"/>
      <c r="T114" s="29"/>
      <c r="U114" s="29"/>
    </row>
    <row r="115" spans="1:21" x14ac:dyDescent="0.45">
      <c r="A115" s="29"/>
      <c r="B115" s="29"/>
      <c r="C115" s="29"/>
      <c r="D115" s="29"/>
      <c r="E115" s="29"/>
      <c r="F115" s="29"/>
      <c r="G115" s="29"/>
      <c r="H115" s="29"/>
      <c r="I115" s="29"/>
      <c r="J115" s="29"/>
      <c r="K115" s="29">
        <v>22190</v>
      </c>
      <c r="L115" s="29" t="s">
        <v>431</v>
      </c>
      <c r="M115" s="29" t="s">
        <v>197</v>
      </c>
      <c r="N115" s="29"/>
      <c r="O115" s="29"/>
      <c r="P115" s="29"/>
      <c r="Q115" s="29"/>
      <c r="R115" s="29"/>
      <c r="S115" s="29"/>
      <c r="T115" s="29"/>
      <c r="U115" s="29"/>
    </row>
    <row r="116" spans="1:21" x14ac:dyDescent="0.45">
      <c r="A116" s="29"/>
      <c r="B116" s="29"/>
      <c r="C116" s="29"/>
      <c r="D116" s="29"/>
      <c r="E116" s="29"/>
      <c r="F116" s="29"/>
      <c r="G116" s="29"/>
      <c r="H116" s="29"/>
      <c r="I116" s="29"/>
      <c r="J116" s="29"/>
      <c r="K116" s="29">
        <v>22210</v>
      </c>
      <c r="L116" s="29" t="s">
        <v>432</v>
      </c>
      <c r="M116" s="29" t="s">
        <v>198</v>
      </c>
      <c r="N116" s="29"/>
      <c r="O116" s="29"/>
      <c r="P116" s="29"/>
      <c r="Q116" s="29"/>
      <c r="R116" s="29"/>
      <c r="S116" s="29"/>
      <c r="T116" s="29"/>
      <c r="U116" s="29"/>
    </row>
    <row r="117" spans="1:21" x14ac:dyDescent="0.45">
      <c r="A117" s="29"/>
      <c r="B117" s="29"/>
      <c r="C117" s="29"/>
      <c r="D117" s="29"/>
      <c r="E117" s="29"/>
      <c r="F117" s="29"/>
      <c r="G117" s="29"/>
      <c r="H117" s="29"/>
      <c r="I117" s="29"/>
      <c r="J117" s="29"/>
      <c r="K117" s="29">
        <v>22220</v>
      </c>
      <c r="L117" s="29" t="s">
        <v>433</v>
      </c>
      <c r="M117" s="29" t="s">
        <v>199</v>
      </c>
      <c r="N117" s="29"/>
      <c r="O117" s="29"/>
      <c r="P117" s="29"/>
      <c r="Q117" s="29"/>
      <c r="R117" s="29"/>
      <c r="S117" s="29"/>
      <c r="T117" s="29"/>
      <c r="U117" s="29"/>
    </row>
    <row r="118" spans="1:21" x14ac:dyDescent="0.45">
      <c r="A118" s="29"/>
      <c r="B118" s="29"/>
      <c r="C118" s="29"/>
      <c r="D118" s="29"/>
      <c r="E118" s="29"/>
      <c r="F118" s="29"/>
      <c r="G118" s="29"/>
      <c r="H118" s="29"/>
      <c r="I118" s="29"/>
      <c r="J118" s="29"/>
      <c r="K118" s="29">
        <v>22230</v>
      </c>
      <c r="L118" s="29" t="s">
        <v>434</v>
      </c>
      <c r="M118" s="29" t="s">
        <v>200</v>
      </c>
      <c r="N118" s="29"/>
      <c r="O118" s="29"/>
      <c r="P118" s="29"/>
      <c r="Q118" s="29"/>
      <c r="R118" s="29"/>
      <c r="S118" s="29"/>
      <c r="T118" s="29"/>
      <c r="U118" s="29"/>
    </row>
    <row r="119" spans="1:21" x14ac:dyDescent="0.45">
      <c r="A119" s="29"/>
      <c r="B119" s="29"/>
      <c r="C119" s="29"/>
      <c r="D119" s="29"/>
      <c r="E119" s="29"/>
      <c r="F119" s="29"/>
      <c r="G119" s="29"/>
      <c r="H119" s="29"/>
      <c r="I119" s="29"/>
      <c r="J119" s="29"/>
      <c r="K119" s="29">
        <v>22290</v>
      </c>
      <c r="L119" s="29" t="s">
        <v>435</v>
      </c>
      <c r="M119" s="29" t="s">
        <v>201</v>
      </c>
      <c r="N119" s="29"/>
      <c r="O119" s="29"/>
      <c r="P119" s="29"/>
      <c r="Q119" s="29"/>
      <c r="R119" s="29"/>
      <c r="S119" s="29"/>
      <c r="T119" s="29"/>
      <c r="U119" s="29"/>
    </row>
    <row r="120" spans="1:21" x14ac:dyDescent="0.45">
      <c r="A120" s="29"/>
      <c r="B120" s="29"/>
      <c r="C120" s="29"/>
      <c r="D120" s="29"/>
      <c r="E120" s="29"/>
      <c r="F120" s="29"/>
      <c r="G120" s="29"/>
      <c r="H120" s="29"/>
      <c r="I120" s="29"/>
      <c r="J120" s="29"/>
      <c r="K120" s="29">
        <v>23110</v>
      </c>
      <c r="L120" s="29" t="s">
        <v>436</v>
      </c>
      <c r="M120" s="29" t="s">
        <v>202</v>
      </c>
      <c r="N120" s="29"/>
      <c r="O120" s="29"/>
      <c r="P120" s="29"/>
      <c r="Q120" s="29"/>
      <c r="R120" s="29"/>
      <c r="S120" s="29"/>
      <c r="T120" s="29"/>
      <c r="U120" s="29"/>
    </row>
    <row r="121" spans="1:21" x14ac:dyDescent="0.45">
      <c r="A121" s="29"/>
      <c r="B121" s="29"/>
      <c r="C121" s="29"/>
      <c r="D121" s="29"/>
      <c r="E121" s="29"/>
      <c r="F121" s="29"/>
      <c r="G121" s="29"/>
      <c r="H121" s="29"/>
      <c r="I121" s="29"/>
      <c r="J121" s="29"/>
      <c r="K121" s="29">
        <v>23120</v>
      </c>
      <c r="L121" s="29" t="s">
        <v>203</v>
      </c>
      <c r="M121" s="29" t="s">
        <v>203</v>
      </c>
      <c r="N121" s="29"/>
      <c r="O121" s="29"/>
      <c r="P121" s="29"/>
      <c r="Q121" s="29"/>
      <c r="R121" s="29"/>
      <c r="S121" s="29"/>
      <c r="T121" s="29"/>
      <c r="U121" s="29"/>
    </row>
    <row r="122" spans="1:21" x14ac:dyDescent="0.45">
      <c r="A122" s="29"/>
      <c r="B122" s="29"/>
      <c r="C122" s="29"/>
      <c r="D122" s="29"/>
      <c r="E122" s="29"/>
      <c r="F122" s="29"/>
      <c r="G122" s="29"/>
      <c r="H122" s="29"/>
      <c r="I122" s="29"/>
      <c r="J122" s="29"/>
      <c r="K122" s="29">
        <v>23130</v>
      </c>
      <c r="L122" s="29" t="s">
        <v>437</v>
      </c>
      <c r="M122" s="29" t="s">
        <v>204</v>
      </c>
      <c r="N122" s="29"/>
      <c r="O122" s="29"/>
      <c r="P122" s="29"/>
      <c r="Q122" s="29"/>
      <c r="R122" s="29"/>
      <c r="S122" s="29"/>
      <c r="T122" s="29"/>
      <c r="U122" s="29"/>
    </row>
    <row r="123" spans="1:21" x14ac:dyDescent="0.45">
      <c r="A123" s="29"/>
      <c r="B123" s="29"/>
      <c r="C123" s="29"/>
      <c r="D123" s="29"/>
      <c r="E123" s="29"/>
      <c r="F123" s="29"/>
      <c r="G123" s="29"/>
      <c r="H123" s="29"/>
      <c r="I123" s="29"/>
      <c r="J123" s="29"/>
      <c r="K123" s="29">
        <v>23140</v>
      </c>
      <c r="L123" s="29" t="s">
        <v>438</v>
      </c>
      <c r="M123" s="29" t="s">
        <v>205</v>
      </c>
      <c r="N123" s="29"/>
      <c r="O123" s="29"/>
      <c r="P123" s="29"/>
      <c r="Q123" s="29"/>
      <c r="R123" s="29"/>
      <c r="S123" s="29"/>
      <c r="T123" s="29"/>
      <c r="U123" s="29"/>
    </row>
    <row r="124" spans="1:21" x14ac:dyDescent="0.45">
      <c r="A124" s="29"/>
      <c r="B124" s="29"/>
      <c r="C124" s="29"/>
      <c r="D124" s="29"/>
      <c r="E124" s="29"/>
      <c r="F124" s="29"/>
      <c r="G124" s="29"/>
      <c r="H124" s="29"/>
      <c r="I124" s="29"/>
      <c r="J124" s="29"/>
      <c r="K124" s="29">
        <v>23190</v>
      </c>
      <c r="L124" s="29" t="s">
        <v>206</v>
      </c>
      <c r="M124" s="29" t="s">
        <v>206</v>
      </c>
      <c r="N124" s="29"/>
      <c r="O124" s="29"/>
      <c r="P124" s="29"/>
      <c r="Q124" s="29"/>
      <c r="R124" s="29"/>
      <c r="S124" s="29"/>
      <c r="T124" s="29"/>
      <c r="U124" s="29"/>
    </row>
    <row r="125" spans="1:21" x14ac:dyDescent="0.45">
      <c r="A125" s="29"/>
      <c r="B125" s="29"/>
      <c r="C125" s="29"/>
      <c r="D125" s="29"/>
      <c r="E125" s="29"/>
      <c r="F125" s="29"/>
      <c r="G125" s="29"/>
      <c r="H125" s="29"/>
      <c r="I125" s="29"/>
      <c r="J125" s="29"/>
      <c r="K125" s="29">
        <v>23200</v>
      </c>
      <c r="L125" s="29" t="s">
        <v>439</v>
      </c>
      <c r="M125" s="29" t="s">
        <v>207</v>
      </c>
      <c r="N125" s="29"/>
      <c r="O125" s="29"/>
      <c r="P125" s="29"/>
      <c r="Q125" s="29"/>
      <c r="R125" s="29"/>
      <c r="S125" s="29"/>
      <c r="T125" s="29"/>
      <c r="U125" s="29"/>
    </row>
    <row r="126" spans="1:21" x14ac:dyDescent="0.45">
      <c r="A126" s="29"/>
      <c r="B126" s="29"/>
      <c r="C126" s="29"/>
      <c r="D126" s="29"/>
      <c r="E126" s="29"/>
      <c r="F126" s="29"/>
      <c r="G126" s="29"/>
      <c r="H126" s="29"/>
      <c r="I126" s="29"/>
      <c r="J126" s="29"/>
      <c r="K126" s="29">
        <v>23310</v>
      </c>
      <c r="L126" s="29" t="s">
        <v>440</v>
      </c>
      <c r="M126" s="29" t="s">
        <v>208</v>
      </c>
      <c r="N126" s="29"/>
      <c r="O126" s="29"/>
      <c r="P126" s="29"/>
      <c r="Q126" s="29"/>
      <c r="R126" s="29"/>
      <c r="S126" s="29"/>
      <c r="T126" s="29"/>
      <c r="U126" s="29"/>
    </row>
    <row r="127" spans="1:21" x14ac:dyDescent="0.45">
      <c r="A127" s="29"/>
      <c r="B127" s="29"/>
      <c r="C127" s="29"/>
      <c r="D127" s="29"/>
      <c r="E127" s="29"/>
      <c r="F127" s="29"/>
      <c r="G127" s="29"/>
      <c r="H127" s="29"/>
      <c r="I127" s="29"/>
      <c r="J127" s="29"/>
      <c r="K127" s="29">
        <v>23320</v>
      </c>
      <c r="L127" s="29" t="s">
        <v>441</v>
      </c>
      <c r="M127" s="29" t="s">
        <v>209</v>
      </c>
      <c r="N127" s="29"/>
      <c r="O127" s="29"/>
      <c r="P127" s="29"/>
      <c r="Q127" s="29"/>
      <c r="R127" s="29"/>
      <c r="S127" s="29"/>
      <c r="T127" s="29"/>
      <c r="U127" s="29"/>
    </row>
    <row r="128" spans="1:21" x14ac:dyDescent="0.45">
      <c r="A128" s="29"/>
      <c r="B128" s="29"/>
      <c r="C128" s="29"/>
      <c r="D128" s="29"/>
      <c r="E128" s="29"/>
      <c r="F128" s="29"/>
      <c r="G128" s="29"/>
      <c r="H128" s="29"/>
      <c r="I128" s="29"/>
      <c r="J128" s="29"/>
      <c r="K128" s="29">
        <v>23410</v>
      </c>
      <c r="L128" s="29" t="s">
        <v>442</v>
      </c>
      <c r="M128" s="29" t="s">
        <v>210</v>
      </c>
      <c r="N128" s="29"/>
      <c r="O128" s="29"/>
      <c r="P128" s="29"/>
      <c r="Q128" s="29"/>
      <c r="R128" s="29"/>
      <c r="S128" s="29"/>
      <c r="T128" s="29"/>
      <c r="U128" s="29"/>
    </row>
    <row r="129" spans="1:21" x14ac:dyDescent="0.45">
      <c r="A129" s="29"/>
      <c r="B129" s="29"/>
      <c r="C129" s="29"/>
      <c r="D129" s="29"/>
      <c r="E129" s="29"/>
      <c r="F129" s="29"/>
      <c r="G129" s="29"/>
      <c r="H129" s="29"/>
      <c r="I129" s="29"/>
      <c r="J129" s="29"/>
      <c r="K129" s="29">
        <v>23420</v>
      </c>
      <c r="L129" s="29" t="s">
        <v>443</v>
      </c>
      <c r="M129" s="29" t="s">
        <v>211</v>
      </c>
      <c r="N129" s="29"/>
      <c r="O129" s="29"/>
      <c r="P129" s="29"/>
      <c r="Q129" s="29"/>
      <c r="R129" s="29"/>
      <c r="S129" s="29"/>
      <c r="T129" s="29"/>
      <c r="U129" s="29"/>
    </row>
    <row r="130" spans="1:21" x14ac:dyDescent="0.45">
      <c r="A130" s="29"/>
      <c r="B130" s="29"/>
      <c r="C130" s="29"/>
      <c r="D130" s="29"/>
      <c r="E130" s="29"/>
      <c r="F130" s="29"/>
      <c r="G130" s="29"/>
      <c r="H130" s="29"/>
      <c r="I130" s="29"/>
      <c r="J130" s="29"/>
      <c r="K130" s="29">
        <v>23430</v>
      </c>
      <c r="L130" s="29" t="s">
        <v>444</v>
      </c>
      <c r="M130" s="29" t="s">
        <v>212</v>
      </c>
      <c r="N130" s="29"/>
      <c r="O130" s="29"/>
      <c r="P130" s="29"/>
      <c r="Q130" s="29"/>
      <c r="R130" s="29"/>
      <c r="S130" s="29"/>
      <c r="T130" s="29"/>
      <c r="U130" s="29"/>
    </row>
    <row r="131" spans="1:21" x14ac:dyDescent="0.45">
      <c r="A131" s="29"/>
      <c r="B131" s="29"/>
      <c r="C131" s="29"/>
      <c r="D131" s="29"/>
      <c r="E131" s="29"/>
      <c r="F131" s="29"/>
      <c r="G131" s="29"/>
      <c r="H131" s="29"/>
      <c r="I131" s="29"/>
      <c r="J131" s="29"/>
      <c r="K131" s="29">
        <v>23440</v>
      </c>
      <c r="L131" s="29" t="s">
        <v>445</v>
      </c>
      <c r="M131" s="29" t="s">
        <v>213</v>
      </c>
      <c r="N131" s="29"/>
      <c r="O131" s="29"/>
      <c r="P131" s="29"/>
      <c r="Q131" s="29"/>
      <c r="R131" s="29"/>
      <c r="S131" s="29"/>
      <c r="T131" s="29"/>
      <c r="U131" s="29"/>
    </row>
    <row r="132" spans="1:21" x14ac:dyDescent="0.45">
      <c r="A132" s="29"/>
      <c r="B132" s="29"/>
      <c r="C132" s="29"/>
      <c r="D132" s="29"/>
      <c r="E132" s="29"/>
      <c r="F132" s="29"/>
      <c r="G132" s="29"/>
      <c r="H132" s="29"/>
      <c r="I132" s="29"/>
      <c r="J132" s="29"/>
      <c r="K132" s="29">
        <v>23490</v>
      </c>
      <c r="L132" s="29" t="s">
        <v>446</v>
      </c>
      <c r="M132" s="29" t="s">
        <v>214</v>
      </c>
      <c r="N132" s="29"/>
      <c r="O132" s="29"/>
      <c r="P132" s="29"/>
      <c r="Q132" s="29"/>
      <c r="R132" s="29"/>
      <c r="S132" s="29"/>
      <c r="T132" s="29"/>
      <c r="U132" s="29"/>
    </row>
    <row r="133" spans="1:21" x14ac:dyDescent="0.45">
      <c r="A133" s="29"/>
      <c r="B133" s="29"/>
      <c r="C133" s="29"/>
      <c r="D133" s="29"/>
      <c r="E133" s="29"/>
      <c r="F133" s="29"/>
      <c r="G133" s="29"/>
      <c r="H133" s="29"/>
      <c r="I133" s="29"/>
      <c r="J133" s="29"/>
      <c r="K133" s="29">
        <v>23510</v>
      </c>
      <c r="L133" s="29" t="s">
        <v>62</v>
      </c>
      <c r="M133" s="29" t="s">
        <v>215</v>
      </c>
      <c r="N133" s="29"/>
      <c r="O133" s="29"/>
      <c r="P133" s="29"/>
      <c r="Q133" s="29"/>
      <c r="R133" s="29"/>
      <c r="S133" s="29"/>
      <c r="T133" s="29"/>
      <c r="U133" s="29"/>
    </row>
    <row r="134" spans="1:21" x14ac:dyDescent="0.45">
      <c r="A134" s="29"/>
      <c r="B134" s="29"/>
      <c r="C134" s="29"/>
      <c r="D134" s="29"/>
      <c r="E134" s="29"/>
      <c r="F134" s="29"/>
      <c r="G134" s="29"/>
      <c r="H134" s="29"/>
      <c r="I134" s="29"/>
      <c r="J134" s="29"/>
      <c r="K134" s="29">
        <v>23520</v>
      </c>
      <c r="L134" s="29" t="s">
        <v>447</v>
      </c>
      <c r="M134" s="29" t="s">
        <v>216</v>
      </c>
      <c r="N134" s="29"/>
      <c r="O134" s="29"/>
      <c r="P134" s="29"/>
      <c r="Q134" s="29"/>
      <c r="R134" s="29"/>
      <c r="S134" s="29"/>
      <c r="T134" s="29"/>
      <c r="U134" s="29"/>
    </row>
    <row r="135" spans="1:21" x14ac:dyDescent="0.45">
      <c r="A135" s="29"/>
      <c r="B135" s="29"/>
      <c r="C135" s="29"/>
      <c r="D135" s="29"/>
      <c r="E135" s="29"/>
      <c r="F135" s="29"/>
      <c r="G135" s="29"/>
      <c r="H135" s="29"/>
      <c r="I135" s="29"/>
      <c r="J135" s="29"/>
      <c r="K135" s="29">
        <v>23610</v>
      </c>
      <c r="L135" s="29" t="s">
        <v>448</v>
      </c>
      <c r="M135" s="29" t="s">
        <v>217</v>
      </c>
      <c r="N135" s="29"/>
      <c r="O135" s="29"/>
      <c r="P135" s="29"/>
      <c r="Q135" s="29"/>
      <c r="R135" s="29"/>
      <c r="S135" s="29"/>
      <c r="T135" s="29"/>
      <c r="U135" s="29"/>
    </row>
    <row r="136" spans="1:21" x14ac:dyDescent="0.45">
      <c r="A136" s="29"/>
      <c r="B136" s="29"/>
      <c r="C136" s="29"/>
      <c r="D136" s="29"/>
      <c r="E136" s="29"/>
      <c r="F136" s="29"/>
      <c r="G136" s="29"/>
      <c r="H136" s="29"/>
      <c r="I136" s="29"/>
      <c r="J136" s="29"/>
      <c r="K136" s="29">
        <v>23620</v>
      </c>
      <c r="L136" s="29" t="s">
        <v>449</v>
      </c>
      <c r="M136" s="29" t="s">
        <v>218</v>
      </c>
      <c r="N136" s="29"/>
      <c r="O136" s="29"/>
      <c r="P136" s="29"/>
      <c r="Q136" s="29"/>
      <c r="R136" s="29"/>
      <c r="S136" s="29"/>
      <c r="T136" s="29"/>
      <c r="U136" s="29"/>
    </row>
    <row r="137" spans="1:21" x14ac:dyDescent="0.45">
      <c r="A137" s="29"/>
      <c r="B137" s="29"/>
      <c r="C137" s="29"/>
      <c r="D137" s="29"/>
      <c r="E137" s="29"/>
      <c r="F137" s="29"/>
      <c r="G137" s="29"/>
      <c r="H137" s="29"/>
      <c r="I137" s="29"/>
      <c r="J137" s="29"/>
      <c r="K137" s="29">
        <v>23630</v>
      </c>
      <c r="L137" s="29" t="s">
        <v>450</v>
      </c>
      <c r="M137" s="29" t="s">
        <v>219</v>
      </c>
      <c r="N137" s="29"/>
      <c r="O137" s="29"/>
      <c r="P137" s="29"/>
      <c r="Q137" s="29"/>
      <c r="R137" s="29"/>
      <c r="S137" s="29"/>
      <c r="T137" s="29"/>
      <c r="U137" s="29"/>
    </row>
    <row r="138" spans="1:21" x14ac:dyDescent="0.45">
      <c r="A138" s="29"/>
      <c r="B138" s="29"/>
      <c r="C138" s="29"/>
      <c r="D138" s="29"/>
      <c r="E138" s="29"/>
      <c r="F138" s="29"/>
      <c r="G138" s="29"/>
      <c r="H138" s="29"/>
      <c r="I138" s="29"/>
      <c r="J138" s="29"/>
      <c r="K138" s="29">
        <v>23640</v>
      </c>
      <c r="L138" s="29" t="s">
        <v>451</v>
      </c>
      <c r="M138" s="29" t="s">
        <v>220</v>
      </c>
      <c r="N138" s="29"/>
      <c r="O138" s="29"/>
      <c r="P138" s="29"/>
      <c r="Q138" s="29"/>
      <c r="R138" s="29"/>
      <c r="S138" s="29"/>
      <c r="T138" s="29"/>
      <c r="U138" s="29"/>
    </row>
    <row r="139" spans="1:21" x14ac:dyDescent="0.45">
      <c r="A139" s="29"/>
      <c r="B139" s="29"/>
      <c r="C139" s="29"/>
      <c r="D139" s="29"/>
      <c r="E139" s="29"/>
      <c r="F139" s="29"/>
      <c r="G139" s="29"/>
      <c r="H139" s="29"/>
      <c r="I139" s="29"/>
      <c r="J139" s="29"/>
      <c r="K139" s="29">
        <v>23650</v>
      </c>
      <c r="L139" s="29" t="s">
        <v>452</v>
      </c>
      <c r="M139" s="29" t="s">
        <v>221</v>
      </c>
      <c r="N139" s="29"/>
      <c r="O139" s="29"/>
      <c r="P139" s="29"/>
      <c r="Q139" s="29"/>
      <c r="R139" s="29"/>
      <c r="S139" s="29"/>
      <c r="T139" s="29"/>
      <c r="U139" s="29"/>
    </row>
    <row r="140" spans="1:21" x14ac:dyDescent="0.45">
      <c r="A140" s="29"/>
      <c r="B140" s="29"/>
      <c r="C140" s="29"/>
      <c r="D140" s="29"/>
      <c r="E140" s="29"/>
      <c r="F140" s="29"/>
      <c r="G140" s="29"/>
      <c r="H140" s="29"/>
      <c r="I140" s="29"/>
      <c r="J140" s="29"/>
      <c r="K140" s="29">
        <v>23690</v>
      </c>
      <c r="L140" s="29" t="s">
        <v>453</v>
      </c>
      <c r="M140" s="29" t="s">
        <v>222</v>
      </c>
      <c r="N140" s="29"/>
      <c r="O140" s="29"/>
      <c r="P140" s="29"/>
      <c r="Q140" s="29"/>
      <c r="R140" s="29"/>
      <c r="S140" s="29"/>
      <c r="T140" s="29"/>
      <c r="U140" s="29"/>
    </row>
    <row r="141" spans="1:21" x14ac:dyDescent="0.45">
      <c r="A141" s="29"/>
      <c r="B141" s="29"/>
      <c r="C141" s="29"/>
      <c r="D141" s="29"/>
      <c r="E141" s="29"/>
      <c r="F141" s="29"/>
      <c r="G141" s="29"/>
      <c r="H141" s="29"/>
      <c r="I141" s="29"/>
      <c r="J141" s="29"/>
      <c r="K141" s="29">
        <v>23700</v>
      </c>
      <c r="L141" s="29" t="s">
        <v>223</v>
      </c>
      <c r="M141" s="29" t="s">
        <v>223</v>
      </c>
      <c r="N141" s="29"/>
      <c r="O141" s="29"/>
      <c r="P141" s="29"/>
      <c r="Q141" s="29"/>
      <c r="R141" s="29"/>
      <c r="S141" s="29"/>
      <c r="T141" s="29"/>
      <c r="U141" s="29"/>
    </row>
    <row r="142" spans="1:21" x14ac:dyDescent="0.45">
      <c r="A142" s="29"/>
      <c r="B142" s="29"/>
      <c r="C142" s="29"/>
      <c r="D142" s="29"/>
      <c r="E142" s="29"/>
      <c r="F142" s="29"/>
      <c r="G142" s="29"/>
      <c r="H142" s="29"/>
      <c r="I142" s="29"/>
      <c r="J142" s="29"/>
      <c r="K142" s="29">
        <v>23910</v>
      </c>
      <c r="L142" s="29" t="s">
        <v>224</v>
      </c>
      <c r="M142" s="29" t="s">
        <v>224</v>
      </c>
      <c r="N142" s="29"/>
      <c r="O142" s="29"/>
      <c r="P142" s="29"/>
      <c r="Q142" s="29"/>
      <c r="R142" s="29"/>
      <c r="S142" s="29"/>
      <c r="T142" s="29"/>
      <c r="U142" s="29"/>
    </row>
    <row r="143" spans="1:21" x14ac:dyDescent="0.45">
      <c r="A143" s="29"/>
      <c r="B143" s="29"/>
      <c r="C143" s="29"/>
      <c r="D143" s="29"/>
      <c r="E143" s="29"/>
      <c r="F143" s="29"/>
      <c r="G143" s="29"/>
      <c r="H143" s="29"/>
      <c r="I143" s="29"/>
      <c r="J143" s="29"/>
      <c r="K143" s="29">
        <v>23990</v>
      </c>
      <c r="L143" s="29" t="s">
        <v>454</v>
      </c>
      <c r="M143" s="29" t="s">
        <v>225</v>
      </c>
      <c r="N143" s="29"/>
      <c r="O143" s="29"/>
      <c r="P143" s="29"/>
      <c r="Q143" s="29"/>
      <c r="R143" s="29"/>
      <c r="S143" s="29"/>
      <c r="T143" s="29"/>
      <c r="U143" s="29"/>
    </row>
    <row r="144" spans="1:21" x14ac:dyDescent="0.45">
      <c r="A144" s="29"/>
      <c r="B144" s="29"/>
      <c r="C144" s="29"/>
      <c r="D144" s="29"/>
      <c r="E144" s="29"/>
      <c r="F144" s="29"/>
      <c r="G144" s="29"/>
      <c r="H144" s="29"/>
      <c r="I144" s="29"/>
      <c r="J144" s="29"/>
      <c r="K144" s="29">
        <v>24100</v>
      </c>
      <c r="L144" s="29" t="s">
        <v>455</v>
      </c>
      <c r="M144" s="29" t="s">
        <v>226</v>
      </c>
      <c r="N144" s="29"/>
      <c r="O144" s="29"/>
      <c r="P144" s="29"/>
      <c r="Q144" s="29"/>
      <c r="R144" s="29"/>
      <c r="S144" s="29"/>
      <c r="T144" s="29"/>
      <c r="U144" s="29"/>
    </row>
    <row r="145" spans="1:21" x14ac:dyDescent="0.45">
      <c r="A145" s="29"/>
      <c r="B145" s="29"/>
      <c r="C145" s="29"/>
      <c r="D145" s="29"/>
      <c r="E145" s="29"/>
      <c r="F145" s="29"/>
      <c r="G145" s="29"/>
      <c r="H145" s="29"/>
      <c r="I145" s="29"/>
      <c r="J145" s="29"/>
      <c r="K145" s="29">
        <v>24200</v>
      </c>
      <c r="L145" s="29" t="s">
        <v>456</v>
      </c>
      <c r="M145" s="29" t="s">
        <v>227</v>
      </c>
      <c r="N145" s="29"/>
      <c r="O145" s="29"/>
      <c r="P145" s="29"/>
      <c r="Q145" s="29"/>
      <c r="R145" s="29"/>
      <c r="S145" s="29"/>
      <c r="T145" s="29"/>
      <c r="U145" s="29"/>
    </row>
    <row r="146" spans="1:21" x14ac:dyDescent="0.45">
      <c r="A146" s="29"/>
      <c r="B146" s="29"/>
      <c r="C146" s="29"/>
      <c r="D146" s="29"/>
      <c r="E146" s="29"/>
      <c r="F146" s="29"/>
      <c r="G146" s="29"/>
      <c r="H146" s="29"/>
      <c r="I146" s="29"/>
      <c r="J146" s="29"/>
      <c r="K146" s="29">
        <v>24310</v>
      </c>
      <c r="L146" s="29" t="s">
        <v>228</v>
      </c>
      <c r="M146" s="29" t="s">
        <v>228</v>
      </c>
      <c r="N146" s="29"/>
      <c r="O146" s="29"/>
      <c r="P146" s="29"/>
      <c r="Q146" s="29"/>
      <c r="R146" s="29"/>
      <c r="S146" s="29"/>
      <c r="T146" s="29"/>
      <c r="U146" s="29"/>
    </row>
    <row r="147" spans="1:21" x14ac:dyDescent="0.45">
      <c r="A147" s="29"/>
      <c r="B147" s="29"/>
      <c r="C147" s="29"/>
      <c r="D147" s="29"/>
      <c r="E147" s="29"/>
      <c r="F147" s="29"/>
      <c r="G147" s="29"/>
      <c r="H147" s="29"/>
      <c r="I147" s="29"/>
      <c r="J147" s="29"/>
      <c r="K147" s="29">
        <v>24320</v>
      </c>
      <c r="L147" s="29" t="s">
        <v>229</v>
      </c>
      <c r="M147" s="29" t="s">
        <v>229</v>
      </c>
      <c r="N147" s="29"/>
      <c r="O147" s="29"/>
      <c r="P147" s="29"/>
      <c r="Q147" s="29"/>
      <c r="R147" s="29"/>
      <c r="S147" s="29"/>
      <c r="T147" s="29"/>
      <c r="U147" s="29"/>
    </row>
    <row r="148" spans="1:21" x14ac:dyDescent="0.45">
      <c r="A148" s="29"/>
      <c r="B148" s="29"/>
      <c r="C148" s="29"/>
      <c r="D148" s="29"/>
      <c r="E148" s="29"/>
      <c r="F148" s="29"/>
      <c r="G148" s="29"/>
      <c r="H148" s="29"/>
      <c r="I148" s="29"/>
      <c r="J148" s="29"/>
      <c r="K148" s="29">
        <v>24330</v>
      </c>
      <c r="L148" s="29" t="s">
        <v>230</v>
      </c>
      <c r="M148" s="29" t="s">
        <v>230</v>
      </c>
      <c r="N148" s="29"/>
      <c r="O148" s="29"/>
      <c r="P148" s="29"/>
      <c r="Q148" s="29"/>
      <c r="R148" s="29"/>
      <c r="S148" s="29"/>
      <c r="T148" s="29"/>
      <c r="U148" s="29"/>
    </row>
    <row r="149" spans="1:21" x14ac:dyDescent="0.45">
      <c r="A149" s="29"/>
      <c r="B149" s="29"/>
      <c r="C149" s="29"/>
      <c r="D149" s="29"/>
      <c r="E149" s="29"/>
      <c r="F149" s="29"/>
      <c r="G149" s="29"/>
      <c r="H149" s="29"/>
      <c r="I149" s="29"/>
      <c r="J149" s="29"/>
      <c r="K149" s="29">
        <v>24340</v>
      </c>
      <c r="L149" s="29" t="s">
        <v>231</v>
      </c>
      <c r="M149" s="29" t="s">
        <v>231</v>
      </c>
      <c r="N149" s="29"/>
      <c r="O149" s="29"/>
      <c r="P149" s="29"/>
      <c r="Q149" s="29"/>
      <c r="R149" s="29"/>
      <c r="S149" s="29"/>
      <c r="T149" s="29"/>
      <c r="U149" s="29"/>
    </row>
    <row r="150" spans="1:21" x14ac:dyDescent="0.45">
      <c r="A150" s="29"/>
      <c r="B150" s="29"/>
      <c r="C150" s="29"/>
      <c r="D150" s="29"/>
      <c r="E150" s="29"/>
      <c r="F150" s="29"/>
      <c r="G150" s="29"/>
      <c r="H150" s="29"/>
      <c r="I150" s="29"/>
      <c r="J150" s="29"/>
      <c r="K150" s="29">
        <v>24410</v>
      </c>
      <c r="L150" s="29" t="s">
        <v>232</v>
      </c>
      <c r="M150" s="29" t="s">
        <v>232</v>
      </c>
      <c r="N150" s="29"/>
      <c r="O150" s="29"/>
      <c r="P150" s="29"/>
      <c r="Q150" s="29"/>
      <c r="R150" s="29"/>
      <c r="S150" s="29"/>
      <c r="T150" s="29"/>
      <c r="U150" s="29"/>
    </row>
    <row r="151" spans="1:21" x14ac:dyDescent="0.45">
      <c r="A151" s="29"/>
      <c r="B151" s="29"/>
      <c r="C151" s="29"/>
      <c r="D151" s="29"/>
      <c r="E151" s="29"/>
      <c r="F151" s="29"/>
      <c r="G151" s="29"/>
      <c r="H151" s="29"/>
      <c r="I151" s="29"/>
      <c r="J151" s="29"/>
      <c r="K151" s="29">
        <v>24420</v>
      </c>
      <c r="L151" s="29" t="s">
        <v>233</v>
      </c>
      <c r="M151" s="29" t="s">
        <v>233</v>
      </c>
      <c r="N151" s="29"/>
      <c r="O151" s="29"/>
      <c r="P151" s="29"/>
      <c r="Q151" s="29"/>
      <c r="R151" s="29"/>
      <c r="S151" s="29"/>
      <c r="T151" s="29"/>
      <c r="U151" s="29"/>
    </row>
    <row r="152" spans="1:21" x14ac:dyDescent="0.45">
      <c r="A152" s="29"/>
      <c r="B152" s="29"/>
      <c r="C152" s="29"/>
      <c r="D152" s="29"/>
      <c r="E152" s="29"/>
      <c r="F152" s="29"/>
      <c r="G152" s="29"/>
      <c r="H152" s="29"/>
      <c r="I152" s="29"/>
      <c r="J152" s="29"/>
      <c r="K152" s="29">
        <v>24430</v>
      </c>
      <c r="L152" s="29" t="s">
        <v>234</v>
      </c>
      <c r="M152" s="29" t="s">
        <v>234</v>
      </c>
      <c r="N152" s="29"/>
      <c r="O152" s="29"/>
      <c r="P152" s="29"/>
      <c r="Q152" s="29"/>
      <c r="R152" s="29"/>
      <c r="S152" s="29"/>
      <c r="T152" s="29"/>
      <c r="U152" s="29"/>
    </row>
    <row r="153" spans="1:21" x14ac:dyDescent="0.45">
      <c r="A153" s="29"/>
      <c r="B153" s="29"/>
      <c r="C153" s="29"/>
      <c r="D153" s="29"/>
      <c r="E153" s="29"/>
      <c r="F153" s="29"/>
      <c r="G153" s="29"/>
      <c r="H153" s="29"/>
      <c r="I153" s="29"/>
      <c r="J153" s="29"/>
      <c r="K153" s="29">
        <v>24440</v>
      </c>
      <c r="L153" s="29" t="s">
        <v>235</v>
      </c>
      <c r="M153" s="29" t="s">
        <v>235</v>
      </c>
      <c r="N153" s="29"/>
      <c r="O153" s="29"/>
      <c r="P153" s="29"/>
      <c r="Q153" s="29"/>
      <c r="R153" s="29"/>
      <c r="S153" s="29"/>
      <c r="T153" s="29"/>
      <c r="U153" s="29"/>
    </row>
    <row r="154" spans="1:21" x14ac:dyDescent="0.45">
      <c r="A154" s="29"/>
      <c r="B154" s="29"/>
      <c r="C154" s="29"/>
      <c r="D154" s="29"/>
      <c r="E154" s="29"/>
      <c r="F154" s="29"/>
      <c r="G154" s="29"/>
      <c r="H154" s="29"/>
      <c r="I154" s="29"/>
      <c r="J154" s="29"/>
      <c r="K154" s="29">
        <v>24450</v>
      </c>
      <c r="L154" s="29" t="s">
        <v>236</v>
      </c>
      <c r="M154" s="29" t="s">
        <v>236</v>
      </c>
      <c r="N154" s="29"/>
      <c r="O154" s="29"/>
      <c r="P154" s="29"/>
      <c r="Q154" s="29"/>
      <c r="R154" s="29"/>
      <c r="S154" s="29"/>
      <c r="T154" s="29"/>
      <c r="U154" s="29"/>
    </row>
    <row r="155" spans="1:21" x14ac:dyDescent="0.45">
      <c r="A155" s="29"/>
      <c r="B155" s="29"/>
      <c r="C155" s="29"/>
      <c r="D155" s="29"/>
      <c r="E155" s="29"/>
      <c r="F155" s="29"/>
      <c r="G155" s="29"/>
      <c r="H155" s="29"/>
      <c r="I155" s="29"/>
      <c r="J155" s="29"/>
      <c r="K155" s="29">
        <v>24460</v>
      </c>
      <c r="L155" s="29" t="s">
        <v>237</v>
      </c>
      <c r="M155" s="29" t="s">
        <v>237</v>
      </c>
      <c r="N155" s="29"/>
      <c r="O155" s="29"/>
      <c r="P155" s="29"/>
      <c r="Q155" s="29"/>
      <c r="R155" s="29"/>
      <c r="S155" s="29"/>
      <c r="T155" s="29"/>
      <c r="U155" s="29"/>
    </row>
    <row r="156" spans="1:21" x14ac:dyDescent="0.45">
      <c r="A156" s="29"/>
      <c r="B156" s="29"/>
      <c r="C156" s="29"/>
      <c r="D156" s="29"/>
      <c r="E156" s="29"/>
      <c r="F156" s="29"/>
      <c r="G156" s="29"/>
      <c r="H156" s="29"/>
      <c r="I156" s="29"/>
      <c r="J156" s="29"/>
      <c r="K156" s="29">
        <v>24510</v>
      </c>
      <c r="L156" s="29" t="s">
        <v>238</v>
      </c>
      <c r="M156" s="29" t="s">
        <v>238</v>
      </c>
      <c r="N156" s="29"/>
      <c r="O156" s="29"/>
      <c r="P156" s="29"/>
      <c r="Q156" s="29"/>
      <c r="R156" s="29"/>
      <c r="S156" s="29"/>
      <c r="T156" s="29"/>
      <c r="U156" s="29"/>
    </row>
    <row r="157" spans="1:21" x14ac:dyDescent="0.45">
      <c r="A157" s="29"/>
      <c r="B157" s="29"/>
      <c r="C157" s="29"/>
      <c r="D157" s="29"/>
      <c r="E157" s="29"/>
      <c r="F157" s="29"/>
      <c r="G157" s="29"/>
      <c r="H157" s="29"/>
      <c r="I157" s="29"/>
      <c r="J157" s="29"/>
      <c r="K157" s="29">
        <v>24520</v>
      </c>
      <c r="L157" s="29" t="s">
        <v>239</v>
      </c>
      <c r="M157" s="29" t="s">
        <v>239</v>
      </c>
      <c r="N157" s="29"/>
      <c r="O157" s="29"/>
      <c r="P157" s="29"/>
      <c r="Q157" s="29"/>
      <c r="R157" s="29"/>
      <c r="S157" s="29"/>
      <c r="T157" s="29"/>
      <c r="U157" s="29"/>
    </row>
    <row r="158" spans="1:21" x14ac:dyDescent="0.45">
      <c r="A158" s="29"/>
      <c r="B158" s="29"/>
      <c r="C158" s="29"/>
      <c r="D158" s="29"/>
      <c r="E158" s="29"/>
      <c r="F158" s="29"/>
      <c r="G158" s="29"/>
      <c r="H158" s="29"/>
      <c r="I158" s="29"/>
      <c r="J158" s="29"/>
      <c r="K158" s="29">
        <v>24530</v>
      </c>
      <c r="L158" s="29" t="s">
        <v>240</v>
      </c>
      <c r="M158" s="29" t="s">
        <v>240</v>
      </c>
      <c r="N158" s="29"/>
      <c r="O158" s="29"/>
      <c r="P158" s="29"/>
      <c r="Q158" s="29"/>
      <c r="R158" s="29"/>
      <c r="S158" s="29"/>
      <c r="T158" s="29"/>
      <c r="U158" s="29"/>
    </row>
    <row r="159" spans="1:21" x14ac:dyDescent="0.45">
      <c r="A159" s="29"/>
      <c r="B159" s="29"/>
      <c r="C159" s="29"/>
      <c r="D159" s="29"/>
      <c r="E159" s="29"/>
      <c r="F159" s="29"/>
      <c r="G159" s="29"/>
      <c r="H159" s="29"/>
      <c r="I159" s="29"/>
      <c r="J159" s="29"/>
      <c r="K159" s="29">
        <v>24540</v>
      </c>
      <c r="L159" s="29" t="s">
        <v>241</v>
      </c>
      <c r="M159" s="29" t="s">
        <v>241</v>
      </c>
      <c r="N159" s="29"/>
      <c r="O159" s="29"/>
      <c r="P159" s="29"/>
      <c r="Q159" s="29"/>
      <c r="R159" s="29"/>
      <c r="S159" s="29"/>
      <c r="T159" s="29"/>
      <c r="U159" s="29"/>
    </row>
    <row r="160" spans="1:21" x14ac:dyDescent="0.45">
      <c r="A160" s="29"/>
      <c r="B160" s="29"/>
      <c r="C160" s="29"/>
      <c r="D160" s="29"/>
      <c r="E160" s="29"/>
      <c r="F160" s="29"/>
      <c r="G160" s="29"/>
      <c r="H160" s="29"/>
      <c r="I160" s="29"/>
      <c r="J160" s="29"/>
      <c r="K160" s="29">
        <v>25110</v>
      </c>
      <c r="L160" s="29" t="s">
        <v>457</v>
      </c>
      <c r="M160" s="29" t="s">
        <v>242</v>
      </c>
      <c r="N160" s="29"/>
      <c r="O160" s="29"/>
      <c r="P160" s="29"/>
      <c r="Q160" s="29"/>
      <c r="R160" s="29"/>
      <c r="S160" s="29"/>
      <c r="T160" s="29"/>
      <c r="U160" s="29"/>
    </row>
    <row r="161" spans="1:21" x14ac:dyDescent="0.45">
      <c r="A161" s="29"/>
      <c r="B161" s="29"/>
      <c r="C161" s="29"/>
      <c r="D161" s="29"/>
      <c r="E161" s="29"/>
      <c r="F161" s="29"/>
      <c r="G161" s="29"/>
      <c r="H161" s="29"/>
      <c r="I161" s="29"/>
      <c r="J161" s="29"/>
      <c r="K161" s="29">
        <v>25120</v>
      </c>
      <c r="L161" s="29" t="s">
        <v>458</v>
      </c>
      <c r="M161" s="29" t="s">
        <v>243</v>
      </c>
      <c r="N161" s="29"/>
      <c r="O161" s="29"/>
      <c r="P161" s="29"/>
      <c r="Q161" s="29"/>
      <c r="R161" s="29"/>
      <c r="S161" s="29"/>
      <c r="T161" s="29"/>
      <c r="U161" s="29"/>
    </row>
    <row r="162" spans="1:21" x14ac:dyDescent="0.45">
      <c r="A162" s="29"/>
      <c r="B162" s="29"/>
      <c r="C162" s="29"/>
      <c r="D162" s="29"/>
      <c r="E162" s="29"/>
      <c r="F162" s="29"/>
      <c r="G162" s="29"/>
      <c r="H162" s="29"/>
      <c r="I162" s="29"/>
      <c r="J162" s="29"/>
      <c r="K162" s="29">
        <v>25210</v>
      </c>
      <c r="L162" s="29" t="s">
        <v>459</v>
      </c>
      <c r="M162" s="29" t="s">
        <v>244</v>
      </c>
      <c r="N162" s="29"/>
      <c r="O162" s="29"/>
      <c r="P162" s="29"/>
      <c r="Q162" s="29"/>
      <c r="R162" s="29"/>
      <c r="S162" s="29"/>
      <c r="T162" s="29"/>
      <c r="U162" s="29"/>
    </row>
    <row r="163" spans="1:21" x14ac:dyDescent="0.45">
      <c r="A163" s="29"/>
      <c r="B163" s="29"/>
      <c r="C163" s="29"/>
      <c r="D163" s="29"/>
      <c r="E163" s="29"/>
      <c r="F163" s="29"/>
      <c r="G163" s="29"/>
      <c r="H163" s="29"/>
      <c r="I163" s="29"/>
      <c r="J163" s="29"/>
      <c r="K163" s="29">
        <v>25290</v>
      </c>
      <c r="L163" s="29" t="s">
        <v>460</v>
      </c>
      <c r="M163" s="29" t="s">
        <v>245</v>
      </c>
      <c r="N163" s="29"/>
      <c r="O163" s="29"/>
      <c r="P163" s="29"/>
      <c r="Q163" s="29"/>
      <c r="R163" s="29"/>
      <c r="S163" s="29"/>
      <c r="T163" s="29"/>
      <c r="U163" s="29"/>
    </row>
    <row r="164" spans="1:21" x14ac:dyDescent="0.45">
      <c r="A164" s="29"/>
      <c r="B164" s="29"/>
      <c r="C164" s="29"/>
      <c r="D164" s="29"/>
      <c r="E164" s="29"/>
      <c r="F164" s="29"/>
      <c r="G164" s="29"/>
      <c r="H164" s="29"/>
      <c r="I164" s="29"/>
      <c r="J164" s="29"/>
      <c r="K164" s="29">
        <v>25300</v>
      </c>
      <c r="L164" s="29" t="s">
        <v>461</v>
      </c>
      <c r="M164" s="29" t="s">
        <v>246</v>
      </c>
      <c r="N164" s="29"/>
      <c r="O164" s="29"/>
      <c r="P164" s="29"/>
      <c r="Q164" s="29"/>
      <c r="R164" s="29"/>
      <c r="S164" s="29"/>
      <c r="T164" s="29"/>
      <c r="U164" s="29"/>
    </row>
    <row r="165" spans="1:21" x14ac:dyDescent="0.45">
      <c r="A165" s="29"/>
      <c r="B165" s="29"/>
      <c r="C165" s="29"/>
      <c r="D165" s="29"/>
      <c r="E165" s="29"/>
      <c r="F165" s="29"/>
      <c r="G165" s="29"/>
      <c r="H165" s="29"/>
      <c r="I165" s="29"/>
      <c r="J165" s="29"/>
      <c r="K165" s="29">
        <v>25400</v>
      </c>
      <c r="L165" s="29" t="s">
        <v>462</v>
      </c>
      <c r="M165" s="29" t="s">
        <v>247</v>
      </c>
      <c r="N165" s="29"/>
      <c r="O165" s="29"/>
      <c r="P165" s="29"/>
      <c r="Q165" s="29"/>
      <c r="R165" s="29"/>
      <c r="S165" s="29"/>
      <c r="T165" s="29"/>
      <c r="U165" s="29"/>
    </row>
    <row r="166" spans="1:21" x14ac:dyDescent="0.45">
      <c r="A166" s="29"/>
      <c r="B166" s="29"/>
      <c r="C166" s="29"/>
      <c r="D166" s="29"/>
      <c r="E166" s="29"/>
      <c r="F166" s="29"/>
      <c r="G166" s="29"/>
      <c r="H166" s="29"/>
      <c r="I166" s="29"/>
      <c r="J166" s="29"/>
      <c r="K166" s="29">
        <v>25500</v>
      </c>
      <c r="L166" s="29" t="s">
        <v>248</v>
      </c>
      <c r="M166" s="29" t="s">
        <v>248</v>
      </c>
      <c r="N166" s="29"/>
      <c r="O166" s="29"/>
      <c r="P166" s="29"/>
      <c r="Q166" s="29"/>
      <c r="R166" s="29"/>
      <c r="S166" s="29"/>
      <c r="T166" s="29"/>
      <c r="U166" s="29"/>
    </row>
    <row r="167" spans="1:21" x14ac:dyDescent="0.45">
      <c r="A167" s="29"/>
      <c r="B167" s="29"/>
      <c r="C167" s="29"/>
      <c r="D167" s="29"/>
      <c r="E167" s="29"/>
      <c r="F167" s="29"/>
      <c r="G167" s="29"/>
      <c r="H167" s="29"/>
      <c r="I167" s="29"/>
      <c r="J167" s="29"/>
      <c r="K167" s="29">
        <v>25610</v>
      </c>
      <c r="L167" s="29" t="s">
        <v>249</v>
      </c>
      <c r="M167" s="29" t="s">
        <v>249</v>
      </c>
      <c r="N167" s="29"/>
      <c r="O167" s="29"/>
      <c r="P167" s="29"/>
      <c r="Q167" s="29"/>
      <c r="R167" s="29"/>
      <c r="S167" s="29"/>
      <c r="T167" s="29"/>
      <c r="U167" s="29"/>
    </row>
    <row r="168" spans="1:21" x14ac:dyDescent="0.45">
      <c r="A168" s="29"/>
      <c r="B168" s="29"/>
      <c r="C168" s="29"/>
      <c r="D168" s="29"/>
      <c r="E168" s="29"/>
      <c r="F168" s="29"/>
      <c r="G168" s="29"/>
      <c r="H168" s="29"/>
      <c r="I168" s="29"/>
      <c r="J168" s="29"/>
      <c r="K168" s="29">
        <v>25620</v>
      </c>
      <c r="L168" s="29" t="s">
        <v>250</v>
      </c>
      <c r="M168" s="29" t="s">
        <v>250</v>
      </c>
      <c r="N168" s="29"/>
      <c r="O168" s="29"/>
      <c r="P168" s="29"/>
      <c r="Q168" s="29"/>
      <c r="R168" s="29"/>
      <c r="S168" s="29"/>
      <c r="T168" s="29"/>
      <c r="U168" s="29"/>
    </row>
    <row r="169" spans="1:21" x14ac:dyDescent="0.45">
      <c r="A169" s="29"/>
      <c r="B169" s="29"/>
      <c r="C169" s="29"/>
      <c r="D169" s="29"/>
      <c r="E169" s="29"/>
      <c r="F169" s="29"/>
      <c r="G169" s="29"/>
      <c r="H169" s="29"/>
      <c r="I169" s="29"/>
      <c r="J169" s="29"/>
      <c r="K169" s="29">
        <v>25710</v>
      </c>
      <c r="L169" s="29" t="s">
        <v>463</v>
      </c>
      <c r="M169" s="29" t="s">
        <v>251</v>
      </c>
      <c r="N169" s="29"/>
      <c r="O169" s="29"/>
      <c r="P169" s="29"/>
      <c r="Q169" s="29"/>
      <c r="R169" s="29"/>
      <c r="S169" s="29"/>
      <c r="T169" s="29"/>
      <c r="U169" s="29"/>
    </row>
    <row r="170" spans="1:21" x14ac:dyDescent="0.45">
      <c r="A170" s="29"/>
      <c r="B170" s="29"/>
      <c r="C170" s="29"/>
      <c r="D170" s="29"/>
      <c r="E170" s="29"/>
      <c r="F170" s="29"/>
      <c r="G170" s="29"/>
      <c r="H170" s="29"/>
      <c r="I170" s="29"/>
      <c r="J170" s="29"/>
      <c r="K170" s="29">
        <v>25720</v>
      </c>
      <c r="L170" s="29" t="s">
        <v>464</v>
      </c>
      <c r="M170" s="29" t="s">
        <v>252</v>
      </c>
      <c r="N170" s="29"/>
      <c r="O170" s="29"/>
      <c r="P170" s="29"/>
      <c r="Q170" s="29"/>
      <c r="R170" s="29"/>
      <c r="S170" s="29"/>
      <c r="T170" s="29"/>
      <c r="U170" s="29"/>
    </row>
    <row r="171" spans="1:21" x14ac:dyDescent="0.45">
      <c r="A171" s="29"/>
      <c r="B171" s="29"/>
      <c r="C171" s="29"/>
      <c r="D171" s="29"/>
      <c r="E171" s="29"/>
      <c r="F171" s="29"/>
      <c r="G171" s="29"/>
      <c r="H171" s="29"/>
      <c r="I171" s="29"/>
      <c r="J171" s="29"/>
      <c r="K171" s="29">
        <v>25730</v>
      </c>
      <c r="L171" s="29" t="s">
        <v>465</v>
      </c>
      <c r="M171" s="29" t="s">
        <v>253</v>
      </c>
      <c r="N171" s="29"/>
      <c r="O171" s="29"/>
      <c r="P171" s="29"/>
      <c r="Q171" s="29"/>
      <c r="R171" s="29"/>
      <c r="S171" s="29"/>
      <c r="T171" s="29"/>
      <c r="U171" s="29"/>
    </row>
    <row r="172" spans="1:21" x14ac:dyDescent="0.45">
      <c r="A172" s="29"/>
      <c r="B172" s="29"/>
      <c r="C172" s="29"/>
      <c r="D172" s="29"/>
      <c r="E172" s="29"/>
      <c r="F172" s="29"/>
      <c r="G172" s="29"/>
      <c r="H172" s="29"/>
      <c r="I172" s="29"/>
      <c r="J172" s="29"/>
      <c r="K172" s="29">
        <v>25910</v>
      </c>
      <c r="L172" s="29" t="s">
        <v>466</v>
      </c>
      <c r="M172" s="29" t="s">
        <v>254</v>
      </c>
      <c r="N172" s="29"/>
      <c r="O172" s="29"/>
      <c r="P172" s="29"/>
      <c r="Q172" s="29"/>
      <c r="R172" s="29"/>
      <c r="S172" s="29"/>
      <c r="T172" s="29"/>
      <c r="U172" s="29"/>
    </row>
    <row r="173" spans="1:21" x14ac:dyDescent="0.45">
      <c r="A173" s="29"/>
      <c r="B173" s="29"/>
      <c r="C173" s="29"/>
      <c r="D173" s="29"/>
      <c r="E173" s="29"/>
      <c r="F173" s="29"/>
      <c r="G173" s="29"/>
      <c r="H173" s="29"/>
      <c r="I173" s="29"/>
      <c r="J173" s="29"/>
      <c r="K173" s="29">
        <v>25920</v>
      </c>
      <c r="L173" s="29" t="s">
        <v>467</v>
      </c>
      <c r="M173" s="29" t="s">
        <v>255</v>
      </c>
      <c r="N173" s="29"/>
      <c r="O173" s="29"/>
      <c r="P173" s="29"/>
      <c r="Q173" s="29"/>
      <c r="R173" s="29"/>
      <c r="S173" s="29"/>
      <c r="T173" s="29"/>
      <c r="U173" s="29"/>
    </row>
    <row r="174" spans="1:21" x14ac:dyDescent="0.45">
      <c r="A174" s="29"/>
      <c r="B174" s="29"/>
      <c r="C174" s="29"/>
      <c r="D174" s="29"/>
      <c r="E174" s="29"/>
      <c r="F174" s="29"/>
      <c r="G174" s="29"/>
      <c r="H174" s="29"/>
      <c r="I174" s="29"/>
      <c r="J174" s="29"/>
      <c r="K174" s="29">
        <v>25930</v>
      </c>
      <c r="L174" s="29" t="s">
        <v>468</v>
      </c>
      <c r="M174" s="29" t="s">
        <v>256</v>
      </c>
      <c r="N174" s="29"/>
      <c r="O174" s="29"/>
      <c r="P174" s="29"/>
      <c r="Q174" s="29"/>
      <c r="R174" s="29"/>
      <c r="S174" s="29"/>
      <c r="T174" s="29"/>
      <c r="U174" s="29"/>
    </row>
    <row r="175" spans="1:21" x14ac:dyDescent="0.45">
      <c r="A175" s="29"/>
      <c r="B175" s="29"/>
      <c r="C175" s="29"/>
      <c r="D175" s="29"/>
      <c r="E175" s="29"/>
      <c r="F175" s="29"/>
      <c r="G175" s="29"/>
      <c r="H175" s="29"/>
      <c r="I175" s="29"/>
      <c r="J175" s="29"/>
      <c r="K175" s="29">
        <v>25940</v>
      </c>
      <c r="L175" s="29" t="s">
        <v>469</v>
      </c>
      <c r="M175" s="29" t="s">
        <v>257</v>
      </c>
      <c r="N175" s="29"/>
      <c r="O175" s="29"/>
      <c r="P175" s="29"/>
      <c r="Q175" s="29"/>
      <c r="R175" s="29"/>
      <c r="S175" s="29"/>
      <c r="T175" s="29"/>
      <c r="U175" s="29"/>
    </row>
    <row r="176" spans="1:21" x14ac:dyDescent="0.45">
      <c r="A176" s="29"/>
      <c r="B176" s="29"/>
      <c r="C176" s="29"/>
      <c r="D176" s="29"/>
      <c r="E176" s="29"/>
      <c r="F176" s="29"/>
      <c r="G176" s="29"/>
      <c r="H176" s="29"/>
      <c r="I176" s="29"/>
      <c r="J176" s="29"/>
      <c r="K176" s="29">
        <v>25990</v>
      </c>
      <c r="L176" s="29" t="s">
        <v>470</v>
      </c>
      <c r="M176" s="29" t="s">
        <v>258</v>
      </c>
      <c r="N176" s="29"/>
      <c r="O176" s="29"/>
      <c r="P176" s="29"/>
      <c r="Q176" s="29"/>
      <c r="R176" s="29"/>
      <c r="S176" s="29"/>
      <c r="T176" s="29"/>
      <c r="U176" s="29"/>
    </row>
    <row r="177" spans="1:21" x14ac:dyDescent="0.45">
      <c r="A177" s="29"/>
      <c r="B177" s="29"/>
      <c r="C177" s="29"/>
      <c r="D177" s="29"/>
      <c r="E177" s="29"/>
      <c r="F177" s="29"/>
      <c r="G177" s="29"/>
      <c r="H177" s="29"/>
      <c r="I177" s="29"/>
      <c r="J177" s="29"/>
      <c r="K177" s="29">
        <v>26110</v>
      </c>
      <c r="L177" s="29" t="s">
        <v>471</v>
      </c>
      <c r="M177" s="29" t="s">
        <v>259</v>
      </c>
      <c r="N177" s="29"/>
      <c r="O177" s="29"/>
      <c r="P177" s="29"/>
      <c r="Q177" s="29"/>
      <c r="R177" s="29"/>
      <c r="S177" s="29"/>
      <c r="T177" s="29"/>
      <c r="U177" s="29"/>
    </row>
    <row r="178" spans="1:21" x14ac:dyDescent="0.45">
      <c r="A178" s="29"/>
      <c r="B178" s="29"/>
      <c r="C178" s="29"/>
      <c r="D178" s="29"/>
      <c r="E178" s="29"/>
      <c r="F178" s="29"/>
      <c r="G178" s="29"/>
      <c r="H178" s="29"/>
      <c r="I178" s="29"/>
      <c r="J178" s="29"/>
      <c r="K178" s="29">
        <v>26120</v>
      </c>
      <c r="L178" s="29" t="s">
        <v>472</v>
      </c>
      <c r="M178" s="29" t="s">
        <v>260</v>
      </c>
      <c r="N178" s="29"/>
      <c r="O178" s="29"/>
      <c r="P178" s="29"/>
      <c r="Q178" s="29"/>
      <c r="R178" s="29"/>
      <c r="S178" s="29"/>
      <c r="T178" s="29"/>
      <c r="U178" s="29"/>
    </row>
    <row r="179" spans="1:21" x14ac:dyDescent="0.45">
      <c r="A179" s="29"/>
      <c r="B179" s="29"/>
      <c r="C179" s="29"/>
      <c r="D179" s="29"/>
      <c r="E179" s="29"/>
      <c r="F179" s="29"/>
      <c r="G179" s="29"/>
      <c r="H179" s="29"/>
      <c r="I179" s="29"/>
      <c r="J179" s="29"/>
      <c r="K179" s="29">
        <v>26200</v>
      </c>
      <c r="L179" s="29" t="s">
        <v>473</v>
      </c>
      <c r="M179" s="29" t="s">
        <v>261</v>
      </c>
      <c r="N179" s="29"/>
      <c r="O179" s="29"/>
      <c r="P179" s="29"/>
      <c r="Q179" s="29"/>
      <c r="R179" s="29"/>
      <c r="S179" s="29"/>
      <c r="T179" s="29"/>
      <c r="U179" s="29"/>
    </row>
    <row r="180" spans="1:21" x14ac:dyDescent="0.45">
      <c r="A180" s="29"/>
      <c r="B180" s="29"/>
      <c r="C180" s="29"/>
      <c r="D180" s="29"/>
      <c r="E180" s="29"/>
      <c r="F180" s="29"/>
      <c r="G180" s="29"/>
      <c r="H180" s="29"/>
      <c r="I180" s="29"/>
      <c r="J180" s="29"/>
      <c r="K180" s="29">
        <v>26301</v>
      </c>
      <c r="L180" s="29" t="s">
        <v>474</v>
      </c>
      <c r="M180" s="29" t="s">
        <v>262</v>
      </c>
      <c r="N180" s="29"/>
      <c r="O180" s="29"/>
      <c r="P180" s="29"/>
      <c r="Q180" s="29"/>
      <c r="R180" s="29"/>
      <c r="S180" s="29"/>
      <c r="T180" s="29"/>
      <c r="U180" s="29"/>
    </row>
    <row r="181" spans="1:21" x14ac:dyDescent="0.45">
      <c r="A181" s="29"/>
      <c r="B181" s="29"/>
      <c r="C181" s="29"/>
      <c r="D181" s="29"/>
      <c r="E181" s="29"/>
      <c r="F181" s="29"/>
      <c r="G181" s="29"/>
      <c r="H181" s="29"/>
      <c r="I181" s="29"/>
      <c r="J181" s="29"/>
      <c r="K181" s="29">
        <v>26309</v>
      </c>
      <c r="L181" s="29" t="s">
        <v>475</v>
      </c>
      <c r="M181" s="29" t="s">
        <v>263</v>
      </c>
      <c r="N181" s="29"/>
      <c r="O181" s="29"/>
      <c r="P181" s="29"/>
      <c r="Q181" s="29"/>
      <c r="R181" s="29"/>
      <c r="S181" s="29"/>
      <c r="T181" s="29"/>
      <c r="U181" s="29"/>
    </row>
    <row r="182" spans="1:21" x14ac:dyDescent="0.45">
      <c r="A182" s="29"/>
      <c r="B182" s="29"/>
      <c r="C182" s="29"/>
      <c r="D182" s="29"/>
      <c r="E182" s="29"/>
      <c r="F182" s="29"/>
      <c r="G182" s="29"/>
      <c r="H182" s="29"/>
      <c r="I182" s="29"/>
      <c r="J182" s="29"/>
      <c r="K182" s="29">
        <v>26400</v>
      </c>
      <c r="L182" s="29" t="s">
        <v>476</v>
      </c>
      <c r="M182" s="29" t="s">
        <v>264</v>
      </c>
      <c r="N182" s="29"/>
      <c r="O182" s="29"/>
      <c r="P182" s="29"/>
      <c r="Q182" s="29"/>
      <c r="R182" s="29"/>
      <c r="S182" s="29"/>
      <c r="T182" s="29"/>
      <c r="U182" s="29"/>
    </row>
    <row r="183" spans="1:21" x14ac:dyDescent="0.45">
      <c r="A183" s="29"/>
      <c r="B183" s="29"/>
      <c r="C183" s="29"/>
      <c r="D183" s="29"/>
      <c r="E183" s="29"/>
      <c r="F183" s="29"/>
      <c r="G183" s="29"/>
      <c r="H183" s="29"/>
      <c r="I183" s="29"/>
      <c r="J183" s="29"/>
      <c r="K183" s="29">
        <v>26511</v>
      </c>
      <c r="L183" s="29" t="s">
        <v>477</v>
      </c>
      <c r="M183" s="29" t="s">
        <v>265</v>
      </c>
      <c r="N183" s="29"/>
      <c r="O183" s="29"/>
      <c r="P183" s="29"/>
      <c r="Q183" s="29"/>
      <c r="R183" s="29"/>
      <c r="S183" s="29"/>
      <c r="T183" s="29"/>
      <c r="U183" s="29"/>
    </row>
    <row r="184" spans="1:21" x14ac:dyDescent="0.45">
      <c r="A184" s="29"/>
      <c r="B184" s="29"/>
      <c r="C184" s="29"/>
      <c r="D184" s="29"/>
      <c r="E184" s="29"/>
      <c r="F184" s="29"/>
      <c r="G184" s="29"/>
      <c r="H184" s="29"/>
      <c r="I184" s="29"/>
      <c r="J184" s="29"/>
      <c r="K184" s="29">
        <v>26512</v>
      </c>
      <c r="L184" s="29" t="s">
        <v>478</v>
      </c>
      <c r="M184" s="29" t="s">
        <v>266</v>
      </c>
      <c r="N184" s="29"/>
      <c r="O184" s="29"/>
      <c r="P184" s="29"/>
      <c r="Q184" s="29"/>
      <c r="R184" s="29"/>
      <c r="S184" s="29"/>
      <c r="T184" s="29"/>
      <c r="U184" s="29"/>
    </row>
    <row r="185" spans="1:21" x14ac:dyDescent="0.45">
      <c r="A185" s="29"/>
      <c r="B185" s="29"/>
      <c r="C185" s="29"/>
      <c r="D185" s="29"/>
      <c r="E185" s="29"/>
      <c r="F185" s="29"/>
      <c r="G185" s="29"/>
      <c r="H185" s="29"/>
      <c r="I185" s="29"/>
      <c r="J185" s="29"/>
      <c r="K185" s="29">
        <v>26513</v>
      </c>
      <c r="L185" s="29" t="s">
        <v>479</v>
      </c>
      <c r="M185" s="29" t="s">
        <v>267</v>
      </c>
      <c r="N185" s="29"/>
      <c r="O185" s="29"/>
      <c r="P185" s="29"/>
      <c r="Q185" s="29"/>
      <c r="R185" s="29"/>
      <c r="S185" s="29"/>
      <c r="T185" s="29"/>
      <c r="U185" s="29"/>
    </row>
    <row r="186" spans="1:21" x14ac:dyDescent="0.45">
      <c r="A186" s="29"/>
      <c r="B186" s="29"/>
      <c r="C186" s="29"/>
      <c r="D186" s="29"/>
      <c r="E186" s="29"/>
      <c r="F186" s="29"/>
      <c r="G186" s="29"/>
      <c r="H186" s="29"/>
      <c r="I186" s="29"/>
      <c r="J186" s="29"/>
      <c r="K186" s="29">
        <v>26514</v>
      </c>
      <c r="L186" s="29" t="s">
        <v>480</v>
      </c>
      <c r="M186" s="29" t="s">
        <v>268</v>
      </c>
      <c r="N186" s="29"/>
      <c r="O186" s="29"/>
      <c r="P186" s="29"/>
      <c r="Q186" s="29"/>
      <c r="R186" s="29"/>
      <c r="S186" s="29"/>
      <c r="T186" s="29"/>
      <c r="U186" s="29"/>
    </row>
    <row r="187" spans="1:21" x14ac:dyDescent="0.45">
      <c r="A187" s="29"/>
      <c r="B187" s="29"/>
      <c r="C187" s="29"/>
      <c r="D187" s="29"/>
      <c r="E187" s="29"/>
      <c r="F187" s="29"/>
      <c r="G187" s="29"/>
      <c r="H187" s="29"/>
      <c r="I187" s="29"/>
      <c r="J187" s="29"/>
      <c r="K187" s="29">
        <v>26520</v>
      </c>
      <c r="L187" s="29" t="s">
        <v>481</v>
      </c>
      <c r="M187" s="29" t="s">
        <v>269</v>
      </c>
      <c r="N187" s="29"/>
      <c r="O187" s="29"/>
      <c r="P187" s="29"/>
      <c r="Q187" s="29"/>
      <c r="R187" s="29"/>
      <c r="S187" s="29"/>
      <c r="T187" s="29"/>
      <c r="U187" s="29"/>
    </row>
    <row r="188" spans="1:21" x14ac:dyDescent="0.45">
      <c r="A188" s="29"/>
      <c r="B188" s="29"/>
      <c r="C188" s="29"/>
      <c r="D188" s="29"/>
      <c r="E188" s="29"/>
      <c r="F188" s="29"/>
      <c r="G188" s="29"/>
      <c r="H188" s="29"/>
      <c r="I188" s="29"/>
      <c r="J188" s="29"/>
      <c r="K188" s="29">
        <v>26600</v>
      </c>
      <c r="L188" s="29" t="s">
        <v>482</v>
      </c>
      <c r="M188" s="29" t="s">
        <v>270</v>
      </c>
      <c r="N188" s="29"/>
      <c r="O188" s="29"/>
      <c r="P188" s="29"/>
      <c r="Q188" s="29"/>
      <c r="R188" s="29"/>
      <c r="S188" s="29"/>
      <c r="T188" s="29"/>
      <c r="U188" s="29"/>
    </row>
    <row r="189" spans="1:21" x14ac:dyDescent="0.45">
      <c r="A189" s="29"/>
      <c r="B189" s="29"/>
      <c r="C189" s="29"/>
      <c r="D189" s="29"/>
      <c r="E189" s="29"/>
      <c r="F189" s="29"/>
      <c r="G189" s="29"/>
      <c r="H189" s="29"/>
      <c r="I189" s="29"/>
      <c r="J189" s="29"/>
      <c r="K189" s="29">
        <v>26701</v>
      </c>
      <c r="L189" s="29" t="s">
        <v>483</v>
      </c>
      <c r="M189" s="29" t="s">
        <v>271</v>
      </c>
      <c r="N189" s="29"/>
      <c r="O189" s="29"/>
      <c r="P189" s="29"/>
      <c r="Q189" s="29"/>
      <c r="R189" s="29"/>
      <c r="S189" s="29"/>
      <c r="T189" s="29"/>
      <c r="U189" s="29"/>
    </row>
    <row r="190" spans="1:21" x14ac:dyDescent="0.45">
      <c r="A190" s="29"/>
      <c r="B190" s="29"/>
      <c r="C190" s="29"/>
      <c r="D190" s="29"/>
      <c r="E190" s="29"/>
      <c r="F190" s="29"/>
      <c r="G190" s="29"/>
      <c r="H190" s="29"/>
      <c r="I190" s="29"/>
      <c r="J190" s="29"/>
      <c r="K190" s="29">
        <v>26702</v>
      </c>
      <c r="L190" s="29" t="s">
        <v>484</v>
      </c>
      <c r="M190" s="29" t="s">
        <v>272</v>
      </c>
      <c r="N190" s="29"/>
      <c r="O190" s="29"/>
      <c r="P190" s="29"/>
      <c r="Q190" s="29"/>
      <c r="R190" s="29"/>
      <c r="S190" s="29"/>
      <c r="T190" s="29"/>
      <c r="U190" s="29"/>
    </row>
    <row r="191" spans="1:21" x14ac:dyDescent="0.45">
      <c r="A191" s="29"/>
      <c r="B191" s="29"/>
      <c r="C191" s="29"/>
      <c r="D191" s="29"/>
      <c r="E191" s="29"/>
      <c r="F191" s="29"/>
      <c r="G191" s="29"/>
      <c r="H191" s="29"/>
      <c r="I191" s="29"/>
      <c r="J191" s="29"/>
      <c r="K191" s="29">
        <v>26800</v>
      </c>
      <c r="L191" s="29" t="s">
        <v>485</v>
      </c>
      <c r="M191" s="29" t="s">
        <v>273</v>
      </c>
      <c r="N191" s="29"/>
      <c r="O191" s="29"/>
      <c r="P191" s="29"/>
      <c r="Q191" s="29"/>
      <c r="R191" s="29"/>
      <c r="S191" s="29"/>
      <c r="T191" s="29"/>
      <c r="U191" s="29"/>
    </row>
    <row r="192" spans="1:21" x14ac:dyDescent="0.45">
      <c r="A192" s="29"/>
      <c r="B192" s="29"/>
      <c r="C192" s="29"/>
      <c r="D192" s="29"/>
      <c r="E192" s="29"/>
      <c r="F192" s="29"/>
      <c r="G192" s="29"/>
      <c r="H192" s="29"/>
      <c r="I192" s="29"/>
      <c r="J192" s="29"/>
      <c r="K192" s="29">
        <v>27110</v>
      </c>
      <c r="L192" s="29" t="s">
        <v>486</v>
      </c>
      <c r="M192" s="29" t="s">
        <v>274</v>
      </c>
      <c r="N192" s="29"/>
      <c r="O192" s="29"/>
      <c r="P192" s="29"/>
      <c r="Q192" s="29"/>
      <c r="R192" s="29"/>
      <c r="S192" s="29"/>
      <c r="T192" s="29"/>
      <c r="U192" s="29"/>
    </row>
    <row r="193" spans="1:21" x14ac:dyDescent="0.45">
      <c r="A193" s="29"/>
      <c r="B193" s="29"/>
      <c r="C193" s="29"/>
      <c r="D193" s="29"/>
      <c r="E193" s="29"/>
      <c r="F193" s="29"/>
      <c r="G193" s="29"/>
      <c r="H193" s="29"/>
      <c r="I193" s="29"/>
      <c r="J193" s="29"/>
      <c r="K193" s="29">
        <v>27120</v>
      </c>
      <c r="L193" s="29" t="s">
        <v>487</v>
      </c>
      <c r="M193" s="29" t="s">
        <v>275</v>
      </c>
      <c r="N193" s="29"/>
      <c r="O193" s="29"/>
      <c r="P193" s="29"/>
      <c r="Q193" s="29"/>
      <c r="R193" s="29"/>
      <c r="S193" s="29"/>
      <c r="T193" s="29"/>
      <c r="U193" s="29"/>
    </row>
    <row r="194" spans="1:21" x14ac:dyDescent="0.45">
      <c r="A194" s="29"/>
      <c r="B194" s="29"/>
      <c r="C194" s="29"/>
      <c r="D194" s="29"/>
      <c r="E194" s="29"/>
      <c r="F194" s="29"/>
      <c r="G194" s="29"/>
      <c r="H194" s="29"/>
      <c r="I194" s="29"/>
      <c r="J194" s="29"/>
      <c r="K194" s="29">
        <v>27200</v>
      </c>
      <c r="L194" s="29" t="s">
        <v>488</v>
      </c>
      <c r="M194" s="29" t="s">
        <v>276</v>
      </c>
      <c r="N194" s="29"/>
      <c r="O194" s="29"/>
      <c r="P194" s="29"/>
      <c r="Q194" s="29"/>
      <c r="R194" s="29"/>
      <c r="S194" s="29"/>
      <c r="T194" s="29"/>
      <c r="U194" s="29"/>
    </row>
    <row r="195" spans="1:21" x14ac:dyDescent="0.45">
      <c r="A195" s="29"/>
      <c r="B195" s="29"/>
      <c r="C195" s="29"/>
      <c r="D195" s="29"/>
      <c r="E195" s="29"/>
      <c r="F195" s="29"/>
      <c r="G195" s="29"/>
      <c r="H195" s="29"/>
      <c r="I195" s="29"/>
      <c r="J195" s="29"/>
      <c r="K195" s="29">
        <v>27310</v>
      </c>
      <c r="L195" s="29" t="s">
        <v>489</v>
      </c>
      <c r="M195" s="29" t="s">
        <v>277</v>
      </c>
      <c r="N195" s="29"/>
      <c r="O195" s="29"/>
      <c r="P195" s="29"/>
      <c r="Q195" s="29"/>
      <c r="R195" s="29"/>
      <c r="S195" s="29"/>
      <c r="T195" s="29"/>
      <c r="U195" s="29"/>
    </row>
    <row r="196" spans="1:21" x14ac:dyDescent="0.45">
      <c r="A196" s="29"/>
      <c r="B196" s="29"/>
      <c r="C196" s="29"/>
      <c r="D196" s="29"/>
      <c r="E196" s="29"/>
      <c r="F196" s="29"/>
      <c r="G196" s="29"/>
      <c r="H196" s="29"/>
      <c r="I196" s="29"/>
      <c r="J196" s="29"/>
      <c r="K196" s="29">
        <v>27320</v>
      </c>
      <c r="L196" s="29" t="s">
        <v>490</v>
      </c>
      <c r="M196" s="29" t="s">
        <v>278</v>
      </c>
      <c r="N196" s="29"/>
      <c r="O196" s="29"/>
      <c r="P196" s="29"/>
      <c r="Q196" s="29"/>
      <c r="R196" s="29"/>
      <c r="S196" s="29"/>
      <c r="T196" s="29"/>
      <c r="U196" s="29"/>
    </row>
    <row r="197" spans="1:21" x14ac:dyDescent="0.45">
      <c r="A197" s="29"/>
      <c r="B197" s="29"/>
      <c r="C197" s="29"/>
      <c r="D197" s="29"/>
      <c r="E197" s="29"/>
      <c r="F197" s="29"/>
      <c r="G197" s="29"/>
      <c r="H197" s="29"/>
      <c r="I197" s="29"/>
      <c r="J197" s="29"/>
      <c r="K197" s="29">
        <v>27330</v>
      </c>
      <c r="L197" s="29" t="s">
        <v>491</v>
      </c>
      <c r="M197" s="29" t="s">
        <v>279</v>
      </c>
      <c r="N197" s="29"/>
      <c r="O197" s="29"/>
      <c r="P197" s="29"/>
      <c r="Q197" s="29"/>
      <c r="R197" s="29"/>
      <c r="S197" s="29"/>
      <c r="T197" s="29"/>
      <c r="U197" s="29"/>
    </row>
    <row r="198" spans="1:21" x14ac:dyDescent="0.45">
      <c r="A198" s="29"/>
      <c r="B198" s="29"/>
      <c r="C198" s="29"/>
      <c r="D198" s="29"/>
      <c r="E198" s="29"/>
      <c r="F198" s="29"/>
      <c r="G198" s="29"/>
      <c r="H198" s="29"/>
      <c r="I198" s="29"/>
      <c r="J198" s="29"/>
      <c r="K198" s="29">
        <v>27400</v>
      </c>
      <c r="L198" s="29" t="s">
        <v>492</v>
      </c>
      <c r="M198" s="29" t="s">
        <v>280</v>
      </c>
      <c r="N198" s="29"/>
      <c r="O198" s="29"/>
      <c r="P198" s="29"/>
      <c r="Q198" s="29"/>
      <c r="R198" s="29"/>
      <c r="S198" s="29"/>
      <c r="T198" s="29"/>
      <c r="U198" s="29"/>
    </row>
    <row r="199" spans="1:21" x14ac:dyDescent="0.45">
      <c r="A199" s="29"/>
      <c r="B199" s="29"/>
      <c r="C199" s="29"/>
      <c r="D199" s="29"/>
      <c r="E199" s="29"/>
      <c r="F199" s="29"/>
      <c r="G199" s="29"/>
      <c r="H199" s="29"/>
      <c r="I199" s="29"/>
      <c r="J199" s="29"/>
      <c r="K199" s="29">
        <v>27510</v>
      </c>
      <c r="L199" s="29" t="s">
        <v>493</v>
      </c>
      <c r="M199" s="29" t="s">
        <v>281</v>
      </c>
      <c r="N199" s="29"/>
      <c r="O199" s="29"/>
      <c r="P199" s="29"/>
      <c r="Q199" s="29"/>
      <c r="R199" s="29"/>
      <c r="S199" s="29"/>
      <c r="T199" s="29"/>
      <c r="U199" s="29"/>
    </row>
    <row r="200" spans="1:21" x14ac:dyDescent="0.45">
      <c r="A200" s="29"/>
      <c r="B200" s="29"/>
      <c r="C200" s="29"/>
      <c r="D200" s="29"/>
      <c r="E200" s="29"/>
      <c r="F200" s="29"/>
      <c r="G200" s="29"/>
      <c r="H200" s="29"/>
      <c r="I200" s="29"/>
      <c r="J200" s="29"/>
      <c r="K200" s="29">
        <v>27520</v>
      </c>
      <c r="L200" s="29" t="s">
        <v>494</v>
      </c>
      <c r="M200" s="29" t="s">
        <v>282</v>
      </c>
      <c r="N200" s="29"/>
      <c r="O200" s="29"/>
      <c r="P200" s="29"/>
      <c r="Q200" s="29"/>
      <c r="R200" s="29"/>
      <c r="S200" s="29"/>
      <c r="T200" s="29"/>
      <c r="U200" s="29"/>
    </row>
    <row r="201" spans="1:21" x14ac:dyDescent="0.45">
      <c r="A201" s="29"/>
      <c r="B201" s="29"/>
      <c r="C201" s="29"/>
      <c r="D201" s="29"/>
      <c r="E201" s="29"/>
      <c r="F201" s="29"/>
      <c r="G201" s="29"/>
      <c r="H201" s="29"/>
      <c r="I201" s="29"/>
      <c r="J201" s="29"/>
      <c r="K201" s="29">
        <v>27900</v>
      </c>
      <c r="L201" s="29" t="s">
        <v>495</v>
      </c>
      <c r="M201" s="29" t="s">
        <v>283</v>
      </c>
      <c r="N201" s="29"/>
      <c r="O201" s="29"/>
      <c r="P201" s="29"/>
      <c r="Q201" s="29"/>
      <c r="R201" s="29"/>
      <c r="S201" s="29"/>
      <c r="T201" s="29"/>
      <c r="U201" s="29"/>
    </row>
    <row r="202" spans="1:21" x14ac:dyDescent="0.45">
      <c r="A202" s="29"/>
      <c r="B202" s="29"/>
      <c r="C202" s="29"/>
      <c r="D202" s="29"/>
      <c r="E202" s="29"/>
      <c r="F202" s="29"/>
      <c r="G202" s="29"/>
      <c r="H202" s="29"/>
      <c r="I202" s="29"/>
      <c r="J202" s="29"/>
      <c r="K202" s="29">
        <v>28110</v>
      </c>
      <c r="L202" s="29" t="s">
        <v>496</v>
      </c>
      <c r="M202" s="29" t="s">
        <v>284</v>
      </c>
      <c r="N202" s="29"/>
      <c r="O202" s="29"/>
      <c r="P202" s="29"/>
      <c r="Q202" s="29"/>
      <c r="R202" s="29"/>
      <c r="S202" s="29"/>
      <c r="T202" s="29"/>
      <c r="U202" s="29"/>
    </row>
    <row r="203" spans="1:21" x14ac:dyDescent="0.45">
      <c r="A203" s="29"/>
      <c r="B203" s="29"/>
      <c r="C203" s="29"/>
      <c r="D203" s="29"/>
      <c r="E203" s="29"/>
      <c r="F203" s="29"/>
      <c r="G203" s="29"/>
      <c r="H203" s="29"/>
      <c r="I203" s="29"/>
      <c r="J203" s="29"/>
      <c r="K203" s="29">
        <v>28120</v>
      </c>
      <c r="L203" s="29" t="s">
        <v>497</v>
      </c>
      <c r="M203" s="29" t="s">
        <v>285</v>
      </c>
      <c r="N203" s="29"/>
      <c r="O203" s="29"/>
      <c r="P203" s="29"/>
      <c r="Q203" s="29"/>
      <c r="R203" s="29"/>
      <c r="S203" s="29"/>
      <c r="T203" s="29"/>
      <c r="U203" s="29"/>
    </row>
    <row r="204" spans="1:21" x14ac:dyDescent="0.45">
      <c r="A204" s="29"/>
      <c r="B204" s="29"/>
      <c r="C204" s="29"/>
      <c r="D204" s="29"/>
      <c r="E204" s="29"/>
      <c r="F204" s="29"/>
      <c r="G204" s="29"/>
      <c r="H204" s="29"/>
      <c r="I204" s="29"/>
      <c r="J204" s="29"/>
      <c r="K204" s="29">
        <v>28131</v>
      </c>
      <c r="L204" s="29" t="s">
        <v>498</v>
      </c>
      <c r="M204" s="29" t="s">
        <v>286</v>
      </c>
      <c r="N204" s="29"/>
      <c r="O204" s="29"/>
      <c r="P204" s="29"/>
      <c r="Q204" s="29"/>
      <c r="R204" s="29"/>
      <c r="S204" s="29"/>
      <c r="T204" s="29"/>
      <c r="U204" s="29"/>
    </row>
    <row r="205" spans="1:21" x14ac:dyDescent="0.45">
      <c r="A205" s="29"/>
      <c r="B205" s="29"/>
      <c r="C205" s="29"/>
      <c r="D205" s="29"/>
      <c r="E205" s="29"/>
      <c r="F205" s="29"/>
      <c r="G205" s="29"/>
      <c r="H205" s="29"/>
      <c r="I205" s="29"/>
      <c r="J205" s="29"/>
      <c r="K205" s="29">
        <v>28132</v>
      </c>
      <c r="L205" s="29" t="s">
        <v>499</v>
      </c>
      <c r="M205" s="29" t="s">
        <v>287</v>
      </c>
      <c r="N205" s="29"/>
      <c r="O205" s="29"/>
      <c r="P205" s="29"/>
      <c r="Q205" s="29"/>
      <c r="R205" s="29"/>
      <c r="S205" s="29"/>
      <c r="T205" s="29"/>
      <c r="U205" s="29"/>
    </row>
    <row r="206" spans="1:21" x14ac:dyDescent="0.45">
      <c r="A206" s="29"/>
      <c r="B206" s="29"/>
      <c r="C206" s="29"/>
      <c r="D206" s="29"/>
      <c r="E206" s="29"/>
      <c r="F206" s="29"/>
      <c r="G206" s="29"/>
      <c r="H206" s="29"/>
      <c r="I206" s="29"/>
      <c r="J206" s="29"/>
      <c r="K206" s="29">
        <v>28140</v>
      </c>
      <c r="L206" s="29" t="s">
        <v>500</v>
      </c>
      <c r="M206" s="29" t="s">
        <v>288</v>
      </c>
      <c r="N206" s="29"/>
      <c r="O206" s="29"/>
      <c r="P206" s="29"/>
      <c r="Q206" s="29"/>
      <c r="R206" s="29"/>
      <c r="S206" s="29"/>
      <c r="T206" s="29"/>
      <c r="U206" s="29"/>
    </row>
    <row r="207" spans="1:21" x14ac:dyDescent="0.45">
      <c r="A207" s="29"/>
      <c r="B207" s="29"/>
      <c r="C207" s="29"/>
      <c r="D207" s="29"/>
      <c r="E207" s="29"/>
      <c r="F207" s="29"/>
      <c r="G207" s="29"/>
      <c r="H207" s="29"/>
      <c r="I207" s="29"/>
      <c r="J207" s="29"/>
      <c r="K207" s="29">
        <v>28150</v>
      </c>
      <c r="L207" s="29" t="s">
        <v>501</v>
      </c>
      <c r="M207" s="29" t="s">
        <v>289</v>
      </c>
      <c r="N207" s="29"/>
      <c r="O207" s="29"/>
      <c r="P207" s="29"/>
      <c r="Q207" s="29"/>
      <c r="R207" s="29"/>
      <c r="S207" s="29"/>
      <c r="T207" s="29"/>
      <c r="U207" s="29"/>
    </row>
    <row r="208" spans="1:21" x14ac:dyDescent="0.45">
      <c r="A208" s="29"/>
      <c r="B208" s="29"/>
      <c r="C208" s="29"/>
      <c r="D208" s="29"/>
      <c r="E208" s="29"/>
      <c r="F208" s="29"/>
      <c r="G208" s="29"/>
      <c r="H208" s="29"/>
      <c r="I208" s="29"/>
      <c r="J208" s="29"/>
      <c r="K208" s="29">
        <v>28210</v>
      </c>
      <c r="L208" s="29" t="s">
        <v>502</v>
      </c>
      <c r="M208" s="29" t="s">
        <v>290</v>
      </c>
      <c r="N208" s="29"/>
      <c r="O208" s="29"/>
      <c r="P208" s="29"/>
      <c r="Q208" s="29"/>
      <c r="R208" s="29"/>
      <c r="S208" s="29"/>
      <c r="T208" s="29"/>
      <c r="U208" s="29"/>
    </row>
    <row r="209" spans="1:21" x14ac:dyDescent="0.45">
      <c r="A209" s="29"/>
      <c r="B209" s="29"/>
      <c r="C209" s="29"/>
      <c r="D209" s="29"/>
      <c r="E209" s="29"/>
      <c r="F209" s="29"/>
      <c r="G209" s="29"/>
      <c r="H209" s="29"/>
      <c r="I209" s="29"/>
      <c r="J209" s="29"/>
      <c r="K209" s="29">
        <v>28220</v>
      </c>
      <c r="L209" s="29" t="s">
        <v>503</v>
      </c>
      <c r="M209" s="29" t="s">
        <v>291</v>
      </c>
      <c r="N209" s="29"/>
      <c r="O209" s="29"/>
      <c r="P209" s="29"/>
      <c r="Q209" s="29"/>
      <c r="R209" s="29"/>
      <c r="S209" s="29"/>
      <c r="T209" s="29"/>
      <c r="U209" s="29"/>
    </row>
    <row r="210" spans="1:21" x14ac:dyDescent="0.45">
      <c r="A210" s="29"/>
      <c r="B210" s="29"/>
      <c r="C210" s="29"/>
      <c r="D210" s="29"/>
      <c r="E210" s="29"/>
      <c r="F210" s="29"/>
      <c r="G210" s="29"/>
      <c r="H210" s="29"/>
      <c r="I210" s="29"/>
      <c r="J210" s="29"/>
      <c r="K210" s="29">
        <v>28230</v>
      </c>
      <c r="L210" s="29" t="s">
        <v>504</v>
      </c>
      <c r="M210" s="29" t="s">
        <v>292</v>
      </c>
      <c r="N210" s="29"/>
      <c r="O210" s="29"/>
      <c r="P210" s="29"/>
      <c r="Q210" s="29"/>
      <c r="R210" s="29"/>
      <c r="S210" s="29"/>
      <c r="T210" s="29"/>
      <c r="U210" s="29"/>
    </row>
    <row r="211" spans="1:21" x14ac:dyDescent="0.45">
      <c r="A211" s="29"/>
      <c r="B211" s="29"/>
      <c r="C211" s="29"/>
      <c r="D211" s="29"/>
      <c r="E211" s="29"/>
      <c r="F211" s="29"/>
      <c r="G211" s="29"/>
      <c r="H211" s="29"/>
      <c r="I211" s="29"/>
      <c r="J211" s="29"/>
      <c r="K211" s="29">
        <v>28240</v>
      </c>
      <c r="L211" s="29" t="s">
        <v>505</v>
      </c>
      <c r="M211" s="29" t="s">
        <v>293</v>
      </c>
      <c r="N211" s="29"/>
      <c r="O211" s="29"/>
      <c r="P211" s="29"/>
      <c r="Q211" s="29"/>
      <c r="R211" s="29"/>
      <c r="S211" s="29"/>
      <c r="T211" s="29"/>
      <c r="U211" s="29"/>
    </row>
    <row r="212" spans="1:21" x14ac:dyDescent="0.45">
      <c r="A212" s="29"/>
      <c r="B212" s="29"/>
      <c r="C212" s="29"/>
      <c r="D212" s="29"/>
      <c r="E212" s="29"/>
      <c r="F212" s="29"/>
      <c r="G212" s="29"/>
      <c r="H212" s="29"/>
      <c r="I212" s="29"/>
      <c r="J212" s="29"/>
      <c r="K212" s="29">
        <v>28250</v>
      </c>
      <c r="L212" s="29" t="s">
        <v>506</v>
      </c>
      <c r="M212" s="29" t="s">
        <v>294</v>
      </c>
      <c r="N212" s="29"/>
      <c r="O212" s="29"/>
      <c r="P212" s="29"/>
      <c r="Q212" s="29"/>
      <c r="R212" s="29"/>
      <c r="S212" s="29"/>
      <c r="T212" s="29"/>
      <c r="U212" s="29"/>
    </row>
    <row r="213" spans="1:21" x14ac:dyDescent="0.45">
      <c r="A213" s="29"/>
      <c r="B213" s="29"/>
      <c r="C213" s="29"/>
      <c r="D213" s="29"/>
      <c r="E213" s="29"/>
      <c r="F213" s="29"/>
      <c r="G213" s="29"/>
      <c r="H213" s="29"/>
      <c r="I213" s="29"/>
      <c r="J213" s="29"/>
      <c r="K213" s="29">
        <v>28290</v>
      </c>
      <c r="L213" s="29" t="s">
        <v>507</v>
      </c>
      <c r="M213" s="29" t="s">
        <v>295</v>
      </c>
      <c r="N213" s="29"/>
      <c r="O213" s="29"/>
      <c r="P213" s="29"/>
      <c r="Q213" s="29"/>
      <c r="R213" s="29"/>
      <c r="S213" s="29"/>
      <c r="T213" s="29"/>
      <c r="U213" s="29"/>
    </row>
    <row r="214" spans="1:21" x14ac:dyDescent="0.45">
      <c r="A214" s="29"/>
      <c r="B214" s="29"/>
      <c r="C214" s="29"/>
      <c r="D214" s="29"/>
      <c r="E214" s="29"/>
      <c r="F214" s="29"/>
      <c r="G214" s="29"/>
      <c r="H214" s="29"/>
      <c r="I214" s="29"/>
      <c r="J214" s="29"/>
      <c r="K214" s="29">
        <v>28301</v>
      </c>
      <c r="L214" s="29" t="s">
        <v>508</v>
      </c>
      <c r="M214" s="29" t="s">
        <v>296</v>
      </c>
      <c r="N214" s="29"/>
      <c r="O214" s="29"/>
      <c r="P214" s="29"/>
      <c r="Q214" s="29"/>
      <c r="R214" s="29"/>
      <c r="S214" s="29"/>
      <c r="T214" s="29"/>
      <c r="U214" s="29"/>
    </row>
    <row r="215" spans="1:21" x14ac:dyDescent="0.45">
      <c r="A215" s="29"/>
      <c r="B215" s="29"/>
      <c r="C215" s="29"/>
      <c r="D215" s="29"/>
      <c r="E215" s="29"/>
      <c r="F215" s="29"/>
      <c r="G215" s="29"/>
      <c r="H215" s="29"/>
      <c r="I215" s="29"/>
      <c r="J215" s="29"/>
      <c r="K215" s="29">
        <v>28302</v>
      </c>
      <c r="L215" s="29" t="s">
        <v>509</v>
      </c>
      <c r="M215" s="29" t="s">
        <v>297</v>
      </c>
      <c r="N215" s="29"/>
      <c r="O215" s="29"/>
      <c r="P215" s="29"/>
      <c r="Q215" s="29"/>
      <c r="R215" s="29"/>
      <c r="S215" s="29"/>
      <c r="T215" s="29"/>
      <c r="U215" s="29"/>
    </row>
    <row r="216" spans="1:21" x14ac:dyDescent="0.45">
      <c r="A216" s="29"/>
      <c r="B216" s="29"/>
      <c r="C216" s="29"/>
      <c r="D216" s="29"/>
      <c r="E216" s="29"/>
      <c r="F216" s="29"/>
      <c r="G216" s="29"/>
      <c r="H216" s="29"/>
      <c r="I216" s="29"/>
      <c r="J216" s="29"/>
      <c r="K216" s="29">
        <v>28410</v>
      </c>
      <c r="L216" s="29" t="s">
        <v>510</v>
      </c>
      <c r="M216" s="29" t="s">
        <v>298</v>
      </c>
      <c r="N216" s="29"/>
      <c r="O216" s="29"/>
      <c r="P216" s="29"/>
      <c r="Q216" s="29"/>
      <c r="R216" s="29"/>
      <c r="S216" s="29"/>
      <c r="T216" s="29"/>
      <c r="U216" s="29"/>
    </row>
    <row r="217" spans="1:21" x14ac:dyDescent="0.45">
      <c r="A217" s="29"/>
      <c r="B217" s="29"/>
      <c r="C217" s="29"/>
      <c r="D217" s="29"/>
      <c r="E217" s="29"/>
      <c r="F217" s="29"/>
      <c r="G217" s="29"/>
      <c r="H217" s="29"/>
      <c r="I217" s="29"/>
      <c r="J217" s="29"/>
      <c r="K217" s="29">
        <v>28490</v>
      </c>
      <c r="L217" s="29" t="s">
        <v>511</v>
      </c>
      <c r="M217" s="29" t="s">
        <v>299</v>
      </c>
      <c r="N217" s="29"/>
      <c r="O217" s="29"/>
      <c r="P217" s="29"/>
      <c r="Q217" s="29"/>
      <c r="R217" s="29"/>
      <c r="S217" s="29"/>
      <c r="T217" s="29"/>
      <c r="U217" s="29"/>
    </row>
    <row r="218" spans="1:21" x14ac:dyDescent="0.45">
      <c r="A218" s="29"/>
      <c r="B218" s="29"/>
      <c r="C218" s="29"/>
      <c r="D218" s="29"/>
      <c r="E218" s="29"/>
      <c r="F218" s="29"/>
      <c r="G218" s="29"/>
      <c r="H218" s="29"/>
      <c r="I218" s="29"/>
      <c r="J218" s="29"/>
      <c r="K218" s="29">
        <v>28910</v>
      </c>
      <c r="L218" s="29" t="s">
        <v>512</v>
      </c>
      <c r="M218" s="29" t="s">
        <v>300</v>
      </c>
      <c r="N218" s="29"/>
      <c r="O218" s="29"/>
      <c r="P218" s="29"/>
      <c r="Q218" s="29"/>
      <c r="R218" s="29"/>
      <c r="S218" s="29"/>
      <c r="T218" s="29"/>
      <c r="U218" s="29"/>
    </row>
    <row r="219" spans="1:21" x14ac:dyDescent="0.45">
      <c r="A219" s="29"/>
      <c r="B219" s="29"/>
      <c r="C219" s="29"/>
      <c r="D219" s="29"/>
      <c r="E219" s="29"/>
      <c r="F219" s="29"/>
      <c r="G219" s="29"/>
      <c r="H219" s="29"/>
      <c r="I219" s="29"/>
      <c r="J219" s="29"/>
      <c r="K219" s="29">
        <v>28921</v>
      </c>
      <c r="L219" s="29" t="s">
        <v>513</v>
      </c>
      <c r="M219" s="29" t="s">
        <v>301</v>
      </c>
      <c r="N219" s="29"/>
      <c r="O219" s="29"/>
      <c r="P219" s="29"/>
      <c r="Q219" s="29"/>
      <c r="R219" s="29"/>
      <c r="S219" s="29"/>
      <c r="T219" s="29"/>
      <c r="U219" s="29"/>
    </row>
    <row r="220" spans="1:21" x14ac:dyDescent="0.45">
      <c r="A220" s="29"/>
      <c r="B220" s="29"/>
      <c r="C220" s="29"/>
      <c r="D220" s="29"/>
      <c r="E220" s="29"/>
      <c r="F220" s="29"/>
      <c r="G220" s="29"/>
      <c r="H220" s="29"/>
      <c r="I220" s="29"/>
      <c r="J220" s="29"/>
      <c r="K220" s="29">
        <v>28922</v>
      </c>
      <c r="L220" s="29" t="s">
        <v>514</v>
      </c>
      <c r="M220" s="29" t="s">
        <v>302</v>
      </c>
      <c r="N220" s="29"/>
      <c r="O220" s="29"/>
      <c r="P220" s="29"/>
      <c r="Q220" s="29"/>
      <c r="R220" s="29"/>
      <c r="S220" s="29"/>
      <c r="T220" s="29"/>
      <c r="U220" s="29"/>
    </row>
    <row r="221" spans="1:21" x14ac:dyDescent="0.45">
      <c r="A221" s="29"/>
      <c r="B221" s="29"/>
      <c r="C221" s="29"/>
      <c r="D221" s="29"/>
      <c r="E221" s="29"/>
      <c r="F221" s="29"/>
      <c r="G221" s="29"/>
      <c r="H221" s="29"/>
      <c r="I221" s="29"/>
      <c r="J221" s="29"/>
      <c r="K221" s="29">
        <v>28923</v>
      </c>
      <c r="L221" s="29" t="s">
        <v>515</v>
      </c>
      <c r="M221" s="29" t="s">
        <v>303</v>
      </c>
      <c r="N221" s="29"/>
      <c r="O221" s="29"/>
      <c r="P221" s="29"/>
      <c r="Q221" s="29"/>
      <c r="R221" s="29"/>
      <c r="S221" s="29"/>
      <c r="T221" s="29"/>
      <c r="U221" s="29"/>
    </row>
    <row r="222" spans="1:21" x14ac:dyDescent="0.45">
      <c r="A222" s="29"/>
      <c r="B222" s="29"/>
      <c r="C222" s="29"/>
      <c r="D222" s="29"/>
      <c r="E222" s="29"/>
      <c r="F222" s="29"/>
      <c r="G222" s="29"/>
      <c r="H222" s="29"/>
      <c r="I222" s="29"/>
      <c r="J222" s="29"/>
      <c r="K222" s="29">
        <v>28930</v>
      </c>
      <c r="L222" s="29" t="s">
        <v>516</v>
      </c>
      <c r="M222" s="29" t="s">
        <v>304</v>
      </c>
      <c r="N222" s="29"/>
      <c r="O222" s="29"/>
      <c r="P222" s="29"/>
      <c r="Q222" s="29"/>
      <c r="R222" s="29"/>
      <c r="S222" s="29"/>
      <c r="T222" s="29"/>
      <c r="U222" s="29"/>
    </row>
    <row r="223" spans="1:21" x14ac:dyDescent="0.45">
      <c r="A223" s="29"/>
      <c r="B223" s="29"/>
      <c r="C223" s="29"/>
      <c r="D223" s="29"/>
      <c r="E223" s="29"/>
      <c r="F223" s="29"/>
      <c r="G223" s="29"/>
      <c r="H223" s="29"/>
      <c r="I223" s="29"/>
      <c r="J223" s="29"/>
      <c r="K223" s="29">
        <v>28940</v>
      </c>
      <c r="L223" s="29" t="s">
        <v>517</v>
      </c>
      <c r="M223" s="29" t="s">
        <v>305</v>
      </c>
      <c r="N223" s="29"/>
      <c r="O223" s="29"/>
      <c r="P223" s="29"/>
      <c r="Q223" s="29"/>
      <c r="R223" s="29"/>
      <c r="S223" s="29"/>
      <c r="T223" s="29"/>
      <c r="U223" s="29"/>
    </row>
    <row r="224" spans="1:21" x14ac:dyDescent="0.45">
      <c r="A224" s="29"/>
      <c r="B224" s="29"/>
      <c r="C224" s="29"/>
      <c r="D224" s="29"/>
      <c r="E224" s="29"/>
      <c r="F224" s="29"/>
      <c r="G224" s="29"/>
      <c r="H224" s="29"/>
      <c r="I224" s="29"/>
      <c r="J224" s="29"/>
      <c r="K224" s="29">
        <v>28950</v>
      </c>
      <c r="L224" s="29" t="s">
        <v>518</v>
      </c>
      <c r="M224" s="29" t="s">
        <v>306</v>
      </c>
      <c r="N224" s="29"/>
      <c r="O224" s="29"/>
      <c r="P224" s="29"/>
      <c r="Q224" s="29"/>
      <c r="R224" s="29"/>
      <c r="S224" s="29"/>
      <c r="T224" s="29"/>
      <c r="U224" s="29"/>
    </row>
    <row r="225" spans="1:21" x14ac:dyDescent="0.45">
      <c r="A225" s="29"/>
      <c r="B225" s="29"/>
      <c r="C225" s="29"/>
      <c r="D225" s="29"/>
      <c r="E225" s="29"/>
      <c r="F225" s="29"/>
      <c r="G225" s="29"/>
      <c r="H225" s="29"/>
      <c r="I225" s="29"/>
      <c r="J225" s="29"/>
      <c r="K225" s="29">
        <v>28960</v>
      </c>
      <c r="L225" s="29" t="s">
        <v>519</v>
      </c>
      <c r="M225" s="29" t="s">
        <v>307</v>
      </c>
      <c r="N225" s="29"/>
      <c r="O225" s="29"/>
      <c r="P225" s="29"/>
      <c r="Q225" s="29"/>
      <c r="R225" s="29"/>
      <c r="S225" s="29"/>
      <c r="T225" s="29"/>
      <c r="U225" s="29"/>
    </row>
    <row r="226" spans="1:21" x14ac:dyDescent="0.45">
      <c r="A226" s="29"/>
      <c r="B226" s="29"/>
      <c r="C226" s="29"/>
      <c r="D226" s="29"/>
      <c r="E226" s="29"/>
      <c r="F226" s="29"/>
      <c r="G226" s="29"/>
      <c r="H226" s="29"/>
      <c r="I226" s="29"/>
      <c r="J226" s="29"/>
      <c r="K226" s="29">
        <v>28990</v>
      </c>
      <c r="L226" s="29" t="s">
        <v>520</v>
      </c>
      <c r="M226" s="29" t="s">
        <v>308</v>
      </c>
      <c r="N226" s="29"/>
      <c r="O226" s="29"/>
      <c r="P226" s="29"/>
      <c r="Q226" s="29"/>
      <c r="R226" s="29"/>
      <c r="S226" s="29"/>
      <c r="T226" s="29"/>
      <c r="U226" s="29"/>
    </row>
    <row r="227" spans="1:21" x14ac:dyDescent="0.45">
      <c r="A227" s="29"/>
      <c r="B227" s="29"/>
      <c r="C227" s="29"/>
      <c r="D227" s="29"/>
      <c r="E227" s="29"/>
      <c r="F227" s="29"/>
      <c r="G227" s="29"/>
      <c r="H227" s="29"/>
      <c r="I227" s="29"/>
      <c r="J227" s="29"/>
      <c r="K227" s="29">
        <v>29100</v>
      </c>
      <c r="L227" s="29" t="s">
        <v>521</v>
      </c>
      <c r="M227" s="29" t="s">
        <v>309</v>
      </c>
      <c r="N227" s="29"/>
      <c r="O227" s="29"/>
      <c r="P227" s="29"/>
      <c r="Q227" s="29"/>
      <c r="R227" s="29"/>
      <c r="S227" s="29"/>
      <c r="T227" s="29"/>
      <c r="U227" s="29"/>
    </row>
    <row r="228" spans="1:21" x14ac:dyDescent="0.45">
      <c r="A228" s="29"/>
      <c r="B228" s="29"/>
      <c r="C228" s="29"/>
      <c r="D228" s="29"/>
      <c r="E228" s="29"/>
      <c r="F228" s="29"/>
      <c r="G228" s="29"/>
      <c r="H228" s="29"/>
      <c r="I228" s="29"/>
      <c r="J228" s="29"/>
      <c r="K228" s="29">
        <v>29201</v>
      </c>
      <c r="L228" s="29" t="s">
        <v>522</v>
      </c>
      <c r="M228" s="29" t="s">
        <v>310</v>
      </c>
      <c r="N228" s="29"/>
      <c r="O228" s="29"/>
      <c r="P228" s="29"/>
      <c r="Q228" s="29"/>
      <c r="R228" s="29"/>
      <c r="S228" s="29"/>
      <c r="T228" s="29"/>
      <c r="U228" s="29"/>
    </row>
    <row r="229" spans="1:21" x14ac:dyDescent="0.45">
      <c r="A229" s="29"/>
      <c r="B229" s="29"/>
      <c r="C229" s="29"/>
      <c r="D229" s="29"/>
      <c r="E229" s="29"/>
      <c r="F229" s="29"/>
      <c r="G229" s="29"/>
      <c r="H229" s="29"/>
      <c r="I229" s="29"/>
      <c r="J229" s="29"/>
      <c r="K229" s="29">
        <v>29202</v>
      </c>
      <c r="L229" s="29" t="s">
        <v>523</v>
      </c>
      <c r="M229" s="29" t="s">
        <v>311</v>
      </c>
      <c r="N229" s="29"/>
      <c r="O229" s="29"/>
      <c r="P229" s="29"/>
      <c r="Q229" s="29"/>
      <c r="R229" s="29"/>
      <c r="S229" s="29"/>
      <c r="T229" s="29"/>
      <c r="U229" s="29"/>
    </row>
    <row r="230" spans="1:21" x14ac:dyDescent="0.45">
      <c r="A230" s="29"/>
      <c r="B230" s="29"/>
      <c r="C230" s="29"/>
      <c r="D230" s="29"/>
      <c r="E230" s="29"/>
      <c r="F230" s="29"/>
      <c r="G230" s="29"/>
      <c r="H230" s="29"/>
      <c r="I230" s="29"/>
      <c r="J230" s="29"/>
      <c r="K230" s="29">
        <v>29203</v>
      </c>
      <c r="L230" s="29" t="s">
        <v>524</v>
      </c>
      <c r="M230" s="29" t="s">
        <v>312</v>
      </c>
      <c r="N230" s="29"/>
      <c r="O230" s="29"/>
      <c r="P230" s="29"/>
      <c r="Q230" s="29"/>
      <c r="R230" s="29"/>
      <c r="S230" s="29"/>
      <c r="T230" s="29"/>
      <c r="U230" s="29"/>
    </row>
    <row r="231" spans="1:21" x14ac:dyDescent="0.45">
      <c r="A231" s="29"/>
      <c r="B231" s="29"/>
      <c r="C231" s="29"/>
      <c r="D231" s="29"/>
      <c r="E231" s="29"/>
      <c r="F231" s="29"/>
      <c r="G231" s="29"/>
      <c r="H231" s="29"/>
      <c r="I231" s="29"/>
      <c r="J231" s="29"/>
      <c r="K231" s="29">
        <v>29310</v>
      </c>
      <c r="L231" s="29" t="s">
        <v>525</v>
      </c>
      <c r="M231" s="29" t="s">
        <v>313</v>
      </c>
      <c r="N231" s="29"/>
      <c r="O231" s="29"/>
      <c r="P231" s="29"/>
      <c r="Q231" s="29"/>
      <c r="R231" s="29"/>
      <c r="S231" s="29"/>
      <c r="T231" s="29"/>
      <c r="U231" s="29"/>
    </row>
    <row r="232" spans="1:21" x14ac:dyDescent="0.45">
      <c r="A232" s="29"/>
      <c r="B232" s="29"/>
      <c r="C232" s="29"/>
      <c r="D232" s="29"/>
      <c r="E232" s="29"/>
      <c r="F232" s="29"/>
      <c r="G232" s="29"/>
      <c r="H232" s="29"/>
      <c r="I232" s="29"/>
      <c r="J232" s="29"/>
      <c r="K232" s="29">
        <v>29320</v>
      </c>
      <c r="L232" s="29" t="s">
        <v>526</v>
      </c>
      <c r="M232" s="29" t="s">
        <v>314</v>
      </c>
      <c r="N232" s="29"/>
      <c r="O232" s="29"/>
      <c r="P232" s="29"/>
      <c r="Q232" s="29"/>
      <c r="R232" s="29"/>
      <c r="S232" s="29"/>
      <c r="T232" s="29"/>
      <c r="U232" s="29"/>
    </row>
    <row r="233" spans="1:21" x14ac:dyDescent="0.45">
      <c r="A233" s="29"/>
      <c r="B233" s="29"/>
      <c r="C233" s="29"/>
      <c r="D233" s="29"/>
      <c r="E233" s="29"/>
      <c r="F233" s="29"/>
      <c r="G233" s="29"/>
      <c r="H233" s="29"/>
      <c r="I233" s="29"/>
      <c r="J233" s="29"/>
      <c r="K233" s="29">
        <v>30110</v>
      </c>
      <c r="L233" s="29" t="s">
        <v>315</v>
      </c>
      <c r="M233" s="29" t="s">
        <v>315</v>
      </c>
      <c r="N233" s="29"/>
      <c r="O233" s="29"/>
      <c r="P233" s="29"/>
      <c r="Q233" s="29"/>
      <c r="R233" s="29"/>
      <c r="S233" s="29"/>
      <c r="T233" s="29"/>
      <c r="U233" s="29"/>
    </row>
    <row r="234" spans="1:21" x14ac:dyDescent="0.45">
      <c r="A234" s="29"/>
      <c r="B234" s="29"/>
      <c r="C234" s="29"/>
      <c r="D234" s="29"/>
      <c r="E234" s="29"/>
      <c r="F234" s="29"/>
      <c r="G234" s="29"/>
      <c r="H234" s="29"/>
      <c r="I234" s="29"/>
      <c r="J234" s="29"/>
      <c r="K234" s="29">
        <v>30120</v>
      </c>
      <c r="L234" s="29" t="s">
        <v>316</v>
      </c>
      <c r="M234" s="29" t="s">
        <v>316</v>
      </c>
      <c r="N234" s="29"/>
      <c r="O234" s="29"/>
      <c r="P234" s="29"/>
      <c r="Q234" s="29"/>
      <c r="R234" s="29"/>
      <c r="S234" s="29"/>
      <c r="T234" s="29"/>
      <c r="U234" s="29"/>
    </row>
    <row r="235" spans="1:21" x14ac:dyDescent="0.45">
      <c r="A235" s="29"/>
      <c r="B235" s="29"/>
      <c r="C235" s="29"/>
      <c r="D235" s="29"/>
      <c r="E235" s="29"/>
      <c r="F235" s="29"/>
      <c r="G235" s="29"/>
      <c r="H235" s="29"/>
      <c r="I235" s="29"/>
      <c r="J235" s="29"/>
      <c r="K235" s="29">
        <v>30200</v>
      </c>
      <c r="L235" s="29" t="s">
        <v>527</v>
      </c>
      <c r="M235" s="29" t="s">
        <v>317</v>
      </c>
      <c r="N235" s="29"/>
      <c r="O235" s="29"/>
      <c r="P235" s="29"/>
      <c r="Q235" s="29"/>
      <c r="R235" s="29"/>
      <c r="S235" s="29"/>
      <c r="T235" s="29"/>
      <c r="U235" s="29"/>
    </row>
    <row r="236" spans="1:21" x14ac:dyDescent="0.45">
      <c r="A236" s="29"/>
      <c r="B236" s="29"/>
      <c r="C236" s="29"/>
      <c r="D236" s="29"/>
      <c r="E236" s="29"/>
      <c r="F236" s="29"/>
      <c r="G236" s="29"/>
      <c r="H236" s="29"/>
      <c r="I236" s="29"/>
      <c r="J236" s="29"/>
      <c r="K236" s="29">
        <v>30300</v>
      </c>
      <c r="L236" s="29" t="s">
        <v>528</v>
      </c>
      <c r="M236" s="29" t="s">
        <v>318</v>
      </c>
      <c r="N236" s="29"/>
      <c r="O236" s="29"/>
      <c r="P236" s="29"/>
      <c r="Q236" s="29"/>
      <c r="R236" s="29"/>
      <c r="S236" s="29"/>
      <c r="T236" s="29"/>
      <c r="U236" s="29"/>
    </row>
    <row r="237" spans="1:21" x14ac:dyDescent="0.45">
      <c r="A237" s="29"/>
      <c r="B237" s="29"/>
      <c r="C237" s="29"/>
      <c r="D237" s="29"/>
      <c r="E237" s="29"/>
      <c r="F237" s="29"/>
      <c r="G237" s="29"/>
      <c r="H237" s="29"/>
      <c r="I237" s="29"/>
      <c r="J237" s="29"/>
      <c r="K237" s="29">
        <v>30400</v>
      </c>
      <c r="L237" s="29" t="s">
        <v>529</v>
      </c>
      <c r="M237" s="29" t="s">
        <v>319</v>
      </c>
      <c r="N237" s="29"/>
      <c r="O237" s="29"/>
      <c r="P237" s="29"/>
      <c r="Q237" s="29"/>
      <c r="R237" s="29"/>
      <c r="S237" s="29"/>
      <c r="T237" s="29"/>
      <c r="U237" s="29"/>
    </row>
    <row r="238" spans="1:21" x14ac:dyDescent="0.45">
      <c r="A238" s="29"/>
      <c r="B238" s="29"/>
      <c r="C238" s="29"/>
      <c r="D238" s="29"/>
      <c r="E238" s="29"/>
      <c r="F238" s="29"/>
      <c r="G238" s="29"/>
      <c r="H238" s="29"/>
      <c r="I238" s="29"/>
      <c r="J238" s="29"/>
      <c r="K238" s="29">
        <v>30910</v>
      </c>
      <c r="L238" s="29" t="s">
        <v>530</v>
      </c>
      <c r="M238" s="29" t="s">
        <v>320</v>
      </c>
      <c r="N238" s="29"/>
      <c r="O238" s="29"/>
      <c r="P238" s="29"/>
      <c r="Q238" s="29"/>
      <c r="R238" s="29"/>
      <c r="S238" s="29"/>
      <c r="T238" s="29"/>
      <c r="U238" s="29"/>
    </row>
    <row r="239" spans="1:21" x14ac:dyDescent="0.45">
      <c r="A239" s="29"/>
      <c r="B239" s="29"/>
      <c r="C239" s="29"/>
      <c r="D239" s="29"/>
      <c r="E239" s="29"/>
      <c r="F239" s="29"/>
      <c r="G239" s="29"/>
      <c r="H239" s="29"/>
      <c r="I239" s="29"/>
      <c r="J239" s="29"/>
      <c r="K239" s="29">
        <v>30920</v>
      </c>
      <c r="L239" s="29" t="s">
        <v>531</v>
      </c>
      <c r="M239" s="29" t="s">
        <v>321</v>
      </c>
      <c r="N239" s="29"/>
      <c r="O239" s="29"/>
      <c r="P239" s="29"/>
      <c r="Q239" s="29"/>
      <c r="R239" s="29"/>
      <c r="S239" s="29"/>
      <c r="T239" s="29"/>
      <c r="U239" s="29"/>
    </row>
    <row r="240" spans="1:21" x14ac:dyDescent="0.45">
      <c r="A240" s="29"/>
      <c r="B240" s="29"/>
      <c r="C240" s="29"/>
      <c r="D240" s="29"/>
      <c r="E240" s="29"/>
      <c r="F240" s="29"/>
      <c r="G240" s="29"/>
      <c r="H240" s="29"/>
      <c r="I240" s="29"/>
      <c r="J240" s="29"/>
      <c r="K240" s="29">
        <v>30990</v>
      </c>
      <c r="L240" s="29" t="s">
        <v>532</v>
      </c>
      <c r="M240" s="29" t="s">
        <v>322</v>
      </c>
      <c r="N240" s="29"/>
      <c r="O240" s="29"/>
      <c r="P240" s="29"/>
      <c r="Q240" s="29"/>
      <c r="R240" s="29"/>
      <c r="S240" s="29"/>
      <c r="T240" s="29"/>
      <c r="U240" s="29"/>
    </row>
    <row r="241" spans="1:21" x14ac:dyDescent="0.45">
      <c r="A241" s="29"/>
      <c r="B241" s="29"/>
      <c r="C241" s="29"/>
      <c r="D241" s="29"/>
      <c r="E241" s="29"/>
      <c r="F241" s="29"/>
      <c r="G241" s="29"/>
      <c r="H241" s="29"/>
      <c r="I241" s="29"/>
      <c r="J241" s="29"/>
      <c r="K241" s="29">
        <v>31010</v>
      </c>
      <c r="L241" s="29" t="s">
        <v>533</v>
      </c>
      <c r="M241" s="29" t="s">
        <v>323</v>
      </c>
      <c r="N241" s="29"/>
      <c r="O241" s="29"/>
      <c r="P241" s="29"/>
      <c r="Q241" s="29"/>
      <c r="R241" s="29"/>
      <c r="S241" s="29"/>
      <c r="T241" s="29"/>
      <c r="U241" s="29"/>
    </row>
    <row r="242" spans="1:21" x14ac:dyDescent="0.45">
      <c r="A242" s="29"/>
      <c r="B242" s="29"/>
      <c r="C242" s="29"/>
      <c r="D242" s="29"/>
      <c r="E242" s="29"/>
      <c r="F242" s="29"/>
      <c r="G242" s="29"/>
      <c r="H242" s="29"/>
      <c r="I242" s="29"/>
      <c r="J242" s="29"/>
      <c r="K242" s="29">
        <v>31020</v>
      </c>
      <c r="L242" s="29" t="s">
        <v>534</v>
      </c>
      <c r="M242" s="29" t="s">
        <v>324</v>
      </c>
      <c r="N242" s="29"/>
      <c r="O242" s="29"/>
      <c r="P242" s="29"/>
      <c r="Q242" s="29"/>
      <c r="R242" s="29"/>
      <c r="S242" s="29"/>
      <c r="T242" s="29"/>
      <c r="U242" s="29"/>
    </row>
    <row r="243" spans="1:21" x14ac:dyDescent="0.45">
      <c r="A243" s="29"/>
      <c r="B243" s="29"/>
      <c r="C243" s="29"/>
      <c r="D243" s="29"/>
      <c r="E243" s="29"/>
      <c r="F243" s="29"/>
      <c r="G243" s="29"/>
      <c r="H243" s="29"/>
      <c r="I243" s="29"/>
      <c r="J243" s="29"/>
      <c r="K243" s="29">
        <v>31030</v>
      </c>
      <c r="L243" s="29" t="s">
        <v>535</v>
      </c>
      <c r="M243" s="29" t="s">
        <v>325</v>
      </c>
      <c r="N243" s="29"/>
      <c r="O243" s="29"/>
      <c r="P243" s="29"/>
      <c r="Q243" s="29"/>
      <c r="R243" s="29"/>
      <c r="S243" s="29"/>
      <c r="T243" s="29"/>
      <c r="U243" s="29"/>
    </row>
    <row r="244" spans="1:21" x14ac:dyDescent="0.45">
      <c r="A244" s="29"/>
      <c r="B244" s="29"/>
      <c r="C244" s="29"/>
      <c r="D244" s="29"/>
      <c r="E244" s="29"/>
      <c r="F244" s="29"/>
      <c r="G244" s="29"/>
      <c r="H244" s="29"/>
      <c r="I244" s="29"/>
      <c r="J244" s="29"/>
      <c r="K244" s="29">
        <v>31090</v>
      </c>
      <c r="L244" s="29" t="s">
        <v>536</v>
      </c>
      <c r="M244" s="29" t="s">
        <v>326</v>
      </c>
      <c r="N244" s="29"/>
      <c r="O244" s="29"/>
      <c r="P244" s="29"/>
      <c r="Q244" s="29"/>
      <c r="R244" s="29"/>
      <c r="S244" s="29"/>
      <c r="T244" s="29"/>
      <c r="U244" s="29"/>
    </row>
    <row r="245" spans="1:21" x14ac:dyDescent="0.45">
      <c r="A245" s="29"/>
      <c r="B245" s="29"/>
      <c r="C245" s="29"/>
      <c r="D245" s="29"/>
      <c r="E245" s="29"/>
      <c r="F245" s="29"/>
      <c r="G245" s="29"/>
      <c r="H245" s="29"/>
      <c r="I245" s="29"/>
      <c r="J245" s="29"/>
      <c r="K245" s="29">
        <v>32110</v>
      </c>
      <c r="L245" s="29" t="s">
        <v>327</v>
      </c>
      <c r="M245" s="29" t="s">
        <v>327</v>
      </c>
      <c r="N245" s="29"/>
      <c r="O245" s="29"/>
      <c r="P245" s="29"/>
      <c r="Q245" s="29"/>
      <c r="R245" s="29"/>
      <c r="S245" s="29"/>
      <c r="T245" s="29"/>
      <c r="U245" s="29"/>
    </row>
    <row r="246" spans="1:21" x14ac:dyDescent="0.45">
      <c r="A246" s="29"/>
      <c r="B246" s="29"/>
      <c r="C246" s="29"/>
      <c r="D246" s="29"/>
      <c r="E246" s="29"/>
      <c r="F246" s="29"/>
      <c r="G246" s="29"/>
      <c r="H246" s="29"/>
      <c r="I246" s="29"/>
      <c r="J246" s="29"/>
      <c r="K246" s="29">
        <v>32120</v>
      </c>
      <c r="L246" s="29" t="s">
        <v>537</v>
      </c>
      <c r="M246" s="29" t="s">
        <v>328</v>
      </c>
      <c r="N246" s="29"/>
      <c r="O246" s="29"/>
      <c r="P246" s="29"/>
      <c r="Q246" s="29"/>
      <c r="R246" s="29"/>
      <c r="S246" s="29"/>
      <c r="T246" s="29"/>
      <c r="U246" s="29"/>
    </row>
    <row r="247" spans="1:21" x14ac:dyDescent="0.45">
      <c r="A247" s="29"/>
      <c r="B247" s="29"/>
      <c r="C247" s="29"/>
      <c r="D247" s="29"/>
      <c r="E247" s="29"/>
      <c r="F247" s="29"/>
      <c r="G247" s="29"/>
      <c r="H247" s="29"/>
      <c r="I247" s="29"/>
      <c r="J247" s="29"/>
      <c r="K247" s="29">
        <v>32130</v>
      </c>
      <c r="L247" s="29" t="s">
        <v>538</v>
      </c>
      <c r="M247" s="29" t="s">
        <v>329</v>
      </c>
      <c r="N247" s="29"/>
      <c r="O247" s="29"/>
      <c r="P247" s="29"/>
      <c r="Q247" s="29"/>
      <c r="R247" s="29"/>
      <c r="S247" s="29"/>
      <c r="T247" s="29"/>
      <c r="U247" s="29"/>
    </row>
    <row r="248" spans="1:21" x14ac:dyDescent="0.45">
      <c r="A248" s="29"/>
      <c r="B248" s="29"/>
      <c r="C248" s="29"/>
      <c r="D248" s="29"/>
      <c r="E248" s="29"/>
      <c r="F248" s="29"/>
      <c r="G248" s="29"/>
      <c r="H248" s="29"/>
      <c r="I248" s="29"/>
      <c r="J248" s="29"/>
      <c r="K248" s="29">
        <v>32200</v>
      </c>
      <c r="L248" s="29" t="s">
        <v>539</v>
      </c>
      <c r="M248" s="29" t="s">
        <v>330</v>
      </c>
      <c r="N248" s="29"/>
      <c r="O248" s="29"/>
      <c r="P248" s="29"/>
      <c r="Q248" s="29"/>
      <c r="R248" s="29"/>
      <c r="S248" s="29"/>
      <c r="T248" s="29"/>
      <c r="U248" s="29"/>
    </row>
    <row r="249" spans="1:21" x14ac:dyDescent="0.45">
      <c r="A249" s="29"/>
      <c r="B249" s="29"/>
      <c r="C249" s="29"/>
      <c r="D249" s="29"/>
      <c r="E249" s="29"/>
      <c r="F249" s="29"/>
      <c r="G249" s="29"/>
      <c r="H249" s="29"/>
      <c r="I249" s="29"/>
      <c r="J249" s="29"/>
      <c r="K249" s="29">
        <v>32300</v>
      </c>
      <c r="L249" s="29" t="s">
        <v>540</v>
      </c>
      <c r="M249" s="29" t="s">
        <v>331</v>
      </c>
      <c r="N249" s="29"/>
      <c r="O249" s="29"/>
      <c r="P249" s="29"/>
      <c r="Q249" s="29"/>
      <c r="R249" s="29"/>
      <c r="S249" s="29"/>
      <c r="T249" s="29"/>
      <c r="U249" s="29"/>
    </row>
    <row r="250" spans="1:21" x14ac:dyDescent="0.45">
      <c r="A250" s="29"/>
      <c r="B250" s="29"/>
      <c r="C250" s="29"/>
      <c r="D250" s="29"/>
      <c r="E250" s="29"/>
      <c r="F250" s="29"/>
      <c r="G250" s="29"/>
      <c r="H250" s="29"/>
      <c r="I250" s="29"/>
      <c r="J250" s="29"/>
      <c r="K250" s="29">
        <v>32401</v>
      </c>
      <c r="L250" s="29" t="s">
        <v>541</v>
      </c>
      <c r="M250" s="29" t="s">
        <v>332</v>
      </c>
      <c r="N250" s="29"/>
      <c r="O250" s="29"/>
      <c r="P250" s="29"/>
      <c r="Q250" s="29"/>
      <c r="R250" s="29"/>
      <c r="S250" s="29"/>
      <c r="T250" s="29"/>
      <c r="U250" s="29"/>
    </row>
    <row r="251" spans="1:21" x14ac:dyDescent="0.45">
      <c r="A251" s="29"/>
      <c r="B251" s="29"/>
      <c r="C251" s="29"/>
      <c r="D251" s="29"/>
      <c r="E251" s="29"/>
      <c r="F251" s="29"/>
      <c r="G251" s="29"/>
      <c r="H251" s="29"/>
      <c r="I251" s="29"/>
      <c r="J251" s="29"/>
      <c r="K251" s="29">
        <v>32409</v>
      </c>
      <c r="L251" s="29" t="s">
        <v>542</v>
      </c>
      <c r="M251" s="29" t="s">
        <v>333</v>
      </c>
      <c r="N251" s="29"/>
      <c r="O251" s="29"/>
      <c r="P251" s="29"/>
      <c r="Q251" s="29"/>
      <c r="R251" s="29"/>
      <c r="S251" s="29"/>
      <c r="T251" s="29"/>
      <c r="U251" s="29"/>
    </row>
    <row r="252" spans="1:21" x14ac:dyDescent="0.45">
      <c r="A252" s="29"/>
      <c r="B252" s="29"/>
      <c r="C252" s="29"/>
      <c r="D252" s="29"/>
      <c r="E252" s="29"/>
      <c r="F252" s="29"/>
      <c r="G252" s="29"/>
      <c r="H252" s="29"/>
      <c r="I252" s="29"/>
      <c r="J252" s="29"/>
      <c r="K252" s="29">
        <v>32500</v>
      </c>
      <c r="L252" s="29" t="s">
        <v>543</v>
      </c>
      <c r="M252" s="29" t="s">
        <v>334</v>
      </c>
      <c r="N252" s="29"/>
      <c r="O252" s="29"/>
      <c r="P252" s="29"/>
      <c r="Q252" s="29"/>
      <c r="R252" s="29"/>
      <c r="S252" s="29"/>
      <c r="T252" s="29"/>
      <c r="U252" s="29"/>
    </row>
    <row r="253" spans="1:21" x14ac:dyDescent="0.45">
      <c r="A253" s="29"/>
      <c r="B253" s="29"/>
      <c r="C253" s="29"/>
      <c r="D253" s="29"/>
      <c r="E253" s="29"/>
      <c r="F253" s="29"/>
      <c r="G253" s="29"/>
      <c r="H253" s="29"/>
      <c r="I253" s="29"/>
      <c r="J253" s="29"/>
      <c r="K253" s="29">
        <v>32910</v>
      </c>
      <c r="L253" s="29" t="s">
        <v>544</v>
      </c>
      <c r="M253" s="29" t="s">
        <v>335</v>
      </c>
      <c r="N253" s="29"/>
      <c r="O253" s="29"/>
      <c r="P253" s="29"/>
      <c r="Q253" s="29"/>
      <c r="R253" s="29"/>
      <c r="S253" s="29"/>
      <c r="T253" s="29"/>
      <c r="U253" s="29"/>
    </row>
    <row r="254" spans="1:21" x14ac:dyDescent="0.45">
      <c r="A254" s="29"/>
      <c r="B254" s="29"/>
      <c r="C254" s="29"/>
      <c r="D254" s="29"/>
      <c r="E254" s="29"/>
      <c r="F254" s="29"/>
      <c r="G254" s="29"/>
      <c r="H254" s="29"/>
      <c r="I254" s="29"/>
      <c r="J254" s="29"/>
      <c r="K254" s="29">
        <v>32990</v>
      </c>
      <c r="L254" s="29" t="s">
        <v>336</v>
      </c>
      <c r="M254" s="29" t="s">
        <v>336</v>
      </c>
      <c r="N254" s="29"/>
      <c r="O254" s="29"/>
      <c r="P254" s="29"/>
      <c r="Q254" s="29"/>
      <c r="R254" s="29"/>
      <c r="S254" s="29"/>
      <c r="T254" s="29"/>
      <c r="U254" s="29"/>
    </row>
    <row r="255" spans="1:21" x14ac:dyDescent="0.45">
      <c r="A255" s="29"/>
      <c r="B255" s="29"/>
      <c r="C255" s="29"/>
      <c r="D255" s="29"/>
      <c r="E255" s="29"/>
      <c r="F255" s="29"/>
      <c r="G255" s="29"/>
      <c r="H255" s="29"/>
      <c r="I255" s="29"/>
      <c r="J255" s="29"/>
      <c r="K255" s="29">
        <v>33110</v>
      </c>
      <c r="L255" s="29" t="s">
        <v>337</v>
      </c>
      <c r="M255" s="29" t="s">
        <v>337</v>
      </c>
      <c r="N255" s="29"/>
      <c r="O255" s="29"/>
      <c r="P255" s="29"/>
      <c r="Q255" s="29"/>
      <c r="R255" s="29"/>
      <c r="S255" s="29"/>
      <c r="T255" s="29"/>
      <c r="U255" s="29"/>
    </row>
    <row r="256" spans="1:21" x14ac:dyDescent="0.45">
      <c r="A256" s="29"/>
      <c r="B256" s="29"/>
      <c r="C256" s="29"/>
      <c r="D256" s="29"/>
      <c r="E256" s="29"/>
      <c r="F256" s="29"/>
      <c r="G256" s="29"/>
      <c r="H256" s="29"/>
      <c r="I256" s="29"/>
      <c r="J256" s="29"/>
      <c r="K256" s="29">
        <v>33120</v>
      </c>
      <c r="L256" s="29" t="s">
        <v>338</v>
      </c>
      <c r="M256" s="29" t="s">
        <v>338</v>
      </c>
      <c r="N256" s="29"/>
      <c r="O256" s="29"/>
      <c r="P256" s="29"/>
      <c r="Q256" s="29"/>
      <c r="R256" s="29"/>
      <c r="S256" s="29"/>
      <c r="T256" s="29"/>
      <c r="U256" s="29"/>
    </row>
    <row r="257" spans="1:21" x14ac:dyDescent="0.45">
      <c r="A257" s="29"/>
      <c r="B257" s="29"/>
      <c r="C257" s="29"/>
      <c r="D257" s="29"/>
      <c r="E257" s="29"/>
      <c r="F257" s="29"/>
      <c r="G257" s="29"/>
      <c r="H257" s="29"/>
      <c r="I257" s="29"/>
      <c r="J257" s="29"/>
      <c r="K257" s="29">
        <v>33130</v>
      </c>
      <c r="L257" s="29" t="s">
        <v>339</v>
      </c>
      <c r="M257" s="29" t="s">
        <v>339</v>
      </c>
      <c r="N257" s="29"/>
      <c r="O257" s="29"/>
      <c r="P257" s="29"/>
      <c r="Q257" s="29"/>
      <c r="R257" s="29"/>
      <c r="S257" s="29"/>
      <c r="T257" s="29"/>
      <c r="U257" s="29"/>
    </row>
    <row r="258" spans="1:21" x14ac:dyDescent="0.45">
      <c r="A258" s="29"/>
      <c r="B258" s="29"/>
      <c r="C258" s="29"/>
      <c r="D258" s="29"/>
      <c r="E258" s="29"/>
      <c r="F258" s="29"/>
      <c r="G258" s="29"/>
      <c r="H258" s="29"/>
      <c r="I258" s="29"/>
      <c r="J258" s="29"/>
      <c r="K258" s="29">
        <v>33140</v>
      </c>
      <c r="L258" s="29" t="s">
        <v>340</v>
      </c>
      <c r="M258" s="29" t="s">
        <v>340</v>
      </c>
      <c r="N258" s="29"/>
      <c r="O258" s="29"/>
      <c r="P258" s="29"/>
      <c r="Q258" s="29"/>
      <c r="R258" s="29"/>
      <c r="S258" s="29"/>
      <c r="T258" s="29"/>
      <c r="U258" s="29"/>
    </row>
    <row r="259" spans="1:21" x14ac:dyDescent="0.45">
      <c r="A259" s="29"/>
      <c r="B259" s="29"/>
      <c r="C259" s="29"/>
      <c r="D259" s="29"/>
      <c r="E259" s="29"/>
      <c r="F259" s="29"/>
      <c r="G259" s="29"/>
      <c r="H259" s="29"/>
      <c r="I259" s="29"/>
      <c r="J259" s="29"/>
      <c r="K259" s="29">
        <v>33150</v>
      </c>
      <c r="L259" s="29" t="s">
        <v>341</v>
      </c>
      <c r="M259" s="29" t="s">
        <v>341</v>
      </c>
      <c r="N259" s="29"/>
      <c r="O259" s="29"/>
      <c r="P259" s="29"/>
      <c r="Q259" s="29"/>
      <c r="R259" s="29"/>
      <c r="S259" s="29"/>
      <c r="T259" s="29"/>
      <c r="U259" s="29"/>
    </row>
    <row r="260" spans="1:21" x14ac:dyDescent="0.45">
      <c r="A260" s="29"/>
      <c r="B260" s="29"/>
      <c r="C260" s="29"/>
      <c r="D260" s="29"/>
      <c r="E260" s="29"/>
      <c r="F260" s="29"/>
      <c r="G260" s="29"/>
      <c r="H260" s="29"/>
      <c r="I260" s="29"/>
      <c r="J260" s="29"/>
      <c r="K260" s="29">
        <v>33160</v>
      </c>
      <c r="L260" s="29" t="s">
        <v>342</v>
      </c>
      <c r="M260" s="29" t="s">
        <v>342</v>
      </c>
      <c r="N260" s="29"/>
      <c r="O260" s="29"/>
      <c r="P260" s="29"/>
      <c r="Q260" s="29"/>
      <c r="R260" s="29"/>
      <c r="S260" s="29"/>
      <c r="T260" s="29"/>
      <c r="U260" s="29"/>
    </row>
    <row r="261" spans="1:21" x14ac:dyDescent="0.45">
      <c r="A261" s="29"/>
      <c r="B261" s="29"/>
      <c r="C261" s="29"/>
      <c r="D261" s="29"/>
      <c r="E261" s="29"/>
      <c r="F261" s="29"/>
      <c r="G261" s="29"/>
      <c r="H261" s="29"/>
      <c r="I261" s="29"/>
      <c r="J261" s="29"/>
      <c r="K261" s="29">
        <v>33170</v>
      </c>
      <c r="L261" s="29" t="s">
        <v>343</v>
      </c>
      <c r="M261" s="29" t="s">
        <v>343</v>
      </c>
      <c r="N261" s="29"/>
      <c r="O261" s="29"/>
      <c r="P261" s="29"/>
      <c r="Q261" s="29"/>
      <c r="R261" s="29"/>
      <c r="S261" s="29"/>
      <c r="T261" s="29"/>
      <c r="U261" s="29"/>
    </row>
    <row r="262" spans="1:21" x14ac:dyDescent="0.45">
      <c r="A262" s="29"/>
      <c r="B262" s="29"/>
      <c r="C262" s="29"/>
      <c r="D262" s="29"/>
      <c r="E262" s="29"/>
      <c r="F262" s="29"/>
      <c r="G262" s="29"/>
      <c r="H262" s="29"/>
      <c r="I262" s="29"/>
      <c r="J262" s="29"/>
      <c r="K262" s="29">
        <v>33190</v>
      </c>
      <c r="L262" s="29" t="s">
        <v>344</v>
      </c>
      <c r="M262" s="29" t="s">
        <v>344</v>
      </c>
      <c r="N262" s="29"/>
      <c r="O262" s="29"/>
      <c r="P262" s="29"/>
      <c r="Q262" s="29"/>
      <c r="R262" s="29"/>
      <c r="S262" s="29"/>
      <c r="T262" s="29"/>
      <c r="U262" s="29"/>
    </row>
    <row r="263" spans="1:21" x14ac:dyDescent="0.45">
      <c r="A263" s="29"/>
      <c r="B263" s="29"/>
      <c r="C263" s="29"/>
      <c r="D263" s="29"/>
      <c r="E263" s="29"/>
      <c r="F263" s="29"/>
      <c r="G263" s="29"/>
      <c r="H263" s="29"/>
      <c r="I263" s="29"/>
      <c r="J263" s="29"/>
      <c r="K263" s="29">
        <v>33200</v>
      </c>
      <c r="L263" s="29" t="s">
        <v>345</v>
      </c>
      <c r="M263" s="29" t="s">
        <v>345</v>
      </c>
      <c r="N263" s="29"/>
      <c r="O263" s="29"/>
      <c r="P263" s="29"/>
      <c r="Q263" s="29"/>
      <c r="R263" s="29"/>
      <c r="S263" s="29"/>
      <c r="T263" s="29"/>
      <c r="U263" s="29"/>
    </row>
    <row r="264" spans="1:21" x14ac:dyDescent="0.45">
      <c r="A264" s="29"/>
      <c r="B264" s="29"/>
      <c r="C264" s="29"/>
      <c r="D264" s="29"/>
      <c r="E264" s="29"/>
      <c r="F264" s="29"/>
      <c r="G264" s="29"/>
      <c r="H264" s="29"/>
      <c r="I264" s="29"/>
      <c r="J264" s="29"/>
      <c r="K264" s="29"/>
      <c r="L264" s="29"/>
      <c r="M264" s="29"/>
      <c r="N264" s="29"/>
      <c r="O264" s="29"/>
      <c r="P264" s="29"/>
      <c r="Q264" s="29"/>
      <c r="R264" s="29"/>
      <c r="S264" s="29"/>
      <c r="T264" s="29"/>
      <c r="U264" s="29"/>
    </row>
  </sheetData>
  <sheetProtection formatColumns="0" formatRows="0"/>
  <hyperlinks>
    <hyperlink ref="F2" r:id="rId1" xr:uid="{00000000-0004-0000-11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tint="0.39997558519241921"/>
    <pageSetUpPr fitToPage="1"/>
  </sheetPr>
  <dimension ref="A1:AB64"/>
  <sheetViews>
    <sheetView showRowColHeaders="0" zoomScale="80" zoomScaleNormal="80" workbookViewId="0">
      <selection activeCell="F3" sqref="F3:G4"/>
    </sheetView>
  </sheetViews>
  <sheetFormatPr defaultColWidth="0" defaultRowHeight="15" customHeight="1" zeroHeight="1" x14ac:dyDescent="0.45"/>
  <cols>
    <col min="1" max="1" width="5.1328125" style="100" customWidth="1"/>
    <col min="2" max="2" width="4.73046875" style="100" customWidth="1"/>
    <col min="3" max="3" width="13" style="100" customWidth="1"/>
    <col min="4" max="4" width="12.3984375" style="100" customWidth="1"/>
    <col min="5" max="5" width="76" style="100" customWidth="1"/>
    <col min="6" max="6" width="65.73046875" style="100" customWidth="1"/>
    <col min="7" max="7" width="9.1328125" style="100" customWidth="1"/>
    <col min="8" max="8" width="3" style="100" customWidth="1"/>
    <col min="9" max="10" width="9.1328125" style="100" hidden="1" customWidth="1"/>
    <col min="11" max="11" width="15.265625" style="100" hidden="1" customWidth="1"/>
    <col min="12" max="16384" width="9.1328125" style="100" hidden="1"/>
  </cols>
  <sheetData>
    <row r="1" spans="1:28" ht="24" customHeight="1" x14ac:dyDescent="0.45">
      <c r="A1" s="97"/>
      <c r="B1" s="98"/>
      <c r="C1" s="97"/>
      <c r="D1" s="97"/>
      <c r="E1" s="97"/>
      <c r="F1" s="97"/>
      <c r="G1" s="99"/>
      <c r="H1" s="97"/>
      <c r="I1" s="97"/>
      <c r="J1" s="97"/>
      <c r="K1" s="97"/>
      <c r="L1" s="97"/>
      <c r="M1" s="97"/>
      <c r="N1" s="97"/>
      <c r="O1" s="97"/>
      <c r="P1" s="97"/>
      <c r="Q1" s="97"/>
      <c r="R1" s="97"/>
      <c r="S1" s="97"/>
      <c r="T1" s="97"/>
      <c r="U1" s="97"/>
      <c r="V1" s="97"/>
      <c r="X1" s="97"/>
    </row>
    <row r="2" spans="1:28" ht="28.5" customHeight="1" x14ac:dyDescent="0.8">
      <c r="A2" s="97"/>
      <c r="B2" s="101" t="s">
        <v>65</v>
      </c>
      <c r="C2" s="102"/>
      <c r="D2" s="97"/>
      <c r="E2" s="102"/>
      <c r="F2" s="97"/>
      <c r="G2" s="97"/>
      <c r="H2" s="97"/>
      <c r="I2" s="97"/>
      <c r="J2" s="97"/>
      <c r="K2" s="97"/>
      <c r="L2" s="97"/>
      <c r="M2" s="97"/>
      <c r="N2" s="97"/>
      <c r="O2" s="97"/>
      <c r="P2" s="97"/>
      <c r="Q2" s="97"/>
      <c r="R2" s="97"/>
      <c r="S2" s="97"/>
      <c r="T2" s="97"/>
      <c r="U2" s="97"/>
      <c r="V2" s="97"/>
      <c r="W2" s="97"/>
      <c r="X2" s="97"/>
      <c r="AB2" s="103"/>
    </row>
    <row r="3" spans="1:28" ht="29.25" customHeight="1" x14ac:dyDescent="0.75">
      <c r="A3" s="97"/>
      <c r="B3" s="104" t="s">
        <v>892</v>
      </c>
      <c r="C3" s="105"/>
      <c r="D3" s="97"/>
      <c r="E3" s="105"/>
      <c r="F3" s="407" t="s">
        <v>889</v>
      </c>
      <c r="G3" s="407"/>
      <c r="H3" s="97"/>
      <c r="I3" s="97"/>
      <c r="J3" s="97"/>
      <c r="K3" s="97"/>
      <c r="L3" s="97"/>
      <c r="M3" s="97"/>
      <c r="N3" s="97"/>
      <c r="O3" s="97"/>
      <c r="P3" s="97"/>
      <c r="Q3" s="97"/>
      <c r="R3" s="97"/>
      <c r="S3" s="97"/>
      <c r="T3" s="97"/>
      <c r="U3" s="97"/>
      <c r="V3" s="97"/>
      <c r="W3" s="97"/>
      <c r="X3" s="97"/>
    </row>
    <row r="4" spans="1:28" ht="24" customHeight="1" x14ac:dyDescent="0.45">
      <c r="A4" s="97"/>
      <c r="B4" s="98"/>
      <c r="C4" s="97"/>
      <c r="D4" s="97"/>
      <c r="E4" s="97"/>
      <c r="F4" s="407"/>
      <c r="G4" s="407"/>
      <c r="H4" s="97"/>
      <c r="I4" s="97"/>
      <c r="J4" s="97"/>
      <c r="K4" s="97"/>
      <c r="L4" s="97"/>
      <c r="M4" s="97"/>
      <c r="N4" s="97"/>
      <c r="O4" s="97"/>
      <c r="P4" s="97"/>
      <c r="Q4" s="97"/>
      <c r="R4" s="97"/>
      <c r="S4" s="97"/>
      <c r="T4" s="97"/>
      <c r="U4" s="97"/>
      <c r="V4" s="97"/>
      <c r="W4" s="97"/>
      <c r="X4" s="97"/>
    </row>
    <row r="5" spans="1:28" ht="14.25" x14ac:dyDescent="0.45">
      <c r="A5" s="97"/>
      <c r="B5" s="97"/>
      <c r="C5" s="97"/>
      <c r="D5" s="97"/>
      <c r="E5" s="97"/>
      <c r="F5" s="97"/>
      <c r="G5" s="97"/>
      <c r="H5" s="97"/>
      <c r="I5" s="97"/>
      <c r="J5" s="97"/>
    </row>
    <row r="6" spans="1:28" ht="24" customHeight="1" x14ac:dyDescent="0.45">
      <c r="A6" s="309"/>
      <c r="B6" s="229" t="s">
        <v>795</v>
      </c>
      <c r="C6" s="230" t="s">
        <v>787</v>
      </c>
      <c r="D6" s="230" t="s">
        <v>788</v>
      </c>
      <c r="E6" s="228" t="s">
        <v>616</v>
      </c>
      <c r="F6" s="228" t="s">
        <v>789</v>
      </c>
      <c r="G6" s="309"/>
      <c r="H6" s="309"/>
      <c r="I6" s="97"/>
      <c r="J6" s="97"/>
    </row>
    <row r="7" spans="1:28" s="312" customFormat="1" ht="60" x14ac:dyDescent="0.45">
      <c r="A7" s="310"/>
      <c r="B7" s="403">
        <v>1</v>
      </c>
      <c r="C7" s="403" t="s">
        <v>894</v>
      </c>
      <c r="D7" s="404">
        <v>0.15</v>
      </c>
      <c r="E7" s="313" t="s">
        <v>895</v>
      </c>
      <c r="F7" s="313" t="s">
        <v>896</v>
      </c>
      <c r="G7" s="310"/>
      <c r="H7" s="310"/>
      <c r="I7" s="311"/>
      <c r="J7" s="311"/>
    </row>
    <row r="8" spans="1:28" s="312" customFormat="1" ht="15.4" x14ac:dyDescent="0.45">
      <c r="A8" s="310"/>
      <c r="B8" s="403"/>
      <c r="C8" s="403"/>
      <c r="D8" s="404"/>
      <c r="E8" s="314" t="s">
        <v>905</v>
      </c>
      <c r="F8" s="316"/>
      <c r="G8" s="310"/>
      <c r="H8" s="310"/>
      <c r="I8" s="311"/>
      <c r="J8" s="311"/>
    </row>
    <row r="9" spans="1:28" s="312" customFormat="1" ht="30" x14ac:dyDescent="0.45">
      <c r="A9" s="310"/>
      <c r="B9" s="403"/>
      <c r="C9" s="403"/>
      <c r="D9" s="404"/>
      <c r="E9" s="314" t="s">
        <v>906</v>
      </c>
      <c r="F9" s="316" t="s">
        <v>897</v>
      </c>
      <c r="G9" s="310"/>
      <c r="H9" s="310"/>
      <c r="I9" s="311"/>
      <c r="J9" s="311"/>
    </row>
    <row r="10" spans="1:28" s="312" customFormat="1" ht="15.4" x14ac:dyDescent="0.45">
      <c r="A10" s="310"/>
      <c r="B10" s="403"/>
      <c r="C10" s="403"/>
      <c r="D10" s="404"/>
      <c r="E10" s="314" t="s">
        <v>907</v>
      </c>
      <c r="F10" s="316"/>
      <c r="G10" s="310"/>
      <c r="H10" s="310"/>
      <c r="I10" s="311"/>
      <c r="J10" s="311"/>
    </row>
    <row r="11" spans="1:28" s="312" customFormat="1" ht="15.4" x14ac:dyDescent="0.45">
      <c r="A11" s="310"/>
      <c r="B11" s="403"/>
      <c r="C11" s="403"/>
      <c r="D11" s="404"/>
      <c r="E11" s="314" t="s">
        <v>908</v>
      </c>
      <c r="F11" s="317"/>
      <c r="G11" s="310"/>
      <c r="H11" s="310"/>
      <c r="I11" s="311"/>
      <c r="J11" s="311"/>
    </row>
    <row r="12" spans="1:28" s="312" customFormat="1" ht="15.4" x14ac:dyDescent="0.45">
      <c r="A12" s="310"/>
      <c r="B12" s="403"/>
      <c r="C12" s="403"/>
      <c r="D12" s="404"/>
      <c r="E12" s="314" t="s">
        <v>909</v>
      </c>
      <c r="F12" s="317"/>
      <c r="G12" s="310"/>
      <c r="H12" s="310"/>
      <c r="I12" s="311"/>
      <c r="J12" s="311"/>
    </row>
    <row r="13" spans="1:28" s="312" customFormat="1" ht="30" x14ac:dyDescent="0.45">
      <c r="A13" s="310"/>
      <c r="B13" s="403"/>
      <c r="C13" s="403"/>
      <c r="D13" s="404"/>
      <c r="E13" s="314" t="s">
        <v>910</v>
      </c>
      <c r="F13" s="317"/>
      <c r="G13" s="310"/>
      <c r="H13" s="310"/>
      <c r="I13" s="311"/>
      <c r="J13" s="311"/>
    </row>
    <row r="14" spans="1:28" s="312" customFormat="1" ht="15.4" x14ac:dyDescent="0.45">
      <c r="A14" s="310"/>
      <c r="B14" s="403"/>
      <c r="C14" s="403"/>
      <c r="D14" s="404"/>
      <c r="E14" s="314" t="s">
        <v>911</v>
      </c>
      <c r="F14" s="317"/>
      <c r="G14" s="310"/>
      <c r="H14" s="310"/>
      <c r="I14" s="311"/>
      <c r="J14" s="311"/>
    </row>
    <row r="15" spans="1:28" s="312" customFormat="1" ht="15.4" x14ac:dyDescent="0.45">
      <c r="A15" s="310"/>
      <c r="B15" s="403"/>
      <c r="C15" s="403"/>
      <c r="D15" s="404"/>
      <c r="E15" s="315"/>
      <c r="F15" s="318"/>
      <c r="G15" s="310"/>
      <c r="H15" s="310"/>
      <c r="I15" s="311"/>
      <c r="J15" s="311"/>
    </row>
    <row r="16" spans="1:28" s="312" customFormat="1" ht="75" x14ac:dyDescent="0.45">
      <c r="A16" s="310"/>
      <c r="B16" s="403">
        <v>2</v>
      </c>
      <c r="C16" s="403" t="s">
        <v>790</v>
      </c>
      <c r="D16" s="404">
        <v>0.25</v>
      </c>
      <c r="E16" s="313" t="s">
        <v>898</v>
      </c>
      <c r="F16" s="313" t="s">
        <v>899</v>
      </c>
      <c r="G16" s="310"/>
      <c r="H16" s="310"/>
      <c r="I16" s="311"/>
      <c r="J16" s="311"/>
    </row>
    <row r="17" spans="1:10" s="312" customFormat="1" ht="30" x14ac:dyDescent="0.45">
      <c r="A17" s="310"/>
      <c r="B17" s="403"/>
      <c r="C17" s="403"/>
      <c r="D17" s="404"/>
      <c r="E17" s="314" t="s">
        <v>912</v>
      </c>
      <c r="F17" s="314" t="s">
        <v>913</v>
      </c>
      <c r="G17" s="310"/>
      <c r="H17" s="310"/>
      <c r="I17" s="311"/>
      <c r="J17" s="311"/>
    </row>
    <row r="18" spans="1:10" s="312" customFormat="1" ht="30" x14ac:dyDescent="0.45">
      <c r="A18" s="310"/>
      <c r="B18" s="403"/>
      <c r="C18" s="403"/>
      <c r="D18" s="404"/>
      <c r="E18" s="314" t="s">
        <v>914</v>
      </c>
      <c r="F18" s="314" t="s">
        <v>915</v>
      </c>
      <c r="G18" s="310"/>
      <c r="H18" s="310"/>
      <c r="I18" s="311"/>
      <c r="J18" s="311"/>
    </row>
    <row r="19" spans="1:10" s="312" customFormat="1" ht="30" x14ac:dyDescent="0.45">
      <c r="A19" s="310"/>
      <c r="B19" s="403"/>
      <c r="C19" s="403"/>
      <c r="D19" s="404"/>
      <c r="E19" s="314" t="s">
        <v>916</v>
      </c>
      <c r="F19" s="314" t="s">
        <v>917</v>
      </c>
      <c r="G19" s="310"/>
      <c r="H19" s="310"/>
      <c r="I19" s="311"/>
      <c r="J19" s="311"/>
    </row>
    <row r="20" spans="1:10" s="312" customFormat="1" ht="45" x14ac:dyDescent="0.45">
      <c r="A20" s="310"/>
      <c r="B20" s="403"/>
      <c r="C20" s="403"/>
      <c r="D20" s="404"/>
      <c r="E20" s="314" t="s">
        <v>918</v>
      </c>
      <c r="F20" s="314" t="s">
        <v>919</v>
      </c>
      <c r="G20" s="310"/>
      <c r="H20" s="310"/>
      <c r="I20" s="311"/>
      <c r="J20" s="311"/>
    </row>
    <row r="21" spans="1:10" s="312" customFormat="1" ht="30" x14ac:dyDescent="0.45">
      <c r="A21" s="310"/>
      <c r="B21" s="403"/>
      <c r="C21" s="403"/>
      <c r="D21" s="404"/>
      <c r="E21" s="316" t="s">
        <v>791</v>
      </c>
      <c r="F21" s="314" t="s">
        <v>920</v>
      </c>
      <c r="G21" s="310"/>
      <c r="H21" s="310"/>
      <c r="I21" s="311"/>
      <c r="J21" s="311"/>
    </row>
    <row r="22" spans="1:10" s="312" customFormat="1" ht="15.4" x14ac:dyDescent="0.45">
      <c r="A22" s="310"/>
      <c r="B22" s="403"/>
      <c r="C22" s="403"/>
      <c r="D22" s="404"/>
      <c r="E22" s="314" t="s">
        <v>921</v>
      </c>
      <c r="F22" s="317"/>
      <c r="G22" s="310"/>
      <c r="H22" s="310"/>
      <c r="I22" s="311"/>
      <c r="J22" s="311"/>
    </row>
    <row r="23" spans="1:10" s="312" customFormat="1" ht="15.4" x14ac:dyDescent="0.45">
      <c r="A23" s="310"/>
      <c r="B23" s="403"/>
      <c r="C23" s="403"/>
      <c r="D23" s="404"/>
      <c r="E23" s="314" t="s">
        <v>922</v>
      </c>
      <c r="F23" s="317"/>
      <c r="G23" s="310"/>
      <c r="H23" s="310"/>
      <c r="I23" s="311"/>
      <c r="J23" s="311"/>
    </row>
    <row r="24" spans="1:10" s="312" customFormat="1" ht="15.4" x14ac:dyDescent="0.45">
      <c r="A24" s="310"/>
      <c r="B24" s="403"/>
      <c r="C24" s="403"/>
      <c r="D24" s="404"/>
      <c r="E24" s="314" t="s">
        <v>923</v>
      </c>
      <c r="F24" s="317"/>
      <c r="G24" s="310"/>
      <c r="H24" s="310"/>
    </row>
    <row r="25" spans="1:10" s="312" customFormat="1" ht="15.4" x14ac:dyDescent="0.45">
      <c r="A25" s="310"/>
      <c r="B25" s="403"/>
      <c r="C25" s="403"/>
      <c r="D25" s="404"/>
      <c r="E25" s="314" t="s">
        <v>924</v>
      </c>
      <c r="F25" s="317"/>
      <c r="G25" s="310"/>
      <c r="H25" s="310"/>
    </row>
    <row r="26" spans="1:10" s="312" customFormat="1" ht="15.4" x14ac:dyDescent="0.45">
      <c r="A26" s="310"/>
      <c r="B26" s="403"/>
      <c r="C26" s="403"/>
      <c r="D26" s="404"/>
      <c r="E26" s="319" t="s">
        <v>925</v>
      </c>
      <c r="F26" s="318"/>
      <c r="G26" s="310"/>
      <c r="H26" s="310"/>
    </row>
    <row r="27" spans="1:10" s="312" customFormat="1" ht="60" x14ac:dyDescent="0.45">
      <c r="A27" s="310"/>
      <c r="B27" s="403">
        <v>3</v>
      </c>
      <c r="C27" s="403" t="s">
        <v>900</v>
      </c>
      <c r="D27" s="404">
        <v>0.25</v>
      </c>
      <c r="E27" s="313" t="s">
        <v>901</v>
      </c>
      <c r="F27" s="405" t="s">
        <v>926</v>
      </c>
      <c r="G27" s="310"/>
      <c r="H27" s="310"/>
    </row>
    <row r="28" spans="1:10" s="312" customFormat="1" ht="30" x14ac:dyDescent="0.45">
      <c r="A28" s="310"/>
      <c r="B28" s="403"/>
      <c r="C28" s="403"/>
      <c r="D28" s="404"/>
      <c r="E28" s="314" t="s">
        <v>927</v>
      </c>
      <c r="F28" s="405"/>
      <c r="G28" s="310"/>
      <c r="H28" s="310"/>
    </row>
    <row r="29" spans="1:10" s="312" customFormat="1" ht="30" x14ac:dyDescent="0.45">
      <c r="A29" s="310"/>
      <c r="B29" s="403"/>
      <c r="C29" s="403"/>
      <c r="D29" s="404"/>
      <c r="E29" s="314" t="s">
        <v>928</v>
      </c>
      <c r="F29" s="405"/>
      <c r="G29" s="310"/>
      <c r="H29" s="310"/>
    </row>
    <row r="30" spans="1:10" s="312" customFormat="1" ht="15.4" x14ac:dyDescent="0.45">
      <c r="A30" s="310"/>
      <c r="B30" s="403"/>
      <c r="C30" s="403"/>
      <c r="D30" s="404"/>
      <c r="E30" s="314"/>
      <c r="F30" s="405"/>
      <c r="G30" s="310"/>
      <c r="H30" s="310"/>
    </row>
    <row r="31" spans="1:10" s="312" customFormat="1" ht="30" x14ac:dyDescent="0.45">
      <c r="A31" s="310"/>
      <c r="B31" s="403"/>
      <c r="C31" s="403"/>
      <c r="D31" s="404"/>
      <c r="E31" s="316" t="s">
        <v>792</v>
      </c>
      <c r="F31" s="405"/>
      <c r="G31" s="310"/>
      <c r="H31" s="310"/>
    </row>
    <row r="32" spans="1:10" s="312" customFormat="1" ht="15.4" x14ac:dyDescent="0.45">
      <c r="A32" s="310"/>
      <c r="B32" s="403"/>
      <c r="C32" s="403"/>
      <c r="D32" s="404"/>
      <c r="E32" s="314" t="s">
        <v>929</v>
      </c>
      <c r="F32" s="405"/>
      <c r="G32" s="310"/>
      <c r="H32" s="310"/>
    </row>
    <row r="33" spans="1:8" s="312" customFormat="1" ht="30" x14ac:dyDescent="0.45">
      <c r="A33" s="310"/>
      <c r="B33" s="403"/>
      <c r="C33" s="403"/>
      <c r="D33" s="404"/>
      <c r="E33" s="314" t="s">
        <v>930</v>
      </c>
      <c r="F33" s="405"/>
      <c r="G33" s="310"/>
      <c r="H33" s="310"/>
    </row>
    <row r="34" spans="1:8" s="312" customFormat="1" ht="15.4" x14ac:dyDescent="0.45">
      <c r="A34" s="310"/>
      <c r="B34" s="403"/>
      <c r="C34" s="403"/>
      <c r="D34" s="404"/>
      <c r="E34" s="314" t="s">
        <v>931</v>
      </c>
      <c r="F34" s="405"/>
      <c r="G34" s="310"/>
      <c r="H34" s="310"/>
    </row>
    <row r="35" spans="1:8" s="312" customFormat="1" ht="15.4" x14ac:dyDescent="0.45">
      <c r="A35" s="310"/>
      <c r="B35" s="403"/>
      <c r="C35" s="403"/>
      <c r="D35" s="404"/>
      <c r="E35" s="315"/>
      <c r="F35" s="405"/>
      <c r="G35" s="310"/>
      <c r="H35" s="310"/>
    </row>
    <row r="36" spans="1:8" s="312" customFormat="1" ht="45" x14ac:dyDescent="0.45">
      <c r="A36" s="310"/>
      <c r="B36" s="403">
        <v>4</v>
      </c>
      <c r="C36" s="403" t="s">
        <v>902</v>
      </c>
      <c r="D36" s="404">
        <v>0.2</v>
      </c>
      <c r="E36" s="313" t="s">
        <v>903</v>
      </c>
      <c r="F36" s="406" t="s">
        <v>904</v>
      </c>
      <c r="G36" s="310"/>
      <c r="H36" s="310"/>
    </row>
    <row r="37" spans="1:8" s="312" customFormat="1" ht="15.4" x14ac:dyDescent="0.45">
      <c r="A37" s="310"/>
      <c r="B37" s="403"/>
      <c r="C37" s="403"/>
      <c r="D37" s="404"/>
      <c r="E37" s="314" t="s">
        <v>932</v>
      </c>
      <c r="F37" s="406"/>
      <c r="G37" s="310"/>
      <c r="H37" s="310"/>
    </row>
    <row r="38" spans="1:8" s="312" customFormat="1" ht="15.4" x14ac:dyDescent="0.45">
      <c r="A38" s="310"/>
      <c r="B38" s="403"/>
      <c r="C38" s="403"/>
      <c r="D38" s="404"/>
      <c r="E38" s="314" t="s">
        <v>933</v>
      </c>
      <c r="F38" s="406"/>
      <c r="G38" s="310"/>
      <c r="H38" s="310"/>
    </row>
    <row r="39" spans="1:8" s="312" customFormat="1" ht="15.4" x14ac:dyDescent="0.45">
      <c r="A39" s="310"/>
      <c r="B39" s="403"/>
      <c r="C39" s="403"/>
      <c r="D39" s="404"/>
      <c r="E39" s="314" t="s">
        <v>934</v>
      </c>
      <c r="F39" s="406"/>
      <c r="G39" s="310"/>
      <c r="H39" s="310"/>
    </row>
    <row r="40" spans="1:8" s="312" customFormat="1" ht="15.4" x14ac:dyDescent="0.45">
      <c r="A40" s="310"/>
      <c r="B40" s="403"/>
      <c r="C40" s="403"/>
      <c r="D40" s="404"/>
      <c r="E40" s="315"/>
      <c r="F40" s="406"/>
      <c r="G40" s="310"/>
      <c r="H40" s="310"/>
    </row>
    <row r="41" spans="1:8" s="312" customFormat="1" ht="60" x14ac:dyDescent="0.45">
      <c r="A41" s="310"/>
      <c r="B41" s="401">
        <v>5</v>
      </c>
      <c r="C41" s="401" t="s">
        <v>793</v>
      </c>
      <c r="D41" s="402">
        <v>0.15</v>
      </c>
      <c r="E41" s="313" t="s">
        <v>935</v>
      </c>
      <c r="F41" s="313" t="s">
        <v>936</v>
      </c>
      <c r="G41" s="310"/>
      <c r="H41" s="310"/>
    </row>
    <row r="42" spans="1:8" s="312" customFormat="1" ht="30" x14ac:dyDescent="0.45">
      <c r="A42" s="310"/>
      <c r="B42" s="401"/>
      <c r="C42" s="401"/>
      <c r="D42" s="402"/>
      <c r="E42" s="314" t="s">
        <v>937</v>
      </c>
      <c r="F42" s="314" t="s">
        <v>938</v>
      </c>
      <c r="G42" s="310"/>
      <c r="H42" s="310"/>
    </row>
    <row r="43" spans="1:8" s="312" customFormat="1" ht="30" x14ac:dyDescent="0.45">
      <c r="A43" s="310"/>
      <c r="B43" s="401"/>
      <c r="C43" s="401"/>
      <c r="D43" s="402"/>
      <c r="E43" s="314" t="s">
        <v>939</v>
      </c>
      <c r="F43" s="314" t="s">
        <v>940</v>
      </c>
      <c r="G43" s="310"/>
      <c r="H43" s="310"/>
    </row>
    <row r="44" spans="1:8" s="312" customFormat="1" ht="30" x14ac:dyDescent="0.45">
      <c r="A44" s="310"/>
      <c r="B44" s="401"/>
      <c r="C44" s="401"/>
      <c r="D44" s="402"/>
      <c r="E44" s="314" t="s">
        <v>941</v>
      </c>
      <c r="F44" s="314" t="s">
        <v>942</v>
      </c>
      <c r="G44" s="310"/>
      <c r="H44" s="310"/>
    </row>
    <row r="45" spans="1:8" s="312" customFormat="1" ht="30" x14ac:dyDescent="0.45">
      <c r="A45" s="310"/>
      <c r="B45" s="401"/>
      <c r="C45" s="401"/>
      <c r="D45" s="402"/>
      <c r="E45" s="314" t="s">
        <v>943</v>
      </c>
      <c r="F45" s="314" t="s">
        <v>944</v>
      </c>
      <c r="G45" s="310"/>
      <c r="H45" s="310"/>
    </row>
    <row r="46" spans="1:8" s="312" customFormat="1" ht="15.4" x14ac:dyDescent="0.45">
      <c r="A46" s="310"/>
      <c r="B46" s="401"/>
      <c r="C46" s="401"/>
      <c r="D46" s="402"/>
      <c r="E46" s="314"/>
      <c r="F46" s="317"/>
      <c r="G46" s="310"/>
      <c r="H46" s="310"/>
    </row>
    <row r="47" spans="1:8" s="312" customFormat="1" ht="15.4" x14ac:dyDescent="0.45">
      <c r="A47" s="310"/>
      <c r="B47" s="401"/>
      <c r="C47" s="401"/>
      <c r="D47" s="402"/>
      <c r="E47" s="316" t="s">
        <v>794</v>
      </c>
      <c r="F47" s="317"/>
      <c r="G47" s="310"/>
      <c r="H47" s="310"/>
    </row>
    <row r="48" spans="1:8" s="312" customFormat="1" ht="15.4" x14ac:dyDescent="0.45">
      <c r="A48" s="310"/>
      <c r="B48" s="401"/>
      <c r="C48" s="401"/>
      <c r="D48" s="402"/>
      <c r="E48" s="315"/>
      <c r="F48" s="318"/>
      <c r="G48" s="310"/>
      <c r="H48" s="310"/>
    </row>
    <row r="49" spans="1:8" ht="15" customHeight="1" x14ac:dyDescent="0.45">
      <c r="A49" s="309"/>
      <c r="B49" s="309"/>
      <c r="C49" s="309"/>
      <c r="D49" s="309"/>
      <c r="E49" s="309"/>
      <c r="F49" s="309"/>
      <c r="G49" s="309"/>
      <c r="H49" s="309"/>
    </row>
    <row r="50" spans="1:8" ht="15" customHeight="1" x14ac:dyDescent="0.45">
      <c r="A50" s="309"/>
      <c r="B50" s="309"/>
      <c r="C50" s="309"/>
      <c r="D50" s="309"/>
      <c r="E50" s="309"/>
      <c r="F50" s="309"/>
      <c r="G50" s="309"/>
      <c r="H50" s="309"/>
    </row>
    <row r="51" spans="1:8" ht="15" customHeight="1" x14ac:dyDescent="0.45">
      <c r="A51" s="309"/>
      <c r="B51" s="309"/>
      <c r="C51" s="309"/>
      <c r="D51" s="309"/>
      <c r="E51" s="309"/>
      <c r="F51" s="309"/>
      <c r="G51" s="309"/>
      <c r="H51" s="309"/>
    </row>
    <row r="52" spans="1:8" ht="15" customHeight="1" x14ac:dyDescent="0.45">
      <c r="A52" s="309"/>
      <c r="B52" s="309"/>
      <c r="C52" s="309"/>
      <c r="D52" s="309"/>
      <c r="E52" s="309"/>
      <c r="F52" s="309"/>
      <c r="G52" s="309"/>
      <c r="H52" s="309"/>
    </row>
    <row r="53" spans="1:8" ht="15" customHeight="1" x14ac:dyDescent="0.45">
      <c r="A53" s="309"/>
      <c r="B53" s="309"/>
      <c r="C53" s="309"/>
      <c r="D53" s="309"/>
      <c r="E53" s="309"/>
      <c r="F53" s="309"/>
      <c r="G53" s="309"/>
      <c r="H53" s="309"/>
    </row>
    <row r="54" spans="1:8" ht="15" customHeight="1" x14ac:dyDescent="0.45">
      <c r="A54" s="309"/>
      <c r="B54" s="309"/>
      <c r="C54" s="309"/>
      <c r="D54" s="309"/>
      <c r="E54" s="309"/>
      <c r="F54" s="309"/>
      <c r="G54" s="309"/>
      <c r="H54" s="309"/>
    </row>
    <row r="55" spans="1:8" ht="15" hidden="1" customHeight="1" x14ac:dyDescent="0.45">
      <c r="A55" s="309"/>
      <c r="B55" s="309"/>
      <c r="C55" s="309"/>
      <c r="D55" s="309"/>
      <c r="E55" s="309"/>
      <c r="F55" s="309"/>
      <c r="G55" s="309"/>
      <c r="H55" s="309"/>
    </row>
    <row r="56" spans="1:8" ht="15" hidden="1" customHeight="1" x14ac:dyDescent="0.45">
      <c r="A56" s="309"/>
      <c r="B56" s="309"/>
      <c r="C56" s="309"/>
      <c r="D56" s="309"/>
      <c r="E56" s="309"/>
      <c r="F56" s="309"/>
      <c r="G56" s="309"/>
      <c r="H56" s="309"/>
    </row>
    <row r="57" spans="1:8" ht="15" hidden="1" customHeight="1" x14ac:dyDescent="0.45">
      <c r="A57" s="309"/>
      <c r="B57" s="309"/>
      <c r="C57" s="309"/>
      <c r="D57" s="309"/>
      <c r="E57" s="309"/>
      <c r="F57" s="309"/>
      <c r="G57" s="309"/>
      <c r="H57" s="309"/>
    </row>
    <row r="58" spans="1:8" ht="15" hidden="1" customHeight="1" x14ac:dyDescent="0.45">
      <c r="A58" s="309"/>
      <c r="B58" s="309"/>
      <c r="C58" s="309"/>
      <c r="D58" s="309"/>
      <c r="E58" s="309"/>
      <c r="F58" s="309"/>
      <c r="G58" s="309"/>
      <c r="H58" s="309"/>
    </row>
    <row r="59" spans="1:8" ht="15" hidden="1" customHeight="1" x14ac:dyDescent="0.45">
      <c r="A59" s="309"/>
      <c r="B59" s="309"/>
      <c r="C59" s="309"/>
      <c r="D59" s="309"/>
      <c r="E59" s="309"/>
      <c r="F59" s="309"/>
      <c r="G59" s="309"/>
      <c r="H59" s="309"/>
    </row>
    <row r="60" spans="1:8" ht="15" hidden="1" customHeight="1" x14ac:dyDescent="0.45">
      <c r="A60" s="309"/>
      <c r="B60" s="309"/>
      <c r="C60" s="309"/>
      <c r="D60" s="309"/>
      <c r="E60" s="309"/>
      <c r="F60" s="309"/>
      <c r="G60" s="309"/>
      <c r="H60" s="309"/>
    </row>
    <row r="61" spans="1:8" ht="15" hidden="1" customHeight="1" x14ac:dyDescent="0.45"/>
    <row r="62" spans="1:8" ht="15" hidden="1" customHeight="1" x14ac:dyDescent="0.45"/>
    <row r="63" spans="1:8" ht="15" hidden="1" customHeight="1" x14ac:dyDescent="0.45"/>
    <row r="64" spans="1:8" ht="15" hidden="1" customHeight="1" x14ac:dyDescent="0.45"/>
  </sheetData>
  <sheetProtection password="E291" sheet="1" objects="1" scenarios="1"/>
  <mergeCells count="18">
    <mergeCell ref="F3:G4"/>
    <mergeCell ref="B7:B15"/>
    <mergeCell ref="C7:C15"/>
    <mergeCell ref="D7:D15"/>
    <mergeCell ref="B16:B26"/>
    <mergeCell ref="C16:C26"/>
    <mergeCell ref="D16:D26"/>
    <mergeCell ref="F27:F35"/>
    <mergeCell ref="B36:B40"/>
    <mergeCell ref="C36:C40"/>
    <mergeCell ref="D36:D40"/>
    <mergeCell ref="F36:F40"/>
    <mergeCell ref="B41:B48"/>
    <mergeCell ref="C41:C48"/>
    <mergeCell ref="D41:D48"/>
    <mergeCell ref="B27:B35"/>
    <mergeCell ref="C27:C35"/>
    <mergeCell ref="D27:D35"/>
  </mergeCells>
  <hyperlinks>
    <hyperlink ref="F3:G4" location="'Home page'!A1" display="Click here to go back to the home page" xr:uid="{00000000-0004-0000-0100-000000000000}"/>
  </hyperlinks>
  <printOptions horizontalCentered="1"/>
  <pageMargins left="0.70866141732283472" right="0.7086614173228347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AH86"/>
  <sheetViews>
    <sheetView showRowColHeaders="0" zoomScale="90" zoomScaleNormal="90" workbookViewId="0">
      <selection activeCell="D10" sqref="D10"/>
    </sheetView>
  </sheetViews>
  <sheetFormatPr defaultColWidth="0" defaultRowHeight="15" customHeight="1" zeroHeight="1" x14ac:dyDescent="0.45"/>
  <cols>
    <col min="1" max="2" width="3.265625" style="226" customWidth="1"/>
    <col min="3" max="22" width="9.1328125" style="226" customWidth="1"/>
    <col min="23" max="34" width="0" style="226" hidden="1" customWidth="1"/>
    <col min="35" max="16384" width="9.1328125" style="226" hidden="1"/>
  </cols>
  <sheetData>
    <row r="1" spans="1:26" s="221" customFormat="1" ht="24" customHeight="1" x14ac:dyDescent="0.45">
      <c r="A1" s="218"/>
      <c r="B1" s="219"/>
      <c r="C1" s="218"/>
      <c r="D1" s="220"/>
      <c r="E1" s="218"/>
      <c r="F1" s="218"/>
      <c r="G1" s="218"/>
      <c r="H1" s="218"/>
      <c r="I1" s="218"/>
      <c r="J1" s="218"/>
      <c r="K1" s="218"/>
      <c r="L1" s="218"/>
      <c r="M1" s="218"/>
      <c r="N1" s="218"/>
      <c r="O1" s="218"/>
      <c r="P1" s="218"/>
      <c r="Q1" s="218"/>
      <c r="R1" s="218"/>
      <c r="S1" s="218"/>
      <c r="T1" s="218"/>
      <c r="U1" s="218"/>
      <c r="V1" s="218"/>
    </row>
    <row r="2" spans="1:26" s="221" customFormat="1" ht="31.5" customHeight="1" x14ac:dyDescent="0.8">
      <c r="A2" s="218"/>
      <c r="B2" s="218"/>
      <c r="C2" s="218"/>
      <c r="D2" s="220"/>
      <c r="E2" s="218"/>
      <c r="F2" s="218"/>
      <c r="G2" s="222" t="s">
        <v>65</v>
      </c>
      <c r="H2" s="218"/>
      <c r="I2" s="218"/>
      <c r="J2" s="218"/>
      <c r="K2" s="218"/>
      <c r="L2" s="218"/>
      <c r="M2" s="218"/>
      <c r="N2" s="218"/>
      <c r="O2" s="218"/>
      <c r="P2" s="218"/>
      <c r="Q2" s="218"/>
      <c r="R2" s="218"/>
      <c r="S2" s="218"/>
      <c r="T2" s="408" t="s">
        <v>647</v>
      </c>
      <c r="U2" s="408"/>
      <c r="V2" s="218"/>
      <c r="Z2" s="223"/>
    </row>
    <row r="3" spans="1:26" s="221" customFormat="1" ht="24" customHeight="1" x14ac:dyDescent="0.75">
      <c r="A3" s="218"/>
      <c r="B3" s="218"/>
      <c r="C3" s="218"/>
      <c r="D3" s="220"/>
      <c r="E3" s="218"/>
      <c r="F3" s="218"/>
      <c r="G3" s="224" t="s">
        <v>1003</v>
      </c>
      <c r="H3" s="218"/>
      <c r="I3" s="218"/>
      <c r="J3" s="218"/>
      <c r="K3" s="218"/>
      <c r="L3" s="218"/>
      <c r="M3" s="218"/>
      <c r="N3" s="218"/>
      <c r="O3" s="218"/>
      <c r="P3" s="218"/>
      <c r="Q3" s="218"/>
      <c r="R3" s="218"/>
      <c r="S3" s="218"/>
      <c r="T3" s="408"/>
      <c r="U3" s="408"/>
      <c r="V3" s="218"/>
    </row>
    <row r="4" spans="1:26" s="221" customFormat="1" ht="17.25" customHeight="1" x14ac:dyDescent="0.45">
      <c r="A4" s="218"/>
      <c r="B4" s="218"/>
      <c r="C4" s="218"/>
      <c r="D4" s="220"/>
      <c r="E4" s="218"/>
      <c r="F4" s="218"/>
      <c r="G4" s="218"/>
      <c r="H4" s="218"/>
      <c r="I4" s="218"/>
      <c r="J4" s="218"/>
      <c r="K4" s="218"/>
      <c r="L4" s="218"/>
      <c r="M4" s="218"/>
      <c r="N4" s="218"/>
      <c r="O4" s="218"/>
      <c r="P4" s="218"/>
      <c r="Q4" s="218"/>
      <c r="R4" s="218"/>
      <c r="S4" s="218"/>
      <c r="T4" s="218"/>
      <c r="U4" s="218"/>
      <c r="V4" s="218"/>
    </row>
    <row r="5" spans="1:26" ht="14.25" x14ac:dyDescent="0.45">
      <c r="A5" s="225"/>
      <c r="B5" s="225"/>
      <c r="C5" s="225"/>
      <c r="D5" s="225"/>
      <c r="E5" s="225"/>
      <c r="F5" s="225"/>
      <c r="G5" s="225"/>
      <c r="H5" s="225"/>
      <c r="I5" s="225"/>
      <c r="J5" s="225"/>
      <c r="K5" s="225"/>
      <c r="L5" s="225"/>
      <c r="M5" s="225"/>
      <c r="N5" s="225"/>
      <c r="O5" s="225"/>
      <c r="P5" s="225"/>
      <c r="Q5" s="225"/>
      <c r="R5" s="225"/>
      <c r="S5" s="225"/>
      <c r="T5" s="225"/>
      <c r="U5" s="225"/>
      <c r="V5" s="225"/>
    </row>
    <row r="6" spans="1:26" ht="15.4" x14ac:dyDescent="0.45">
      <c r="A6" s="225"/>
      <c r="B6" s="225"/>
      <c r="C6" s="227" t="s">
        <v>1004</v>
      </c>
      <c r="D6" s="225"/>
      <c r="E6" s="225"/>
      <c r="F6" s="225"/>
      <c r="G6" s="225"/>
      <c r="H6" s="225"/>
      <c r="I6" s="225"/>
      <c r="J6" s="225"/>
      <c r="K6" s="225"/>
      <c r="L6" s="225"/>
      <c r="M6" s="225"/>
      <c r="N6" s="225"/>
      <c r="O6" s="225"/>
      <c r="P6" s="225"/>
      <c r="Q6" s="225"/>
      <c r="R6" s="225"/>
      <c r="S6" s="225"/>
      <c r="T6" s="225"/>
      <c r="U6" s="225"/>
      <c r="V6" s="225"/>
    </row>
    <row r="7" spans="1:26" ht="14.25" x14ac:dyDescent="0.45">
      <c r="A7" s="225"/>
      <c r="B7" s="225"/>
      <c r="C7" s="225"/>
      <c r="D7" s="225"/>
      <c r="E7" s="225"/>
      <c r="F7" s="225"/>
      <c r="G7" s="225"/>
      <c r="H7" s="225"/>
      <c r="I7" s="225"/>
      <c r="J7" s="225"/>
      <c r="K7" s="225"/>
      <c r="L7" s="225"/>
      <c r="M7" s="225"/>
      <c r="N7" s="225"/>
      <c r="O7" s="225"/>
      <c r="P7" s="225"/>
      <c r="Q7" s="225"/>
      <c r="R7" s="225"/>
      <c r="S7" s="225"/>
      <c r="T7" s="225"/>
      <c r="U7" s="225"/>
      <c r="V7" s="225"/>
    </row>
    <row r="8" spans="1:26" ht="14.25" x14ac:dyDescent="0.45">
      <c r="A8" s="225"/>
      <c r="B8" s="225"/>
      <c r="C8" s="225"/>
      <c r="D8" s="225"/>
      <c r="E8" s="225"/>
      <c r="F8" s="225"/>
      <c r="G8" s="225"/>
      <c r="H8" s="225"/>
      <c r="I8" s="225"/>
      <c r="J8" s="225"/>
      <c r="K8" s="225"/>
      <c r="L8" s="225"/>
      <c r="M8" s="225"/>
      <c r="N8" s="225"/>
      <c r="O8" s="225"/>
      <c r="P8" s="225"/>
      <c r="Q8" s="225"/>
      <c r="R8" s="225"/>
      <c r="S8" s="225"/>
      <c r="T8" s="225"/>
      <c r="U8" s="225"/>
      <c r="V8" s="225"/>
    </row>
    <row r="9" spans="1:26" ht="14.25" x14ac:dyDescent="0.45">
      <c r="A9" s="225"/>
      <c r="B9" s="225"/>
      <c r="C9" s="225"/>
      <c r="D9" s="225"/>
      <c r="E9" s="225"/>
      <c r="F9" s="225"/>
      <c r="G9" s="225"/>
      <c r="H9" s="225"/>
      <c r="I9" s="225"/>
      <c r="J9" s="225"/>
      <c r="K9" s="225"/>
      <c r="L9" s="225"/>
      <c r="M9" s="225"/>
      <c r="N9" s="225"/>
      <c r="O9" s="225"/>
      <c r="P9" s="225"/>
      <c r="Q9" s="225"/>
      <c r="R9" s="225"/>
      <c r="S9" s="225"/>
      <c r="T9" s="225"/>
      <c r="U9" s="225"/>
      <c r="V9" s="225"/>
    </row>
    <row r="10" spans="1:26" ht="14.25" x14ac:dyDescent="0.45">
      <c r="A10" s="225"/>
      <c r="B10" s="225"/>
      <c r="C10" s="225"/>
      <c r="D10" s="225"/>
      <c r="E10" s="225"/>
      <c r="F10" s="225"/>
      <c r="G10" s="225"/>
      <c r="H10" s="225"/>
      <c r="I10" s="225"/>
      <c r="J10" s="225"/>
      <c r="K10" s="225"/>
      <c r="L10" s="225"/>
      <c r="M10" s="225"/>
      <c r="N10" s="225"/>
      <c r="O10" s="225"/>
      <c r="P10" s="225"/>
      <c r="Q10" s="225"/>
      <c r="R10" s="225"/>
      <c r="S10" s="225"/>
      <c r="T10" s="225"/>
      <c r="U10" s="225"/>
      <c r="V10" s="225"/>
    </row>
    <row r="11" spans="1:26" ht="14.25" x14ac:dyDescent="0.45">
      <c r="A11" s="225"/>
      <c r="B11" s="225"/>
      <c r="C11" s="225"/>
      <c r="D11" s="225"/>
      <c r="E11" s="225"/>
      <c r="F11" s="225"/>
      <c r="G11" s="225"/>
      <c r="H11" s="225"/>
      <c r="I11" s="225"/>
      <c r="J11" s="225"/>
      <c r="K11" s="225"/>
      <c r="L11" s="225"/>
      <c r="M11" s="225"/>
      <c r="N11" s="225"/>
      <c r="O11" s="225"/>
      <c r="P11" s="225"/>
      <c r="Q11" s="225"/>
      <c r="R11" s="225"/>
      <c r="S11" s="225"/>
      <c r="T11" s="225"/>
      <c r="U11" s="225"/>
      <c r="V11" s="225"/>
    </row>
    <row r="12" spans="1:26" ht="14.25" x14ac:dyDescent="0.45">
      <c r="A12" s="225"/>
      <c r="B12" s="225"/>
      <c r="C12" s="225"/>
      <c r="D12" s="225"/>
      <c r="E12" s="225"/>
      <c r="F12" s="225"/>
      <c r="G12" s="225"/>
      <c r="H12" s="225"/>
      <c r="I12" s="225"/>
      <c r="J12" s="225"/>
      <c r="K12" s="225"/>
      <c r="L12" s="225"/>
      <c r="M12" s="225"/>
      <c r="N12" s="225"/>
      <c r="O12" s="225"/>
      <c r="P12" s="225"/>
      <c r="Q12" s="225"/>
      <c r="R12" s="225"/>
      <c r="S12" s="225"/>
      <c r="T12" s="225"/>
      <c r="U12" s="225"/>
      <c r="V12" s="225"/>
    </row>
    <row r="13" spans="1:26" ht="14.25" x14ac:dyDescent="0.45">
      <c r="A13" s="225"/>
      <c r="B13" s="225"/>
      <c r="C13" s="225"/>
      <c r="D13" s="225"/>
      <c r="E13" s="225"/>
      <c r="F13" s="225"/>
      <c r="G13" s="225"/>
      <c r="H13" s="225"/>
      <c r="I13" s="225"/>
      <c r="J13" s="225"/>
      <c r="K13" s="225"/>
      <c r="L13" s="225"/>
      <c r="M13" s="225"/>
      <c r="N13" s="225"/>
      <c r="O13" s="225"/>
      <c r="P13" s="225"/>
      <c r="Q13" s="225"/>
      <c r="R13" s="225"/>
      <c r="S13" s="225"/>
      <c r="T13" s="225"/>
      <c r="U13" s="225"/>
      <c r="V13" s="225"/>
    </row>
    <row r="14" spans="1:26" ht="14.25" x14ac:dyDescent="0.45">
      <c r="A14" s="225"/>
      <c r="B14" s="225"/>
      <c r="C14" s="225"/>
      <c r="D14" s="225"/>
      <c r="E14" s="225"/>
      <c r="F14" s="225"/>
      <c r="G14" s="225"/>
      <c r="H14" s="225"/>
      <c r="I14" s="225"/>
      <c r="J14" s="225"/>
      <c r="K14" s="225"/>
      <c r="L14" s="225"/>
      <c r="M14" s="225"/>
      <c r="N14" s="225"/>
      <c r="O14" s="225"/>
      <c r="P14" s="225"/>
      <c r="Q14" s="225"/>
      <c r="R14" s="225"/>
      <c r="S14" s="225"/>
      <c r="T14" s="225"/>
      <c r="U14" s="225"/>
      <c r="V14" s="225"/>
    </row>
    <row r="15" spans="1:26" ht="14.25" x14ac:dyDescent="0.45">
      <c r="A15" s="225"/>
      <c r="B15" s="225"/>
      <c r="C15" s="225"/>
      <c r="D15" s="225"/>
      <c r="E15" s="225"/>
      <c r="F15" s="225"/>
      <c r="G15" s="225"/>
      <c r="H15" s="225"/>
      <c r="I15" s="225"/>
      <c r="J15" s="225"/>
      <c r="K15" s="225"/>
      <c r="L15" s="225"/>
      <c r="M15" s="225"/>
      <c r="N15" s="225"/>
      <c r="O15" s="225"/>
      <c r="P15" s="225"/>
      <c r="Q15" s="225"/>
      <c r="R15" s="225"/>
      <c r="S15" s="225"/>
      <c r="T15" s="225"/>
      <c r="U15" s="225"/>
      <c r="V15" s="225"/>
    </row>
    <row r="16" spans="1:26" ht="14.25" x14ac:dyDescent="0.45">
      <c r="A16" s="225"/>
      <c r="B16" s="225"/>
      <c r="C16" s="225"/>
      <c r="D16" s="225"/>
      <c r="E16" s="225"/>
      <c r="F16" s="225"/>
      <c r="G16" s="225"/>
      <c r="H16" s="225"/>
      <c r="I16" s="225"/>
      <c r="J16" s="225"/>
      <c r="K16" s="225"/>
      <c r="L16" s="225"/>
      <c r="M16" s="225"/>
      <c r="N16" s="225"/>
      <c r="O16" s="225"/>
      <c r="P16" s="225"/>
      <c r="Q16" s="225"/>
      <c r="R16" s="225"/>
      <c r="S16" s="225"/>
      <c r="T16" s="225"/>
      <c r="U16" s="225"/>
      <c r="V16" s="225"/>
    </row>
    <row r="17" spans="1:22" ht="14.25" hidden="1" x14ac:dyDescent="0.45">
      <c r="A17" s="225"/>
      <c r="B17" s="225"/>
      <c r="C17" s="225"/>
      <c r="D17" s="225"/>
      <c r="E17" s="225"/>
      <c r="F17" s="225"/>
      <c r="G17" s="225"/>
      <c r="H17" s="225"/>
      <c r="I17" s="225"/>
      <c r="J17" s="225"/>
      <c r="K17" s="225"/>
      <c r="L17" s="225"/>
      <c r="M17" s="225"/>
      <c r="N17" s="225"/>
      <c r="O17" s="225"/>
      <c r="P17" s="225"/>
      <c r="Q17" s="225"/>
      <c r="R17" s="225"/>
      <c r="S17" s="225"/>
      <c r="T17" s="225"/>
      <c r="U17" s="225"/>
      <c r="V17" s="225"/>
    </row>
    <row r="18" spans="1:22" ht="14.25" hidden="1" x14ac:dyDescent="0.45">
      <c r="A18" s="225"/>
      <c r="B18" s="225"/>
      <c r="C18" s="225"/>
      <c r="D18" s="225"/>
      <c r="E18" s="225"/>
      <c r="F18" s="225"/>
      <c r="G18" s="225"/>
      <c r="H18" s="225"/>
      <c r="I18" s="225"/>
      <c r="J18" s="225"/>
      <c r="K18" s="225"/>
      <c r="L18" s="225"/>
      <c r="M18" s="225"/>
      <c r="N18" s="225"/>
      <c r="O18" s="225"/>
      <c r="P18" s="225"/>
      <c r="Q18" s="225"/>
      <c r="R18" s="225"/>
      <c r="S18" s="225"/>
      <c r="T18" s="225"/>
      <c r="U18" s="225"/>
      <c r="V18" s="225"/>
    </row>
    <row r="19" spans="1:22" ht="14.25" hidden="1" x14ac:dyDescent="0.45">
      <c r="A19" s="225"/>
      <c r="B19" s="225"/>
      <c r="C19" s="225"/>
      <c r="D19" s="225"/>
      <c r="E19" s="225"/>
      <c r="F19" s="225"/>
      <c r="G19" s="225"/>
      <c r="H19" s="225"/>
      <c r="I19" s="225"/>
      <c r="J19" s="225"/>
      <c r="K19" s="225"/>
      <c r="L19" s="225"/>
      <c r="M19" s="225"/>
      <c r="N19" s="225"/>
      <c r="O19" s="225"/>
      <c r="P19" s="225"/>
      <c r="Q19" s="225"/>
      <c r="R19" s="225"/>
      <c r="S19" s="225"/>
      <c r="T19" s="225"/>
      <c r="U19" s="225"/>
      <c r="V19" s="225"/>
    </row>
    <row r="20" spans="1:22" ht="14.25" hidden="1" x14ac:dyDescent="0.45">
      <c r="A20" s="225"/>
      <c r="B20" s="225"/>
      <c r="C20" s="225"/>
      <c r="D20" s="225"/>
      <c r="E20" s="225"/>
      <c r="F20" s="225"/>
      <c r="G20" s="225"/>
      <c r="H20" s="225"/>
      <c r="I20" s="225"/>
      <c r="J20" s="225"/>
      <c r="K20" s="225"/>
      <c r="L20" s="225"/>
      <c r="M20" s="225"/>
      <c r="N20" s="225"/>
      <c r="O20" s="225"/>
      <c r="P20" s="225"/>
      <c r="Q20" s="225"/>
      <c r="R20" s="225"/>
      <c r="S20" s="225"/>
      <c r="T20" s="225"/>
      <c r="U20" s="225"/>
      <c r="V20" s="225"/>
    </row>
    <row r="21" spans="1:22" ht="14.25" hidden="1" x14ac:dyDescent="0.45">
      <c r="A21" s="225"/>
      <c r="B21" s="225"/>
      <c r="C21" s="225"/>
      <c r="D21" s="225"/>
      <c r="E21" s="225"/>
      <c r="F21" s="225"/>
      <c r="G21" s="225"/>
      <c r="H21" s="225"/>
      <c r="I21" s="225"/>
      <c r="J21" s="225"/>
      <c r="K21" s="225"/>
      <c r="L21" s="225"/>
      <c r="M21" s="225"/>
      <c r="N21" s="225"/>
      <c r="O21" s="225"/>
      <c r="P21" s="225"/>
      <c r="Q21" s="225"/>
      <c r="R21" s="225"/>
      <c r="S21" s="225"/>
      <c r="T21" s="225"/>
      <c r="U21" s="225"/>
      <c r="V21" s="225"/>
    </row>
    <row r="22" spans="1:22" ht="14.25" hidden="1" x14ac:dyDescent="0.45">
      <c r="A22" s="225"/>
      <c r="B22" s="225"/>
      <c r="C22" s="225"/>
      <c r="D22" s="225"/>
      <c r="E22" s="225"/>
      <c r="F22" s="225"/>
      <c r="G22" s="225"/>
      <c r="H22" s="225"/>
      <c r="I22" s="225"/>
      <c r="J22" s="225"/>
      <c r="K22" s="225"/>
      <c r="L22" s="225"/>
      <c r="M22" s="225"/>
      <c r="N22" s="225"/>
      <c r="O22" s="225"/>
      <c r="P22" s="225"/>
      <c r="Q22" s="225"/>
      <c r="R22" s="225"/>
      <c r="S22" s="225"/>
      <c r="T22" s="225"/>
      <c r="U22" s="225"/>
      <c r="V22" s="225"/>
    </row>
    <row r="23" spans="1:22" ht="14.25" hidden="1" x14ac:dyDescent="0.45">
      <c r="A23" s="225"/>
      <c r="B23" s="225"/>
      <c r="C23" s="225"/>
      <c r="D23" s="225"/>
      <c r="E23" s="225"/>
      <c r="F23" s="225"/>
      <c r="G23" s="225"/>
      <c r="H23" s="225"/>
      <c r="I23" s="225"/>
      <c r="J23" s="225"/>
      <c r="K23" s="225"/>
      <c r="L23" s="225"/>
      <c r="M23" s="225"/>
      <c r="N23" s="225"/>
      <c r="O23" s="225"/>
      <c r="P23" s="225"/>
      <c r="Q23" s="225"/>
      <c r="R23" s="225"/>
      <c r="S23" s="225"/>
      <c r="T23" s="225"/>
      <c r="U23" s="225"/>
      <c r="V23" s="225"/>
    </row>
    <row r="24" spans="1:22" ht="14.25" hidden="1" x14ac:dyDescent="0.45">
      <c r="A24" s="225"/>
      <c r="B24" s="225"/>
      <c r="C24" s="225"/>
      <c r="D24" s="225"/>
      <c r="E24" s="225"/>
      <c r="F24" s="225"/>
      <c r="G24" s="225"/>
      <c r="H24" s="225"/>
      <c r="I24" s="225"/>
      <c r="J24" s="225"/>
      <c r="K24" s="225"/>
      <c r="L24" s="225"/>
      <c r="M24" s="225"/>
      <c r="N24" s="225"/>
      <c r="O24" s="225"/>
      <c r="P24" s="225"/>
      <c r="Q24" s="225"/>
      <c r="R24" s="225"/>
      <c r="S24" s="225"/>
      <c r="T24" s="225"/>
      <c r="U24" s="225"/>
      <c r="V24" s="225"/>
    </row>
    <row r="25" spans="1:22" ht="14.25" hidden="1" x14ac:dyDescent="0.45">
      <c r="A25" s="225"/>
      <c r="B25" s="225"/>
      <c r="C25" s="225"/>
      <c r="D25" s="225"/>
      <c r="E25" s="225"/>
      <c r="F25" s="225"/>
      <c r="G25" s="225"/>
      <c r="H25" s="225"/>
      <c r="I25" s="225"/>
      <c r="J25" s="225"/>
      <c r="K25" s="225"/>
      <c r="L25" s="225"/>
      <c r="M25" s="225"/>
      <c r="N25" s="225"/>
      <c r="O25" s="225"/>
      <c r="P25" s="225"/>
      <c r="Q25" s="225"/>
      <c r="R25" s="225"/>
      <c r="S25" s="225"/>
      <c r="T25" s="225"/>
      <c r="U25" s="225"/>
      <c r="V25" s="225"/>
    </row>
    <row r="26" spans="1:22" ht="14.25" hidden="1" x14ac:dyDescent="0.45">
      <c r="A26" s="225"/>
      <c r="B26" s="225"/>
      <c r="C26" s="225"/>
      <c r="D26" s="225"/>
      <c r="E26" s="225"/>
      <c r="F26" s="225"/>
      <c r="G26" s="225"/>
      <c r="H26" s="225"/>
      <c r="I26" s="225"/>
      <c r="J26" s="225"/>
      <c r="K26" s="225"/>
      <c r="L26" s="225"/>
      <c r="M26" s="225"/>
      <c r="N26" s="225"/>
      <c r="O26" s="225"/>
      <c r="P26" s="225"/>
      <c r="Q26" s="225"/>
      <c r="R26" s="225"/>
      <c r="S26" s="225"/>
      <c r="T26" s="225"/>
      <c r="U26" s="225"/>
      <c r="V26" s="225"/>
    </row>
    <row r="27" spans="1:22" ht="14.25" hidden="1" x14ac:dyDescent="0.45">
      <c r="A27" s="225"/>
      <c r="B27" s="225"/>
      <c r="C27" s="225"/>
      <c r="D27" s="225"/>
      <c r="E27" s="225"/>
      <c r="F27" s="225"/>
      <c r="G27" s="225"/>
      <c r="H27" s="225"/>
      <c r="I27" s="225"/>
      <c r="J27" s="225"/>
      <c r="K27" s="225"/>
      <c r="L27" s="225"/>
      <c r="M27" s="225"/>
      <c r="N27" s="225"/>
      <c r="O27" s="225"/>
      <c r="P27" s="225"/>
      <c r="Q27" s="225"/>
      <c r="R27" s="225"/>
      <c r="S27" s="225"/>
      <c r="T27" s="225"/>
      <c r="U27" s="225"/>
      <c r="V27" s="225"/>
    </row>
    <row r="28" spans="1:22" ht="14.25" hidden="1" x14ac:dyDescent="0.45">
      <c r="A28" s="225"/>
      <c r="B28" s="225"/>
      <c r="C28" s="225"/>
      <c r="D28" s="225"/>
      <c r="E28" s="225"/>
      <c r="F28" s="225"/>
      <c r="G28" s="225"/>
      <c r="H28" s="225"/>
      <c r="I28" s="225"/>
      <c r="J28" s="225"/>
      <c r="K28" s="225"/>
      <c r="L28" s="225"/>
      <c r="M28" s="225"/>
      <c r="N28" s="225"/>
      <c r="O28" s="225"/>
      <c r="P28" s="225"/>
      <c r="Q28" s="225"/>
      <c r="R28" s="225"/>
      <c r="S28" s="225"/>
      <c r="T28" s="225"/>
      <c r="U28" s="225"/>
      <c r="V28" s="225"/>
    </row>
    <row r="29" spans="1:22" ht="14.25" hidden="1" x14ac:dyDescent="0.45">
      <c r="A29" s="225"/>
      <c r="B29" s="225"/>
      <c r="C29" s="225"/>
      <c r="D29" s="225"/>
      <c r="E29" s="225"/>
      <c r="F29" s="225"/>
      <c r="G29" s="225"/>
      <c r="H29" s="225"/>
      <c r="I29" s="225"/>
      <c r="J29" s="225"/>
      <c r="K29" s="225"/>
      <c r="L29" s="225"/>
      <c r="M29" s="225"/>
      <c r="N29" s="225"/>
      <c r="O29" s="225"/>
      <c r="P29" s="225"/>
      <c r="Q29" s="225"/>
      <c r="R29" s="225"/>
      <c r="S29" s="225"/>
      <c r="T29" s="225"/>
      <c r="U29" s="225"/>
      <c r="V29" s="225"/>
    </row>
    <row r="30" spans="1:22" ht="14.25" hidden="1" x14ac:dyDescent="0.45">
      <c r="A30" s="225"/>
      <c r="B30" s="225"/>
      <c r="C30" s="225"/>
      <c r="D30" s="225"/>
      <c r="E30" s="225"/>
      <c r="F30" s="225"/>
      <c r="G30" s="225"/>
      <c r="H30" s="225"/>
      <c r="I30" s="225"/>
      <c r="J30" s="225"/>
      <c r="K30" s="225"/>
      <c r="L30" s="225"/>
      <c r="M30" s="225"/>
      <c r="N30" s="225"/>
      <c r="O30" s="225"/>
      <c r="P30" s="225"/>
      <c r="Q30" s="225"/>
      <c r="R30" s="225"/>
      <c r="S30" s="225"/>
      <c r="T30" s="225"/>
      <c r="U30" s="225"/>
      <c r="V30" s="225"/>
    </row>
    <row r="31" spans="1:22" ht="14.25" hidden="1" x14ac:dyDescent="0.45">
      <c r="A31" s="225"/>
      <c r="B31" s="225"/>
      <c r="C31" s="225"/>
      <c r="D31" s="225"/>
      <c r="E31" s="225"/>
      <c r="F31" s="225"/>
      <c r="G31" s="225"/>
      <c r="H31" s="225"/>
      <c r="I31" s="225"/>
      <c r="J31" s="225"/>
      <c r="K31" s="225"/>
      <c r="L31" s="225"/>
      <c r="M31" s="225"/>
      <c r="N31" s="225"/>
      <c r="O31" s="225"/>
      <c r="P31" s="225"/>
      <c r="Q31" s="225"/>
      <c r="R31" s="225"/>
      <c r="S31" s="225"/>
      <c r="T31" s="225"/>
      <c r="U31" s="225"/>
      <c r="V31" s="225"/>
    </row>
    <row r="32" spans="1:22" ht="14.25" hidden="1" x14ac:dyDescent="0.45">
      <c r="A32" s="225"/>
      <c r="B32" s="225"/>
      <c r="C32" s="225"/>
      <c r="D32" s="225"/>
      <c r="E32" s="225"/>
      <c r="F32" s="225"/>
      <c r="G32" s="225"/>
      <c r="H32" s="225"/>
      <c r="I32" s="225"/>
      <c r="J32" s="225"/>
      <c r="K32" s="225"/>
      <c r="L32" s="225"/>
      <c r="M32" s="225"/>
      <c r="N32" s="225"/>
      <c r="O32" s="225"/>
      <c r="P32" s="225"/>
      <c r="Q32" s="225"/>
      <c r="R32" s="225"/>
      <c r="S32" s="225"/>
      <c r="T32" s="225"/>
      <c r="U32" s="225"/>
      <c r="V32" s="225"/>
    </row>
    <row r="33" spans="1:22" ht="14.25" hidden="1" x14ac:dyDescent="0.45">
      <c r="A33" s="225"/>
      <c r="B33" s="225"/>
      <c r="C33" s="225"/>
      <c r="D33" s="225"/>
      <c r="E33" s="225"/>
      <c r="F33" s="225"/>
      <c r="G33" s="225"/>
      <c r="H33" s="225"/>
      <c r="I33" s="225"/>
      <c r="J33" s="225"/>
      <c r="K33" s="225"/>
      <c r="L33" s="225"/>
      <c r="M33" s="225"/>
      <c r="N33" s="225"/>
      <c r="O33" s="225"/>
      <c r="P33" s="225"/>
      <c r="Q33" s="225"/>
      <c r="R33" s="225"/>
      <c r="S33" s="225"/>
      <c r="T33" s="225"/>
      <c r="U33" s="225"/>
      <c r="V33" s="225"/>
    </row>
    <row r="34" spans="1:22" ht="14.25" hidden="1" x14ac:dyDescent="0.45">
      <c r="A34" s="225"/>
      <c r="B34" s="225"/>
      <c r="C34" s="225"/>
      <c r="D34" s="225"/>
      <c r="E34" s="225"/>
      <c r="F34" s="225"/>
      <c r="G34" s="225"/>
      <c r="H34" s="225"/>
      <c r="I34" s="225"/>
      <c r="J34" s="225"/>
      <c r="K34" s="225"/>
      <c r="L34" s="225"/>
      <c r="M34" s="225"/>
      <c r="N34" s="225"/>
      <c r="O34" s="225"/>
      <c r="P34" s="225"/>
      <c r="Q34" s="225"/>
      <c r="R34" s="225"/>
      <c r="S34" s="225"/>
      <c r="T34" s="225"/>
      <c r="U34" s="225"/>
      <c r="V34" s="225"/>
    </row>
    <row r="35" spans="1:22" ht="14.25" hidden="1" x14ac:dyDescent="0.45">
      <c r="A35" s="225"/>
      <c r="B35" s="225"/>
      <c r="C35" s="225"/>
      <c r="D35" s="225"/>
      <c r="E35" s="225"/>
      <c r="F35" s="225"/>
      <c r="G35" s="225"/>
      <c r="H35" s="225"/>
      <c r="I35" s="225"/>
      <c r="J35" s="225"/>
      <c r="K35" s="225"/>
      <c r="L35" s="225"/>
      <c r="M35" s="225"/>
      <c r="N35" s="225"/>
      <c r="O35" s="225"/>
      <c r="P35" s="225"/>
      <c r="Q35" s="225"/>
      <c r="R35" s="225"/>
      <c r="S35" s="225"/>
      <c r="T35" s="225"/>
      <c r="U35" s="225"/>
      <c r="V35" s="225"/>
    </row>
    <row r="36" spans="1:22" ht="14.25" hidden="1" x14ac:dyDescent="0.45">
      <c r="A36" s="225"/>
      <c r="B36" s="225"/>
      <c r="C36" s="225"/>
      <c r="D36" s="225"/>
      <c r="E36" s="225"/>
      <c r="F36" s="225"/>
      <c r="G36" s="225"/>
      <c r="H36" s="225"/>
      <c r="I36" s="225"/>
      <c r="J36" s="225"/>
      <c r="K36" s="225"/>
      <c r="L36" s="225"/>
      <c r="M36" s="225"/>
      <c r="N36" s="225"/>
      <c r="O36" s="225"/>
      <c r="P36" s="225"/>
      <c r="Q36" s="225"/>
      <c r="R36" s="225"/>
      <c r="S36" s="225"/>
      <c r="T36" s="225"/>
      <c r="U36" s="225"/>
      <c r="V36" s="225"/>
    </row>
    <row r="37" spans="1:22" ht="14.25" hidden="1" x14ac:dyDescent="0.45">
      <c r="A37" s="225"/>
      <c r="B37" s="225"/>
      <c r="C37" s="225"/>
      <c r="D37" s="225"/>
      <c r="E37" s="225"/>
      <c r="F37" s="225"/>
      <c r="G37" s="225"/>
      <c r="H37" s="225"/>
      <c r="I37" s="225"/>
      <c r="J37" s="225"/>
      <c r="K37" s="225"/>
      <c r="L37" s="225"/>
      <c r="M37" s="225"/>
      <c r="N37" s="225"/>
      <c r="O37" s="225"/>
      <c r="P37" s="225"/>
      <c r="Q37" s="225"/>
      <c r="R37" s="225"/>
      <c r="S37" s="225"/>
      <c r="T37" s="225"/>
      <c r="U37" s="225"/>
      <c r="V37" s="225"/>
    </row>
    <row r="38" spans="1:22" ht="14.25" hidden="1" x14ac:dyDescent="0.45">
      <c r="A38" s="225"/>
      <c r="B38" s="225"/>
      <c r="C38" s="225"/>
      <c r="D38" s="225"/>
      <c r="E38" s="225"/>
      <c r="F38" s="225"/>
      <c r="G38" s="225"/>
      <c r="H38" s="225"/>
      <c r="I38" s="225"/>
      <c r="J38" s="225"/>
      <c r="K38" s="225"/>
      <c r="L38" s="225"/>
      <c r="M38" s="225"/>
      <c r="N38" s="225"/>
      <c r="O38" s="225"/>
      <c r="P38" s="225"/>
      <c r="Q38" s="225"/>
      <c r="R38" s="225"/>
      <c r="S38" s="225"/>
      <c r="T38" s="225"/>
      <c r="U38" s="225"/>
      <c r="V38" s="225"/>
    </row>
    <row r="39" spans="1:22" ht="14.25" hidden="1" x14ac:dyDescent="0.45">
      <c r="A39" s="225"/>
      <c r="B39" s="225"/>
      <c r="C39" s="225"/>
      <c r="D39" s="225"/>
      <c r="E39" s="225"/>
      <c r="F39" s="225"/>
      <c r="G39" s="225"/>
      <c r="H39" s="225"/>
      <c r="I39" s="225"/>
      <c r="J39" s="225"/>
      <c r="K39" s="225"/>
      <c r="L39" s="225"/>
      <c r="M39" s="225"/>
      <c r="N39" s="225"/>
      <c r="O39" s="225"/>
      <c r="P39" s="225"/>
      <c r="Q39" s="225"/>
      <c r="R39" s="225"/>
      <c r="S39" s="225"/>
      <c r="T39" s="225"/>
      <c r="U39" s="225"/>
      <c r="V39" s="225"/>
    </row>
    <row r="40" spans="1:22" ht="14.25" hidden="1" x14ac:dyDescent="0.45">
      <c r="A40" s="225"/>
      <c r="B40" s="225"/>
      <c r="C40" s="225"/>
      <c r="D40" s="225"/>
      <c r="E40" s="225"/>
      <c r="F40" s="225"/>
      <c r="G40" s="225"/>
      <c r="H40" s="225"/>
      <c r="I40" s="225"/>
      <c r="J40" s="225"/>
      <c r="K40" s="225"/>
      <c r="L40" s="225"/>
      <c r="M40" s="225"/>
      <c r="N40" s="225"/>
      <c r="O40" s="225"/>
      <c r="P40" s="225"/>
      <c r="Q40" s="225"/>
      <c r="R40" s="225"/>
      <c r="S40" s="225"/>
      <c r="T40" s="225"/>
      <c r="U40" s="225"/>
      <c r="V40" s="225"/>
    </row>
    <row r="41" spans="1:22" ht="14.25" hidden="1" x14ac:dyDescent="0.45">
      <c r="A41" s="225"/>
      <c r="B41" s="225"/>
      <c r="C41" s="225"/>
      <c r="D41" s="225"/>
      <c r="E41" s="225"/>
      <c r="F41" s="225"/>
      <c r="G41" s="225"/>
      <c r="H41" s="225"/>
      <c r="I41" s="225"/>
      <c r="J41" s="225"/>
      <c r="K41" s="225"/>
      <c r="L41" s="225"/>
      <c r="M41" s="225"/>
      <c r="N41" s="225"/>
      <c r="O41" s="225"/>
      <c r="P41" s="225"/>
      <c r="Q41" s="225"/>
      <c r="R41" s="225"/>
      <c r="S41" s="225"/>
      <c r="T41" s="225"/>
      <c r="U41" s="225"/>
      <c r="V41" s="225"/>
    </row>
    <row r="42" spans="1:22" ht="14.25" hidden="1" x14ac:dyDescent="0.45">
      <c r="A42" s="225"/>
      <c r="B42" s="225"/>
      <c r="C42" s="225"/>
      <c r="D42" s="225"/>
      <c r="E42" s="225"/>
      <c r="F42" s="225"/>
      <c r="G42" s="225"/>
      <c r="H42" s="225"/>
      <c r="I42" s="225"/>
      <c r="J42" s="225"/>
      <c r="K42" s="225"/>
      <c r="L42" s="225"/>
      <c r="M42" s="225"/>
      <c r="N42" s="225"/>
      <c r="O42" s="225"/>
      <c r="P42" s="225"/>
      <c r="Q42" s="225"/>
      <c r="R42" s="225"/>
      <c r="S42" s="225"/>
      <c r="T42" s="225"/>
      <c r="U42" s="225"/>
      <c r="V42" s="225"/>
    </row>
    <row r="43" spans="1:22" ht="14.25" hidden="1" x14ac:dyDescent="0.45">
      <c r="A43" s="225"/>
      <c r="B43" s="225"/>
      <c r="C43" s="225"/>
      <c r="D43" s="225"/>
      <c r="E43" s="225"/>
      <c r="F43" s="225"/>
      <c r="G43" s="225"/>
      <c r="H43" s="225"/>
      <c r="I43" s="225"/>
      <c r="J43" s="225"/>
      <c r="K43" s="225"/>
      <c r="L43" s="225"/>
      <c r="M43" s="225"/>
      <c r="N43" s="225"/>
      <c r="O43" s="225"/>
      <c r="P43" s="225"/>
      <c r="Q43" s="225"/>
      <c r="R43" s="225"/>
      <c r="S43" s="225"/>
      <c r="T43" s="225"/>
      <c r="U43" s="225"/>
      <c r="V43" s="225"/>
    </row>
    <row r="44" spans="1:22" ht="14.25" hidden="1" x14ac:dyDescent="0.45">
      <c r="A44" s="225"/>
      <c r="B44" s="225"/>
      <c r="C44" s="225"/>
      <c r="D44" s="225"/>
      <c r="E44" s="225"/>
      <c r="F44" s="225"/>
      <c r="G44" s="225"/>
      <c r="H44" s="225"/>
      <c r="I44" s="225"/>
      <c r="J44" s="225"/>
      <c r="K44" s="225"/>
      <c r="L44" s="225"/>
      <c r="M44" s="225"/>
      <c r="N44" s="225"/>
      <c r="O44" s="225"/>
      <c r="P44" s="225"/>
      <c r="Q44" s="225"/>
      <c r="R44" s="225"/>
      <c r="S44" s="225"/>
      <c r="T44" s="225"/>
      <c r="U44" s="225"/>
      <c r="V44" s="225"/>
    </row>
    <row r="45" spans="1:22" ht="14.25" hidden="1" x14ac:dyDescent="0.45">
      <c r="A45" s="225"/>
      <c r="B45" s="225"/>
      <c r="C45" s="225"/>
      <c r="D45" s="225"/>
      <c r="E45" s="225"/>
      <c r="F45" s="225"/>
      <c r="G45" s="225"/>
      <c r="H45" s="225"/>
      <c r="I45" s="225"/>
      <c r="J45" s="225"/>
      <c r="K45" s="225"/>
      <c r="L45" s="225"/>
      <c r="M45" s="225"/>
      <c r="N45" s="225"/>
      <c r="O45" s="225"/>
      <c r="P45" s="225"/>
      <c r="Q45" s="225"/>
      <c r="R45" s="225"/>
      <c r="S45" s="225"/>
      <c r="T45" s="225"/>
      <c r="U45" s="225"/>
      <c r="V45" s="225"/>
    </row>
    <row r="46" spans="1:22" ht="14.25" hidden="1" x14ac:dyDescent="0.45">
      <c r="A46" s="225"/>
      <c r="B46" s="225"/>
      <c r="C46" s="225"/>
      <c r="D46" s="225"/>
      <c r="E46" s="225"/>
      <c r="F46" s="225"/>
      <c r="G46" s="225"/>
      <c r="H46" s="225"/>
      <c r="I46" s="225"/>
      <c r="J46" s="225"/>
      <c r="K46" s="225"/>
      <c r="L46" s="225"/>
      <c r="M46" s="225"/>
      <c r="N46" s="225"/>
      <c r="O46" s="225"/>
      <c r="P46" s="225"/>
      <c r="Q46" s="225"/>
      <c r="R46" s="225"/>
      <c r="S46" s="225"/>
      <c r="T46" s="225"/>
      <c r="U46" s="225"/>
      <c r="V46" s="225"/>
    </row>
    <row r="47" spans="1:22" ht="14.25" hidden="1" x14ac:dyDescent="0.45">
      <c r="A47" s="225"/>
      <c r="B47" s="225"/>
      <c r="C47" s="225"/>
      <c r="D47" s="225"/>
      <c r="E47" s="225"/>
      <c r="F47" s="225"/>
      <c r="G47" s="225"/>
      <c r="H47" s="225"/>
      <c r="I47" s="225"/>
      <c r="J47" s="225"/>
      <c r="K47" s="225"/>
      <c r="L47" s="225"/>
      <c r="M47" s="225"/>
      <c r="N47" s="225"/>
      <c r="O47" s="225"/>
      <c r="P47" s="225"/>
      <c r="Q47" s="225"/>
      <c r="R47" s="225"/>
      <c r="S47" s="225"/>
      <c r="T47" s="225"/>
      <c r="U47" s="225"/>
      <c r="V47" s="225"/>
    </row>
    <row r="48" spans="1:22" ht="14.25" hidden="1" x14ac:dyDescent="0.45">
      <c r="A48" s="225"/>
      <c r="B48" s="225"/>
      <c r="C48" s="225"/>
      <c r="D48" s="225"/>
      <c r="E48" s="225"/>
      <c r="F48" s="225"/>
      <c r="G48" s="225"/>
      <c r="H48" s="225"/>
      <c r="I48" s="225"/>
      <c r="J48" s="225"/>
      <c r="K48" s="225"/>
      <c r="L48" s="225"/>
      <c r="M48" s="225"/>
      <c r="N48" s="225"/>
      <c r="O48" s="225"/>
      <c r="P48" s="225"/>
      <c r="Q48" s="225"/>
      <c r="R48" s="225"/>
      <c r="S48" s="225"/>
      <c r="T48" s="225"/>
      <c r="U48" s="225"/>
      <c r="V48" s="225"/>
    </row>
    <row r="49" spans="1:22" ht="14.25" hidden="1" x14ac:dyDescent="0.45">
      <c r="A49" s="225"/>
      <c r="B49" s="225"/>
      <c r="C49" s="225"/>
      <c r="D49" s="225"/>
      <c r="E49" s="225"/>
      <c r="F49" s="225"/>
      <c r="G49" s="225"/>
      <c r="H49" s="225"/>
      <c r="I49" s="225"/>
      <c r="J49" s="225"/>
      <c r="K49" s="225"/>
      <c r="L49" s="225"/>
      <c r="M49" s="225"/>
      <c r="N49" s="225"/>
      <c r="O49" s="225"/>
      <c r="P49" s="225"/>
      <c r="Q49" s="225"/>
      <c r="R49" s="225"/>
      <c r="S49" s="225"/>
      <c r="T49" s="225"/>
      <c r="U49" s="225"/>
      <c r="V49" s="225"/>
    </row>
    <row r="50" spans="1:22" ht="14.25" hidden="1" x14ac:dyDescent="0.45">
      <c r="A50" s="225"/>
      <c r="B50" s="225"/>
      <c r="C50" s="225"/>
      <c r="D50" s="225"/>
      <c r="E50" s="225"/>
      <c r="F50" s="225"/>
      <c r="G50" s="225"/>
      <c r="H50" s="225"/>
      <c r="I50" s="225"/>
      <c r="J50" s="225"/>
      <c r="K50" s="225"/>
      <c r="L50" s="225"/>
      <c r="M50" s="225"/>
      <c r="N50" s="225"/>
      <c r="O50" s="225"/>
      <c r="P50" s="225"/>
      <c r="Q50" s="225"/>
      <c r="R50" s="225"/>
      <c r="S50" s="225"/>
      <c r="T50" s="225"/>
      <c r="U50" s="225"/>
      <c r="V50" s="225"/>
    </row>
    <row r="51" spans="1:22" ht="14.25" hidden="1" x14ac:dyDescent="0.45">
      <c r="A51" s="225"/>
      <c r="B51" s="225"/>
      <c r="C51" s="225"/>
      <c r="D51" s="225"/>
      <c r="E51" s="225"/>
      <c r="F51" s="225"/>
      <c r="G51" s="225"/>
      <c r="H51" s="225"/>
      <c r="I51" s="225"/>
      <c r="J51" s="225"/>
      <c r="K51" s="225"/>
      <c r="L51" s="225"/>
      <c r="M51" s="225"/>
      <c r="N51" s="225"/>
      <c r="O51" s="225"/>
      <c r="P51" s="225"/>
      <c r="Q51" s="225"/>
      <c r="R51" s="225"/>
      <c r="S51" s="225"/>
      <c r="T51" s="225"/>
      <c r="U51" s="225"/>
      <c r="V51" s="225"/>
    </row>
    <row r="52" spans="1:22" ht="14.25" hidden="1" x14ac:dyDescent="0.45">
      <c r="A52" s="225"/>
      <c r="B52" s="225"/>
      <c r="C52" s="225"/>
      <c r="D52" s="225"/>
      <c r="E52" s="225"/>
      <c r="F52" s="225"/>
      <c r="G52" s="225"/>
      <c r="H52" s="225"/>
      <c r="I52" s="225"/>
      <c r="J52" s="225"/>
      <c r="K52" s="225"/>
      <c r="L52" s="225"/>
      <c r="M52" s="225"/>
      <c r="N52" s="225"/>
      <c r="O52" s="225"/>
      <c r="P52" s="225"/>
      <c r="Q52" s="225"/>
      <c r="R52" s="225"/>
      <c r="S52" s="225"/>
      <c r="T52" s="225"/>
      <c r="U52" s="225"/>
      <c r="V52" s="225"/>
    </row>
    <row r="53" spans="1:22" ht="14.25" hidden="1" x14ac:dyDescent="0.45">
      <c r="A53" s="225"/>
      <c r="B53" s="225"/>
      <c r="C53" s="225"/>
      <c r="D53" s="225"/>
      <c r="E53" s="225"/>
      <c r="F53" s="225"/>
      <c r="G53" s="225"/>
      <c r="H53" s="225"/>
      <c r="I53" s="225"/>
      <c r="J53" s="225"/>
      <c r="K53" s="225"/>
      <c r="L53" s="225"/>
      <c r="M53" s="225"/>
      <c r="N53" s="225"/>
      <c r="O53" s="225"/>
      <c r="P53" s="225"/>
      <c r="Q53" s="225"/>
      <c r="R53" s="225"/>
      <c r="S53" s="225"/>
      <c r="T53" s="225"/>
      <c r="U53" s="225"/>
      <c r="V53" s="225"/>
    </row>
    <row r="54" spans="1:22" ht="14.25" hidden="1" x14ac:dyDescent="0.45">
      <c r="A54" s="225"/>
      <c r="B54" s="225"/>
      <c r="C54" s="225"/>
      <c r="D54" s="225"/>
      <c r="E54" s="225"/>
      <c r="F54" s="225"/>
      <c r="G54" s="225"/>
      <c r="H54" s="225"/>
      <c r="I54" s="225"/>
      <c r="J54" s="225"/>
      <c r="K54" s="225"/>
      <c r="L54" s="225"/>
      <c r="M54" s="225"/>
      <c r="N54" s="225"/>
      <c r="O54" s="225"/>
      <c r="P54" s="225"/>
      <c r="Q54" s="225"/>
      <c r="R54" s="225"/>
      <c r="S54" s="225"/>
      <c r="T54" s="225"/>
      <c r="U54" s="225"/>
      <c r="V54" s="225"/>
    </row>
    <row r="55" spans="1:22" ht="14.25" hidden="1" x14ac:dyDescent="0.45">
      <c r="A55" s="225"/>
      <c r="B55" s="225"/>
      <c r="C55" s="225"/>
      <c r="D55" s="225"/>
      <c r="E55" s="225"/>
      <c r="F55" s="225"/>
      <c r="G55" s="225"/>
      <c r="H55" s="225"/>
      <c r="I55" s="225"/>
      <c r="J55" s="225"/>
      <c r="K55" s="225"/>
      <c r="L55" s="225"/>
      <c r="M55" s="225"/>
      <c r="N55" s="225"/>
      <c r="O55" s="225"/>
      <c r="P55" s="225"/>
      <c r="Q55" s="225"/>
      <c r="R55" s="225"/>
      <c r="S55" s="225"/>
      <c r="T55" s="225"/>
      <c r="U55" s="225"/>
      <c r="V55" s="225"/>
    </row>
    <row r="56" spans="1:22" ht="14.25" hidden="1" x14ac:dyDescent="0.45">
      <c r="A56" s="225"/>
      <c r="B56" s="225"/>
      <c r="C56" s="225"/>
      <c r="D56" s="225"/>
      <c r="E56" s="225"/>
      <c r="F56" s="225"/>
      <c r="G56" s="225"/>
      <c r="H56" s="225"/>
      <c r="I56" s="225"/>
      <c r="J56" s="225"/>
      <c r="K56" s="225"/>
      <c r="L56" s="225"/>
      <c r="M56" s="225"/>
      <c r="N56" s="225"/>
      <c r="O56" s="225"/>
      <c r="P56" s="225"/>
      <c r="Q56" s="225"/>
      <c r="R56" s="225"/>
      <c r="S56" s="225"/>
      <c r="T56" s="225"/>
      <c r="U56" s="225"/>
      <c r="V56" s="225"/>
    </row>
    <row r="57" spans="1:22" ht="14.25" hidden="1" x14ac:dyDescent="0.45">
      <c r="A57" s="225"/>
      <c r="B57" s="225"/>
      <c r="C57" s="225"/>
      <c r="D57" s="225"/>
      <c r="E57" s="225"/>
      <c r="F57" s="225"/>
      <c r="G57" s="225"/>
      <c r="H57" s="225"/>
      <c r="I57" s="225"/>
      <c r="J57" s="225"/>
      <c r="K57" s="225"/>
      <c r="L57" s="225"/>
      <c r="M57" s="225"/>
      <c r="N57" s="225"/>
      <c r="O57" s="225"/>
      <c r="P57" s="225"/>
      <c r="Q57" s="225"/>
      <c r="R57" s="225"/>
      <c r="S57" s="225"/>
      <c r="T57" s="225"/>
      <c r="U57" s="225"/>
      <c r="V57" s="225"/>
    </row>
    <row r="58" spans="1:22" ht="14.25" hidden="1" x14ac:dyDescent="0.45">
      <c r="A58" s="225"/>
      <c r="B58" s="225"/>
      <c r="C58" s="225"/>
      <c r="D58" s="225"/>
      <c r="E58" s="225"/>
      <c r="F58" s="225"/>
      <c r="G58" s="225"/>
      <c r="H58" s="225"/>
      <c r="I58" s="225"/>
      <c r="J58" s="225"/>
      <c r="K58" s="225"/>
      <c r="L58" s="225"/>
      <c r="M58" s="225"/>
      <c r="N58" s="225"/>
      <c r="O58" s="225"/>
      <c r="P58" s="225"/>
      <c r="Q58" s="225"/>
      <c r="R58" s="225"/>
      <c r="S58" s="225"/>
      <c r="T58" s="225"/>
      <c r="U58" s="225"/>
      <c r="V58" s="225"/>
    </row>
    <row r="59" spans="1:22" ht="14.25" hidden="1" x14ac:dyDescent="0.45">
      <c r="A59" s="225"/>
      <c r="B59" s="225"/>
      <c r="C59" s="225"/>
      <c r="D59" s="225"/>
      <c r="E59" s="225"/>
      <c r="F59" s="225"/>
      <c r="G59" s="225"/>
      <c r="H59" s="225"/>
      <c r="I59" s="225"/>
      <c r="J59" s="225"/>
      <c r="K59" s="225"/>
      <c r="L59" s="225"/>
      <c r="M59" s="225"/>
      <c r="N59" s="225"/>
      <c r="O59" s="225"/>
      <c r="P59" s="225"/>
      <c r="Q59" s="225"/>
      <c r="R59" s="225"/>
      <c r="S59" s="225"/>
      <c r="T59" s="225"/>
      <c r="U59" s="225"/>
      <c r="V59" s="225"/>
    </row>
    <row r="60" spans="1:22" ht="14.25" hidden="1" x14ac:dyDescent="0.45">
      <c r="A60" s="225"/>
      <c r="B60" s="225"/>
      <c r="C60" s="225"/>
      <c r="D60" s="225"/>
      <c r="E60" s="225"/>
      <c r="F60" s="225"/>
      <c r="G60" s="225"/>
      <c r="H60" s="225"/>
      <c r="I60" s="225"/>
      <c r="J60" s="225"/>
      <c r="K60" s="225"/>
      <c r="L60" s="225"/>
      <c r="M60" s="225"/>
      <c r="N60" s="225"/>
      <c r="O60" s="225"/>
      <c r="P60" s="225"/>
      <c r="Q60" s="225"/>
      <c r="R60" s="225"/>
      <c r="S60" s="225"/>
      <c r="T60" s="225"/>
      <c r="U60" s="225"/>
      <c r="V60" s="225"/>
    </row>
    <row r="61" spans="1:22" ht="14.25" hidden="1" x14ac:dyDescent="0.45">
      <c r="A61" s="225"/>
      <c r="B61" s="225"/>
      <c r="C61" s="225"/>
      <c r="D61" s="225"/>
      <c r="E61" s="225"/>
      <c r="F61" s="225"/>
      <c r="G61" s="225"/>
      <c r="H61" s="225"/>
      <c r="I61" s="225"/>
      <c r="J61" s="225"/>
      <c r="K61" s="225"/>
      <c r="L61" s="225"/>
      <c r="M61" s="225"/>
      <c r="N61" s="225"/>
      <c r="O61" s="225"/>
      <c r="P61" s="225"/>
      <c r="Q61" s="225"/>
      <c r="R61" s="225"/>
      <c r="S61" s="225"/>
      <c r="T61" s="225"/>
      <c r="U61" s="225"/>
      <c r="V61" s="225"/>
    </row>
    <row r="62" spans="1:22" ht="14.25" hidden="1" x14ac:dyDescent="0.45">
      <c r="A62" s="225"/>
      <c r="B62" s="225"/>
      <c r="C62" s="225"/>
      <c r="D62" s="225"/>
      <c r="E62" s="225"/>
      <c r="F62" s="225"/>
      <c r="G62" s="225"/>
      <c r="H62" s="225"/>
      <c r="I62" s="225"/>
      <c r="J62" s="225"/>
      <c r="K62" s="225"/>
      <c r="L62" s="225"/>
      <c r="M62" s="225"/>
      <c r="N62" s="225"/>
      <c r="O62" s="225"/>
      <c r="P62" s="225"/>
      <c r="Q62" s="225"/>
      <c r="R62" s="225"/>
      <c r="S62" s="225"/>
      <c r="T62" s="225"/>
      <c r="U62" s="225"/>
      <c r="V62" s="225"/>
    </row>
    <row r="63" spans="1:22" ht="14.25" hidden="1" x14ac:dyDescent="0.45">
      <c r="A63" s="225"/>
      <c r="B63" s="225"/>
      <c r="C63" s="225"/>
      <c r="D63" s="225"/>
      <c r="E63" s="225"/>
      <c r="F63" s="225"/>
      <c r="G63" s="225"/>
      <c r="H63" s="225"/>
      <c r="I63" s="225"/>
      <c r="J63" s="225"/>
      <c r="K63" s="225"/>
      <c r="L63" s="225"/>
      <c r="M63" s="225"/>
      <c r="N63" s="225"/>
      <c r="O63" s="225"/>
      <c r="P63" s="225"/>
      <c r="Q63" s="225"/>
      <c r="R63" s="225"/>
      <c r="S63" s="225"/>
      <c r="T63" s="225"/>
      <c r="U63" s="225"/>
      <c r="V63" s="225"/>
    </row>
    <row r="64" spans="1:22" ht="14.25" hidden="1" x14ac:dyDescent="0.45">
      <c r="A64" s="225"/>
      <c r="B64" s="225"/>
      <c r="C64" s="225"/>
      <c r="D64" s="225"/>
      <c r="E64" s="225"/>
      <c r="F64" s="225"/>
      <c r="G64" s="225"/>
      <c r="H64" s="225"/>
      <c r="I64" s="225"/>
      <c r="J64" s="225"/>
      <c r="K64" s="225"/>
      <c r="L64" s="225"/>
      <c r="M64" s="225"/>
      <c r="N64" s="225"/>
      <c r="O64" s="225"/>
      <c r="P64" s="225"/>
      <c r="Q64" s="225"/>
      <c r="R64" s="225"/>
      <c r="S64" s="225"/>
      <c r="T64" s="225"/>
      <c r="U64" s="225"/>
      <c r="V64" s="225"/>
    </row>
    <row r="65" spans="1:22" ht="14.25" hidden="1" x14ac:dyDescent="0.45">
      <c r="A65" s="225"/>
      <c r="B65" s="225"/>
      <c r="C65" s="225"/>
      <c r="D65" s="225"/>
      <c r="E65" s="225"/>
      <c r="F65" s="225"/>
      <c r="G65" s="225"/>
      <c r="H65" s="225"/>
      <c r="I65" s="225"/>
      <c r="J65" s="225"/>
      <c r="K65" s="225"/>
      <c r="L65" s="225"/>
      <c r="M65" s="225"/>
      <c r="N65" s="225"/>
      <c r="O65" s="225"/>
      <c r="P65" s="225"/>
      <c r="Q65" s="225"/>
      <c r="R65" s="225"/>
      <c r="S65" s="225"/>
      <c r="T65" s="225"/>
      <c r="U65" s="225"/>
      <c r="V65" s="225"/>
    </row>
    <row r="66" spans="1:22" ht="14.25" hidden="1" x14ac:dyDescent="0.45">
      <c r="A66" s="225"/>
      <c r="B66" s="225"/>
      <c r="C66" s="225"/>
      <c r="D66" s="225"/>
      <c r="E66" s="225"/>
      <c r="F66" s="225"/>
      <c r="G66" s="225"/>
      <c r="H66" s="225"/>
      <c r="I66" s="225"/>
      <c r="J66" s="225"/>
      <c r="K66" s="225"/>
      <c r="L66" s="225"/>
      <c r="M66" s="225"/>
      <c r="N66" s="225"/>
      <c r="O66" s="225"/>
      <c r="P66" s="225"/>
      <c r="Q66" s="225"/>
      <c r="R66" s="225"/>
      <c r="S66" s="225"/>
      <c r="T66" s="225"/>
      <c r="U66" s="225"/>
      <c r="V66" s="225"/>
    </row>
    <row r="67" spans="1:22" ht="14.25" hidden="1" x14ac:dyDescent="0.45">
      <c r="A67" s="225"/>
      <c r="B67" s="225"/>
      <c r="C67" s="225"/>
      <c r="D67" s="225"/>
      <c r="E67" s="225"/>
      <c r="F67" s="225"/>
      <c r="G67" s="225"/>
      <c r="H67" s="225"/>
      <c r="I67" s="225"/>
      <c r="J67" s="225"/>
      <c r="K67" s="225"/>
      <c r="L67" s="225"/>
      <c r="M67" s="225"/>
      <c r="N67" s="225"/>
      <c r="O67" s="225"/>
      <c r="P67" s="225"/>
      <c r="Q67" s="225"/>
      <c r="R67" s="225"/>
      <c r="S67" s="225"/>
      <c r="T67" s="225"/>
      <c r="U67" s="225"/>
      <c r="V67" s="225"/>
    </row>
    <row r="68" spans="1:22" ht="14.25" hidden="1" x14ac:dyDescent="0.45">
      <c r="A68" s="225"/>
      <c r="B68" s="225"/>
      <c r="C68" s="225"/>
      <c r="D68" s="225"/>
      <c r="E68" s="225"/>
      <c r="F68" s="225"/>
      <c r="G68" s="225"/>
      <c r="H68" s="225"/>
      <c r="I68" s="225"/>
      <c r="J68" s="225"/>
      <c r="K68" s="225"/>
      <c r="L68" s="225"/>
      <c r="M68" s="225"/>
      <c r="N68" s="225"/>
      <c r="O68" s="225"/>
      <c r="P68" s="225"/>
      <c r="Q68" s="225"/>
      <c r="R68" s="225"/>
      <c r="S68" s="225"/>
      <c r="T68" s="225"/>
      <c r="U68" s="225"/>
      <c r="V68" s="225"/>
    </row>
    <row r="69" spans="1:22" ht="14.25" hidden="1" x14ac:dyDescent="0.45">
      <c r="A69" s="225"/>
      <c r="B69" s="225"/>
      <c r="C69" s="225"/>
      <c r="D69" s="225"/>
      <c r="E69" s="225"/>
      <c r="F69" s="225"/>
      <c r="G69" s="225"/>
      <c r="H69" s="225"/>
      <c r="I69" s="225"/>
      <c r="J69" s="225"/>
      <c r="K69" s="225"/>
      <c r="L69" s="225"/>
      <c r="M69" s="225"/>
      <c r="N69" s="225"/>
      <c r="O69" s="225"/>
      <c r="P69" s="225"/>
      <c r="Q69" s="225"/>
      <c r="R69" s="225"/>
      <c r="S69" s="225"/>
      <c r="T69" s="225"/>
      <c r="U69" s="225"/>
      <c r="V69" s="225"/>
    </row>
    <row r="70" spans="1:22" ht="14.25" hidden="1" x14ac:dyDescent="0.45">
      <c r="A70" s="225"/>
      <c r="B70" s="225"/>
      <c r="C70" s="225"/>
      <c r="D70" s="225"/>
      <c r="E70" s="225"/>
      <c r="F70" s="225"/>
      <c r="G70" s="225"/>
      <c r="H70" s="225"/>
      <c r="I70" s="225"/>
      <c r="J70" s="225"/>
      <c r="K70" s="225"/>
      <c r="L70" s="225"/>
      <c r="M70" s="225"/>
      <c r="N70" s="225"/>
      <c r="O70" s="225"/>
      <c r="P70" s="225"/>
      <c r="Q70" s="225"/>
      <c r="R70" s="225"/>
      <c r="S70" s="225"/>
      <c r="T70" s="225"/>
      <c r="U70" s="225"/>
      <c r="V70" s="225"/>
    </row>
    <row r="71" spans="1:22" ht="14.25" hidden="1" x14ac:dyDescent="0.45">
      <c r="A71" s="225"/>
      <c r="B71" s="225"/>
      <c r="C71" s="225"/>
      <c r="D71" s="225"/>
      <c r="E71" s="225"/>
      <c r="F71" s="225"/>
      <c r="G71" s="225"/>
      <c r="H71" s="225"/>
      <c r="I71" s="225"/>
      <c r="J71" s="225"/>
      <c r="K71" s="225"/>
      <c r="L71" s="225"/>
      <c r="M71" s="225"/>
      <c r="N71" s="225"/>
      <c r="O71" s="225"/>
      <c r="P71" s="225"/>
      <c r="Q71" s="225"/>
      <c r="R71" s="225"/>
      <c r="S71" s="225"/>
      <c r="T71" s="225"/>
      <c r="U71" s="225"/>
      <c r="V71" s="225"/>
    </row>
    <row r="72" spans="1:22" ht="14.25" hidden="1" x14ac:dyDescent="0.45">
      <c r="A72" s="225"/>
      <c r="B72" s="225"/>
      <c r="C72" s="225"/>
      <c r="D72" s="225"/>
      <c r="E72" s="225"/>
      <c r="F72" s="225"/>
      <c r="G72" s="225"/>
      <c r="H72" s="225"/>
      <c r="I72" s="225"/>
      <c r="J72" s="225"/>
      <c r="K72" s="225"/>
      <c r="L72" s="225"/>
      <c r="M72" s="225"/>
      <c r="N72" s="225"/>
      <c r="O72" s="225"/>
      <c r="P72" s="225"/>
      <c r="Q72" s="225"/>
      <c r="R72" s="225"/>
      <c r="S72" s="225"/>
      <c r="T72" s="225"/>
      <c r="U72" s="225"/>
      <c r="V72" s="225"/>
    </row>
    <row r="73" spans="1:22" ht="14.25" hidden="1" x14ac:dyDescent="0.45">
      <c r="A73" s="225"/>
      <c r="B73" s="225"/>
      <c r="C73" s="225"/>
      <c r="D73" s="225"/>
      <c r="E73" s="225"/>
      <c r="F73" s="225"/>
      <c r="G73" s="225"/>
      <c r="H73" s="225"/>
      <c r="I73" s="225"/>
      <c r="J73" s="225"/>
      <c r="K73" s="225"/>
      <c r="L73" s="225"/>
      <c r="M73" s="225"/>
      <c r="N73" s="225"/>
      <c r="O73" s="225"/>
      <c r="P73" s="225"/>
      <c r="Q73" s="225"/>
      <c r="R73" s="225"/>
      <c r="S73" s="225"/>
      <c r="T73" s="225"/>
      <c r="U73" s="225"/>
      <c r="V73" s="225"/>
    </row>
    <row r="74" spans="1:22" ht="14.25" hidden="1" x14ac:dyDescent="0.45">
      <c r="A74" s="225"/>
      <c r="B74" s="225"/>
      <c r="C74" s="225"/>
      <c r="D74" s="225"/>
      <c r="E74" s="225"/>
      <c r="F74" s="225"/>
      <c r="G74" s="225"/>
      <c r="H74" s="225"/>
      <c r="I74" s="225"/>
      <c r="J74" s="225"/>
      <c r="K74" s="225"/>
      <c r="L74" s="225"/>
      <c r="M74" s="225"/>
      <c r="N74" s="225"/>
      <c r="O74" s="225"/>
      <c r="P74" s="225"/>
      <c r="Q74" s="225"/>
      <c r="R74" s="225"/>
      <c r="S74" s="225"/>
      <c r="T74" s="225"/>
      <c r="U74" s="225"/>
      <c r="V74" s="225"/>
    </row>
    <row r="75" spans="1:22" ht="14.25" hidden="1" x14ac:dyDescent="0.45">
      <c r="A75" s="225"/>
      <c r="B75" s="225"/>
      <c r="C75" s="225"/>
      <c r="D75" s="225"/>
      <c r="E75" s="225"/>
      <c r="F75" s="225"/>
      <c r="G75" s="225"/>
      <c r="H75" s="225"/>
      <c r="I75" s="225"/>
      <c r="J75" s="225"/>
      <c r="K75" s="225"/>
      <c r="L75" s="225"/>
      <c r="M75" s="225"/>
      <c r="N75" s="225"/>
      <c r="O75" s="225"/>
      <c r="P75" s="225"/>
      <c r="Q75" s="225"/>
      <c r="R75" s="225"/>
      <c r="S75" s="225"/>
      <c r="T75" s="225"/>
      <c r="U75" s="225"/>
      <c r="V75" s="225"/>
    </row>
    <row r="76" spans="1:22" ht="14.25" hidden="1" x14ac:dyDescent="0.45">
      <c r="A76" s="225"/>
      <c r="B76" s="225"/>
      <c r="C76" s="225"/>
      <c r="D76" s="225"/>
      <c r="E76" s="225"/>
      <c r="F76" s="225"/>
      <c r="G76" s="225"/>
      <c r="H76" s="225"/>
      <c r="I76" s="225"/>
      <c r="J76" s="225"/>
      <c r="K76" s="225"/>
      <c r="L76" s="225"/>
      <c r="M76" s="225"/>
      <c r="N76" s="225"/>
      <c r="O76" s="225"/>
      <c r="P76" s="225"/>
      <c r="Q76" s="225"/>
      <c r="R76" s="225"/>
      <c r="S76" s="225"/>
      <c r="T76" s="225"/>
      <c r="U76" s="225"/>
      <c r="V76" s="225"/>
    </row>
    <row r="77" spans="1:22" ht="14.25" hidden="1" x14ac:dyDescent="0.45">
      <c r="A77" s="225"/>
      <c r="B77" s="225"/>
      <c r="C77" s="225"/>
      <c r="D77" s="225"/>
      <c r="E77" s="225"/>
      <c r="F77" s="225"/>
      <c r="G77" s="225"/>
      <c r="H77" s="225"/>
      <c r="I77" s="225"/>
      <c r="J77" s="225"/>
      <c r="K77" s="225"/>
      <c r="L77" s="225"/>
      <c r="M77" s="225"/>
      <c r="N77" s="225"/>
      <c r="O77" s="225"/>
      <c r="P77" s="225"/>
      <c r="Q77" s="225"/>
      <c r="R77" s="225"/>
      <c r="S77" s="225"/>
      <c r="T77" s="225"/>
      <c r="U77" s="225"/>
      <c r="V77" s="225"/>
    </row>
    <row r="78" spans="1:22" ht="14.25" hidden="1" x14ac:dyDescent="0.45">
      <c r="A78" s="225"/>
      <c r="B78" s="225"/>
      <c r="C78" s="225"/>
      <c r="D78" s="225"/>
      <c r="E78" s="225"/>
      <c r="F78" s="225"/>
      <c r="G78" s="225"/>
      <c r="H78" s="225"/>
      <c r="I78" s="225"/>
      <c r="J78" s="225"/>
      <c r="K78" s="225"/>
      <c r="L78" s="225"/>
      <c r="M78" s="225"/>
      <c r="N78" s="225"/>
      <c r="O78" s="225"/>
      <c r="P78" s="225"/>
      <c r="Q78" s="225"/>
      <c r="R78" s="225"/>
      <c r="S78" s="225"/>
      <c r="T78" s="225"/>
      <c r="U78" s="225"/>
      <c r="V78" s="225"/>
    </row>
    <row r="79" spans="1:22" ht="14.25" hidden="1" x14ac:dyDescent="0.45">
      <c r="A79" s="225"/>
      <c r="B79" s="225"/>
      <c r="C79" s="225"/>
      <c r="D79" s="225"/>
      <c r="E79" s="225"/>
      <c r="F79" s="225"/>
      <c r="G79" s="225"/>
      <c r="H79" s="225"/>
      <c r="I79" s="225"/>
      <c r="J79" s="225"/>
      <c r="K79" s="225"/>
      <c r="L79" s="225"/>
      <c r="M79" s="225"/>
      <c r="N79" s="225"/>
      <c r="O79" s="225"/>
      <c r="P79" s="225"/>
      <c r="Q79" s="225"/>
      <c r="R79" s="225"/>
      <c r="S79" s="225"/>
      <c r="T79" s="225"/>
      <c r="U79" s="225"/>
      <c r="V79" s="225"/>
    </row>
    <row r="80" spans="1:22" ht="14.25" hidden="1" x14ac:dyDescent="0.45">
      <c r="A80" s="225"/>
      <c r="B80" s="225"/>
      <c r="C80" s="225"/>
      <c r="D80" s="225"/>
      <c r="E80" s="225"/>
      <c r="F80" s="225"/>
      <c r="G80" s="225"/>
      <c r="H80" s="225"/>
      <c r="I80" s="225"/>
      <c r="J80" s="225"/>
      <c r="K80" s="225"/>
      <c r="L80" s="225"/>
      <c r="M80" s="225"/>
      <c r="N80" s="225"/>
      <c r="O80" s="225"/>
      <c r="P80" s="225"/>
      <c r="Q80" s="225"/>
      <c r="R80" s="225"/>
      <c r="S80" s="225"/>
      <c r="T80" s="225"/>
      <c r="U80" s="225"/>
      <c r="V80" s="225"/>
    </row>
    <row r="81" spans="1:22" ht="14.25" hidden="1" x14ac:dyDescent="0.45">
      <c r="A81" s="225"/>
      <c r="B81" s="225"/>
      <c r="C81" s="225"/>
      <c r="D81" s="225"/>
      <c r="E81" s="225"/>
      <c r="F81" s="225"/>
      <c r="G81" s="225"/>
      <c r="H81" s="225"/>
      <c r="I81" s="225"/>
      <c r="J81" s="225"/>
      <c r="K81" s="225"/>
      <c r="L81" s="225"/>
      <c r="M81" s="225"/>
      <c r="N81" s="225"/>
      <c r="O81" s="225"/>
      <c r="P81" s="225"/>
      <c r="Q81" s="225"/>
      <c r="R81" s="225"/>
      <c r="S81" s="225"/>
      <c r="T81" s="225"/>
      <c r="U81" s="225"/>
      <c r="V81" s="225"/>
    </row>
    <row r="82" spans="1:22" ht="14.25" hidden="1" x14ac:dyDescent="0.45">
      <c r="A82" s="225"/>
      <c r="B82" s="225"/>
      <c r="C82" s="225"/>
      <c r="D82" s="225"/>
      <c r="E82" s="225"/>
      <c r="F82" s="225"/>
      <c r="G82" s="225"/>
      <c r="H82" s="225"/>
      <c r="I82" s="225"/>
      <c r="J82" s="225"/>
      <c r="K82" s="225"/>
      <c r="L82" s="225"/>
      <c r="M82" s="225"/>
      <c r="N82" s="225"/>
      <c r="O82" s="225"/>
      <c r="P82" s="225"/>
      <c r="Q82" s="225"/>
      <c r="R82" s="225"/>
      <c r="S82" s="225"/>
      <c r="T82" s="225"/>
      <c r="U82" s="225"/>
      <c r="V82" s="225"/>
    </row>
    <row r="83" spans="1:22" ht="14.25" hidden="1" x14ac:dyDescent="0.45">
      <c r="A83" s="225"/>
      <c r="B83" s="225"/>
      <c r="C83" s="225"/>
      <c r="D83" s="225"/>
      <c r="E83" s="225"/>
      <c r="F83" s="225"/>
      <c r="G83" s="225"/>
      <c r="H83" s="225"/>
      <c r="I83" s="225"/>
      <c r="J83" s="225"/>
      <c r="K83" s="225"/>
      <c r="L83" s="225"/>
      <c r="M83" s="225"/>
      <c r="N83" s="225"/>
      <c r="O83" s="225"/>
      <c r="P83" s="225"/>
      <c r="Q83" s="225"/>
      <c r="R83" s="225"/>
      <c r="S83" s="225"/>
      <c r="T83" s="225"/>
      <c r="U83" s="225"/>
      <c r="V83" s="225"/>
    </row>
    <row r="84" spans="1:22" ht="14.25" hidden="1" x14ac:dyDescent="0.45">
      <c r="A84" s="225"/>
      <c r="B84" s="225"/>
      <c r="C84" s="225"/>
      <c r="D84" s="225"/>
      <c r="E84" s="225"/>
      <c r="F84" s="225"/>
      <c r="G84" s="225"/>
      <c r="H84" s="225"/>
      <c r="I84" s="225"/>
      <c r="J84" s="225"/>
      <c r="K84" s="225"/>
      <c r="L84" s="225"/>
      <c r="M84" s="225"/>
      <c r="N84" s="225"/>
      <c r="O84" s="225"/>
      <c r="P84" s="225"/>
      <c r="Q84" s="225"/>
      <c r="R84" s="225"/>
      <c r="S84" s="225"/>
      <c r="T84" s="225"/>
      <c r="U84" s="225"/>
      <c r="V84" s="225"/>
    </row>
    <row r="85" spans="1:22" ht="14.25" hidden="1" x14ac:dyDescent="0.45">
      <c r="A85" s="225"/>
      <c r="B85" s="225"/>
      <c r="C85" s="225"/>
      <c r="D85" s="225"/>
      <c r="E85" s="225"/>
      <c r="F85" s="225"/>
      <c r="G85" s="225"/>
      <c r="H85" s="225"/>
      <c r="I85" s="225"/>
      <c r="J85" s="225"/>
      <c r="K85" s="225"/>
      <c r="L85" s="225"/>
      <c r="M85" s="225"/>
      <c r="N85" s="225"/>
      <c r="O85" s="225"/>
      <c r="P85" s="225"/>
      <c r="Q85" s="225"/>
      <c r="R85" s="225"/>
      <c r="S85" s="225"/>
      <c r="T85" s="225"/>
      <c r="U85" s="225"/>
      <c r="V85" s="225"/>
    </row>
    <row r="86" spans="1:22" ht="14.25" hidden="1" x14ac:dyDescent="0.45">
      <c r="A86" s="225"/>
      <c r="B86" s="225"/>
      <c r="C86" s="225"/>
      <c r="D86" s="225"/>
      <c r="E86" s="225"/>
      <c r="F86" s="225"/>
      <c r="G86" s="225"/>
      <c r="H86" s="225"/>
      <c r="I86" s="225"/>
      <c r="J86" s="225"/>
      <c r="K86" s="225"/>
      <c r="L86" s="225"/>
      <c r="M86" s="225"/>
      <c r="N86" s="225"/>
      <c r="O86" s="225"/>
      <c r="P86" s="225"/>
      <c r="Q86" s="225"/>
      <c r="R86" s="225"/>
      <c r="S86" s="225"/>
      <c r="T86" s="225"/>
      <c r="U86" s="225"/>
      <c r="V86" s="225"/>
    </row>
  </sheetData>
  <sheetProtection password="E291" sheet="1" objects="1" scenarios="1"/>
  <mergeCells count="1">
    <mergeCell ref="T2:U3"/>
  </mergeCells>
  <hyperlinks>
    <hyperlink ref="T2:U3" location="'Home page'!A1" display="Click here to go back to the home page"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92D050"/>
    <pageSetUpPr fitToPage="1"/>
  </sheetPr>
  <dimension ref="A1:AB85"/>
  <sheetViews>
    <sheetView showRowColHeaders="0" zoomScale="80" zoomScaleNormal="80" workbookViewId="0">
      <selection activeCell="A24" sqref="A24"/>
    </sheetView>
  </sheetViews>
  <sheetFormatPr defaultColWidth="0" defaultRowHeight="14.25" zeroHeight="1" x14ac:dyDescent="0.45"/>
  <cols>
    <col min="1" max="1" width="4" style="29" customWidth="1"/>
    <col min="2" max="2" width="9.1328125" style="29" customWidth="1"/>
    <col min="3" max="6" width="17.1328125" style="29" customWidth="1"/>
    <col min="7" max="7" width="19.1328125" style="29" customWidth="1"/>
    <col min="8" max="9" width="13" style="29" customWidth="1"/>
    <col min="10" max="10" width="5.1328125" style="29" customWidth="1"/>
    <col min="11" max="11" width="22.1328125" style="29" customWidth="1"/>
    <col min="12" max="12" width="14.3984375" style="29" customWidth="1"/>
    <col min="13" max="13" width="14.73046875" style="29" customWidth="1"/>
    <col min="14" max="14" width="3.59765625" style="29" customWidth="1"/>
    <col min="15" max="16" width="9.1328125" style="29" customWidth="1"/>
    <col min="17" max="17" width="13.73046875" style="29" customWidth="1"/>
    <col min="18" max="18" width="13.86328125" style="29" customWidth="1"/>
    <col min="19" max="19" width="9.1328125" style="29" customWidth="1"/>
    <col min="20" max="21" width="4" style="29" customWidth="1"/>
    <col min="22" max="28" width="0" style="29" hidden="1" customWidth="1"/>
    <col min="29" max="16384" width="9.1328125" style="29" hidden="1"/>
  </cols>
  <sheetData>
    <row r="1" spans="1:28" ht="27" customHeight="1" x14ac:dyDescent="0.7">
      <c r="A1" s="42"/>
      <c r="B1" s="67"/>
      <c r="C1" s="67"/>
      <c r="D1" s="67"/>
      <c r="E1" s="67"/>
      <c r="F1" s="67"/>
      <c r="G1" s="67"/>
      <c r="H1" s="67"/>
      <c r="I1" s="67"/>
      <c r="J1" s="67"/>
      <c r="K1" s="67"/>
      <c r="L1" s="409" t="s">
        <v>647</v>
      </c>
      <c r="M1" s="409"/>
      <c r="N1" s="67"/>
      <c r="O1" s="126" t="s">
        <v>76</v>
      </c>
      <c r="P1" s="107"/>
      <c r="Q1" s="67"/>
      <c r="R1" s="231" t="str">
        <f>'Home page'!Y1</f>
        <v/>
      </c>
      <c r="S1" s="43"/>
      <c r="T1" s="43"/>
      <c r="U1" s="43"/>
    </row>
    <row r="2" spans="1:28" ht="27" customHeight="1" x14ac:dyDescent="0.7">
      <c r="A2" s="42"/>
      <c r="B2" s="67"/>
      <c r="C2" s="67"/>
      <c r="D2" s="61" t="s">
        <v>65</v>
      </c>
      <c r="E2" s="67"/>
      <c r="F2" s="67"/>
      <c r="G2" s="67"/>
      <c r="H2" s="67"/>
      <c r="I2" s="67"/>
      <c r="J2" s="67"/>
      <c r="K2" s="67"/>
      <c r="L2" s="409"/>
      <c r="M2" s="409"/>
      <c r="N2" s="67"/>
      <c r="O2" s="128" t="s">
        <v>622</v>
      </c>
      <c r="P2" s="127" t="s">
        <v>796</v>
      </c>
      <c r="Q2" s="47"/>
      <c r="R2" s="67"/>
      <c r="S2" s="43"/>
      <c r="T2" s="43"/>
      <c r="U2" s="43"/>
      <c r="Y2" s="133"/>
      <c r="Z2" s="133"/>
      <c r="AA2" s="133"/>
      <c r="AB2" s="133"/>
    </row>
    <row r="3" spans="1:28" ht="8.25" customHeight="1" x14ac:dyDescent="0.7">
      <c r="A3" s="42"/>
      <c r="B3" s="67"/>
      <c r="C3" s="67"/>
      <c r="D3" s="419" t="str">
        <f>'Home page'!H3</f>
        <v>Phase 2 Application Form</v>
      </c>
      <c r="E3" s="419"/>
      <c r="F3" s="419"/>
      <c r="G3" s="67"/>
      <c r="H3" s="67"/>
      <c r="I3" s="67"/>
      <c r="J3" s="67"/>
      <c r="K3" s="67"/>
      <c r="L3" s="189"/>
      <c r="M3" s="189"/>
      <c r="N3" s="67"/>
      <c r="O3" s="129"/>
      <c r="P3" s="108"/>
      <c r="Q3" s="47"/>
      <c r="R3" s="67"/>
      <c r="S3" s="43"/>
      <c r="T3" s="43"/>
      <c r="U3" s="43"/>
      <c r="X3" s="133"/>
      <c r="Y3" s="133"/>
      <c r="Z3" s="133"/>
      <c r="AA3" s="133"/>
      <c r="AB3" s="133"/>
    </row>
    <row r="4" spans="1:28" ht="16.5" customHeight="1" x14ac:dyDescent="0.7">
      <c r="A4" s="42"/>
      <c r="B4" s="67"/>
      <c r="C4" s="67"/>
      <c r="D4" s="419"/>
      <c r="E4" s="419"/>
      <c r="F4" s="419"/>
      <c r="G4" s="27"/>
      <c r="H4" s="27"/>
      <c r="I4" s="27"/>
      <c r="J4" s="27"/>
      <c r="K4" s="27"/>
      <c r="L4" s="27"/>
      <c r="M4" s="27"/>
      <c r="N4" s="67"/>
      <c r="O4" s="109"/>
      <c r="P4" s="108" t="s">
        <v>797</v>
      </c>
      <c r="Q4" s="106"/>
      <c r="R4" s="106"/>
      <c r="S4" s="106"/>
      <c r="T4" s="106"/>
      <c r="U4" s="43"/>
      <c r="X4" s="133"/>
      <c r="Y4" s="133"/>
      <c r="Z4" s="133"/>
      <c r="AA4" s="133"/>
      <c r="AB4" s="133"/>
    </row>
    <row r="5" spans="1:28" ht="16.5" customHeight="1" x14ac:dyDescent="0.7">
      <c r="A5" s="42"/>
      <c r="B5" s="413" t="str">
        <f>CONCATENATE('Home page'!L10,",  ",'Home page'!L13,",  ",'Home page'!L12)</f>
        <v>[Company name],  [Site name],  [Project title]</v>
      </c>
      <c r="C5" s="413"/>
      <c r="D5" s="413"/>
      <c r="E5" s="413"/>
      <c r="F5" s="413"/>
      <c r="G5" s="413"/>
      <c r="H5" s="413"/>
      <c r="I5" s="413"/>
      <c r="J5" s="27"/>
      <c r="K5" s="27"/>
      <c r="L5" s="27"/>
      <c r="M5" s="27"/>
      <c r="N5" s="67"/>
      <c r="O5" s="67"/>
      <c r="P5" s="108"/>
      <c r="Q5" s="106"/>
      <c r="R5" s="106"/>
      <c r="S5" s="106"/>
      <c r="T5" s="106"/>
      <c r="U5" s="43"/>
      <c r="X5" s="133"/>
      <c r="Y5" s="133"/>
      <c r="Z5" s="133"/>
      <c r="AA5" s="133"/>
      <c r="AB5" s="133"/>
    </row>
    <row r="6" spans="1:28" ht="16.5" customHeight="1" x14ac:dyDescent="0.7">
      <c r="A6" s="42"/>
      <c r="B6" s="413"/>
      <c r="C6" s="413"/>
      <c r="D6" s="413"/>
      <c r="E6" s="413"/>
      <c r="F6" s="413"/>
      <c r="G6" s="413"/>
      <c r="H6" s="413"/>
      <c r="I6" s="413"/>
      <c r="J6" s="27"/>
      <c r="K6" s="27"/>
      <c r="L6" s="27"/>
      <c r="M6" s="27"/>
      <c r="N6" s="67"/>
      <c r="O6" s="123"/>
      <c r="P6" s="415" t="s">
        <v>798</v>
      </c>
      <c r="Q6" s="415"/>
      <c r="R6" s="415"/>
      <c r="S6" s="106"/>
      <c r="T6" s="106"/>
      <c r="U6" s="43"/>
      <c r="X6" s="133"/>
      <c r="Y6" s="133"/>
      <c r="Z6" s="133"/>
      <c r="AA6" s="133"/>
      <c r="AB6" s="133"/>
    </row>
    <row r="7" spans="1:28" ht="17.25" customHeight="1" x14ac:dyDescent="0.7">
      <c r="A7" s="42"/>
      <c r="B7" s="410" t="str">
        <f>'Home page'!D26</f>
        <v>Section 0 - Applicant Details</v>
      </c>
      <c r="C7" s="410"/>
      <c r="D7" s="410"/>
      <c r="E7" s="43"/>
      <c r="F7" s="43"/>
      <c r="G7" s="43"/>
      <c r="H7" s="43"/>
      <c r="I7" s="43"/>
      <c r="J7" s="43"/>
      <c r="K7" s="43"/>
      <c r="L7" s="43"/>
      <c r="M7" s="67"/>
      <c r="N7" s="67"/>
      <c r="O7" s="106"/>
      <c r="P7" s="415"/>
      <c r="Q7" s="415"/>
      <c r="R7" s="415"/>
      <c r="S7" s="106"/>
      <c r="T7" s="106"/>
      <c r="U7" s="43"/>
    </row>
    <row r="8" spans="1:28" ht="17.25" customHeight="1" x14ac:dyDescent="0.7">
      <c r="A8" s="42"/>
      <c r="B8" s="410"/>
      <c r="C8" s="410"/>
      <c r="D8" s="410"/>
      <c r="E8" s="43"/>
      <c r="F8" s="43"/>
      <c r="G8" s="43"/>
      <c r="H8" s="43"/>
      <c r="I8" s="43"/>
      <c r="J8" s="43"/>
      <c r="K8" s="43"/>
      <c r="L8" s="43"/>
      <c r="M8" s="68"/>
      <c r="N8" s="67"/>
      <c r="O8" s="112"/>
      <c r="P8" s="415" t="s">
        <v>623</v>
      </c>
      <c r="Q8" s="415"/>
      <c r="R8" s="415"/>
      <c r="S8" s="415"/>
      <c r="T8" s="106"/>
      <c r="U8" s="43"/>
    </row>
    <row r="9" spans="1:28" s="271" customFormat="1" ht="17.25" customHeight="1" x14ac:dyDescent="0.45">
      <c r="A9" s="69"/>
      <c r="B9" s="411" t="s">
        <v>648</v>
      </c>
      <c r="C9" s="411"/>
      <c r="D9" s="411"/>
      <c r="E9" s="411"/>
      <c r="F9" s="411"/>
      <c r="G9" s="411"/>
      <c r="H9" s="411"/>
      <c r="I9" s="411"/>
      <c r="J9" s="411"/>
      <c r="K9" s="411"/>
      <c r="L9" s="411"/>
      <c r="M9" s="71"/>
      <c r="N9" s="72"/>
      <c r="O9" s="111"/>
      <c r="P9" s="415"/>
      <c r="Q9" s="415"/>
      <c r="R9" s="415"/>
      <c r="S9" s="415"/>
      <c r="T9" s="124"/>
      <c r="U9" s="270"/>
    </row>
    <row r="10" spans="1:28" ht="17.25" customHeight="1" x14ac:dyDescent="0.45">
      <c r="A10" s="67"/>
      <c r="B10" s="411"/>
      <c r="C10" s="411"/>
      <c r="D10" s="411"/>
      <c r="E10" s="411"/>
      <c r="F10" s="411"/>
      <c r="G10" s="411"/>
      <c r="H10" s="411"/>
      <c r="I10" s="411"/>
      <c r="J10" s="411"/>
      <c r="K10" s="411"/>
      <c r="L10" s="411"/>
      <c r="M10" s="73"/>
      <c r="N10" s="49"/>
      <c r="O10" s="414" t="s">
        <v>662</v>
      </c>
      <c r="P10" s="414"/>
      <c r="Q10" s="414"/>
      <c r="R10" s="414"/>
      <c r="S10" s="43"/>
      <c r="T10" s="124"/>
      <c r="U10" s="43"/>
    </row>
    <row r="11" spans="1:28" ht="17.25" customHeight="1" x14ac:dyDescent="0.45">
      <c r="A11" s="67"/>
      <c r="B11" s="70" t="s">
        <v>823</v>
      </c>
      <c r="C11" s="73"/>
      <c r="D11" s="67"/>
      <c r="E11" s="67"/>
      <c r="F11" s="67"/>
      <c r="G11" s="67"/>
      <c r="H11" s="67"/>
      <c r="I11" s="67"/>
      <c r="J11" s="67"/>
      <c r="K11" s="67"/>
      <c r="L11" s="67"/>
      <c r="M11" s="67"/>
      <c r="N11" s="67"/>
      <c r="O11" s="414"/>
      <c r="P11" s="414"/>
      <c r="Q11" s="414"/>
      <c r="R11" s="414"/>
      <c r="S11" s="43"/>
      <c r="T11" s="124"/>
      <c r="U11" s="43"/>
    </row>
    <row r="12" spans="1:28" ht="17.25" customHeight="1" x14ac:dyDescent="0.45">
      <c r="A12" s="67"/>
      <c r="B12" s="137" t="s">
        <v>799</v>
      </c>
      <c r="C12" s="67"/>
      <c r="D12" s="67"/>
      <c r="E12" s="67"/>
      <c r="F12" s="67"/>
      <c r="G12" s="67"/>
      <c r="H12" s="67"/>
      <c r="I12" s="67"/>
      <c r="J12" s="67"/>
      <c r="K12" s="67"/>
      <c r="L12" s="67"/>
      <c r="M12" s="67"/>
      <c r="N12" s="67"/>
      <c r="O12" s="191"/>
      <c r="P12" s="191"/>
      <c r="Q12" s="191"/>
      <c r="R12" s="191"/>
      <c r="S12" s="133"/>
      <c r="T12" s="124"/>
      <c r="U12" s="43"/>
    </row>
    <row r="13" spans="1:28" ht="6" customHeight="1" x14ac:dyDescent="0.45">
      <c r="A13" s="67"/>
      <c r="B13" s="63"/>
      <c r="C13" s="67"/>
      <c r="D13" s="67"/>
      <c r="E13" s="67"/>
      <c r="F13" s="67"/>
      <c r="G13" s="67"/>
      <c r="H13" s="67"/>
      <c r="I13" s="67"/>
      <c r="J13" s="67"/>
      <c r="K13" s="67"/>
      <c r="L13" s="67"/>
      <c r="M13" s="67"/>
      <c r="N13" s="67"/>
      <c r="O13" s="43"/>
      <c r="P13" s="43"/>
      <c r="Q13" s="43"/>
      <c r="R13" s="43"/>
      <c r="S13" s="133"/>
      <c r="T13" s="124"/>
      <c r="U13" s="43"/>
    </row>
    <row r="14" spans="1:28" ht="17.25" customHeight="1" x14ac:dyDescent="0.45">
      <c r="A14" s="67"/>
      <c r="B14" s="130" t="str">
        <f>CONCATENATE("Status on completion of this form:  ","XXX"," green data entry cells have not yet been completed")</f>
        <v>Status on completion of this form:  XXX green data entry cells have not yet been completed</v>
      </c>
      <c r="C14" s="67"/>
      <c r="D14" s="67"/>
      <c r="E14" s="67"/>
      <c r="F14" s="67"/>
      <c r="G14" s="67"/>
      <c r="H14" s="67"/>
      <c r="I14" s="67"/>
      <c r="J14" s="67"/>
      <c r="K14" s="67"/>
      <c r="L14" s="67"/>
      <c r="M14" s="67"/>
      <c r="N14" s="67"/>
      <c r="O14" s="43"/>
      <c r="P14" s="43"/>
      <c r="Q14" s="43"/>
      <c r="R14" s="43"/>
      <c r="S14" s="133"/>
      <c r="T14" s="124"/>
      <c r="U14" s="43"/>
    </row>
    <row r="15" spans="1:28" ht="17.25" customHeight="1" x14ac:dyDescent="0.45">
      <c r="A15" s="67"/>
      <c r="B15" s="43"/>
      <c r="C15" s="43"/>
      <c r="D15" s="67"/>
      <c r="E15" s="67"/>
      <c r="F15" s="67"/>
      <c r="G15" s="67"/>
      <c r="H15" s="67"/>
      <c r="I15" s="67"/>
      <c r="J15" s="67"/>
      <c r="K15" s="67"/>
      <c r="L15" s="67"/>
      <c r="M15" s="67"/>
      <c r="N15" s="67"/>
      <c r="O15" s="43"/>
      <c r="P15" s="43"/>
      <c r="Q15" s="43"/>
      <c r="R15" s="43"/>
      <c r="S15" s="43"/>
      <c r="T15" s="124"/>
      <c r="U15" s="43"/>
    </row>
    <row r="16" spans="1:28" ht="17.25" customHeight="1" x14ac:dyDescent="0.45">
      <c r="A16" s="67"/>
      <c r="B16" s="43"/>
      <c r="C16" s="43"/>
      <c r="D16" s="67"/>
      <c r="E16" s="67"/>
      <c r="F16" s="67"/>
      <c r="G16" s="67"/>
      <c r="H16" s="67"/>
      <c r="I16" s="67"/>
      <c r="J16" s="67"/>
      <c r="K16" s="67"/>
      <c r="L16" s="67"/>
      <c r="M16" s="67"/>
      <c r="N16" s="67"/>
      <c r="O16" s="43"/>
      <c r="P16" s="43"/>
      <c r="Q16" s="110"/>
      <c r="R16" s="110"/>
      <c r="S16" s="124"/>
      <c r="T16" s="124"/>
      <c r="U16" s="43"/>
    </row>
    <row r="17" spans="1:21" ht="17.25" customHeight="1" x14ac:dyDescent="0.45">
      <c r="A17" s="67"/>
      <c r="B17" s="113" t="s">
        <v>646</v>
      </c>
      <c r="C17" s="87"/>
      <c r="D17" s="67"/>
      <c r="E17" s="67"/>
      <c r="F17" s="67"/>
      <c r="G17" s="67"/>
      <c r="H17" s="67"/>
      <c r="I17" s="67"/>
      <c r="J17" s="67"/>
      <c r="K17" s="67"/>
      <c r="L17" s="67"/>
      <c r="M17" s="67"/>
      <c r="N17" s="67"/>
      <c r="O17" s="106"/>
      <c r="P17" s="110"/>
      <c r="Q17" s="110"/>
      <c r="R17" s="110"/>
      <c r="S17" s="124"/>
      <c r="T17" s="124"/>
      <c r="U17" s="43"/>
    </row>
    <row r="18" spans="1:21" ht="17.25" customHeight="1" x14ac:dyDescent="0.45">
      <c r="A18" s="67"/>
      <c r="B18" s="114" t="s">
        <v>696</v>
      </c>
      <c r="C18" s="74" t="s">
        <v>77</v>
      </c>
      <c r="D18" s="83"/>
      <c r="E18" s="43"/>
      <c r="F18" s="43"/>
      <c r="G18" s="272"/>
      <c r="H18" s="412"/>
      <c r="I18" s="412"/>
      <c r="J18" s="412"/>
      <c r="K18" s="412"/>
      <c r="L18" s="412"/>
      <c r="M18" s="412"/>
      <c r="N18" s="412"/>
      <c r="O18" s="412"/>
      <c r="P18" s="412"/>
      <c r="Q18" s="190"/>
      <c r="R18" s="190"/>
      <c r="S18" s="124"/>
      <c r="T18" s="124"/>
      <c r="U18" s="43"/>
    </row>
    <row r="19" spans="1:21" ht="17.25" customHeight="1" x14ac:dyDescent="0.45">
      <c r="A19" s="67"/>
      <c r="B19" s="114" t="s">
        <v>697</v>
      </c>
      <c r="C19" s="74" t="s">
        <v>582</v>
      </c>
      <c r="D19" s="83"/>
      <c r="E19" s="43"/>
      <c r="F19" s="43"/>
      <c r="G19" s="272"/>
      <c r="H19" s="412"/>
      <c r="I19" s="412"/>
      <c r="J19" s="412"/>
      <c r="K19" s="412"/>
      <c r="L19" s="412"/>
      <c r="M19" s="412"/>
      <c r="N19" s="412"/>
      <c r="O19" s="412"/>
      <c r="P19" s="412"/>
      <c r="Q19" s="190"/>
      <c r="R19" s="190"/>
      <c r="S19" s="124"/>
      <c r="T19" s="124"/>
      <c r="U19" s="43"/>
    </row>
    <row r="20" spans="1:21" ht="17.25" customHeight="1" x14ac:dyDescent="0.45">
      <c r="A20" s="67"/>
      <c r="B20" s="114" t="s">
        <v>649</v>
      </c>
      <c r="C20" s="74" t="s">
        <v>79</v>
      </c>
      <c r="D20" s="83"/>
      <c r="E20" s="43"/>
      <c r="F20" s="43"/>
      <c r="G20" s="273"/>
      <c r="H20" s="412"/>
      <c r="I20" s="412"/>
      <c r="J20" s="412"/>
      <c r="K20" s="412"/>
      <c r="L20" s="412"/>
      <c r="M20" s="412"/>
      <c r="N20" s="412"/>
      <c r="O20" s="412"/>
      <c r="P20" s="412"/>
      <c r="Q20" s="190"/>
      <c r="R20" s="190"/>
      <c r="S20" s="124"/>
      <c r="T20" s="124"/>
      <c r="U20" s="43"/>
    </row>
    <row r="21" spans="1:21" ht="17.25" customHeight="1" x14ac:dyDescent="0.45">
      <c r="A21" s="67"/>
      <c r="B21" s="114" t="s">
        <v>650</v>
      </c>
      <c r="C21" s="74" t="s">
        <v>78</v>
      </c>
      <c r="D21" s="83"/>
      <c r="E21" s="43"/>
      <c r="F21" s="43"/>
      <c r="G21" s="272"/>
      <c r="H21" s="412"/>
      <c r="I21" s="412"/>
      <c r="J21" s="412"/>
      <c r="K21" s="412"/>
      <c r="L21" s="412"/>
      <c r="M21" s="412"/>
      <c r="N21" s="412"/>
      <c r="O21" s="412"/>
      <c r="P21" s="412"/>
      <c r="Q21" s="190"/>
      <c r="R21" s="190"/>
      <c r="S21" s="124"/>
      <c r="T21" s="124"/>
      <c r="U21" s="43"/>
    </row>
    <row r="22" spans="1:21" ht="17.25" customHeight="1" x14ac:dyDescent="0.45">
      <c r="A22" s="67"/>
      <c r="B22" s="67"/>
      <c r="C22" s="67"/>
      <c r="D22" s="67"/>
      <c r="E22" s="67"/>
      <c r="F22" s="67"/>
      <c r="G22" s="67"/>
      <c r="H22" s="67"/>
      <c r="I22" s="67"/>
      <c r="J22" s="67"/>
      <c r="K22" s="67"/>
      <c r="L22" s="67"/>
      <c r="M22" s="67"/>
      <c r="N22" s="67"/>
      <c r="O22" s="106"/>
      <c r="P22" s="190"/>
      <c r="Q22" s="190"/>
      <c r="R22" s="190"/>
      <c r="S22" s="124"/>
      <c r="T22" s="124"/>
      <c r="U22" s="43"/>
    </row>
    <row r="23" spans="1:21" ht="17.25" customHeight="1" x14ac:dyDescent="0.45">
      <c r="A23" s="67"/>
      <c r="B23" s="113" t="s">
        <v>801</v>
      </c>
      <c r="C23" s="87"/>
      <c r="D23" s="67"/>
      <c r="E23" s="67"/>
      <c r="F23" s="67"/>
      <c r="G23" s="67"/>
      <c r="H23" s="67"/>
      <c r="I23" s="67"/>
      <c r="J23" s="67"/>
      <c r="K23" s="67"/>
      <c r="L23" s="67"/>
      <c r="M23" s="67"/>
      <c r="N23" s="67"/>
      <c r="O23" s="106"/>
      <c r="P23" s="190"/>
      <c r="Q23" s="190"/>
      <c r="R23" s="190"/>
      <c r="S23" s="124"/>
      <c r="T23" s="124"/>
      <c r="U23" s="43"/>
    </row>
    <row r="24" spans="1:21" ht="17.25" customHeight="1" x14ac:dyDescent="0.45">
      <c r="A24" s="67"/>
      <c r="B24" s="114" t="s">
        <v>652</v>
      </c>
      <c r="C24" s="87" t="s">
        <v>653</v>
      </c>
      <c r="D24" s="67"/>
      <c r="E24" s="67"/>
      <c r="F24" s="67"/>
      <c r="G24" s="67"/>
      <c r="H24" s="67"/>
      <c r="J24" s="416"/>
      <c r="K24" s="416"/>
      <c r="L24" s="67"/>
      <c r="M24" s="43"/>
      <c r="N24" s="43"/>
      <c r="O24" s="106"/>
      <c r="P24" s="190"/>
      <c r="Q24" s="190"/>
      <c r="R24" s="190"/>
      <c r="S24" s="124"/>
      <c r="T24" s="124"/>
      <c r="U24" s="43"/>
    </row>
    <row r="25" spans="1:21" ht="0.75" customHeight="1" x14ac:dyDescent="0.45">
      <c r="A25" s="67"/>
      <c r="B25" s="114"/>
      <c r="C25" s="87"/>
      <c r="D25" s="67"/>
      <c r="E25" s="67"/>
      <c r="F25" s="67"/>
      <c r="G25" s="67"/>
      <c r="H25" s="67" t="s">
        <v>40</v>
      </c>
      <c r="I25" s="67"/>
      <c r="J25" s="67"/>
      <c r="K25" s="67"/>
      <c r="L25" s="67"/>
      <c r="M25" s="67"/>
      <c r="N25" s="67"/>
      <c r="O25" s="106"/>
      <c r="P25" s="190"/>
      <c r="Q25" s="190"/>
      <c r="R25" s="190"/>
      <c r="S25" s="124"/>
      <c r="T25" s="124"/>
      <c r="U25" s="43"/>
    </row>
    <row r="26" spans="1:21" ht="17.25" customHeight="1" x14ac:dyDescent="0.45">
      <c r="A26" s="67"/>
      <c r="B26" s="114" t="str">
        <f>IF(J24="Yes","0.2.2*","")</f>
        <v/>
      </c>
      <c r="C26" s="67" t="str">
        <f>IF(J24="Yes","Please state the changes required including new contact information if relevant.","")</f>
        <v/>
      </c>
      <c r="D26" s="67"/>
      <c r="E26" s="67"/>
      <c r="F26" s="67"/>
      <c r="G26" s="67"/>
      <c r="H26" s="423"/>
      <c r="I26" s="424"/>
      <c r="J26" s="424"/>
      <c r="K26" s="424"/>
      <c r="L26" s="424"/>
      <c r="M26" s="424"/>
      <c r="N26" s="424"/>
      <c r="O26" s="424"/>
      <c r="P26" s="425"/>
      <c r="Q26" s="190"/>
      <c r="R26" s="190"/>
      <c r="S26" s="124"/>
      <c r="T26" s="124"/>
      <c r="U26" s="43"/>
    </row>
    <row r="27" spans="1:21" ht="17.25" customHeight="1" x14ac:dyDescent="0.45">
      <c r="A27" s="67"/>
      <c r="B27" s="67"/>
      <c r="C27" s="67"/>
      <c r="D27" s="67"/>
      <c r="E27" s="67"/>
      <c r="F27" s="67"/>
      <c r="G27" s="67"/>
      <c r="H27" s="426"/>
      <c r="I27" s="427"/>
      <c r="J27" s="427"/>
      <c r="K27" s="427"/>
      <c r="L27" s="427"/>
      <c r="M27" s="427"/>
      <c r="N27" s="427"/>
      <c r="O27" s="427"/>
      <c r="P27" s="428"/>
      <c r="Q27" s="190"/>
      <c r="R27" s="190"/>
      <c r="S27" s="124"/>
      <c r="T27" s="124"/>
      <c r="U27" s="43"/>
    </row>
    <row r="28" spans="1:21" ht="17.25" customHeight="1" x14ac:dyDescent="0.45">
      <c r="A28" s="67"/>
      <c r="B28" s="67"/>
      <c r="C28" s="67"/>
      <c r="D28" s="67"/>
      <c r="E28" s="67"/>
      <c r="F28" s="67"/>
      <c r="G28" s="67"/>
      <c r="H28" s="429"/>
      <c r="I28" s="430"/>
      <c r="J28" s="430"/>
      <c r="K28" s="430"/>
      <c r="L28" s="430"/>
      <c r="M28" s="430"/>
      <c r="N28" s="430"/>
      <c r="O28" s="430"/>
      <c r="P28" s="431"/>
      <c r="Q28" s="190"/>
      <c r="R28" s="190"/>
      <c r="S28" s="124"/>
      <c r="T28" s="124"/>
      <c r="U28" s="43"/>
    </row>
    <row r="29" spans="1:21" ht="17.25" customHeight="1" x14ac:dyDescent="0.45">
      <c r="A29" s="67"/>
      <c r="B29" s="67"/>
      <c r="C29" s="67"/>
      <c r="D29" s="67"/>
      <c r="E29" s="67"/>
      <c r="F29" s="67"/>
      <c r="G29" s="67"/>
      <c r="H29" s="67"/>
      <c r="I29" s="67"/>
      <c r="J29" s="67"/>
      <c r="K29" s="67"/>
      <c r="L29" s="67"/>
      <c r="M29" s="67"/>
      <c r="N29" s="67"/>
      <c r="O29" s="67"/>
      <c r="P29" s="67"/>
      <c r="Q29" s="67"/>
      <c r="R29" s="67"/>
      <c r="S29" s="67"/>
      <c r="T29" s="124"/>
      <c r="U29" s="43"/>
    </row>
    <row r="30" spans="1:21" ht="17.25" customHeight="1" x14ac:dyDescent="0.45">
      <c r="A30" s="67"/>
      <c r="B30" s="113" t="s">
        <v>803</v>
      </c>
      <c r="C30" s="87"/>
      <c r="D30" s="67"/>
      <c r="E30" s="67"/>
      <c r="F30" s="67"/>
      <c r="G30" s="67"/>
      <c r="H30" s="67"/>
      <c r="I30" s="67"/>
      <c r="J30" s="67"/>
      <c r="K30" s="67"/>
      <c r="L30" s="67"/>
      <c r="M30" s="67"/>
      <c r="N30" s="67"/>
      <c r="O30" s="106"/>
      <c r="P30" s="190"/>
      <c r="Q30" s="190"/>
      <c r="R30" s="190"/>
      <c r="S30" s="124"/>
      <c r="T30" s="124"/>
      <c r="U30" s="43"/>
    </row>
    <row r="31" spans="1:21" ht="17.25" customHeight="1" x14ac:dyDescent="0.45">
      <c r="A31" s="67"/>
      <c r="B31" s="114" t="s">
        <v>698</v>
      </c>
      <c r="C31" s="87" t="s">
        <v>804</v>
      </c>
      <c r="D31" s="67"/>
      <c r="E31" s="67"/>
      <c r="F31" s="67"/>
      <c r="G31" s="67"/>
      <c r="H31" s="67"/>
      <c r="J31" s="416"/>
      <c r="K31" s="416"/>
      <c r="L31" s="67"/>
      <c r="M31" s="43"/>
      <c r="N31" s="43"/>
      <c r="O31" s="106"/>
      <c r="P31" s="190"/>
      <c r="Q31" s="190"/>
      <c r="R31" s="190"/>
      <c r="S31" s="124"/>
      <c r="T31" s="124"/>
      <c r="U31" s="43"/>
    </row>
    <row r="32" spans="1:21" ht="0.75" customHeight="1" x14ac:dyDescent="0.45">
      <c r="A32" s="67"/>
      <c r="B32" s="114"/>
      <c r="C32" s="87"/>
      <c r="D32" s="67"/>
      <c r="E32" s="67"/>
      <c r="F32" s="67"/>
      <c r="G32" s="67"/>
      <c r="H32" s="67" t="s">
        <v>40</v>
      </c>
      <c r="I32" s="67"/>
      <c r="J32" s="67"/>
      <c r="K32" s="67"/>
      <c r="L32" s="67"/>
      <c r="M32" s="67"/>
      <c r="N32" s="67"/>
      <c r="O32" s="106"/>
      <c r="P32" s="190"/>
      <c r="Q32" s="190"/>
      <c r="R32" s="190"/>
      <c r="S32" s="124"/>
      <c r="T32" s="124"/>
      <c r="U32" s="43"/>
    </row>
    <row r="33" spans="1:21" ht="17.25" customHeight="1" x14ac:dyDescent="0.45">
      <c r="A33" s="67"/>
      <c r="B33" s="114" t="str">
        <f>IF(J31="Yes","0.3.2*","")</f>
        <v/>
      </c>
      <c r="C33" s="67" t="str">
        <f>IF(J31="Yes","Please state the changes required including new contact information if relevant.","")</f>
        <v/>
      </c>
      <c r="D33" s="67"/>
      <c r="E33" s="67"/>
      <c r="F33" s="67"/>
      <c r="G33" s="67"/>
      <c r="H33" s="417"/>
      <c r="I33" s="417"/>
      <c r="J33" s="417"/>
      <c r="K33" s="417"/>
      <c r="L33" s="417"/>
      <c r="M33" s="417"/>
      <c r="N33" s="417"/>
      <c r="O33" s="417"/>
      <c r="P33" s="417"/>
      <c r="Q33" s="190"/>
      <c r="R33" s="190"/>
      <c r="S33" s="124"/>
      <c r="T33" s="124"/>
      <c r="U33" s="43"/>
    </row>
    <row r="34" spans="1:21" ht="17.25" customHeight="1" x14ac:dyDescent="0.45">
      <c r="A34" s="67"/>
      <c r="B34" s="67"/>
      <c r="C34" s="67"/>
      <c r="D34" s="67"/>
      <c r="E34" s="67"/>
      <c r="F34" s="67"/>
      <c r="G34" s="67"/>
      <c r="H34" s="417"/>
      <c r="I34" s="417"/>
      <c r="J34" s="417"/>
      <c r="K34" s="417"/>
      <c r="L34" s="417"/>
      <c r="M34" s="417"/>
      <c r="N34" s="417"/>
      <c r="O34" s="417"/>
      <c r="P34" s="417"/>
      <c r="Q34" s="190"/>
      <c r="R34" s="190"/>
      <c r="S34" s="124"/>
      <c r="T34" s="124"/>
      <c r="U34" s="43"/>
    </row>
    <row r="35" spans="1:21" ht="17.25" customHeight="1" x14ac:dyDescent="0.45">
      <c r="A35" s="67"/>
      <c r="B35" s="67"/>
      <c r="C35" s="67"/>
      <c r="D35" s="67"/>
      <c r="E35" s="67"/>
      <c r="F35" s="67"/>
      <c r="G35" s="67"/>
      <c r="H35" s="417"/>
      <c r="I35" s="417"/>
      <c r="J35" s="417"/>
      <c r="K35" s="417"/>
      <c r="L35" s="417"/>
      <c r="M35" s="417"/>
      <c r="N35" s="417"/>
      <c r="O35" s="417"/>
      <c r="P35" s="417"/>
      <c r="Q35" s="190"/>
      <c r="R35" s="190"/>
      <c r="S35" s="124"/>
      <c r="T35" s="124"/>
      <c r="U35" s="43"/>
    </row>
    <row r="36" spans="1:21" ht="17.25" customHeight="1" x14ac:dyDescent="0.45">
      <c r="A36" s="67"/>
      <c r="B36" s="67"/>
      <c r="C36" s="67"/>
      <c r="D36" s="67"/>
      <c r="E36" s="67"/>
      <c r="F36" s="67"/>
      <c r="G36" s="67"/>
      <c r="H36" s="67"/>
      <c r="I36" s="67"/>
      <c r="J36" s="67"/>
      <c r="K36" s="67"/>
      <c r="L36" s="67"/>
      <c r="M36" s="67"/>
      <c r="N36" s="67"/>
      <c r="O36" s="67"/>
      <c r="P36" s="67"/>
      <c r="Q36" s="67"/>
      <c r="R36" s="190"/>
      <c r="S36" s="124"/>
      <c r="T36" s="124"/>
      <c r="U36" s="43"/>
    </row>
    <row r="37" spans="1:21" ht="17.25" customHeight="1" x14ac:dyDescent="0.45">
      <c r="A37" s="67"/>
      <c r="B37" s="113" t="s">
        <v>805</v>
      </c>
      <c r="C37" s="87"/>
      <c r="D37" s="67"/>
      <c r="E37" s="67"/>
      <c r="F37" s="67"/>
      <c r="G37" s="67"/>
      <c r="H37" s="67"/>
      <c r="I37" s="67"/>
      <c r="J37" s="67"/>
      <c r="K37" s="67"/>
      <c r="L37" s="67"/>
      <c r="M37" s="67"/>
      <c r="N37" s="67"/>
      <c r="O37" s="106"/>
      <c r="P37" s="190"/>
      <c r="Q37" s="190"/>
      <c r="R37" s="190"/>
      <c r="S37" s="124"/>
      <c r="T37" s="124"/>
      <c r="U37" s="43"/>
    </row>
    <row r="38" spans="1:21" ht="17.25" customHeight="1" x14ac:dyDescent="0.45">
      <c r="A38" s="67"/>
      <c r="B38" s="114" t="s">
        <v>698</v>
      </c>
      <c r="C38" s="74" t="s">
        <v>800</v>
      </c>
      <c r="D38" s="83"/>
      <c r="F38" s="87"/>
      <c r="G38" s="87"/>
      <c r="I38" s="412"/>
      <c r="J38" s="412"/>
      <c r="K38" s="274"/>
      <c r="L38" s="43"/>
      <c r="M38" s="67"/>
      <c r="N38" s="67"/>
      <c r="O38" s="106"/>
      <c r="P38" s="190"/>
      <c r="Q38" s="190"/>
      <c r="R38" s="190"/>
      <c r="S38" s="124"/>
      <c r="T38" s="124"/>
      <c r="U38" s="43"/>
    </row>
    <row r="39" spans="1:21" ht="17.25" customHeight="1" x14ac:dyDescent="0.45">
      <c r="A39" s="67"/>
      <c r="B39" s="114" t="s">
        <v>699</v>
      </c>
      <c r="C39" s="87" t="s">
        <v>802</v>
      </c>
      <c r="D39" s="67"/>
      <c r="E39" s="67"/>
      <c r="F39" s="67"/>
      <c r="G39" s="67"/>
      <c r="H39" s="67"/>
      <c r="I39" s="416"/>
      <c r="J39" s="416"/>
      <c r="K39" s="67"/>
      <c r="L39" s="67"/>
      <c r="M39" s="67"/>
      <c r="N39" s="67"/>
      <c r="O39" s="106"/>
      <c r="P39" s="190"/>
      <c r="Q39" s="190"/>
      <c r="R39" s="190"/>
      <c r="S39" s="124"/>
      <c r="T39" s="124"/>
      <c r="U39" s="43"/>
    </row>
    <row r="40" spans="1:21" ht="0.75" customHeight="1" x14ac:dyDescent="0.45">
      <c r="A40" s="67"/>
      <c r="B40" s="114" t="s">
        <v>654</v>
      </c>
      <c r="C40" s="87"/>
      <c r="D40" s="67"/>
      <c r="E40" s="67"/>
      <c r="F40" s="67"/>
      <c r="G40" s="67"/>
      <c r="H40" s="67"/>
      <c r="I40" s="67"/>
      <c r="J40" s="67"/>
      <c r="K40" s="67"/>
      <c r="L40" s="67"/>
      <c r="M40" s="67"/>
      <c r="N40" s="67"/>
      <c r="O40" s="106"/>
      <c r="P40" s="190"/>
      <c r="Q40" s="190"/>
      <c r="R40" s="190"/>
      <c r="S40" s="124"/>
      <c r="T40" s="124"/>
      <c r="U40" s="43"/>
    </row>
    <row r="41" spans="1:21" ht="17.25" customHeight="1" x14ac:dyDescent="0.45">
      <c r="A41" s="67"/>
      <c r="B41" s="114" t="str">
        <f>IF(I39="Yes","0.3.3*","")</f>
        <v/>
      </c>
      <c r="C41" s="67" t="str">
        <f>IF(I39="Yes","Please state the changes required including new contact information if relevant.","")</f>
        <v/>
      </c>
      <c r="D41" s="67"/>
      <c r="E41" s="67"/>
      <c r="F41" s="67"/>
      <c r="G41" s="67"/>
      <c r="H41" s="417"/>
      <c r="I41" s="417"/>
      <c r="J41" s="417"/>
      <c r="K41" s="417"/>
      <c r="L41" s="417"/>
      <c r="M41" s="417"/>
      <c r="N41" s="417"/>
      <c r="O41" s="417"/>
      <c r="P41" s="417"/>
      <c r="Q41" s="190"/>
      <c r="R41" s="190"/>
      <c r="S41" s="124"/>
      <c r="T41" s="124"/>
      <c r="U41" s="43"/>
    </row>
    <row r="42" spans="1:21" ht="17.25" customHeight="1" x14ac:dyDescent="0.45">
      <c r="A42" s="67"/>
      <c r="B42" s="67"/>
      <c r="C42" s="67"/>
      <c r="D42" s="67"/>
      <c r="E42" s="67"/>
      <c r="F42" s="67"/>
      <c r="G42" s="67"/>
      <c r="H42" s="417"/>
      <c r="I42" s="417"/>
      <c r="J42" s="417"/>
      <c r="K42" s="417"/>
      <c r="L42" s="417"/>
      <c r="M42" s="417"/>
      <c r="N42" s="417"/>
      <c r="O42" s="417"/>
      <c r="P42" s="417"/>
      <c r="Q42" s="190"/>
      <c r="R42" s="190"/>
      <c r="S42" s="124"/>
      <c r="T42" s="124"/>
      <c r="U42" s="43"/>
    </row>
    <row r="43" spans="1:21" ht="17.25" customHeight="1" x14ac:dyDescent="0.45">
      <c r="A43" s="67"/>
      <c r="B43" s="67"/>
      <c r="C43" s="67"/>
      <c r="D43" s="67"/>
      <c r="E43" s="67"/>
      <c r="F43" s="67"/>
      <c r="G43" s="67"/>
      <c r="H43" s="417"/>
      <c r="I43" s="417"/>
      <c r="J43" s="417"/>
      <c r="K43" s="417"/>
      <c r="L43" s="417"/>
      <c r="M43" s="417"/>
      <c r="N43" s="417"/>
      <c r="O43" s="417"/>
      <c r="P43" s="417"/>
      <c r="Q43" s="190"/>
      <c r="R43" s="190"/>
      <c r="S43" s="124"/>
      <c r="T43" s="124"/>
      <c r="U43" s="43"/>
    </row>
    <row r="44" spans="1:21" ht="17.25" customHeight="1" x14ac:dyDescent="0.45">
      <c r="A44" s="67"/>
      <c r="B44" s="114"/>
      <c r="C44" s="110"/>
      <c r="D44" s="110"/>
      <c r="E44" s="110"/>
      <c r="F44" s="110"/>
      <c r="G44" s="110"/>
      <c r="H44" s="110"/>
      <c r="I44" s="110"/>
      <c r="J44" s="110"/>
      <c r="K44" s="110"/>
      <c r="L44" s="67"/>
      <c r="M44" s="67"/>
      <c r="N44" s="67"/>
      <c r="O44" s="106"/>
      <c r="P44" s="131"/>
      <c r="Q44" s="131"/>
      <c r="R44" s="131"/>
      <c r="S44" s="124"/>
      <c r="T44" s="124"/>
      <c r="U44" s="43"/>
    </row>
    <row r="45" spans="1:21" ht="17.25" customHeight="1" x14ac:dyDescent="0.45">
      <c r="A45" s="67"/>
      <c r="B45" s="113" t="s">
        <v>655</v>
      </c>
      <c r="C45" s="87"/>
      <c r="D45" s="110"/>
      <c r="E45" s="110"/>
      <c r="F45" s="110"/>
      <c r="G45" s="110"/>
      <c r="H45" s="110"/>
      <c r="I45" s="110"/>
      <c r="J45" s="110"/>
      <c r="K45" s="110" t="s">
        <v>38</v>
      </c>
      <c r="L45" s="67"/>
      <c r="M45" s="67"/>
      <c r="N45" s="67"/>
      <c r="O45" s="106"/>
      <c r="P45" s="131"/>
      <c r="Q45" s="131"/>
      <c r="R45" s="131"/>
      <c r="S45" s="124"/>
      <c r="T45" s="124"/>
      <c r="U45" s="43"/>
    </row>
    <row r="46" spans="1:21" ht="17.25" customHeight="1" x14ac:dyDescent="0.45">
      <c r="A46" s="67"/>
      <c r="B46" s="114" t="s">
        <v>656</v>
      </c>
      <c r="C46" s="49" t="s">
        <v>67</v>
      </c>
      <c r="D46" s="83"/>
      <c r="E46" s="43"/>
      <c r="F46" s="110"/>
      <c r="G46" s="110"/>
      <c r="H46" s="420"/>
      <c r="I46" s="421"/>
      <c r="J46" s="110"/>
      <c r="K46" s="422"/>
      <c r="L46" s="422"/>
      <c r="M46" s="422"/>
      <c r="N46" s="422"/>
      <c r="O46" s="422"/>
      <c r="P46" s="422"/>
      <c r="Q46" s="131"/>
      <c r="R46" s="131"/>
      <c r="S46" s="124"/>
      <c r="T46" s="124"/>
      <c r="U46" s="43"/>
    </row>
    <row r="47" spans="1:21" ht="17.25" customHeight="1" x14ac:dyDescent="0.45">
      <c r="A47" s="67"/>
      <c r="B47" s="114" t="s">
        <v>657</v>
      </c>
      <c r="C47" s="49" t="s">
        <v>806</v>
      </c>
      <c r="D47" s="83"/>
      <c r="E47" s="43"/>
      <c r="F47" s="110"/>
      <c r="G47" s="110"/>
      <c r="H47" s="420"/>
      <c r="I47" s="421"/>
      <c r="J47" s="110"/>
      <c r="K47" s="422"/>
      <c r="L47" s="422"/>
      <c r="M47" s="422"/>
      <c r="N47" s="422"/>
      <c r="O47" s="422"/>
      <c r="P47" s="422"/>
      <c r="Q47" s="43"/>
      <c r="R47" s="43"/>
      <c r="S47" s="110"/>
      <c r="T47" s="106"/>
      <c r="U47" s="43"/>
    </row>
    <row r="48" spans="1:21" ht="17.25" customHeight="1" x14ac:dyDescent="0.45">
      <c r="A48" s="67"/>
      <c r="B48" s="114" t="s">
        <v>658</v>
      </c>
      <c r="C48" s="49" t="s">
        <v>807</v>
      </c>
      <c r="D48" s="83"/>
      <c r="E48" s="43"/>
      <c r="F48" s="110"/>
      <c r="G48" s="110"/>
      <c r="H48" s="420"/>
      <c r="I48" s="421"/>
      <c r="J48" s="110"/>
      <c r="K48" s="422"/>
      <c r="L48" s="422"/>
      <c r="M48" s="422"/>
      <c r="N48" s="422"/>
      <c r="O48" s="422"/>
      <c r="P48" s="422"/>
      <c r="Q48" s="43"/>
      <c r="R48" s="43"/>
      <c r="S48" s="110"/>
      <c r="T48" s="106"/>
      <c r="U48" s="43"/>
    </row>
    <row r="49" spans="1:21" ht="17.25" customHeight="1" x14ac:dyDescent="0.45">
      <c r="A49" s="67"/>
      <c r="B49" s="114"/>
      <c r="C49" s="110"/>
      <c r="D49" s="110"/>
      <c r="E49" s="110"/>
      <c r="F49" s="110"/>
      <c r="G49" s="110"/>
      <c r="H49" s="110"/>
      <c r="I49" s="110"/>
      <c r="J49" s="110"/>
      <c r="K49" s="110"/>
      <c r="L49" s="54"/>
      <c r="M49" s="54"/>
      <c r="N49" s="49"/>
      <c r="O49" s="43"/>
      <c r="P49" s="43"/>
      <c r="Q49" s="43"/>
      <c r="R49" s="43"/>
      <c r="S49" s="110"/>
      <c r="T49" s="106"/>
      <c r="U49" s="43"/>
    </row>
    <row r="50" spans="1:21" ht="17.25" customHeight="1" x14ac:dyDescent="0.45">
      <c r="A50" s="67"/>
      <c r="B50" s="114"/>
      <c r="C50" s="110"/>
      <c r="D50" s="110"/>
      <c r="E50" s="110"/>
      <c r="F50" s="110"/>
      <c r="G50" s="110"/>
      <c r="H50" s="110"/>
      <c r="I50" s="110"/>
      <c r="J50" s="110"/>
      <c r="K50" s="110"/>
      <c r="L50" s="54"/>
      <c r="M50" s="54"/>
      <c r="N50" s="49"/>
      <c r="O50" s="43"/>
      <c r="P50" s="43"/>
      <c r="Q50" s="43"/>
      <c r="R50" s="43"/>
      <c r="S50" s="110"/>
      <c r="T50" s="106"/>
      <c r="U50" s="43"/>
    </row>
    <row r="51" spans="1:21" ht="17.25" hidden="1" customHeight="1" x14ac:dyDescent="0.45">
      <c r="A51" s="67" t="s">
        <v>640</v>
      </c>
      <c r="B51" s="114"/>
      <c r="C51" s="110" t="e">
        <f>SUM(C52:C66)</f>
        <v>#REF!</v>
      </c>
      <c r="D51" s="110"/>
      <c r="E51" s="110"/>
      <c r="F51" s="110"/>
      <c r="G51" s="110"/>
      <c r="H51" s="110"/>
      <c r="I51" s="110"/>
      <c r="J51" s="110"/>
      <c r="K51" s="110"/>
      <c r="L51" s="54"/>
      <c r="M51" s="54"/>
      <c r="N51" s="49"/>
      <c r="O51" s="43"/>
      <c r="P51" s="43"/>
      <c r="Q51" s="43"/>
      <c r="R51" s="43"/>
      <c r="S51" s="110"/>
      <c r="T51" s="106"/>
      <c r="U51" s="43"/>
    </row>
    <row r="52" spans="1:21" ht="17.25" hidden="1" customHeight="1" x14ac:dyDescent="0.45">
      <c r="A52" s="67" t="s">
        <v>640</v>
      </c>
      <c r="B52" s="114" t="s">
        <v>696</v>
      </c>
      <c r="C52" s="110" t="e">
        <f>IF(#REF!="",1,0)</f>
        <v>#REF!</v>
      </c>
      <c r="D52" s="43"/>
      <c r="E52" s="110"/>
      <c r="F52" s="110"/>
      <c r="G52" s="110"/>
      <c r="H52" s="110"/>
      <c r="I52" s="110"/>
      <c r="J52" s="110"/>
      <c r="K52" s="110"/>
      <c r="L52" s="54"/>
      <c r="M52" s="54"/>
      <c r="N52" s="49"/>
      <c r="O52" s="43"/>
      <c r="P52" s="43"/>
      <c r="Q52" s="43"/>
      <c r="R52" s="43"/>
      <c r="S52" s="110"/>
      <c r="T52" s="106"/>
      <c r="U52" s="43"/>
    </row>
    <row r="53" spans="1:21" ht="17.25" hidden="1" customHeight="1" x14ac:dyDescent="0.45">
      <c r="A53" s="67" t="s">
        <v>640</v>
      </c>
      <c r="B53" s="114" t="s">
        <v>697</v>
      </c>
      <c r="C53" s="110">
        <f>IF(H18="",1,0)</f>
        <v>1</v>
      </c>
      <c r="D53" s="43"/>
      <c r="E53" s="110"/>
      <c r="F53" s="110"/>
      <c r="G53" s="110"/>
      <c r="H53" s="110"/>
      <c r="I53" s="110"/>
      <c r="J53" s="110"/>
      <c r="K53" s="110"/>
      <c r="L53" s="54"/>
      <c r="M53" s="54"/>
      <c r="N53" s="49"/>
      <c r="O53" s="43"/>
      <c r="P53" s="43"/>
      <c r="Q53" s="43"/>
      <c r="R53" s="43"/>
      <c r="S53" s="110"/>
      <c r="T53" s="106"/>
      <c r="U53" s="43"/>
    </row>
    <row r="54" spans="1:21" ht="17.25" hidden="1" customHeight="1" x14ac:dyDescent="0.45">
      <c r="A54" s="67" t="s">
        <v>640</v>
      </c>
      <c r="B54" s="114" t="s">
        <v>649</v>
      </c>
      <c r="C54" s="110">
        <f>IF(H19="",1,0)</f>
        <v>1</v>
      </c>
      <c r="D54" s="43"/>
      <c r="E54" s="110"/>
      <c r="F54" s="110"/>
      <c r="G54" s="110"/>
      <c r="H54" s="110"/>
      <c r="I54" s="110"/>
      <c r="J54" s="110"/>
      <c r="K54" s="110"/>
      <c r="L54" s="54"/>
      <c r="M54" s="54"/>
      <c r="N54" s="49"/>
      <c r="O54" s="43"/>
      <c r="P54" s="43"/>
      <c r="Q54" s="43"/>
      <c r="R54" s="43"/>
      <c r="S54" s="110"/>
      <c r="T54" s="106"/>
      <c r="U54" s="43"/>
    </row>
    <row r="55" spans="1:21" ht="17.25" hidden="1" customHeight="1" x14ac:dyDescent="0.45">
      <c r="A55" s="67" t="s">
        <v>640</v>
      </c>
      <c r="B55" s="114" t="s">
        <v>650</v>
      </c>
      <c r="C55" s="110">
        <f>IF(H20="",1,0)</f>
        <v>1</v>
      </c>
      <c r="D55" s="43"/>
      <c r="E55" s="110"/>
      <c r="F55" s="110"/>
      <c r="G55" s="110"/>
      <c r="H55" s="110"/>
      <c r="I55" s="110"/>
      <c r="J55" s="110"/>
      <c r="K55" s="110"/>
      <c r="L55" s="54"/>
      <c r="M55" s="54"/>
      <c r="N55" s="49"/>
      <c r="O55" s="43"/>
      <c r="P55" s="43"/>
      <c r="Q55" s="43"/>
      <c r="R55" s="43"/>
      <c r="S55" s="110"/>
      <c r="T55" s="106"/>
      <c r="U55" s="43"/>
    </row>
    <row r="56" spans="1:21" ht="17.25" hidden="1" customHeight="1" x14ac:dyDescent="0.45">
      <c r="A56" s="67" t="s">
        <v>640</v>
      </c>
      <c r="B56" s="114" t="s">
        <v>651</v>
      </c>
      <c r="C56" s="110">
        <f>IF(H21="",1,0)</f>
        <v>1</v>
      </c>
      <c r="D56" s="43"/>
      <c r="E56" s="110"/>
      <c r="F56" s="110"/>
      <c r="G56" s="110"/>
      <c r="H56" s="110"/>
      <c r="I56" s="110"/>
      <c r="J56" s="110"/>
      <c r="K56" s="110"/>
      <c r="L56" s="54"/>
      <c r="M56" s="54"/>
      <c r="N56" s="49"/>
      <c r="O56" s="43"/>
      <c r="P56" s="43"/>
      <c r="Q56" s="43"/>
      <c r="R56" s="43"/>
      <c r="S56" s="110"/>
      <c r="T56" s="106"/>
      <c r="U56" s="43"/>
    </row>
    <row r="57" spans="1:21" ht="17.25" hidden="1" customHeight="1" x14ac:dyDescent="0.45">
      <c r="A57" s="67" t="s">
        <v>640</v>
      </c>
      <c r="B57" s="114" t="s">
        <v>652</v>
      </c>
      <c r="C57" s="110">
        <f>IF(J24="",1,0)</f>
        <v>1</v>
      </c>
      <c r="D57" s="110"/>
      <c r="E57" s="110"/>
      <c r="F57" s="110"/>
      <c r="G57" s="110"/>
      <c r="H57" s="110"/>
      <c r="I57" s="110"/>
      <c r="J57" s="110"/>
      <c r="K57" s="110"/>
      <c r="L57" s="54"/>
      <c r="M57" s="54"/>
      <c r="N57" s="49"/>
      <c r="O57" s="43"/>
      <c r="P57" s="43"/>
      <c r="Q57" s="43"/>
      <c r="R57" s="43"/>
      <c r="S57" s="110"/>
      <c r="T57" s="106"/>
      <c r="U57" s="43"/>
    </row>
    <row r="58" spans="1:21" ht="17.25" hidden="1" customHeight="1" x14ac:dyDescent="0.45">
      <c r="A58" s="67" t="s">
        <v>640</v>
      </c>
      <c r="B58" s="114" t="s">
        <v>661</v>
      </c>
      <c r="C58" s="110">
        <f>IF(J24="No",0,IF(H26="",1,0))</f>
        <v>1</v>
      </c>
      <c r="D58" s="110"/>
      <c r="E58" s="110"/>
      <c r="F58" s="110"/>
      <c r="G58" s="110"/>
      <c r="H58" s="110"/>
      <c r="I58" s="110"/>
      <c r="J58" s="110"/>
      <c r="K58" s="110"/>
      <c r="L58" s="54"/>
      <c r="M58" s="54"/>
      <c r="N58" s="49"/>
      <c r="O58" s="43"/>
      <c r="P58" s="43"/>
      <c r="Q58" s="43"/>
      <c r="R58" s="43"/>
      <c r="S58" s="110"/>
      <c r="T58" s="106"/>
      <c r="U58" s="43"/>
    </row>
    <row r="59" spans="1:21" ht="17.25" hidden="1" customHeight="1" x14ac:dyDescent="0.45">
      <c r="A59" s="67" t="s">
        <v>640</v>
      </c>
      <c r="B59" s="114" t="s">
        <v>698</v>
      </c>
      <c r="C59" s="110">
        <f>IF(I38="",1,0)</f>
        <v>1</v>
      </c>
      <c r="D59" s="110"/>
      <c r="E59" s="110"/>
      <c r="F59" s="110"/>
      <c r="G59" s="110"/>
      <c r="H59" s="110"/>
      <c r="I59" s="110"/>
      <c r="J59" s="110"/>
      <c r="K59" s="110"/>
      <c r="L59" s="54"/>
      <c r="M59" s="54"/>
      <c r="N59" s="49"/>
      <c r="O59" s="43"/>
      <c r="P59" s="43"/>
      <c r="Q59" s="43"/>
      <c r="R59" s="43"/>
      <c r="S59" s="110"/>
      <c r="T59" s="106"/>
      <c r="U59" s="43"/>
    </row>
    <row r="60" spans="1:21" ht="17.25" hidden="1" customHeight="1" x14ac:dyDescent="0.45">
      <c r="A60" s="67" t="s">
        <v>640</v>
      </c>
      <c r="B60" s="114" t="s">
        <v>699</v>
      </c>
      <c r="C60" s="110">
        <f>IF(I39="",1,0)</f>
        <v>1</v>
      </c>
      <c r="D60" s="110"/>
      <c r="E60" s="110"/>
      <c r="F60" s="110"/>
      <c r="G60" s="110"/>
      <c r="H60" s="110"/>
      <c r="I60" s="110"/>
      <c r="J60" s="110"/>
      <c r="K60" s="110"/>
      <c r="L60" s="54"/>
      <c r="M60" s="54"/>
      <c r="N60" s="49"/>
      <c r="O60" s="43"/>
      <c r="P60" s="43"/>
      <c r="Q60" s="43"/>
      <c r="R60" s="43"/>
      <c r="S60" s="110"/>
      <c r="T60" s="106"/>
      <c r="U60" s="43"/>
    </row>
    <row r="61" spans="1:21" ht="17.25" hidden="1" customHeight="1" x14ac:dyDescent="0.45">
      <c r="A61" s="67" t="s">
        <v>640</v>
      </c>
      <c r="B61" s="114" t="s">
        <v>654</v>
      </c>
      <c r="C61" s="110">
        <f>IF(I39="No",0,IF(H41="",1,0))</f>
        <v>1</v>
      </c>
      <c r="D61" s="110"/>
      <c r="E61" s="110"/>
      <c r="F61" s="110"/>
      <c r="G61" s="110"/>
      <c r="H61" s="110"/>
      <c r="I61" s="110"/>
      <c r="J61" s="110"/>
      <c r="K61" s="110"/>
      <c r="L61" s="54"/>
      <c r="M61" s="54"/>
      <c r="N61" s="49"/>
      <c r="O61" s="43"/>
      <c r="P61" s="43"/>
      <c r="Q61" s="43"/>
      <c r="R61" s="43"/>
      <c r="S61" s="110"/>
      <c r="T61" s="106"/>
      <c r="U61" s="43"/>
    </row>
    <row r="62" spans="1:21" ht="17.25" hidden="1" customHeight="1" x14ac:dyDescent="0.45">
      <c r="A62" s="67" t="s">
        <v>640</v>
      </c>
      <c r="B62" s="114" t="s">
        <v>656</v>
      </c>
      <c r="C62" s="110">
        <f>IF(H46="",1,0)</f>
        <v>1</v>
      </c>
      <c r="D62" s="110"/>
      <c r="E62" s="110"/>
      <c r="F62" s="110"/>
      <c r="G62" s="110"/>
      <c r="H62" s="110"/>
      <c r="I62" s="110"/>
      <c r="J62" s="110"/>
      <c r="K62" s="110"/>
      <c r="L62" s="54"/>
      <c r="M62" s="54"/>
      <c r="N62" s="49"/>
      <c r="O62" s="43"/>
      <c r="P62" s="43"/>
      <c r="Q62" s="43"/>
      <c r="R62" s="43"/>
      <c r="S62" s="110"/>
      <c r="T62" s="106"/>
      <c r="U62" s="43"/>
    </row>
    <row r="63" spans="1:21" ht="17.25" hidden="1" customHeight="1" x14ac:dyDescent="0.45">
      <c r="A63" s="67" t="s">
        <v>640</v>
      </c>
      <c r="B63" s="114" t="s">
        <v>657</v>
      </c>
      <c r="C63" s="110" t="e">
        <f>IF(#REF!="",1,0)</f>
        <v>#REF!</v>
      </c>
      <c r="D63" s="110"/>
      <c r="E63" s="110"/>
      <c r="F63" s="110"/>
      <c r="G63" s="110"/>
      <c r="H63" s="110"/>
      <c r="I63" s="110"/>
      <c r="J63" s="110"/>
      <c r="K63" s="110"/>
      <c r="L63" s="54"/>
      <c r="M63" s="54"/>
      <c r="N63" s="49"/>
      <c r="O63" s="43"/>
      <c r="P63" s="43"/>
      <c r="Q63" s="43"/>
      <c r="R63" s="43"/>
      <c r="S63" s="110"/>
      <c r="T63" s="106"/>
      <c r="U63" s="43"/>
    </row>
    <row r="64" spans="1:21" ht="17.25" hidden="1" customHeight="1" x14ac:dyDescent="0.45">
      <c r="A64" s="67" t="s">
        <v>640</v>
      </c>
      <c r="B64" s="114" t="s">
        <v>658</v>
      </c>
      <c r="C64" s="110">
        <f>IF(H47="",1,0)</f>
        <v>1</v>
      </c>
      <c r="D64" s="110"/>
      <c r="E64" s="110"/>
      <c r="F64" s="110"/>
      <c r="G64" s="110"/>
      <c r="H64" s="110"/>
      <c r="I64" s="110"/>
      <c r="J64" s="110"/>
      <c r="K64" s="110"/>
      <c r="L64" s="54"/>
      <c r="M64" s="54"/>
      <c r="N64" s="49"/>
      <c r="O64" s="43"/>
      <c r="P64" s="43"/>
      <c r="Q64" s="43"/>
      <c r="R64" s="43"/>
      <c r="S64" s="110"/>
      <c r="T64" s="106"/>
      <c r="U64" s="43"/>
    </row>
    <row r="65" spans="1:21" ht="17.25" hidden="1" customHeight="1" x14ac:dyDescent="0.45">
      <c r="A65" s="67" t="s">
        <v>640</v>
      </c>
      <c r="B65" s="114" t="s">
        <v>659</v>
      </c>
      <c r="C65" s="110" t="e">
        <f>IF(#REF!="",1,0)</f>
        <v>#REF!</v>
      </c>
      <c r="D65" s="110"/>
      <c r="E65" s="110"/>
      <c r="F65" s="110"/>
      <c r="G65" s="110"/>
      <c r="H65" s="110"/>
      <c r="I65" s="110"/>
      <c r="J65" s="110"/>
      <c r="K65" s="110"/>
      <c r="L65" s="54"/>
      <c r="M65" s="54"/>
      <c r="N65" s="49"/>
      <c r="O65" s="43"/>
      <c r="P65" s="43"/>
      <c r="Q65" s="43"/>
      <c r="R65" s="43"/>
      <c r="S65" s="110"/>
      <c r="T65" s="106"/>
      <c r="U65" s="43"/>
    </row>
    <row r="66" spans="1:21" ht="17.25" hidden="1" customHeight="1" x14ac:dyDescent="0.45">
      <c r="A66" s="67" t="s">
        <v>640</v>
      </c>
      <c r="B66" s="114" t="s">
        <v>660</v>
      </c>
      <c r="C66" s="110">
        <f>IF(H48="",1,0)</f>
        <v>1</v>
      </c>
      <c r="D66" s="110"/>
      <c r="E66" s="110"/>
      <c r="F66" s="110"/>
      <c r="G66" s="110"/>
      <c r="H66" s="110"/>
      <c r="I66" s="110"/>
      <c r="J66" s="110"/>
      <c r="K66" s="110"/>
      <c r="L66" s="54"/>
      <c r="M66" s="54"/>
      <c r="N66" s="49"/>
      <c r="O66" s="43"/>
      <c r="P66" s="43"/>
      <c r="Q66" s="43"/>
      <c r="R66" s="43"/>
      <c r="S66" s="110"/>
      <c r="T66" s="106"/>
      <c r="U66" s="43"/>
    </row>
    <row r="67" spans="1:21" ht="17.25" customHeight="1" x14ac:dyDescent="0.45">
      <c r="A67" s="67"/>
      <c r="B67" s="96" t="s">
        <v>611</v>
      </c>
      <c r="C67" s="110"/>
      <c r="D67" s="110"/>
      <c r="E67" s="110"/>
      <c r="F67" s="110"/>
      <c r="G67" s="110"/>
      <c r="H67" s="110"/>
      <c r="I67" s="110"/>
      <c r="J67" s="110"/>
      <c r="K67" s="110"/>
      <c r="L67" s="54"/>
      <c r="M67" s="54"/>
      <c r="N67" s="49"/>
      <c r="O67" s="43"/>
      <c r="P67" s="43"/>
      <c r="Q67" s="43"/>
      <c r="R67" s="43"/>
      <c r="S67" s="110"/>
      <c r="T67" s="106"/>
      <c r="U67" s="43"/>
    </row>
    <row r="68" spans="1:21" ht="18" customHeight="1" x14ac:dyDescent="0.45">
      <c r="A68" s="67"/>
      <c r="B68" s="114"/>
      <c r="C68" s="49"/>
      <c r="D68" s="49"/>
      <c r="E68" s="49"/>
      <c r="F68" s="49"/>
      <c r="G68" s="49"/>
      <c r="H68" s="49"/>
      <c r="I68" s="49"/>
      <c r="J68" s="49"/>
      <c r="K68" s="49"/>
      <c r="L68" s="49"/>
      <c r="M68" s="49"/>
      <c r="N68" s="84"/>
      <c r="O68" s="84"/>
      <c r="P68" s="84"/>
      <c r="Q68" s="49"/>
      <c r="R68" s="49"/>
      <c r="S68" s="43"/>
      <c r="T68" s="43"/>
      <c r="U68" s="43"/>
    </row>
    <row r="69" spans="1:21" ht="15.4" x14ac:dyDescent="0.45">
      <c r="A69" s="67"/>
      <c r="B69" s="64"/>
      <c r="C69" s="43"/>
      <c r="D69" s="43"/>
      <c r="E69" s="43"/>
      <c r="F69" s="43"/>
      <c r="G69" s="43"/>
      <c r="H69" s="43"/>
      <c r="I69" s="43"/>
      <c r="J69" s="43"/>
      <c r="K69" s="43"/>
      <c r="L69" s="43"/>
      <c r="M69" s="43"/>
      <c r="N69" s="49"/>
      <c r="O69" s="49"/>
      <c r="P69" s="49"/>
      <c r="Q69" s="49"/>
      <c r="R69" s="43"/>
      <c r="S69" s="43"/>
      <c r="T69" s="43"/>
      <c r="U69" s="43"/>
    </row>
    <row r="70" spans="1:21" ht="14.45" customHeight="1" x14ac:dyDescent="0.45">
      <c r="A70" s="67"/>
      <c r="B70" s="49"/>
      <c r="C70" s="43"/>
      <c r="D70" s="43"/>
      <c r="E70" s="43"/>
      <c r="F70" s="43"/>
      <c r="G70" s="43"/>
      <c r="H70" s="43"/>
      <c r="I70" s="43"/>
      <c r="J70" s="43"/>
      <c r="K70" s="43"/>
      <c r="L70" s="43"/>
      <c r="M70" s="43"/>
      <c r="N70" s="43"/>
      <c r="O70" s="43"/>
      <c r="P70" s="43"/>
      <c r="Q70" s="43"/>
      <c r="R70" s="43"/>
      <c r="S70" s="43"/>
      <c r="T70" s="43"/>
      <c r="U70" s="43"/>
    </row>
    <row r="71" spans="1:21" ht="14.45" customHeight="1" x14ac:dyDescent="0.45">
      <c r="A71" s="43"/>
      <c r="B71" s="418"/>
      <c r="C71" s="418"/>
      <c r="D71" s="418"/>
      <c r="E71" s="418"/>
      <c r="F71" s="418"/>
      <c r="G71" s="418"/>
      <c r="H71" s="418"/>
      <c r="I71" s="418"/>
      <c r="J71" s="418"/>
      <c r="K71" s="418"/>
      <c r="L71" s="418"/>
      <c r="M71" s="418"/>
      <c r="N71" s="418"/>
      <c r="O71" s="418"/>
      <c r="P71" s="418"/>
      <c r="Q71" s="66"/>
      <c r="R71" s="66"/>
      <c r="S71" s="43"/>
      <c r="T71" s="43"/>
      <c r="U71" s="43"/>
    </row>
    <row r="72" spans="1:21" ht="14.45" hidden="1" customHeight="1" x14ac:dyDescent="0.45">
      <c r="A72" s="43"/>
      <c r="B72" s="43"/>
      <c r="C72" s="188"/>
      <c r="D72" s="188"/>
      <c r="E72" s="188"/>
      <c r="F72" s="188"/>
      <c r="G72" s="188"/>
      <c r="H72" s="188"/>
      <c r="I72" s="188"/>
      <c r="J72" s="188"/>
      <c r="K72" s="188"/>
      <c r="L72" s="188"/>
      <c r="M72" s="188"/>
      <c r="N72" s="188"/>
      <c r="O72" s="188"/>
      <c r="P72" s="188"/>
      <c r="Q72" s="188"/>
      <c r="R72" s="66"/>
      <c r="S72" s="43"/>
      <c r="T72" s="43"/>
      <c r="U72" s="43"/>
    </row>
    <row r="73" spans="1:21" hidden="1" x14ac:dyDescent="0.45"/>
    <row r="74" spans="1:21" hidden="1" x14ac:dyDescent="0.45"/>
    <row r="75" spans="1:21" hidden="1" x14ac:dyDescent="0.45"/>
    <row r="76" spans="1:21" hidden="1" x14ac:dyDescent="0.45"/>
    <row r="77" spans="1:21" hidden="1" x14ac:dyDescent="0.45"/>
    <row r="78" spans="1:21" hidden="1" x14ac:dyDescent="0.45"/>
    <row r="79" spans="1:21" hidden="1" x14ac:dyDescent="0.45"/>
    <row r="80" spans="1:21" hidden="1" x14ac:dyDescent="0.45"/>
    <row r="81" hidden="1" x14ac:dyDescent="0.45"/>
    <row r="82" hidden="1" x14ac:dyDescent="0.45"/>
    <row r="83" hidden="1" x14ac:dyDescent="0.45"/>
    <row r="84" hidden="1" x14ac:dyDescent="0.45"/>
    <row r="85" hidden="1" x14ac:dyDescent="0.45"/>
  </sheetData>
  <sheetProtection password="E291" sheet="1" objects="1" scenarios="1"/>
  <mergeCells count="24">
    <mergeCell ref="J31:K31"/>
    <mergeCell ref="H33:P35"/>
    <mergeCell ref="B71:P71"/>
    <mergeCell ref="D3:F4"/>
    <mergeCell ref="I39:J39"/>
    <mergeCell ref="H41:P43"/>
    <mergeCell ref="H46:I46"/>
    <mergeCell ref="K46:P48"/>
    <mergeCell ref="H47:I47"/>
    <mergeCell ref="H48:I48"/>
    <mergeCell ref="H21:P21"/>
    <mergeCell ref="J24:K24"/>
    <mergeCell ref="H26:P28"/>
    <mergeCell ref="I38:J38"/>
    <mergeCell ref="H20:P20"/>
    <mergeCell ref="H19:P19"/>
    <mergeCell ref="L1:M2"/>
    <mergeCell ref="B7:D8"/>
    <mergeCell ref="B9:L10"/>
    <mergeCell ref="H18:P18"/>
    <mergeCell ref="B5:I6"/>
    <mergeCell ref="O10:R11"/>
    <mergeCell ref="P8:S9"/>
    <mergeCell ref="P6:R7"/>
  </mergeCells>
  <conditionalFormatting sqref="H26:P28">
    <cfRule type="expression" dxfId="189" priority="103">
      <formula>IF($J$24&lt;&gt;"Yes",1,0)</formula>
    </cfRule>
  </conditionalFormatting>
  <conditionalFormatting sqref="H33:P35">
    <cfRule type="expression" dxfId="188" priority="2">
      <formula>IF($J$31="Yes",1,0)</formula>
    </cfRule>
  </conditionalFormatting>
  <conditionalFormatting sqref="H41:P43">
    <cfRule type="expression" dxfId="187" priority="1">
      <formula>IF($I$39="Yes",1,0)</formula>
    </cfRule>
  </conditionalFormatting>
  <dataValidations count="3">
    <dataValidation type="list" allowBlank="1" showInputMessage="1" showErrorMessage="1" sqref="I38" xr:uid="{00000000-0002-0000-0300-000000000000}">
      <formula1>"Select, Yes, No"</formula1>
    </dataValidation>
    <dataValidation type="list" allowBlank="1" showInputMessage="1" showErrorMessage="1" sqref="J24:K24 I39:J39 J31:K31" xr:uid="{00000000-0002-0000-0300-000001000000}">
      <formula1>"Yes, No"</formula1>
    </dataValidation>
    <dataValidation type="list" allowBlank="1" showInputMessage="1" showErrorMessage="1" sqref="H46:I48" xr:uid="{00000000-0002-0000-0300-000002000000}">
      <formula1>"Yes,No"</formula1>
    </dataValidation>
  </dataValidations>
  <hyperlinks>
    <hyperlink ref="L1:M2" location="'Home page'!A1" display="Click here to go back to the home page" xr:uid="{00000000-0004-0000-0300-000000000000}"/>
  </hyperlinks>
  <pageMargins left="0.7" right="0.7" top="0.75" bottom="0.75" header="0.3" footer="0.3"/>
  <pageSetup paperSize="9" scale="54"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B147"/>
  <sheetViews>
    <sheetView showRowColHeaders="0" zoomScale="80" zoomScaleNormal="80" workbookViewId="0">
      <selection activeCell="A20" sqref="A20"/>
    </sheetView>
  </sheetViews>
  <sheetFormatPr defaultColWidth="0" defaultRowHeight="15" customHeight="1" zeroHeight="1" x14ac:dyDescent="0.45"/>
  <cols>
    <col min="1" max="1" width="4" customWidth="1"/>
    <col min="2" max="2" width="9.1328125" customWidth="1"/>
    <col min="3" max="7" width="17.1328125" customWidth="1"/>
    <col min="8" max="8" width="13" customWidth="1"/>
    <col min="9" max="9" width="5" customWidth="1"/>
    <col min="10" max="10" width="14.265625" customWidth="1"/>
    <col min="11" max="11" width="22.1328125" customWidth="1"/>
    <col min="12" max="12" width="14.3984375" customWidth="1"/>
    <col min="13" max="13" width="14.73046875" customWidth="1"/>
    <col min="14" max="14" width="6.3984375" customWidth="1"/>
    <col min="15" max="16" width="9.1328125" customWidth="1"/>
    <col min="17" max="17" width="13.73046875" customWidth="1"/>
    <col min="18" max="18" width="13.86328125" customWidth="1"/>
    <col min="19" max="19" width="9.1328125" customWidth="1"/>
    <col min="20" max="21" width="3.59765625" customWidth="1"/>
    <col min="22" max="28" width="0" hidden="1" customWidth="1"/>
    <col min="29" max="16384" width="9.1328125" hidden="1"/>
  </cols>
  <sheetData>
    <row r="1" spans="1:28" ht="27" customHeight="1" x14ac:dyDescent="0.7">
      <c r="A1" s="42"/>
      <c r="B1" s="67"/>
      <c r="C1" s="67"/>
      <c r="D1" s="67"/>
      <c r="E1" s="67"/>
      <c r="F1" s="67"/>
      <c r="G1" s="67"/>
      <c r="H1" s="67"/>
      <c r="I1" s="67"/>
      <c r="J1" s="67"/>
      <c r="K1" s="67"/>
      <c r="L1" s="409" t="s">
        <v>647</v>
      </c>
      <c r="M1" s="409"/>
      <c r="N1" s="67"/>
      <c r="O1" s="126" t="s">
        <v>76</v>
      </c>
      <c r="P1" s="107"/>
      <c r="Q1" s="67"/>
      <c r="R1" s="232" t="str">
        <f>'Home page'!Y1</f>
        <v/>
      </c>
      <c r="S1" s="4"/>
      <c r="T1" s="4"/>
      <c r="U1" s="4"/>
    </row>
    <row r="2" spans="1:28" ht="27" customHeight="1" x14ac:dyDescent="0.7">
      <c r="A2" s="42"/>
      <c r="B2" s="67"/>
      <c r="C2" s="67"/>
      <c r="D2" s="61" t="s">
        <v>65</v>
      </c>
      <c r="E2" s="67"/>
      <c r="F2" s="67"/>
      <c r="G2" s="67"/>
      <c r="H2" s="67"/>
      <c r="I2" s="67"/>
      <c r="J2" s="67"/>
      <c r="K2" s="67"/>
      <c r="L2" s="409"/>
      <c r="M2" s="409"/>
      <c r="N2" s="67"/>
      <c r="O2" s="128" t="s">
        <v>622</v>
      </c>
      <c r="P2" s="127" t="s">
        <v>796</v>
      </c>
      <c r="Q2" s="47"/>
      <c r="R2" s="67"/>
      <c r="S2" s="4"/>
      <c r="T2" s="4"/>
      <c r="U2" s="4"/>
      <c r="Y2" s="133"/>
      <c r="Z2" s="133"/>
      <c r="AA2" s="133"/>
      <c r="AB2" s="133"/>
    </row>
    <row r="3" spans="1:28" ht="8.25" customHeight="1" x14ac:dyDescent="0.7">
      <c r="A3" s="42"/>
      <c r="B3" s="67"/>
      <c r="C3" s="67"/>
      <c r="D3" s="419" t="str">
        <f>'Home page'!H3</f>
        <v>Phase 2 Application Form</v>
      </c>
      <c r="E3" s="419"/>
      <c r="F3" s="419"/>
      <c r="G3" s="67"/>
      <c r="H3" s="67"/>
      <c r="I3" s="67"/>
      <c r="J3" s="67"/>
      <c r="K3" s="67"/>
      <c r="L3" s="189"/>
      <c r="M3" s="189"/>
      <c r="N3" s="67"/>
      <c r="O3" s="129"/>
      <c r="P3" s="108"/>
      <c r="Q3" s="47"/>
      <c r="R3" s="67"/>
      <c r="S3" s="4"/>
      <c r="T3" s="4"/>
      <c r="U3" s="4"/>
      <c r="X3" s="133"/>
      <c r="Y3" s="133"/>
      <c r="Z3" s="133"/>
      <c r="AA3" s="133"/>
      <c r="AB3" s="133"/>
    </row>
    <row r="4" spans="1:28" ht="16.5" customHeight="1" x14ac:dyDescent="0.7">
      <c r="A4" s="42"/>
      <c r="B4" s="67"/>
      <c r="C4" s="67"/>
      <c r="D4" s="419"/>
      <c r="E4" s="419"/>
      <c r="F4" s="419"/>
      <c r="G4" s="27"/>
      <c r="H4" s="27"/>
      <c r="I4" s="27"/>
      <c r="J4" s="27"/>
      <c r="K4" s="27"/>
      <c r="L4" s="27"/>
      <c r="M4" s="27"/>
      <c r="N4" s="67"/>
      <c r="O4" s="109"/>
      <c r="P4" s="108" t="s">
        <v>797</v>
      </c>
      <c r="Q4" s="106"/>
      <c r="R4" s="106"/>
      <c r="S4" s="106"/>
      <c r="T4" s="106"/>
      <c r="U4" s="4"/>
      <c r="X4" s="133"/>
      <c r="Y4" s="133"/>
      <c r="Z4" s="133"/>
      <c r="AA4" s="133"/>
      <c r="AB4" s="133"/>
    </row>
    <row r="5" spans="1:28" ht="16.5" customHeight="1" x14ac:dyDescent="0.7">
      <c r="A5" s="42"/>
      <c r="B5" s="413" t="str">
        <f>CONCATENATE('Home page'!L10,",  ",'Home page'!L13,",  ",'Home page'!L12)</f>
        <v>[Company name],  [Site name],  [Project title]</v>
      </c>
      <c r="C5" s="413"/>
      <c r="D5" s="413"/>
      <c r="E5" s="413"/>
      <c r="F5" s="413"/>
      <c r="G5" s="413"/>
      <c r="H5" s="413"/>
      <c r="I5" s="413"/>
      <c r="J5" s="27"/>
      <c r="K5" s="27"/>
      <c r="L5" s="27"/>
      <c r="M5" s="27"/>
      <c r="N5" s="67"/>
      <c r="O5" s="67"/>
      <c r="P5" s="108"/>
      <c r="Q5" s="106"/>
      <c r="R5" s="106"/>
      <c r="S5" s="106"/>
      <c r="T5" s="106"/>
      <c r="U5" s="4"/>
      <c r="X5" s="133"/>
      <c r="Y5" s="133"/>
      <c r="Z5" s="133"/>
      <c r="AA5" s="133"/>
      <c r="AB5" s="133"/>
    </row>
    <row r="6" spans="1:28" ht="16.5" customHeight="1" x14ac:dyDescent="0.7">
      <c r="A6" s="42"/>
      <c r="B6" s="413"/>
      <c r="C6" s="413"/>
      <c r="D6" s="413"/>
      <c r="E6" s="413"/>
      <c r="F6" s="413"/>
      <c r="G6" s="413"/>
      <c r="H6" s="413"/>
      <c r="I6" s="413"/>
      <c r="J6" s="27"/>
      <c r="K6" s="27"/>
      <c r="L6" s="27"/>
      <c r="M6" s="27"/>
      <c r="N6" s="67"/>
      <c r="O6" s="123"/>
      <c r="P6" s="415" t="s">
        <v>798</v>
      </c>
      <c r="Q6" s="415"/>
      <c r="R6" s="415"/>
      <c r="S6" s="106"/>
      <c r="T6" s="106"/>
      <c r="U6" s="4"/>
      <c r="X6" s="133"/>
      <c r="Y6" s="133"/>
      <c r="Z6" s="133"/>
      <c r="AA6" s="133"/>
      <c r="AB6" s="133"/>
    </row>
    <row r="7" spans="1:28" ht="17.25" customHeight="1" x14ac:dyDescent="0.7">
      <c r="A7" s="42"/>
      <c r="B7" s="410" t="str">
        <f>'Home page'!D30</f>
        <v>Section 1 - Technical design</v>
      </c>
      <c r="C7" s="410"/>
      <c r="D7" s="410"/>
      <c r="E7" s="410"/>
      <c r="F7" s="410"/>
      <c r="G7" s="410"/>
      <c r="H7" s="67"/>
      <c r="I7" s="67"/>
      <c r="J7" s="67"/>
      <c r="K7" s="67"/>
      <c r="L7" s="67"/>
      <c r="M7" s="67"/>
      <c r="N7" s="67"/>
      <c r="O7" s="106"/>
      <c r="P7" s="415"/>
      <c r="Q7" s="415"/>
      <c r="R7" s="415"/>
      <c r="S7" s="106"/>
      <c r="T7" s="106"/>
      <c r="U7" s="4"/>
    </row>
    <row r="8" spans="1:28" ht="17.25" customHeight="1" x14ac:dyDescent="0.7">
      <c r="A8" s="42"/>
      <c r="B8" s="410"/>
      <c r="C8" s="410"/>
      <c r="D8" s="410"/>
      <c r="E8" s="410"/>
      <c r="F8" s="410"/>
      <c r="G8" s="410"/>
      <c r="H8" s="68"/>
      <c r="I8" s="68"/>
      <c r="J8" s="68"/>
      <c r="K8" s="68"/>
      <c r="L8" s="68"/>
      <c r="M8" s="68"/>
      <c r="N8" s="67"/>
      <c r="O8" s="112"/>
      <c r="P8" s="415" t="s">
        <v>623</v>
      </c>
      <c r="Q8" s="415"/>
      <c r="R8" s="415"/>
      <c r="S8" s="415"/>
      <c r="T8" s="106"/>
      <c r="U8" s="4"/>
    </row>
    <row r="9" spans="1:28" s="18" customFormat="1" ht="17.25" customHeight="1" x14ac:dyDescent="0.45">
      <c r="A9" s="69"/>
      <c r="B9" s="411" t="s">
        <v>668</v>
      </c>
      <c r="C9" s="411"/>
      <c r="D9" s="411"/>
      <c r="E9" s="411"/>
      <c r="F9" s="411"/>
      <c r="G9" s="411"/>
      <c r="H9" s="411"/>
      <c r="I9" s="411"/>
      <c r="J9" s="411"/>
      <c r="K9" s="411"/>
      <c r="L9" s="411"/>
      <c r="M9" s="71"/>
      <c r="N9" s="72"/>
      <c r="O9" s="111"/>
      <c r="P9" s="415"/>
      <c r="Q9" s="415"/>
      <c r="R9" s="415"/>
      <c r="S9" s="415"/>
      <c r="T9" s="124"/>
      <c r="U9" s="125"/>
    </row>
    <row r="10" spans="1:28" ht="17.25" customHeight="1" x14ac:dyDescent="0.45">
      <c r="A10" s="67"/>
      <c r="B10" s="411"/>
      <c r="C10" s="411"/>
      <c r="D10" s="411"/>
      <c r="E10" s="411"/>
      <c r="F10" s="411"/>
      <c r="G10" s="411"/>
      <c r="H10" s="411"/>
      <c r="I10" s="411"/>
      <c r="J10" s="411"/>
      <c r="K10" s="411"/>
      <c r="L10" s="411"/>
      <c r="M10" s="73"/>
      <c r="N10" s="49"/>
      <c r="O10" s="414" t="s">
        <v>662</v>
      </c>
      <c r="P10" s="414"/>
      <c r="Q10" s="414"/>
      <c r="R10" s="414"/>
      <c r="S10" s="4"/>
      <c r="T10" s="124"/>
      <c r="U10" s="4"/>
    </row>
    <row r="11" spans="1:28" ht="17.25" customHeight="1" x14ac:dyDescent="0.45">
      <c r="A11" s="67"/>
      <c r="B11" s="135" t="str">
        <f>CONCATENATE("This section aligns to the first assessment criteria: ",MID('Home page'!D30,13,50),".")</f>
        <v>This section aligns to the first assessment criteria: Technical design.</v>
      </c>
      <c r="C11" s="73"/>
      <c r="D11" s="67"/>
      <c r="E11" s="67"/>
      <c r="F11" s="67"/>
      <c r="G11" s="67"/>
      <c r="H11" s="67"/>
      <c r="I11" s="67"/>
      <c r="J11" s="67"/>
      <c r="K11" s="67"/>
      <c r="L11" s="67"/>
      <c r="M11" s="67"/>
      <c r="N11" s="67"/>
      <c r="O11" s="414"/>
      <c r="P11" s="414"/>
      <c r="Q11" s="414"/>
      <c r="R11" s="414"/>
      <c r="S11" s="4"/>
      <c r="T11" s="124"/>
      <c r="U11" s="4"/>
    </row>
    <row r="12" spans="1:28" ht="17.25" customHeight="1" x14ac:dyDescent="0.45">
      <c r="A12" s="67"/>
      <c r="B12" s="136" t="s">
        <v>822</v>
      </c>
      <c r="C12" s="67"/>
      <c r="D12" s="67"/>
      <c r="E12" s="67"/>
      <c r="F12" s="67"/>
      <c r="G12" s="67"/>
      <c r="H12" s="67"/>
      <c r="I12" s="67"/>
      <c r="J12" s="67"/>
      <c r="K12" s="67"/>
      <c r="L12" s="67"/>
      <c r="M12" s="67"/>
      <c r="N12" s="67"/>
      <c r="O12" s="133"/>
      <c r="P12" s="133"/>
      <c r="Q12" s="133"/>
      <c r="R12" s="133"/>
      <c r="S12" s="133"/>
      <c r="T12" s="124"/>
      <c r="U12" s="4"/>
    </row>
    <row r="13" spans="1:28" ht="6" customHeight="1" x14ac:dyDescent="0.45">
      <c r="A13" s="67"/>
      <c r="B13" s="63"/>
      <c r="C13" s="67"/>
      <c r="D13" s="67"/>
      <c r="E13" s="67"/>
      <c r="F13" s="67"/>
      <c r="G13" s="67"/>
      <c r="H13" s="67"/>
      <c r="I13" s="67"/>
      <c r="J13" s="67"/>
      <c r="K13" s="67"/>
      <c r="L13" s="67"/>
      <c r="M13" s="67"/>
      <c r="N13" s="67"/>
      <c r="O13" s="4"/>
      <c r="P13" s="4"/>
      <c r="Q13" s="4"/>
      <c r="R13" s="4"/>
      <c r="S13" s="133"/>
      <c r="T13" s="124"/>
      <c r="U13" s="4"/>
    </row>
    <row r="14" spans="1:28" ht="17.25" customHeight="1" x14ac:dyDescent="0.45">
      <c r="A14" s="67"/>
      <c r="B14" s="130" t="str">
        <f>CONCATENATE("Status on completion of this form:  ","XXX"," green data entry cells yet to be completed")</f>
        <v>Status on completion of this form:  XXX green data entry cells yet to be completed</v>
      </c>
      <c r="C14" s="67"/>
      <c r="D14" s="67"/>
      <c r="E14" s="67"/>
      <c r="F14" s="67"/>
      <c r="G14" s="67"/>
      <c r="H14" s="67"/>
      <c r="I14" s="67"/>
      <c r="J14" s="67"/>
      <c r="K14" s="67"/>
      <c r="L14" s="67"/>
      <c r="M14" s="67"/>
      <c r="N14" s="67"/>
      <c r="O14" s="4"/>
      <c r="P14" s="4"/>
      <c r="Q14" s="4"/>
      <c r="R14" s="4"/>
      <c r="S14" s="133"/>
      <c r="T14" s="124"/>
      <c r="U14" s="4"/>
    </row>
    <row r="15" spans="1:28" ht="17.25" customHeight="1" x14ac:dyDescent="0.45">
      <c r="A15" s="67"/>
      <c r="B15" s="4"/>
      <c r="C15" s="4"/>
      <c r="D15" s="67"/>
      <c r="E15" s="67"/>
      <c r="F15" s="67"/>
      <c r="G15" s="67"/>
      <c r="H15" s="67"/>
      <c r="I15" s="67"/>
      <c r="J15" s="67"/>
      <c r="K15" s="67"/>
      <c r="L15" s="67"/>
      <c r="M15" s="67"/>
      <c r="N15" s="67"/>
      <c r="O15" s="4"/>
      <c r="P15" s="133"/>
      <c r="Q15" s="133"/>
      <c r="R15" s="133"/>
      <c r="S15" s="133"/>
      <c r="T15" s="124"/>
      <c r="U15" s="4"/>
    </row>
    <row r="16" spans="1:28" ht="17.25" customHeight="1" x14ac:dyDescent="0.45">
      <c r="A16" s="67"/>
      <c r="B16" s="4"/>
      <c r="C16" s="4"/>
      <c r="D16" s="67"/>
      <c r="E16" s="67"/>
      <c r="F16" s="67"/>
      <c r="G16" s="67"/>
      <c r="H16" s="67"/>
      <c r="I16" s="67"/>
      <c r="J16" s="67"/>
      <c r="K16" s="67"/>
      <c r="L16" s="67"/>
      <c r="M16" s="67"/>
      <c r="N16" s="67"/>
      <c r="O16" s="4"/>
      <c r="P16" s="4"/>
      <c r="Q16" s="110"/>
      <c r="R16" s="110"/>
      <c r="S16" s="124"/>
      <c r="T16" s="124"/>
      <c r="U16" s="4"/>
    </row>
    <row r="17" spans="1:21" ht="17.25" customHeight="1" x14ac:dyDescent="0.45">
      <c r="A17" s="67"/>
      <c r="B17" s="114"/>
      <c r="C17" s="110"/>
      <c r="D17" s="110"/>
      <c r="E17" s="110"/>
      <c r="F17" s="444" t="s">
        <v>663</v>
      </c>
      <c r="G17" s="444"/>
      <c r="H17" s="444"/>
      <c r="I17" s="110"/>
      <c r="J17" s="444" t="s">
        <v>664</v>
      </c>
      <c r="K17" s="444"/>
      <c r="L17" s="444"/>
      <c r="M17" s="444"/>
      <c r="N17" s="444"/>
      <c r="O17" s="444"/>
      <c r="P17" s="4"/>
      <c r="Q17" s="4"/>
      <c r="R17" s="4"/>
      <c r="S17" s="110"/>
      <c r="T17" s="106"/>
      <c r="U17" s="4"/>
    </row>
    <row r="18" spans="1:21" ht="17.25" customHeight="1" x14ac:dyDescent="0.45">
      <c r="A18" s="67"/>
      <c r="B18" s="114"/>
      <c r="C18" s="110"/>
      <c r="D18" s="110"/>
      <c r="E18" s="110"/>
      <c r="F18" s="444"/>
      <c r="G18" s="444"/>
      <c r="H18" s="444"/>
      <c r="I18" s="110"/>
      <c r="J18" s="444"/>
      <c r="K18" s="444"/>
      <c r="L18" s="444"/>
      <c r="M18" s="444"/>
      <c r="N18" s="444"/>
      <c r="O18" s="444"/>
      <c r="P18" s="4"/>
      <c r="Q18" s="4"/>
      <c r="R18" s="4"/>
      <c r="S18" s="110"/>
      <c r="T18" s="106"/>
      <c r="U18" s="4"/>
    </row>
    <row r="19" spans="1:21" ht="17.25" customHeight="1" x14ac:dyDescent="0.45">
      <c r="A19" s="67"/>
      <c r="B19" s="114" t="s">
        <v>625</v>
      </c>
      <c r="C19" s="415" t="s">
        <v>626</v>
      </c>
      <c r="D19" s="415"/>
      <c r="E19" s="450"/>
      <c r="F19" s="445"/>
      <c r="G19" s="446"/>
      <c r="H19" s="447"/>
      <c r="I19" s="110"/>
      <c r="J19" s="435"/>
      <c r="K19" s="436"/>
      <c r="L19" s="436"/>
      <c r="M19" s="436"/>
      <c r="N19" s="436"/>
      <c r="O19" s="436"/>
      <c r="P19" s="436"/>
      <c r="Q19" s="437"/>
      <c r="R19" s="4"/>
      <c r="S19" s="110"/>
      <c r="T19" s="106"/>
      <c r="U19" s="4"/>
    </row>
    <row r="20" spans="1:21" ht="17.25" customHeight="1" x14ac:dyDescent="0.45">
      <c r="A20" s="67"/>
      <c r="B20" s="88"/>
      <c r="C20" s="415"/>
      <c r="D20" s="415"/>
      <c r="E20" s="450"/>
      <c r="F20" s="448"/>
      <c r="G20" s="449"/>
      <c r="H20" s="450"/>
      <c r="I20" s="110"/>
      <c r="J20" s="438"/>
      <c r="K20" s="439"/>
      <c r="L20" s="439"/>
      <c r="M20" s="439"/>
      <c r="N20" s="439"/>
      <c r="O20" s="439"/>
      <c r="P20" s="439"/>
      <c r="Q20" s="440"/>
      <c r="R20" s="4"/>
      <c r="S20" s="110"/>
      <c r="T20" s="106"/>
      <c r="U20" s="4"/>
    </row>
    <row r="21" spans="1:21" ht="17.25" customHeight="1" x14ac:dyDescent="0.45">
      <c r="A21" s="67"/>
      <c r="B21" s="88"/>
      <c r="C21" s="415"/>
      <c r="D21" s="415"/>
      <c r="E21" s="450"/>
      <c r="F21" s="448"/>
      <c r="G21" s="449"/>
      <c r="H21" s="450"/>
      <c r="I21" s="110"/>
      <c r="J21" s="438"/>
      <c r="K21" s="439"/>
      <c r="L21" s="439"/>
      <c r="M21" s="439"/>
      <c r="N21" s="439"/>
      <c r="O21" s="439"/>
      <c r="P21" s="439"/>
      <c r="Q21" s="440"/>
      <c r="R21" s="4"/>
      <c r="S21" s="110"/>
      <c r="T21" s="106"/>
      <c r="U21" s="4"/>
    </row>
    <row r="22" spans="1:21" ht="17.25" customHeight="1" x14ac:dyDescent="0.45">
      <c r="A22" s="67"/>
      <c r="B22" s="88"/>
      <c r="C22" s="190"/>
      <c r="D22" s="190"/>
      <c r="E22" s="190"/>
      <c r="F22" s="448"/>
      <c r="G22" s="449"/>
      <c r="H22" s="450"/>
      <c r="I22" s="110"/>
      <c r="J22" s="438"/>
      <c r="K22" s="439"/>
      <c r="L22" s="439"/>
      <c r="M22" s="439"/>
      <c r="N22" s="439"/>
      <c r="O22" s="439"/>
      <c r="P22" s="439"/>
      <c r="Q22" s="440"/>
      <c r="R22" s="4"/>
      <c r="S22" s="110"/>
      <c r="T22" s="106"/>
      <c r="U22" s="4"/>
    </row>
    <row r="23" spans="1:21" ht="17.25" customHeight="1" x14ac:dyDescent="0.45">
      <c r="A23" s="67"/>
      <c r="B23" s="88"/>
      <c r="C23" s="190"/>
      <c r="D23" s="190"/>
      <c r="E23" s="190"/>
      <c r="F23" s="451"/>
      <c r="G23" s="452"/>
      <c r="H23" s="453"/>
      <c r="I23" s="110"/>
      <c r="J23" s="441"/>
      <c r="K23" s="442"/>
      <c r="L23" s="442"/>
      <c r="M23" s="442"/>
      <c r="N23" s="442"/>
      <c r="O23" s="442"/>
      <c r="P23" s="442"/>
      <c r="Q23" s="443"/>
      <c r="R23" s="4"/>
      <c r="S23" s="110"/>
      <c r="T23" s="106"/>
      <c r="U23" s="4"/>
    </row>
    <row r="24" spans="1:21" ht="17.25" customHeight="1" x14ac:dyDescent="0.45">
      <c r="A24" s="67"/>
      <c r="B24" s="114" t="s">
        <v>627</v>
      </c>
      <c r="C24" s="415" t="s">
        <v>1005</v>
      </c>
      <c r="D24" s="415"/>
      <c r="E24" s="450"/>
      <c r="F24" s="445"/>
      <c r="G24" s="446"/>
      <c r="H24" s="447"/>
      <c r="I24" s="110"/>
      <c r="J24" s="435"/>
      <c r="K24" s="436"/>
      <c r="L24" s="436"/>
      <c r="M24" s="436"/>
      <c r="N24" s="436"/>
      <c r="O24" s="436"/>
      <c r="P24" s="436"/>
      <c r="Q24" s="437"/>
      <c r="R24" s="4"/>
      <c r="S24" s="110"/>
      <c r="T24" s="106"/>
      <c r="U24" s="4"/>
    </row>
    <row r="25" spans="1:21" ht="17.25" customHeight="1" x14ac:dyDescent="0.45">
      <c r="A25" s="67"/>
      <c r="B25" s="88"/>
      <c r="C25" s="415"/>
      <c r="D25" s="415"/>
      <c r="E25" s="450"/>
      <c r="F25" s="448"/>
      <c r="G25" s="449"/>
      <c r="H25" s="450"/>
      <c r="I25" s="110"/>
      <c r="J25" s="438"/>
      <c r="K25" s="439"/>
      <c r="L25" s="439"/>
      <c r="M25" s="439"/>
      <c r="N25" s="439"/>
      <c r="O25" s="439"/>
      <c r="P25" s="439"/>
      <c r="Q25" s="440"/>
      <c r="R25" s="4"/>
      <c r="S25" s="110"/>
      <c r="T25" s="106"/>
      <c r="U25" s="4"/>
    </row>
    <row r="26" spans="1:21" ht="17.25" customHeight="1" x14ac:dyDescent="0.45">
      <c r="A26" s="67"/>
      <c r="B26" s="88"/>
      <c r="C26" s="415"/>
      <c r="D26" s="415"/>
      <c r="E26" s="450"/>
      <c r="F26" s="448"/>
      <c r="G26" s="449"/>
      <c r="H26" s="450"/>
      <c r="I26" s="110"/>
      <c r="J26" s="438"/>
      <c r="K26" s="439"/>
      <c r="L26" s="439"/>
      <c r="M26" s="439"/>
      <c r="N26" s="439"/>
      <c r="O26" s="439"/>
      <c r="P26" s="439"/>
      <c r="Q26" s="440"/>
      <c r="R26" s="4"/>
      <c r="S26" s="110"/>
      <c r="T26" s="106"/>
      <c r="U26" s="4"/>
    </row>
    <row r="27" spans="1:21" ht="17.25" customHeight="1" x14ac:dyDescent="0.45">
      <c r="A27" s="67"/>
      <c r="B27" s="88"/>
      <c r="C27" s="415"/>
      <c r="D27" s="415"/>
      <c r="E27" s="450"/>
      <c r="F27" s="448"/>
      <c r="G27" s="449"/>
      <c r="H27" s="450"/>
      <c r="I27" s="110"/>
      <c r="J27" s="438"/>
      <c r="K27" s="439"/>
      <c r="L27" s="439"/>
      <c r="M27" s="439"/>
      <c r="N27" s="439"/>
      <c r="O27" s="439"/>
      <c r="P27" s="439"/>
      <c r="Q27" s="440"/>
      <c r="R27" s="4"/>
      <c r="S27" s="110"/>
      <c r="T27" s="106"/>
      <c r="U27" s="4"/>
    </row>
    <row r="28" spans="1:21" ht="17.25" customHeight="1" x14ac:dyDescent="0.45">
      <c r="A28" s="67"/>
      <c r="B28" s="88"/>
      <c r="C28" s="190"/>
      <c r="D28" s="190"/>
      <c r="E28" s="190"/>
      <c r="F28" s="451"/>
      <c r="G28" s="452"/>
      <c r="H28" s="453"/>
      <c r="I28" s="110"/>
      <c r="J28" s="441"/>
      <c r="K28" s="442"/>
      <c r="L28" s="442"/>
      <c r="M28" s="442"/>
      <c r="N28" s="442"/>
      <c r="O28" s="442"/>
      <c r="P28" s="442"/>
      <c r="Q28" s="443"/>
      <c r="R28" s="4"/>
      <c r="S28" s="110"/>
      <c r="T28" s="106"/>
      <c r="U28" s="4"/>
    </row>
    <row r="29" spans="1:21" ht="17.25" customHeight="1" x14ac:dyDescent="0.45">
      <c r="A29" s="67"/>
      <c r="B29" s="114" t="s">
        <v>628</v>
      </c>
      <c r="C29" s="415" t="s">
        <v>1192</v>
      </c>
      <c r="D29" s="415"/>
      <c r="E29" s="450"/>
      <c r="F29" s="445"/>
      <c r="G29" s="446"/>
      <c r="H29" s="447"/>
      <c r="I29" s="110"/>
      <c r="J29" s="435"/>
      <c r="K29" s="436"/>
      <c r="L29" s="436"/>
      <c r="M29" s="436"/>
      <c r="N29" s="436"/>
      <c r="O29" s="436"/>
      <c r="P29" s="436"/>
      <c r="Q29" s="437"/>
      <c r="R29" s="4"/>
      <c r="S29" s="110"/>
      <c r="T29" s="106"/>
      <c r="U29" s="4"/>
    </row>
    <row r="30" spans="1:21" ht="17.25" customHeight="1" x14ac:dyDescent="0.45">
      <c r="A30" s="67"/>
      <c r="B30" s="88"/>
      <c r="C30" s="415"/>
      <c r="D30" s="415"/>
      <c r="E30" s="450"/>
      <c r="F30" s="448"/>
      <c r="G30" s="449"/>
      <c r="H30" s="450"/>
      <c r="I30" s="110"/>
      <c r="J30" s="438"/>
      <c r="K30" s="439"/>
      <c r="L30" s="439"/>
      <c r="M30" s="439"/>
      <c r="N30" s="439"/>
      <c r="O30" s="439"/>
      <c r="P30" s="439"/>
      <c r="Q30" s="440"/>
      <c r="R30" s="4"/>
      <c r="S30" s="110"/>
      <c r="T30" s="106"/>
      <c r="U30" s="4"/>
    </row>
    <row r="31" spans="1:21" ht="17.25" customHeight="1" x14ac:dyDescent="0.45">
      <c r="A31" s="67"/>
      <c r="B31" s="88"/>
      <c r="C31" s="415"/>
      <c r="D31" s="415"/>
      <c r="E31" s="450"/>
      <c r="F31" s="448"/>
      <c r="G31" s="449"/>
      <c r="H31" s="450"/>
      <c r="I31" s="110"/>
      <c r="J31" s="438"/>
      <c r="K31" s="439"/>
      <c r="L31" s="439"/>
      <c r="M31" s="439"/>
      <c r="N31" s="439"/>
      <c r="O31" s="439"/>
      <c r="P31" s="439"/>
      <c r="Q31" s="440"/>
      <c r="R31" s="4"/>
      <c r="S31" s="110"/>
      <c r="T31" s="106"/>
      <c r="U31" s="4"/>
    </row>
    <row r="32" spans="1:21" ht="17.25" customHeight="1" x14ac:dyDescent="0.45">
      <c r="A32" s="67"/>
      <c r="B32" s="88"/>
      <c r="C32" s="415"/>
      <c r="D32" s="415"/>
      <c r="E32" s="450"/>
      <c r="F32" s="448"/>
      <c r="G32" s="449"/>
      <c r="H32" s="450"/>
      <c r="I32" s="110"/>
      <c r="J32" s="438"/>
      <c r="K32" s="439"/>
      <c r="L32" s="439"/>
      <c r="M32" s="439"/>
      <c r="N32" s="439"/>
      <c r="O32" s="439"/>
      <c r="P32" s="439"/>
      <c r="Q32" s="440"/>
      <c r="R32" s="4"/>
      <c r="S32" s="110"/>
      <c r="T32" s="106"/>
      <c r="U32" s="4"/>
    </row>
    <row r="33" spans="1:21" ht="17.25" customHeight="1" x14ac:dyDescent="0.45">
      <c r="A33" s="67"/>
      <c r="B33" s="88"/>
      <c r="C33" s="206"/>
      <c r="D33" s="206"/>
      <c r="E33" s="206"/>
      <c r="F33" s="451"/>
      <c r="G33" s="452"/>
      <c r="H33" s="453"/>
      <c r="I33" s="110"/>
      <c r="J33" s="441"/>
      <c r="K33" s="442"/>
      <c r="L33" s="442"/>
      <c r="M33" s="442"/>
      <c r="N33" s="442"/>
      <c r="O33" s="442"/>
      <c r="P33" s="442"/>
      <c r="Q33" s="443"/>
      <c r="R33" s="4"/>
      <c r="S33" s="110"/>
      <c r="T33" s="106"/>
      <c r="U33" s="4"/>
    </row>
    <row r="34" spans="1:21" ht="17.25" customHeight="1" x14ac:dyDescent="0.45">
      <c r="A34" s="67"/>
      <c r="B34" s="114" t="s">
        <v>629</v>
      </c>
      <c r="C34" s="415" t="s">
        <v>1006</v>
      </c>
      <c r="D34" s="415"/>
      <c r="E34" s="450"/>
      <c r="F34" s="445"/>
      <c r="G34" s="446"/>
      <c r="H34" s="447"/>
      <c r="I34" s="110"/>
      <c r="J34" s="435"/>
      <c r="K34" s="436"/>
      <c r="L34" s="436"/>
      <c r="M34" s="436"/>
      <c r="N34" s="436"/>
      <c r="O34" s="436"/>
      <c r="P34" s="436"/>
      <c r="Q34" s="437"/>
      <c r="R34" s="4"/>
      <c r="S34" s="110"/>
      <c r="T34" s="106"/>
      <c r="U34" s="4"/>
    </row>
    <row r="35" spans="1:21" ht="17.25" customHeight="1" x14ac:dyDescent="0.45">
      <c r="A35" s="67"/>
      <c r="B35" s="114"/>
      <c r="C35" s="415"/>
      <c r="D35" s="415"/>
      <c r="E35" s="450"/>
      <c r="F35" s="448"/>
      <c r="G35" s="449"/>
      <c r="H35" s="450"/>
      <c r="I35" s="110"/>
      <c r="J35" s="438"/>
      <c r="K35" s="439"/>
      <c r="L35" s="439"/>
      <c r="M35" s="439"/>
      <c r="N35" s="439"/>
      <c r="O35" s="439"/>
      <c r="P35" s="439"/>
      <c r="Q35" s="440"/>
      <c r="R35" s="4"/>
      <c r="S35" s="110"/>
      <c r="T35" s="106"/>
      <c r="U35" s="4"/>
    </row>
    <row r="36" spans="1:21" ht="17.25" customHeight="1" x14ac:dyDescent="0.45">
      <c r="A36" s="67"/>
      <c r="B36" s="114"/>
      <c r="C36" s="415"/>
      <c r="D36" s="415"/>
      <c r="E36" s="450"/>
      <c r="F36" s="448"/>
      <c r="G36" s="449"/>
      <c r="H36" s="450"/>
      <c r="I36" s="110"/>
      <c r="J36" s="438"/>
      <c r="K36" s="439"/>
      <c r="L36" s="439"/>
      <c r="M36" s="439"/>
      <c r="N36" s="439"/>
      <c r="O36" s="439"/>
      <c r="P36" s="439"/>
      <c r="Q36" s="440"/>
      <c r="R36" s="4"/>
      <c r="S36" s="110"/>
      <c r="T36" s="106"/>
      <c r="U36" s="4"/>
    </row>
    <row r="37" spans="1:21" ht="17.25" customHeight="1" x14ac:dyDescent="0.45">
      <c r="A37" s="67"/>
      <c r="B37" s="114"/>
      <c r="C37" s="415"/>
      <c r="D37" s="415"/>
      <c r="E37" s="450"/>
      <c r="F37" s="448"/>
      <c r="G37" s="449"/>
      <c r="H37" s="450"/>
      <c r="I37" s="110"/>
      <c r="J37" s="438"/>
      <c r="K37" s="439"/>
      <c r="L37" s="439"/>
      <c r="M37" s="439"/>
      <c r="N37" s="439"/>
      <c r="O37" s="439"/>
      <c r="P37" s="439"/>
      <c r="Q37" s="440"/>
      <c r="R37" s="4"/>
      <c r="S37" s="110"/>
      <c r="T37" s="106"/>
      <c r="U37" s="4"/>
    </row>
    <row r="38" spans="1:21" ht="17.25" customHeight="1" x14ac:dyDescent="0.45">
      <c r="A38" s="67"/>
      <c r="B38" s="88"/>
      <c r="C38" s="110"/>
      <c r="D38" s="110"/>
      <c r="E38" s="110"/>
      <c r="F38" s="451"/>
      <c r="G38" s="452"/>
      <c r="H38" s="453"/>
      <c r="I38" s="110"/>
      <c r="J38" s="441"/>
      <c r="K38" s="442"/>
      <c r="L38" s="442"/>
      <c r="M38" s="442"/>
      <c r="N38" s="442"/>
      <c r="O38" s="442"/>
      <c r="P38" s="442"/>
      <c r="Q38" s="443"/>
      <c r="R38" s="4"/>
      <c r="S38" s="110"/>
      <c r="T38" s="106"/>
      <c r="U38" s="4"/>
    </row>
    <row r="39" spans="1:21" ht="17.25" customHeight="1" x14ac:dyDescent="0.45">
      <c r="A39" s="67"/>
      <c r="B39" s="114"/>
      <c r="C39" s="110"/>
      <c r="D39" s="110"/>
      <c r="E39" s="110"/>
      <c r="F39" s="110"/>
      <c r="G39" s="110"/>
      <c r="H39" s="110"/>
      <c r="I39" s="110"/>
      <c r="J39" s="110"/>
      <c r="K39" s="110"/>
      <c r="L39" s="54"/>
      <c r="M39" s="54"/>
      <c r="N39" s="49"/>
      <c r="O39" s="4"/>
      <c r="P39" s="4"/>
      <c r="Q39" s="4"/>
      <c r="R39" s="4"/>
      <c r="S39" s="110"/>
      <c r="T39" s="106"/>
      <c r="U39" s="4"/>
    </row>
    <row r="40" spans="1:21" ht="17.25" customHeight="1" x14ac:dyDescent="0.45">
      <c r="A40" s="67"/>
      <c r="B40" s="114" t="s">
        <v>665</v>
      </c>
      <c r="C40" s="415" t="s">
        <v>1193</v>
      </c>
      <c r="D40" s="415"/>
      <c r="E40" s="415"/>
      <c r="F40" s="415"/>
      <c r="G40" s="415"/>
      <c r="H40" s="415"/>
      <c r="I40" s="110"/>
      <c r="J40" s="435"/>
      <c r="K40" s="436"/>
      <c r="L40" s="436"/>
      <c r="M40" s="436"/>
      <c r="N40" s="436"/>
      <c r="O40" s="436"/>
      <c r="P40" s="436"/>
      <c r="Q40" s="437"/>
      <c r="R40" s="4"/>
      <c r="S40" s="110"/>
      <c r="T40" s="106"/>
      <c r="U40" s="4"/>
    </row>
    <row r="41" spans="1:21" ht="17.25" customHeight="1" x14ac:dyDescent="0.45">
      <c r="A41" s="67"/>
      <c r="B41" s="114"/>
      <c r="C41" s="415"/>
      <c r="D41" s="415"/>
      <c r="E41" s="415"/>
      <c r="F41" s="415"/>
      <c r="G41" s="415"/>
      <c r="H41" s="415"/>
      <c r="I41" s="110"/>
      <c r="J41" s="438"/>
      <c r="K41" s="439"/>
      <c r="L41" s="439"/>
      <c r="M41" s="439"/>
      <c r="N41" s="439"/>
      <c r="O41" s="439"/>
      <c r="P41" s="439"/>
      <c r="Q41" s="440"/>
      <c r="R41" s="4"/>
      <c r="S41" s="110"/>
      <c r="T41" s="106"/>
      <c r="U41" s="4"/>
    </row>
    <row r="42" spans="1:21" ht="17.25" customHeight="1" x14ac:dyDescent="0.45">
      <c r="A42" s="67"/>
      <c r="B42" s="114"/>
      <c r="C42" s="415"/>
      <c r="D42" s="415"/>
      <c r="E42" s="415"/>
      <c r="F42" s="415"/>
      <c r="G42" s="415"/>
      <c r="H42" s="415"/>
      <c r="I42" s="110"/>
      <c r="J42" s="438"/>
      <c r="K42" s="439"/>
      <c r="L42" s="439"/>
      <c r="M42" s="439"/>
      <c r="N42" s="439"/>
      <c r="O42" s="439"/>
      <c r="P42" s="439"/>
      <c r="Q42" s="440"/>
      <c r="R42" s="4"/>
      <c r="S42" s="110"/>
      <c r="T42" s="106"/>
      <c r="U42" s="4"/>
    </row>
    <row r="43" spans="1:21" ht="17.25" customHeight="1" x14ac:dyDescent="0.45">
      <c r="A43" s="67"/>
      <c r="B43" s="114"/>
      <c r="C43" s="415"/>
      <c r="D43" s="415"/>
      <c r="E43" s="415"/>
      <c r="F43" s="415"/>
      <c r="G43" s="415"/>
      <c r="H43" s="415"/>
      <c r="I43" s="110"/>
      <c r="J43" s="438"/>
      <c r="K43" s="439"/>
      <c r="L43" s="439"/>
      <c r="M43" s="439"/>
      <c r="N43" s="439"/>
      <c r="O43" s="439"/>
      <c r="P43" s="439"/>
      <c r="Q43" s="440"/>
      <c r="R43" s="4"/>
      <c r="S43" s="110"/>
      <c r="T43" s="106"/>
      <c r="U43" s="4"/>
    </row>
    <row r="44" spans="1:21" ht="17.25" customHeight="1" x14ac:dyDescent="0.45">
      <c r="A44" s="67"/>
      <c r="B44" s="114"/>
      <c r="C44" s="110"/>
      <c r="D44" s="110"/>
      <c r="E44" s="110"/>
      <c r="F44" s="110"/>
      <c r="G44" s="110"/>
      <c r="H44" s="110"/>
      <c r="I44" s="110"/>
      <c r="J44" s="441"/>
      <c r="K44" s="442"/>
      <c r="L44" s="442"/>
      <c r="M44" s="442"/>
      <c r="N44" s="442"/>
      <c r="O44" s="442"/>
      <c r="P44" s="442"/>
      <c r="Q44" s="443"/>
      <c r="R44" s="4"/>
      <c r="S44" s="110"/>
      <c r="T44" s="106"/>
      <c r="U44" s="4"/>
    </row>
    <row r="45" spans="1:21" ht="17.25" customHeight="1" x14ac:dyDescent="0.45">
      <c r="A45" s="67"/>
      <c r="B45" s="114" t="s">
        <v>667</v>
      </c>
      <c r="C45" s="415" t="s">
        <v>872</v>
      </c>
      <c r="D45" s="415"/>
      <c r="E45" s="415"/>
      <c r="F45" s="415"/>
      <c r="G45" s="415"/>
      <c r="H45" s="415"/>
      <c r="I45" s="110"/>
      <c r="J45" s="435"/>
      <c r="K45" s="436"/>
      <c r="L45" s="436"/>
      <c r="M45" s="436"/>
      <c r="N45" s="436"/>
      <c r="O45" s="436"/>
      <c r="P45" s="436"/>
      <c r="Q45" s="437"/>
      <c r="R45" s="4"/>
      <c r="S45" s="110"/>
      <c r="T45" s="106"/>
      <c r="U45" s="4"/>
    </row>
    <row r="46" spans="1:21" ht="17.25" customHeight="1" x14ac:dyDescent="0.45">
      <c r="A46" s="67"/>
      <c r="B46" s="114"/>
      <c r="C46" s="415"/>
      <c r="D46" s="415"/>
      <c r="E46" s="415"/>
      <c r="F46" s="415"/>
      <c r="G46" s="415"/>
      <c r="H46" s="415"/>
      <c r="I46" s="110"/>
      <c r="J46" s="438"/>
      <c r="K46" s="439"/>
      <c r="L46" s="439"/>
      <c r="M46" s="439"/>
      <c r="N46" s="439"/>
      <c r="O46" s="439"/>
      <c r="P46" s="439"/>
      <c r="Q46" s="440"/>
      <c r="R46" s="4"/>
      <c r="S46" s="110"/>
      <c r="T46" s="106"/>
      <c r="U46" s="4"/>
    </row>
    <row r="47" spans="1:21" ht="17.25" customHeight="1" x14ac:dyDescent="0.45">
      <c r="A47" s="67"/>
      <c r="B47" s="114"/>
      <c r="C47" s="415"/>
      <c r="D47" s="415"/>
      <c r="E47" s="415"/>
      <c r="F47" s="415"/>
      <c r="G47" s="415"/>
      <c r="H47" s="415"/>
      <c r="I47" s="110"/>
      <c r="J47" s="438"/>
      <c r="K47" s="439"/>
      <c r="L47" s="439"/>
      <c r="M47" s="439"/>
      <c r="N47" s="439"/>
      <c r="O47" s="439"/>
      <c r="P47" s="439"/>
      <c r="Q47" s="440"/>
      <c r="R47" s="4"/>
      <c r="S47" s="110"/>
      <c r="T47" s="106"/>
      <c r="U47" s="4"/>
    </row>
    <row r="48" spans="1:21" ht="17.25" customHeight="1" x14ac:dyDescent="0.45">
      <c r="A48" s="67"/>
      <c r="B48" s="114"/>
      <c r="C48" s="415"/>
      <c r="D48" s="415"/>
      <c r="E48" s="415"/>
      <c r="F48" s="415"/>
      <c r="G48" s="415"/>
      <c r="H48" s="415"/>
      <c r="I48" s="110"/>
      <c r="J48" s="438"/>
      <c r="K48" s="439"/>
      <c r="L48" s="439"/>
      <c r="M48" s="439"/>
      <c r="N48" s="439"/>
      <c r="O48" s="439"/>
      <c r="P48" s="439"/>
      <c r="Q48" s="440"/>
      <c r="R48" s="4"/>
      <c r="S48" s="110"/>
      <c r="T48" s="106"/>
      <c r="U48" s="4"/>
    </row>
    <row r="49" spans="1:21" ht="17.25" customHeight="1" x14ac:dyDescent="0.45">
      <c r="A49" s="67"/>
      <c r="B49" s="114"/>
      <c r="C49" s="110"/>
      <c r="D49" s="110"/>
      <c r="E49" s="110"/>
      <c r="F49" s="110"/>
      <c r="G49" s="110"/>
      <c r="H49" s="110"/>
      <c r="I49" s="110"/>
      <c r="J49" s="441"/>
      <c r="K49" s="442"/>
      <c r="L49" s="442"/>
      <c r="M49" s="442"/>
      <c r="N49" s="442"/>
      <c r="O49" s="442"/>
      <c r="P49" s="442"/>
      <c r="Q49" s="443"/>
      <c r="R49" s="4"/>
      <c r="S49" s="110"/>
      <c r="T49" s="106"/>
      <c r="U49" s="4"/>
    </row>
    <row r="50" spans="1:21" ht="17.25" customHeight="1" x14ac:dyDescent="0.45">
      <c r="A50" s="67"/>
      <c r="B50" s="114" t="s">
        <v>871</v>
      </c>
      <c r="C50" s="415" t="s">
        <v>1194</v>
      </c>
      <c r="D50" s="415"/>
      <c r="E50" s="415"/>
      <c r="F50" s="415"/>
      <c r="G50" s="415"/>
      <c r="H50" s="415"/>
      <c r="I50" s="110"/>
      <c r="J50" s="435"/>
      <c r="K50" s="436"/>
      <c r="L50" s="436"/>
      <c r="M50" s="436"/>
      <c r="N50" s="436"/>
      <c r="O50" s="436"/>
      <c r="P50" s="436"/>
      <c r="Q50" s="437"/>
      <c r="R50" s="4"/>
      <c r="S50" s="110"/>
      <c r="T50" s="106"/>
      <c r="U50" s="4"/>
    </row>
    <row r="51" spans="1:21" ht="17.25" customHeight="1" x14ac:dyDescent="0.45">
      <c r="A51" s="67"/>
      <c r="B51" s="114"/>
      <c r="C51" s="415"/>
      <c r="D51" s="415"/>
      <c r="E51" s="415"/>
      <c r="F51" s="415"/>
      <c r="G51" s="415"/>
      <c r="H51" s="415"/>
      <c r="I51" s="110"/>
      <c r="J51" s="438"/>
      <c r="K51" s="439"/>
      <c r="L51" s="439"/>
      <c r="M51" s="439"/>
      <c r="N51" s="439"/>
      <c r="O51" s="439"/>
      <c r="P51" s="439"/>
      <c r="Q51" s="440"/>
      <c r="R51" s="4"/>
      <c r="S51" s="110"/>
      <c r="T51" s="106"/>
      <c r="U51" s="4"/>
    </row>
    <row r="52" spans="1:21" ht="17.25" customHeight="1" x14ac:dyDescent="0.45">
      <c r="A52" s="67"/>
      <c r="B52" s="114"/>
      <c r="C52" s="110"/>
      <c r="D52" s="110"/>
      <c r="E52" s="110"/>
      <c r="F52" s="110"/>
      <c r="G52" s="110"/>
      <c r="H52" s="110"/>
      <c r="I52" s="110"/>
      <c r="J52" s="441"/>
      <c r="K52" s="442"/>
      <c r="L52" s="442"/>
      <c r="M52" s="442"/>
      <c r="N52" s="442"/>
      <c r="O52" s="442"/>
      <c r="P52" s="442"/>
      <c r="Q52" s="443"/>
      <c r="R52" s="4"/>
      <c r="S52" s="110"/>
      <c r="T52" s="106"/>
      <c r="U52" s="4"/>
    </row>
    <row r="53" spans="1:21" ht="17.25" customHeight="1" x14ac:dyDescent="0.45">
      <c r="A53" s="67"/>
      <c r="B53" s="114"/>
      <c r="C53" s="110"/>
      <c r="D53" s="110"/>
      <c r="E53" s="110"/>
      <c r="F53" s="110"/>
      <c r="G53" s="110"/>
      <c r="H53" s="110"/>
      <c r="I53" s="110"/>
      <c r="J53" s="110"/>
      <c r="K53" s="110"/>
      <c r="L53" s="110"/>
      <c r="M53" s="110"/>
      <c r="N53" s="110"/>
      <c r="O53" s="110"/>
      <c r="P53" s="110"/>
      <c r="Q53" s="110"/>
      <c r="R53" s="4"/>
      <c r="S53" s="110"/>
      <c r="T53" s="106"/>
      <c r="U53" s="4"/>
    </row>
    <row r="54" spans="1:21" ht="17.25" customHeight="1" x14ac:dyDescent="0.45">
      <c r="A54" s="67"/>
      <c r="B54" s="114" t="s">
        <v>1007</v>
      </c>
      <c r="C54" s="432" t="s">
        <v>1195</v>
      </c>
      <c r="D54" s="432"/>
      <c r="E54" s="432"/>
      <c r="F54" s="432"/>
      <c r="G54" s="432"/>
      <c r="H54" s="432"/>
      <c r="I54" s="432"/>
      <c r="J54" s="433"/>
      <c r="K54" s="433"/>
      <c r="L54" s="433"/>
      <c r="M54" s="433"/>
      <c r="N54" s="433"/>
      <c r="O54" s="433"/>
      <c r="P54" s="433"/>
      <c r="Q54" s="433"/>
      <c r="R54" s="4"/>
      <c r="S54" s="110"/>
      <c r="T54" s="106"/>
      <c r="U54" s="4"/>
    </row>
    <row r="55" spans="1:21" ht="17.25" customHeight="1" x14ac:dyDescent="0.45">
      <c r="A55" s="67"/>
      <c r="B55" s="114"/>
      <c r="C55" s="432"/>
      <c r="D55" s="432"/>
      <c r="E55" s="432"/>
      <c r="F55" s="432"/>
      <c r="G55" s="432"/>
      <c r="H55" s="432"/>
      <c r="I55" s="432"/>
      <c r="J55" s="43"/>
      <c r="K55" s="43"/>
      <c r="L55" s="43"/>
      <c r="M55" s="43"/>
      <c r="N55" s="43"/>
      <c r="O55" s="43"/>
      <c r="P55" s="43"/>
      <c r="Q55" s="43"/>
      <c r="R55" s="4"/>
      <c r="S55" s="110"/>
      <c r="T55" s="106"/>
      <c r="U55" s="4"/>
    </row>
    <row r="56" spans="1:21" ht="17.25" customHeight="1" x14ac:dyDescent="0.45">
      <c r="A56" s="67"/>
      <c r="B56" s="114" t="s">
        <v>1008</v>
      </c>
      <c r="C56" s="432" t="s">
        <v>1196</v>
      </c>
      <c r="D56" s="432"/>
      <c r="E56" s="432"/>
      <c r="F56" s="432"/>
      <c r="G56" s="432"/>
      <c r="H56" s="432"/>
      <c r="I56" s="43"/>
      <c r="J56" s="433"/>
      <c r="K56" s="433"/>
      <c r="L56" s="433"/>
      <c r="M56" s="433"/>
      <c r="N56" s="433"/>
      <c r="O56" s="433"/>
      <c r="P56" s="433"/>
      <c r="Q56" s="433"/>
      <c r="R56" s="4"/>
      <c r="S56" s="110"/>
      <c r="T56" s="106"/>
      <c r="U56" s="4"/>
    </row>
    <row r="57" spans="1:21" ht="17.25" customHeight="1" x14ac:dyDescent="0.45">
      <c r="A57" s="67"/>
      <c r="B57" s="114" t="s">
        <v>1009</v>
      </c>
      <c r="C57" s="432" t="s">
        <v>1197</v>
      </c>
      <c r="D57" s="432"/>
      <c r="E57" s="432"/>
      <c r="F57" s="432"/>
      <c r="G57" s="432"/>
      <c r="H57" s="432"/>
      <c r="I57" s="43"/>
      <c r="J57" s="433"/>
      <c r="K57" s="433"/>
      <c r="L57" s="433"/>
      <c r="M57" s="433"/>
      <c r="N57" s="433"/>
      <c r="O57" s="433"/>
      <c r="P57" s="433"/>
      <c r="Q57" s="433"/>
      <c r="R57" s="4"/>
      <c r="S57" s="110"/>
      <c r="T57" s="106"/>
      <c r="U57" s="4"/>
    </row>
    <row r="58" spans="1:21" ht="17.25" customHeight="1" x14ac:dyDescent="0.45">
      <c r="A58" s="67"/>
      <c r="B58" s="114"/>
      <c r="C58" s="320"/>
      <c r="D58" s="320"/>
      <c r="E58" s="320"/>
      <c r="F58" s="320"/>
      <c r="G58" s="320"/>
      <c r="H58" s="320"/>
      <c r="I58" s="320"/>
      <c r="J58" s="43"/>
      <c r="K58" s="43"/>
      <c r="L58" s="43"/>
      <c r="M58" s="43"/>
      <c r="N58" s="43"/>
      <c r="O58" s="43"/>
      <c r="P58" s="43"/>
      <c r="Q58" s="43"/>
      <c r="R58" s="4"/>
      <c r="S58" s="110"/>
      <c r="T58" s="106"/>
      <c r="U58" s="4"/>
    </row>
    <row r="59" spans="1:21" ht="17.25" customHeight="1" x14ac:dyDescent="0.45">
      <c r="A59" s="67"/>
      <c r="B59" s="114" t="s">
        <v>1011</v>
      </c>
      <c r="C59" s="434" t="s">
        <v>1010</v>
      </c>
      <c r="D59" s="434"/>
      <c r="E59" s="434"/>
      <c r="F59" s="434"/>
      <c r="G59" s="434"/>
      <c r="H59" s="434"/>
      <c r="I59" s="29"/>
      <c r="J59" s="322"/>
      <c r="K59" s="110"/>
      <c r="L59" s="67"/>
      <c r="M59" s="67"/>
      <c r="N59" s="67"/>
      <c r="O59" s="106"/>
      <c r="P59" s="206"/>
      <c r="Q59" s="43"/>
      <c r="R59" s="4"/>
      <c r="S59" s="110"/>
      <c r="T59" s="106"/>
      <c r="U59" s="4"/>
    </row>
    <row r="60" spans="1:21" ht="17.25" customHeight="1" x14ac:dyDescent="0.45">
      <c r="A60" s="67"/>
      <c r="B60" s="114"/>
      <c r="C60" s="434"/>
      <c r="D60" s="434"/>
      <c r="E60" s="434"/>
      <c r="F60" s="434"/>
      <c r="G60" s="434"/>
      <c r="H60" s="434"/>
      <c r="I60" s="67"/>
      <c r="J60" s="43"/>
      <c r="K60" s="43"/>
      <c r="L60" s="67"/>
      <c r="M60" s="67"/>
      <c r="N60" s="67"/>
      <c r="O60" s="106"/>
      <c r="P60" s="206"/>
      <c r="Q60" s="43"/>
      <c r="R60" s="4"/>
      <c r="S60" s="110"/>
      <c r="T60" s="106"/>
      <c r="U60" s="4"/>
    </row>
    <row r="61" spans="1:21" ht="17.25" customHeight="1" x14ac:dyDescent="0.45">
      <c r="A61" s="67"/>
      <c r="B61" s="114" t="s">
        <v>1012</v>
      </c>
      <c r="C61" s="67" t="str">
        <f>IF(J59="Yes","Please state the updates here.","Question not applicable")</f>
        <v>Question not applicable</v>
      </c>
      <c r="D61" s="67"/>
      <c r="E61" s="454"/>
      <c r="F61" s="454"/>
      <c r="G61" s="454"/>
      <c r="H61" s="454"/>
      <c r="I61" s="454"/>
      <c r="J61" s="454"/>
      <c r="K61" s="454"/>
      <c r="L61" s="454"/>
      <c r="M61" s="454"/>
      <c r="N61" s="454"/>
      <c r="O61" s="454"/>
      <c r="P61" s="454"/>
      <c r="Q61" s="43"/>
      <c r="R61" s="4"/>
      <c r="S61" s="110"/>
      <c r="T61" s="106"/>
      <c r="U61" s="4"/>
    </row>
    <row r="62" spans="1:21" ht="17.25" customHeight="1" x14ac:dyDescent="0.45">
      <c r="A62" s="67"/>
      <c r="B62" s="67"/>
      <c r="C62" s="67"/>
      <c r="D62" s="67"/>
      <c r="E62" s="454"/>
      <c r="F62" s="454"/>
      <c r="G62" s="454"/>
      <c r="H62" s="454"/>
      <c r="I62" s="454"/>
      <c r="J62" s="454"/>
      <c r="K62" s="454"/>
      <c r="L62" s="454"/>
      <c r="M62" s="454"/>
      <c r="N62" s="454"/>
      <c r="O62" s="454"/>
      <c r="P62" s="454"/>
      <c r="Q62" s="43"/>
      <c r="R62" s="4"/>
      <c r="S62" s="110"/>
      <c r="T62" s="106"/>
      <c r="U62" s="4"/>
    </row>
    <row r="63" spans="1:21" ht="17.25" customHeight="1" x14ac:dyDescent="0.45">
      <c r="A63" s="67"/>
      <c r="B63" s="67"/>
      <c r="C63" s="67"/>
      <c r="D63" s="67"/>
      <c r="E63" s="454"/>
      <c r="F63" s="454"/>
      <c r="G63" s="454"/>
      <c r="H63" s="454"/>
      <c r="I63" s="454"/>
      <c r="J63" s="454"/>
      <c r="K63" s="454"/>
      <c r="L63" s="454"/>
      <c r="M63" s="454"/>
      <c r="N63" s="454"/>
      <c r="O63" s="454"/>
      <c r="P63" s="454"/>
      <c r="Q63" s="43"/>
      <c r="R63" s="4"/>
      <c r="S63" s="110"/>
      <c r="T63" s="106"/>
      <c r="U63" s="4"/>
    </row>
    <row r="64" spans="1:21" ht="17.25" customHeight="1" x14ac:dyDescent="0.45">
      <c r="A64" s="67"/>
      <c r="B64" s="114"/>
      <c r="C64" s="321"/>
      <c r="D64" s="110"/>
      <c r="E64" s="454"/>
      <c r="F64" s="454"/>
      <c r="G64" s="454"/>
      <c r="H64" s="454"/>
      <c r="I64" s="454"/>
      <c r="J64" s="454"/>
      <c r="K64" s="454"/>
      <c r="L64" s="454"/>
      <c r="M64" s="454"/>
      <c r="N64" s="454"/>
      <c r="O64" s="454"/>
      <c r="P64" s="454"/>
      <c r="Q64" s="43"/>
      <c r="R64" s="4"/>
      <c r="S64" s="110"/>
      <c r="T64" s="106"/>
      <c r="U64" s="4"/>
    </row>
    <row r="65" spans="1:21" ht="17.25" customHeight="1" x14ac:dyDescent="0.45">
      <c r="A65" s="67"/>
      <c r="B65" s="114"/>
      <c r="C65" s="321"/>
      <c r="D65" s="110"/>
      <c r="E65" s="110"/>
      <c r="F65" s="110"/>
      <c r="G65" s="110"/>
      <c r="H65" s="110"/>
      <c r="I65" s="110"/>
      <c r="J65" s="110"/>
      <c r="K65" s="110"/>
      <c r="L65" s="54"/>
      <c r="M65" s="54"/>
      <c r="N65" s="49"/>
      <c r="O65" s="43"/>
      <c r="P65" s="43"/>
      <c r="Q65" s="43"/>
      <c r="R65" s="4"/>
      <c r="S65" s="110"/>
      <c r="T65" s="106"/>
      <c r="U65" s="4"/>
    </row>
    <row r="66" spans="1:21" ht="17.25" customHeight="1" x14ac:dyDescent="0.45">
      <c r="A66" s="67"/>
      <c r="B66" s="114" t="s">
        <v>1014</v>
      </c>
      <c r="C66" s="434" t="s">
        <v>1013</v>
      </c>
      <c r="D66" s="434"/>
      <c r="E66" s="434"/>
      <c r="F66" s="434"/>
      <c r="G66" s="434"/>
      <c r="H66" s="434"/>
      <c r="I66" s="29"/>
      <c r="J66" s="322"/>
      <c r="K66" s="110"/>
      <c r="L66" s="67"/>
      <c r="M66" s="67"/>
      <c r="N66" s="67"/>
      <c r="O66" s="106"/>
      <c r="P66" s="206"/>
      <c r="Q66" s="43"/>
      <c r="R66" s="4"/>
      <c r="S66" s="110"/>
      <c r="T66" s="106"/>
      <c r="U66" s="4"/>
    </row>
    <row r="67" spans="1:21" ht="17.25" customHeight="1" x14ac:dyDescent="0.45">
      <c r="A67" s="67"/>
      <c r="B67" s="114"/>
      <c r="C67" s="434"/>
      <c r="D67" s="434"/>
      <c r="E67" s="434"/>
      <c r="F67" s="434"/>
      <c r="G67" s="434"/>
      <c r="H67" s="434"/>
      <c r="I67" s="67"/>
      <c r="J67" s="43"/>
      <c r="K67" s="43"/>
      <c r="L67" s="67"/>
      <c r="M67" s="67"/>
      <c r="N67" s="67"/>
      <c r="O67" s="106"/>
      <c r="P67" s="206"/>
      <c r="Q67" s="43"/>
      <c r="R67" s="4"/>
      <c r="S67" s="110"/>
      <c r="T67" s="106"/>
      <c r="U67" s="4"/>
    </row>
    <row r="68" spans="1:21" ht="17.25" customHeight="1" x14ac:dyDescent="0.45">
      <c r="A68" s="67"/>
      <c r="B68" s="114" t="s">
        <v>1015</v>
      </c>
      <c r="C68" s="67" t="str">
        <f>IF(J66="Yes","Please state the updates here.","Question not applicable")</f>
        <v>Question not applicable</v>
      </c>
      <c r="D68" s="67"/>
      <c r="E68" s="454"/>
      <c r="F68" s="454"/>
      <c r="G68" s="454"/>
      <c r="H68" s="454"/>
      <c r="I68" s="454"/>
      <c r="J68" s="454"/>
      <c r="K68" s="454"/>
      <c r="L68" s="454"/>
      <c r="M68" s="454"/>
      <c r="N68" s="454"/>
      <c r="O68" s="454"/>
      <c r="P68" s="454"/>
      <c r="Q68" s="43"/>
      <c r="R68" s="4"/>
      <c r="S68" s="110"/>
      <c r="T68" s="106"/>
      <c r="U68" s="4"/>
    </row>
    <row r="69" spans="1:21" ht="17.25" customHeight="1" x14ac:dyDescent="0.45">
      <c r="A69" s="67"/>
      <c r="B69" s="67"/>
      <c r="C69" s="67"/>
      <c r="D69" s="67"/>
      <c r="E69" s="454"/>
      <c r="F69" s="454"/>
      <c r="G69" s="454"/>
      <c r="H69" s="454"/>
      <c r="I69" s="454"/>
      <c r="J69" s="454"/>
      <c r="K69" s="454"/>
      <c r="L69" s="454"/>
      <c r="M69" s="454"/>
      <c r="N69" s="454"/>
      <c r="O69" s="454"/>
      <c r="P69" s="454"/>
      <c r="Q69" s="43"/>
      <c r="R69" s="4"/>
      <c r="S69" s="110"/>
      <c r="T69" s="106"/>
      <c r="U69" s="4"/>
    </row>
    <row r="70" spans="1:21" ht="17.25" customHeight="1" x14ac:dyDescent="0.45">
      <c r="A70" s="67"/>
      <c r="B70" s="67"/>
      <c r="C70" s="67"/>
      <c r="D70" s="67"/>
      <c r="E70" s="454"/>
      <c r="F70" s="454"/>
      <c r="G70" s="454"/>
      <c r="H70" s="454"/>
      <c r="I70" s="454"/>
      <c r="J70" s="454"/>
      <c r="K70" s="454"/>
      <c r="L70" s="454"/>
      <c r="M70" s="454"/>
      <c r="N70" s="454"/>
      <c r="O70" s="454"/>
      <c r="P70" s="454"/>
      <c r="Q70" s="43"/>
      <c r="R70" s="4"/>
      <c r="S70" s="110"/>
      <c r="T70" s="106"/>
      <c r="U70" s="4"/>
    </row>
    <row r="71" spans="1:21" ht="17.25" customHeight="1" x14ac:dyDescent="0.45">
      <c r="A71" s="67"/>
      <c r="B71" s="114"/>
      <c r="C71" s="321"/>
      <c r="D71" s="110"/>
      <c r="E71" s="454"/>
      <c r="F71" s="454"/>
      <c r="G71" s="454"/>
      <c r="H71" s="454"/>
      <c r="I71" s="454"/>
      <c r="J71" s="454"/>
      <c r="K71" s="454"/>
      <c r="L71" s="454"/>
      <c r="M71" s="454"/>
      <c r="N71" s="454"/>
      <c r="O71" s="454"/>
      <c r="P71" s="454"/>
      <c r="Q71" s="43"/>
      <c r="R71" s="4"/>
      <c r="S71" s="110"/>
      <c r="T71" s="106"/>
      <c r="U71" s="4"/>
    </row>
    <row r="72" spans="1:21" ht="17.25" customHeight="1" x14ac:dyDescent="0.45">
      <c r="A72" s="67"/>
      <c r="B72" s="114"/>
      <c r="C72" s="321"/>
      <c r="D72" s="110"/>
      <c r="E72" s="110"/>
      <c r="F72" s="110"/>
      <c r="G72" s="110"/>
      <c r="H72" s="110"/>
      <c r="I72" s="110"/>
      <c r="J72" s="110"/>
      <c r="K72" s="110"/>
      <c r="L72" s="54"/>
      <c r="M72" s="54"/>
      <c r="N72" s="49"/>
      <c r="O72" s="43"/>
      <c r="P72" s="43"/>
      <c r="Q72" s="43"/>
      <c r="R72" s="4"/>
      <c r="S72" s="110"/>
      <c r="T72" s="106"/>
      <c r="U72" s="4"/>
    </row>
    <row r="73" spans="1:21" ht="17.25" customHeight="1" x14ac:dyDescent="0.45">
      <c r="A73" s="67"/>
      <c r="B73" s="114"/>
      <c r="C73" s="110"/>
      <c r="D73" s="110"/>
      <c r="E73" s="110"/>
      <c r="F73" s="110"/>
      <c r="G73" s="110"/>
      <c r="H73" s="110"/>
      <c r="I73" s="110"/>
      <c r="J73" s="110"/>
      <c r="K73" s="110"/>
      <c r="L73" s="110"/>
      <c r="M73" s="110"/>
      <c r="N73" s="110"/>
      <c r="O73" s="110"/>
      <c r="P73" s="110"/>
      <c r="Q73" s="110"/>
      <c r="R73" s="4"/>
      <c r="S73" s="110"/>
      <c r="T73" s="106"/>
      <c r="U73" s="4"/>
    </row>
    <row r="74" spans="1:21" ht="17.25" hidden="1" customHeight="1" x14ac:dyDescent="0.45">
      <c r="A74" s="67" t="s">
        <v>640</v>
      </c>
      <c r="B74" s="114"/>
      <c r="C74" s="190">
        <f>SUM(C75:C81)</f>
        <v>6</v>
      </c>
      <c r="D74" s="110"/>
      <c r="E74" s="110"/>
      <c r="F74" s="110"/>
      <c r="G74" s="110"/>
      <c r="H74" s="110"/>
      <c r="I74" s="110"/>
      <c r="J74" s="110"/>
      <c r="K74" s="110"/>
      <c r="L74" s="54"/>
      <c r="M74" s="54"/>
      <c r="N74" s="49"/>
      <c r="O74" s="4"/>
      <c r="P74" s="4"/>
      <c r="Q74" s="4"/>
      <c r="R74" s="4"/>
      <c r="S74" s="110"/>
      <c r="T74" s="106"/>
      <c r="U74" s="4"/>
    </row>
    <row r="75" spans="1:21" ht="17.25" hidden="1" customHeight="1" x14ac:dyDescent="0.45">
      <c r="A75" s="67" t="s">
        <v>640</v>
      </c>
      <c r="B75" s="114" t="s">
        <v>625</v>
      </c>
      <c r="C75" s="190">
        <f>IF(J19="",1,0)</f>
        <v>1</v>
      </c>
      <c r="D75" s="4"/>
      <c r="E75" s="110"/>
      <c r="F75" s="110"/>
      <c r="G75" s="110"/>
      <c r="H75" s="110"/>
      <c r="I75" s="110"/>
      <c r="J75" s="110"/>
      <c r="K75" s="110"/>
      <c r="L75" s="54"/>
      <c r="M75" s="54"/>
      <c r="N75" s="49"/>
      <c r="O75" s="4"/>
      <c r="P75" s="4"/>
      <c r="Q75" s="4"/>
      <c r="R75" s="4"/>
      <c r="S75" s="110"/>
      <c r="T75" s="106"/>
      <c r="U75" s="4"/>
    </row>
    <row r="76" spans="1:21" ht="17.25" hidden="1" customHeight="1" x14ac:dyDescent="0.45">
      <c r="A76" s="67" t="s">
        <v>640</v>
      </c>
      <c r="B76" s="114" t="s">
        <v>627</v>
      </c>
      <c r="C76" s="190">
        <f>IF(J24="",1,0)</f>
        <v>1</v>
      </c>
      <c r="D76" s="4"/>
      <c r="E76" s="110"/>
      <c r="F76" s="110"/>
      <c r="G76" s="110"/>
      <c r="H76" s="110"/>
      <c r="I76" s="110"/>
      <c r="J76" s="110"/>
      <c r="K76" s="110"/>
      <c r="L76" s="54"/>
      <c r="M76" s="54"/>
      <c r="N76" s="49"/>
      <c r="O76" s="4"/>
      <c r="P76" s="4"/>
      <c r="Q76" s="4"/>
      <c r="R76" s="4"/>
      <c r="S76" s="110"/>
      <c r="T76" s="106"/>
      <c r="U76" s="4"/>
    </row>
    <row r="77" spans="1:21" ht="17.25" hidden="1" customHeight="1" x14ac:dyDescent="0.45">
      <c r="A77" s="67" t="s">
        <v>640</v>
      </c>
      <c r="B77" s="114" t="s">
        <v>628</v>
      </c>
      <c r="C77" s="190">
        <f>IF(J29="",1,0)</f>
        <v>1</v>
      </c>
      <c r="D77" s="4"/>
      <c r="E77" s="110"/>
      <c r="F77" s="110"/>
      <c r="G77" s="110"/>
      <c r="H77" s="110"/>
      <c r="I77" s="110"/>
      <c r="J77" s="110"/>
      <c r="K77" s="110"/>
      <c r="L77" s="54"/>
      <c r="M77" s="54"/>
      <c r="N77" s="49"/>
      <c r="O77" s="4"/>
      <c r="P77" s="4"/>
      <c r="Q77" s="4"/>
      <c r="R77" s="4"/>
      <c r="S77" s="110"/>
      <c r="T77" s="106"/>
      <c r="U77" s="4"/>
    </row>
    <row r="78" spans="1:21" ht="17.25" hidden="1" customHeight="1" x14ac:dyDescent="0.45">
      <c r="A78" s="67" t="s">
        <v>640</v>
      </c>
      <c r="B78" s="114" t="s">
        <v>629</v>
      </c>
      <c r="C78" s="190">
        <f>IF(J34="",1,0)</f>
        <v>1</v>
      </c>
      <c r="D78" s="4"/>
      <c r="E78" s="110"/>
      <c r="F78" s="110"/>
      <c r="G78" s="110"/>
      <c r="H78" s="110"/>
      <c r="I78" s="110"/>
      <c r="J78" s="110"/>
      <c r="K78" s="110"/>
      <c r="L78" s="54"/>
      <c r="M78" s="54"/>
      <c r="N78" s="49"/>
      <c r="O78" s="4"/>
      <c r="P78" s="4"/>
      <c r="Q78" s="4"/>
      <c r="R78" s="4"/>
      <c r="S78" s="110"/>
      <c r="T78" s="106"/>
      <c r="U78" s="4"/>
    </row>
    <row r="79" spans="1:21" ht="17.25" hidden="1" customHeight="1" x14ac:dyDescent="0.45">
      <c r="A79" s="67" t="s">
        <v>640</v>
      </c>
      <c r="B79" s="114" t="s">
        <v>665</v>
      </c>
      <c r="C79" s="190">
        <f>IF('3 Cost and finance'!D235="",1,0)</f>
        <v>1</v>
      </c>
      <c r="D79" s="4"/>
      <c r="E79" s="110"/>
      <c r="F79" s="110"/>
      <c r="G79" s="110"/>
      <c r="H79" s="110"/>
      <c r="I79" s="110"/>
      <c r="J79" s="110"/>
      <c r="K79" s="110"/>
      <c r="L79" s="54"/>
      <c r="M79" s="54"/>
      <c r="N79" s="49"/>
      <c r="O79" s="4"/>
      <c r="P79" s="4"/>
      <c r="Q79" s="4"/>
      <c r="R79" s="4"/>
      <c r="S79" s="110"/>
      <c r="T79" s="106"/>
      <c r="U79" s="4"/>
    </row>
    <row r="80" spans="1:21" ht="17.25" hidden="1" customHeight="1" x14ac:dyDescent="0.45">
      <c r="A80" s="67" t="s">
        <v>640</v>
      </c>
      <c r="B80" s="114" t="s">
        <v>667</v>
      </c>
      <c r="C80" s="190">
        <f>IF(J50="",1,0)</f>
        <v>1</v>
      </c>
      <c r="D80" s="110"/>
      <c r="E80" s="110"/>
      <c r="F80" s="110"/>
      <c r="G80" s="110"/>
      <c r="H80" s="110"/>
      <c r="I80" s="110"/>
      <c r="J80" s="110"/>
      <c r="K80" s="110"/>
      <c r="L80" s="54"/>
      <c r="M80" s="54"/>
      <c r="N80" s="49"/>
      <c r="O80" s="4"/>
      <c r="P80" s="4"/>
      <c r="Q80" s="4"/>
      <c r="R80" s="4"/>
      <c r="S80" s="110"/>
      <c r="T80" s="106"/>
      <c r="U80" s="4"/>
    </row>
    <row r="81" spans="1:21" ht="17.25" customHeight="1" x14ac:dyDescent="0.45">
      <c r="A81" s="67"/>
      <c r="B81" s="114"/>
      <c r="C81" s="110"/>
      <c r="D81" s="110"/>
      <c r="E81" s="110"/>
      <c r="F81" s="110"/>
      <c r="G81" s="110"/>
      <c r="H81" s="110"/>
      <c r="I81" s="110"/>
      <c r="J81" s="110"/>
      <c r="K81" s="110"/>
      <c r="L81" s="54"/>
      <c r="M81" s="54"/>
      <c r="N81" s="49"/>
      <c r="O81" s="4"/>
      <c r="P81" s="4"/>
      <c r="Q81" s="4"/>
      <c r="R81" s="4"/>
      <c r="S81" s="110"/>
      <c r="T81" s="106"/>
      <c r="U81" s="4"/>
    </row>
    <row r="82" spans="1:21" ht="18" customHeight="1" x14ac:dyDescent="0.45">
      <c r="A82" s="67"/>
      <c r="B82" s="96" t="s">
        <v>611</v>
      </c>
      <c r="C82" s="49"/>
      <c r="D82" s="49"/>
      <c r="E82" s="49"/>
      <c r="F82" s="49"/>
      <c r="G82" s="49"/>
      <c r="H82" s="49"/>
      <c r="I82" s="49"/>
      <c r="J82" s="49"/>
      <c r="K82" s="49"/>
      <c r="L82" s="49"/>
      <c r="M82" s="49"/>
      <c r="N82" s="84"/>
      <c r="O82" s="84"/>
      <c r="P82" s="84"/>
      <c r="Q82" s="49"/>
      <c r="R82" s="49"/>
      <c r="S82" s="4"/>
      <c r="T82" s="4"/>
      <c r="U82" s="4"/>
    </row>
    <row r="83" spans="1:21" ht="14.45" customHeight="1" x14ac:dyDescent="0.45">
      <c r="A83" s="43"/>
      <c r="B83" s="418"/>
      <c r="C83" s="418"/>
      <c r="D83" s="418"/>
      <c r="E83" s="418"/>
      <c r="F83" s="418"/>
      <c r="G83" s="418"/>
      <c r="H83" s="418"/>
      <c r="I83" s="418"/>
      <c r="J83" s="418"/>
      <c r="K83" s="418"/>
      <c r="L83" s="418"/>
      <c r="M83" s="418"/>
      <c r="N83" s="418"/>
      <c r="O83" s="418"/>
      <c r="P83" s="418"/>
      <c r="Q83" s="66"/>
      <c r="R83" s="66"/>
      <c r="S83" s="4"/>
      <c r="T83" s="4"/>
      <c r="U83" s="4"/>
    </row>
    <row r="84" spans="1:21" ht="14.45" customHeight="1" x14ac:dyDescent="0.45">
      <c r="A84" s="43"/>
      <c r="B84" s="43"/>
      <c r="C84" s="188"/>
      <c r="D84" s="188"/>
      <c r="E84" s="188"/>
      <c r="F84" s="188"/>
      <c r="G84" s="188"/>
      <c r="H84" s="188"/>
      <c r="I84" s="188"/>
      <c r="J84" s="188"/>
      <c r="K84" s="188"/>
      <c r="L84" s="188"/>
      <c r="M84" s="188"/>
      <c r="N84" s="188"/>
      <c r="O84" s="188"/>
      <c r="P84" s="188"/>
      <c r="Q84" s="188"/>
      <c r="R84" s="66"/>
      <c r="S84" s="4"/>
      <c r="T84" s="4"/>
      <c r="U84" s="4"/>
    </row>
    <row r="85" spans="1:21" ht="15" hidden="1" customHeight="1" x14ac:dyDescent="0.45"/>
    <row r="86" spans="1:21" ht="15" hidden="1" customHeight="1" x14ac:dyDescent="0.45"/>
    <row r="87" spans="1:21" ht="15" hidden="1" customHeight="1" x14ac:dyDescent="0.45"/>
    <row r="88" spans="1:21" ht="15" hidden="1" customHeight="1" x14ac:dyDescent="0.45"/>
    <row r="89" spans="1:21" ht="15" hidden="1" customHeight="1" x14ac:dyDescent="0.45"/>
    <row r="90" spans="1:21" ht="15" hidden="1" customHeight="1" x14ac:dyDescent="0.45"/>
    <row r="91" spans="1:21" ht="15" hidden="1" customHeight="1" x14ac:dyDescent="0.45"/>
    <row r="92" spans="1:21" ht="15" hidden="1" customHeight="1" x14ac:dyDescent="0.45"/>
    <row r="93" spans="1:21" ht="15" hidden="1" customHeight="1" x14ac:dyDescent="0.45"/>
    <row r="94" spans="1:21" ht="15" hidden="1" customHeight="1" x14ac:dyDescent="0.45"/>
    <row r="95" spans="1:21" ht="15" hidden="1" customHeight="1" x14ac:dyDescent="0.45"/>
    <row r="96" spans="1:21"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row r="111" ht="15" hidden="1" customHeight="1" x14ac:dyDescent="0.45"/>
    <row r="112" ht="15" hidden="1" customHeight="1" x14ac:dyDescent="0.45"/>
    <row r="113" ht="15" hidden="1" customHeight="1" x14ac:dyDescent="0.45"/>
    <row r="114" ht="15" hidden="1" customHeight="1" x14ac:dyDescent="0.45"/>
    <row r="115" ht="15" hidden="1" customHeight="1" x14ac:dyDescent="0.45"/>
    <row r="116" ht="15" hidden="1" customHeight="1" x14ac:dyDescent="0.45"/>
    <row r="117" ht="15" hidden="1" customHeight="1" x14ac:dyDescent="0.45"/>
    <row r="118" ht="15" hidden="1" customHeight="1" x14ac:dyDescent="0.45"/>
    <row r="119" ht="15" hidden="1" customHeight="1" x14ac:dyDescent="0.45"/>
    <row r="120" ht="15" hidden="1" customHeight="1" x14ac:dyDescent="0.45"/>
    <row r="121" ht="15" hidden="1" customHeight="1" x14ac:dyDescent="0.45"/>
    <row r="122" ht="15" hidden="1" customHeight="1" x14ac:dyDescent="0.45"/>
    <row r="123" ht="15" hidden="1" customHeight="1" x14ac:dyDescent="0.45"/>
    <row r="124" ht="15" hidden="1" customHeight="1" x14ac:dyDescent="0.45"/>
    <row r="125" ht="15" hidden="1" customHeight="1" x14ac:dyDescent="0.45"/>
    <row r="126" ht="15" hidden="1" customHeight="1" x14ac:dyDescent="0.45"/>
    <row r="127" ht="15" hidden="1" customHeight="1" x14ac:dyDescent="0.45"/>
    <row r="128" ht="15" hidden="1" customHeight="1" x14ac:dyDescent="0.45"/>
    <row r="129" ht="15" hidden="1" customHeight="1" x14ac:dyDescent="0.45"/>
    <row r="130" ht="15" hidden="1" customHeight="1" x14ac:dyDescent="0.45"/>
    <row r="131" ht="15" hidden="1" customHeight="1" x14ac:dyDescent="0.45"/>
    <row r="132" ht="15" hidden="1" customHeight="1" x14ac:dyDescent="0.45"/>
    <row r="133" ht="15" hidden="1" customHeight="1" x14ac:dyDescent="0.45"/>
    <row r="134" ht="15" hidden="1" customHeight="1" x14ac:dyDescent="0.45"/>
    <row r="135" ht="15" hidden="1" customHeight="1" x14ac:dyDescent="0.45"/>
    <row r="136" ht="15" hidden="1" customHeight="1" x14ac:dyDescent="0.45"/>
    <row r="137" ht="15" hidden="1" customHeight="1" x14ac:dyDescent="0.45"/>
    <row r="138" ht="15" hidden="1" customHeight="1" x14ac:dyDescent="0.45"/>
    <row r="139" ht="15" hidden="1" customHeight="1" x14ac:dyDescent="0.45"/>
    <row r="140" ht="15" hidden="1" customHeight="1" x14ac:dyDescent="0.45"/>
    <row r="141" ht="15" hidden="1" customHeight="1" x14ac:dyDescent="0.45"/>
    <row r="142" ht="15" hidden="1" customHeight="1" x14ac:dyDescent="0.45"/>
    <row r="143" ht="15" hidden="1" customHeight="1" x14ac:dyDescent="0.45"/>
    <row r="144" ht="15" hidden="1" customHeight="1" x14ac:dyDescent="0.45"/>
    <row r="145" ht="15" hidden="1" customHeight="1" x14ac:dyDescent="0.45"/>
    <row r="146" ht="15" hidden="1" customHeight="1" x14ac:dyDescent="0.45"/>
    <row r="147" ht="15" hidden="1" customHeight="1" x14ac:dyDescent="0.45"/>
  </sheetData>
  <sheetProtection password="E291" sheet="1" objects="1" scenarios="1"/>
  <mergeCells count="39">
    <mergeCell ref="B83:P83"/>
    <mergeCell ref="C19:E21"/>
    <mergeCell ref="C29:E32"/>
    <mergeCell ref="J34:Q38"/>
    <mergeCell ref="C24:E27"/>
    <mergeCell ref="C40:H43"/>
    <mergeCell ref="C45:H48"/>
    <mergeCell ref="J45:Q49"/>
    <mergeCell ref="C34:E37"/>
    <mergeCell ref="C56:H56"/>
    <mergeCell ref="J56:Q56"/>
    <mergeCell ref="F29:H33"/>
    <mergeCell ref="F19:H23"/>
    <mergeCell ref="E61:P64"/>
    <mergeCell ref="C66:H67"/>
    <mergeCell ref="E68:P71"/>
    <mergeCell ref="P6:R7"/>
    <mergeCell ref="L1:M2"/>
    <mergeCell ref="D3:F4"/>
    <mergeCell ref="B9:L10"/>
    <mergeCell ref="F17:H18"/>
    <mergeCell ref="P8:S9"/>
    <mergeCell ref="B5:I6"/>
    <mergeCell ref="O10:R11"/>
    <mergeCell ref="B7:G8"/>
    <mergeCell ref="C50:H51"/>
    <mergeCell ref="J40:Q44"/>
    <mergeCell ref="J50:Q52"/>
    <mergeCell ref="J17:O18"/>
    <mergeCell ref="J19:Q23"/>
    <mergeCell ref="J24:Q28"/>
    <mergeCell ref="J29:Q33"/>
    <mergeCell ref="F34:H38"/>
    <mergeCell ref="F24:H28"/>
    <mergeCell ref="C54:I55"/>
    <mergeCell ref="J54:Q54"/>
    <mergeCell ref="C57:H57"/>
    <mergeCell ref="J57:Q57"/>
    <mergeCell ref="C59:H60"/>
  </mergeCells>
  <conditionalFormatting sqref="E68:P71">
    <cfRule type="expression" dxfId="186" priority="2">
      <formula>IF($J$66="Yes",1,0)</formula>
    </cfRule>
  </conditionalFormatting>
  <conditionalFormatting sqref="E61:P64">
    <cfRule type="expression" dxfId="185" priority="1">
      <formula>IF($J$59="Yes",1,0)</formula>
    </cfRule>
  </conditionalFormatting>
  <dataValidations count="2">
    <dataValidation type="list" allowBlank="1" showInputMessage="1" showErrorMessage="1" sqref="J66 J59" xr:uid="{00000000-0002-0000-0400-000000000000}">
      <formula1>"Yes, No"</formula1>
    </dataValidation>
    <dataValidation type="list" allowBlank="1" showInputMessage="1" showErrorMessage="1" sqref="J56:J57 J54" xr:uid="{00000000-0002-0000-0400-000001000000}">
      <formula1>"An updated version of this document has been provided with this form,The same version of this document as supplied at Checkpoint 2 has been provided with this form"</formula1>
    </dataValidation>
  </dataValidations>
  <hyperlinks>
    <hyperlink ref="L1:M2" location="'Home page'!A1" display="Click here to go back to the home page" xr:uid="{00000000-0004-0000-0400-000000000000}"/>
  </hyperlinks>
  <pageMargins left="0.7" right="0.7" top="0.75" bottom="0.75" header="0.3" footer="0.3"/>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D397"/>
  <sheetViews>
    <sheetView showRowColHeaders="0" zoomScale="80" zoomScaleNormal="80" workbookViewId="0">
      <selection activeCell="A26" sqref="A26"/>
    </sheetView>
  </sheetViews>
  <sheetFormatPr defaultColWidth="0" defaultRowHeight="15" customHeight="1" zeroHeight="1" x14ac:dyDescent="0.45"/>
  <cols>
    <col min="1" max="1" width="4" style="29" customWidth="1"/>
    <col min="2" max="2" width="9.1328125" style="29" customWidth="1"/>
    <col min="3" max="7" width="17.1328125" style="29" customWidth="1"/>
    <col min="8" max="8" width="13" style="29" customWidth="1"/>
    <col min="9" max="9" width="5" style="29" customWidth="1"/>
    <col min="10" max="10" width="14.265625" style="29" customWidth="1"/>
    <col min="11" max="11" width="22.1328125" style="29" customWidth="1"/>
    <col min="12" max="12" width="14.3984375" style="29" customWidth="1"/>
    <col min="13" max="13" width="14.73046875" style="29" customWidth="1"/>
    <col min="14" max="14" width="6.3984375" style="29" customWidth="1"/>
    <col min="15" max="16" width="9.1328125" style="29" customWidth="1"/>
    <col min="17" max="17" width="13.73046875" style="29" customWidth="1"/>
    <col min="18" max="18" width="13.86328125" style="29" customWidth="1"/>
    <col min="19" max="19" width="9.1328125" style="29" customWidth="1"/>
    <col min="20" max="20" width="9.86328125" style="29" customWidth="1"/>
    <col min="21" max="22" width="3.59765625" style="29" customWidth="1"/>
    <col min="23" max="23" width="3.59765625" style="29" hidden="1" customWidth="1"/>
    <col min="24" max="30" width="0" style="29" hidden="1" customWidth="1"/>
    <col min="31" max="16384" width="9.1328125" style="29" hidden="1"/>
  </cols>
  <sheetData>
    <row r="1" spans="1:30" ht="27" customHeight="1" x14ac:dyDescent="0.7">
      <c r="A1" s="42"/>
      <c r="B1" s="67"/>
      <c r="C1" s="67"/>
      <c r="D1" s="67"/>
      <c r="E1" s="67"/>
      <c r="F1" s="67"/>
      <c r="G1" s="67"/>
      <c r="H1" s="67"/>
      <c r="I1" s="67"/>
      <c r="J1" s="67"/>
      <c r="K1" s="67"/>
      <c r="L1" s="409" t="s">
        <v>647</v>
      </c>
      <c r="M1" s="409"/>
      <c r="N1" s="67"/>
      <c r="O1" s="126" t="s">
        <v>76</v>
      </c>
      <c r="P1" s="107"/>
      <c r="Q1" s="67"/>
      <c r="R1" s="231" t="str">
        <f>'Home page'!$Y$1</f>
        <v/>
      </c>
      <c r="S1" s="43"/>
      <c r="T1" s="43"/>
      <c r="U1" s="43"/>
      <c r="V1" s="43"/>
      <c r="W1" s="43"/>
    </row>
    <row r="2" spans="1:30" ht="27" customHeight="1" x14ac:dyDescent="0.7">
      <c r="A2" s="42"/>
      <c r="B2" s="67"/>
      <c r="C2" s="67"/>
      <c r="D2" s="61" t="s">
        <v>65</v>
      </c>
      <c r="E2" s="67"/>
      <c r="F2" s="67"/>
      <c r="G2" s="67"/>
      <c r="H2" s="67"/>
      <c r="I2" s="67"/>
      <c r="J2" s="67"/>
      <c r="K2" s="67"/>
      <c r="L2" s="409"/>
      <c r="M2" s="409"/>
      <c r="N2" s="67"/>
      <c r="O2" s="128" t="s">
        <v>622</v>
      </c>
      <c r="P2" s="127" t="s">
        <v>796</v>
      </c>
      <c r="Q2" s="47"/>
      <c r="R2" s="67"/>
      <c r="S2" s="43"/>
      <c r="T2" s="43"/>
      <c r="U2" s="43"/>
      <c r="V2" s="43"/>
      <c r="W2" s="43"/>
      <c r="AA2" s="133"/>
      <c r="AB2" s="133"/>
      <c r="AC2" s="133"/>
      <c r="AD2" s="133"/>
    </row>
    <row r="3" spans="1:30" ht="8.25" customHeight="1" x14ac:dyDescent="0.7">
      <c r="A3" s="42"/>
      <c r="B3" s="67"/>
      <c r="C3" s="67"/>
      <c r="D3" s="419" t="str">
        <f>'Home page'!H3</f>
        <v>Phase 2 Application Form</v>
      </c>
      <c r="E3" s="419"/>
      <c r="F3" s="419"/>
      <c r="G3" s="67"/>
      <c r="H3" s="67"/>
      <c r="I3" s="67"/>
      <c r="J3" s="67"/>
      <c r="K3" s="67"/>
      <c r="L3" s="189"/>
      <c r="M3" s="189"/>
      <c r="N3" s="67"/>
      <c r="O3" s="129"/>
      <c r="P3" s="108"/>
      <c r="Q3" s="47"/>
      <c r="R3" s="67"/>
      <c r="S3" s="43"/>
      <c r="T3" s="43"/>
      <c r="U3" s="43"/>
      <c r="V3" s="43"/>
      <c r="W3" s="43"/>
      <c r="Z3" s="133"/>
      <c r="AA3" s="133"/>
      <c r="AB3" s="133"/>
      <c r="AC3" s="133"/>
      <c r="AD3" s="133"/>
    </row>
    <row r="4" spans="1:30" ht="16.5" customHeight="1" x14ac:dyDescent="0.7">
      <c r="A4" s="42"/>
      <c r="B4" s="67"/>
      <c r="C4" s="67"/>
      <c r="D4" s="419"/>
      <c r="E4" s="419"/>
      <c r="F4" s="419"/>
      <c r="G4" s="27"/>
      <c r="H4" s="27"/>
      <c r="I4" s="27"/>
      <c r="J4" s="27"/>
      <c r="K4" s="27"/>
      <c r="L4" s="27"/>
      <c r="M4" s="27"/>
      <c r="N4" s="67"/>
      <c r="O4" s="109"/>
      <c r="P4" s="108" t="s">
        <v>797</v>
      </c>
      <c r="Q4" s="106"/>
      <c r="R4" s="106"/>
      <c r="S4" s="106"/>
      <c r="T4" s="106"/>
      <c r="U4" s="106"/>
      <c r="V4" s="106"/>
      <c r="W4" s="43"/>
      <c r="Z4" s="133"/>
      <c r="AA4" s="133"/>
      <c r="AB4" s="133"/>
      <c r="AC4" s="133"/>
      <c r="AD4" s="133"/>
    </row>
    <row r="5" spans="1:30" ht="16.5" customHeight="1" x14ac:dyDescent="0.7">
      <c r="A5" s="42"/>
      <c r="B5" s="413" t="str">
        <f>CONCATENATE('Home page'!L10,",  ",'Home page'!L13,",  ",'Home page'!L12)</f>
        <v>[Company name],  [Site name],  [Project title]</v>
      </c>
      <c r="C5" s="413"/>
      <c r="D5" s="413"/>
      <c r="E5" s="413"/>
      <c r="F5" s="413"/>
      <c r="G5" s="413"/>
      <c r="H5" s="413"/>
      <c r="I5" s="413"/>
      <c r="J5" s="27"/>
      <c r="K5" s="27"/>
      <c r="L5" s="27"/>
      <c r="M5" s="27"/>
      <c r="N5" s="67"/>
      <c r="O5" s="67"/>
      <c r="P5" s="108"/>
      <c r="Q5" s="106"/>
      <c r="R5" s="106"/>
      <c r="S5" s="106"/>
      <c r="T5" s="106"/>
      <c r="U5" s="106"/>
      <c r="V5" s="106"/>
      <c r="W5" s="43"/>
      <c r="Z5" s="133"/>
      <c r="AA5" s="133"/>
      <c r="AB5" s="133"/>
      <c r="AC5" s="133"/>
      <c r="AD5" s="133"/>
    </row>
    <row r="6" spans="1:30" ht="16.5" customHeight="1" x14ac:dyDescent="0.7">
      <c r="A6" s="42"/>
      <c r="B6" s="413"/>
      <c r="C6" s="413"/>
      <c r="D6" s="413"/>
      <c r="E6" s="413"/>
      <c r="F6" s="413"/>
      <c r="G6" s="413"/>
      <c r="H6" s="413"/>
      <c r="I6" s="413"/>
      <c r="J6" s="27"/>
      <c r="K6" s="27"/>
      <c r="L6" s="27"/>
      <c r="M6" s="27"/>
      <c r="N6" s="67"/>
      <c r="O6" s="123"/>
      <c r="P6" s="415" t="s">
        <v>798</v>
      </c>
      <c r="Q6" s="415"/>
      <c r="R6" s="415"/>
      <c r="S6" s="106"/>
      <c r="T6" s="106"/>
      <c r="U6" s="106"/>
      <c r="V6" s="106"/>
      <c r="W6" s="43"/>
      <c r="Z6" s="133"/>
      <c r="AA6" s="133"/>
      <c r="AB6" s="133"/>
      <c r="AC6" s="133"/>
      <c r="AD6" s="133"/>
    </row>
    <row r="7" spans="1:30" ht="17.25" customHeight="1" x14ac:dyDescent="0.7">
      <c r="A7" s="42"/>
      <c r="B7" s="410" t="str">
        <f>'Home page'!D34</f>
        <v>Section 2 - Delivery plan</v>
      </c>
      <c r="C7" s="410"/>
      <c r="D7" s="410"/>
      <c r="E7" s="410"/>
      <c r="F7" s="410"/>
      <c r="G7" s="410"/>
      <c r="H7" s="67"/>
      <c r="I7" s="67"/>
      <c r="J7" s="67"/>
      <c r="K7" s="67"/>
      <c r="L7" s="67"/>
      <c r="M7" s="67"/>
      <c r="N7" s="67"/>
      <c r="O7" s="106"/>
      <c r="P7" s="415"/>
      <c r="Q7" s="415"/>
      <c r="R7" s="415"/>
      <c r="S7" s="106"/>
      <c r="T7" s="106"/>
      <c r="U7" s="106"/>
      <c r="V7" s="106"/>
      <c r="W7" s="43"/>
    </row>
    <row r="8" spans="1:30" ht="17.25" customHeight="1" x14ac:dyDescent="0.7">
      <c r="A8" s="42"/>
      <c r="B8" s="410"/>
      <c r="C8" s="410"/>
      <c r="D8" s="410"/>
      <c r="E8" s="410"/>
      <c r="F8" s="410"/>
      <c r="G8" s="410"/>
      <c r="H8" s="68"/>
      <c r="I8" s="68"/>
      <c r="J8" s="68"/>
      <c r="K8" s="68"/>
      <c r="L8" s="68"/>
      <c r="M8" s="68"/>
      <c r="N8" s="67"/>
      <c r="O8" s="112"/>
      <c r="P8" s="415" t="s">
        <v>623</v>
      </c>
      <c r="Q8" s="415"/>
      <c r="R8" s="415"/>
      <c r="S8" s="415"/>
      <c r="T8" s="106"/>
      <c r="U8" s="106"/>
      <c r="V8" s="106"/>
      <c r="W8" s="43"/>
    </row>
    <row r="9" spans="1:30" s="271" customFormat="1" ht="17.25" customHeight="1" x14ac:dyDescent="0.45">
      <c r="A9" s="69"/>
      <c r="B9" s="536" t="s">
        <v>1029</v>
      </c>
      <c r="C9" s="536"/>
      <c r="D9" s="536"/>
      <c r="E9" s="536"/>
      <c r="F9" s="536"/>
      <c r="G9" s="536"/>
      <c r="H9" s="536"/>
      <c r="I9" s="536"/>
      <c r="J9" s="536"/>
      <c r="K9" s="536"/>
      <c r="L9" s="536"/>
      <c r="M9" s="536"/>
      <c r="N9" s="72"/>
      <c r="O9" s="111"/>
      <c r="P9" s="415"/>
      <c r="Q9" s="415"/>
      <c r="R9" s="415"/>
      <c r="S9" s="415"/>
      <c r="T9" s="124"/>
      <c r="U9" s="124"/>
      <c r="V9" s="124"/>
      <c r="W9" s="270"/>
    </row>
    <row r="10" spans="1:30" ht="17.25" customHeight="1" x14ac:dyDescent="0.45">
      <c r="A10" s="67"/>
      <c r="B10" s="536"/>
      <c r="C10" s="536"/>
      <c r="D10" s="536"/>
      <c r="E10" s="536"/>
      <c r="F10" s="536"/>
      <c r="G10" s="536"/>
      <c r="H10" s="536"/>
      <c r="I10" s="536"/>
      <c r="J10" s="536"/>
      <c r="K10" s="536"/>
      <c r="L10" s="536"/>
      <c r="M10" s="536"/>
      <c r="N10" s="49"/>
      <c r="O10" s="414" t="s">
        <v>662</v>
      </c>
      <c r="P10" s="414"/>
      <c r="Q10" s="414"/>
      <c r="R10" s="414"/>
      <c r="S10" s="43"/>
      <c r="T10" s="124"/>
      <c r="U10" s="124"/>
      <c r="V10" s="124"/>
      <c r="W10" s="43"/>
    </row>
    <row r="11" spans="1:30" ht="17.25" customHeight="1" x14ac:dyDescent="0.45">
      <c r="A11" s="67"/>
      <c r="B11" s="275" t="str">
        <f>CONCATENATE("This section aligns to the second assessment criteria: ",MID('Home page'!D34,13,50),".")</f>
        <v>This section aligns to the second assessment criteria: Delivery plan.</v>
      </c>
      <c r="C11" s="73"/>
      <c r="D11" s="67"/>
      <c r="E11" s="67"/>
      <c r="F11" s="67"/>
      <c r="G11" s="67"/>
      <c r="H11" s="67"/>
      <c r="I11" s="67"/>
      <c r="J11" s="67"/>
      <c r="K11" s="67"/>
      <c r="L11" s="67"/>
      <c r="M11" s="67"/>
      <c r="N11" s="67"/>
      <c r="O11" s="414"/>
      <c r="P11" s="414"/>
      <c r="Q11" s="414"/>
      <c r="R11" s="414"/>
      <c r="S11" s="43"/>
      <c r="T11" s="124"/>
      <c r="U11" s="124"/>
      <c r="V11" s="124"/>
      <c r="W11" s="43"/>
    </row>
    <row r="12" spans="1:30" ht="17.25" customHeight="1" x14ac:dyDescent="0.45">
      <c r="A12" s="67"/>
      <c r="B12" s="140" t="s">
        <v>1030</v>
      </c>
      <c r="C12" s="138"/>
      <c r="D12" s="138"/>
      <c r="E12" s="138"/>
      <c r="F12" s="138"/>
      <c r="G12" s="138"/>
      <c r="H12" s="138"/>
      <c r="I12" s="138"/>
      <c r="J12" s="138"/>
      <c r="K12" s="138"/>
      <c r="L12" s="138"/>
      <c r="M12" s="138"/>
      <c r="N12" s="67"/>
      <c r="O12" s="191"/>
      <c r="P12" s="191"/>
      <c r="Q12" s="191"/>
      <c r="R12" s="191"/>
      <c r="S12" s="133"/>
      <c r="T12" s="124"/>
      <c r="U12" s="124"/>
      <c r="V12" s="124"/>
      <c r="W12" s="43"/>
    </row>
    <row r="13" spans="1:30" ht="6" customHeight="1" x14ac:dyDescent="0.45">
      <c r="A13" s="67"/>
      <c r="B13" s="138"/>
      <c r="C13" s="138"/>
      <c r="D13" s="138"/>
      <c r="E13" s="138"/>
      <c r="F13" s="138"/>
      <c r="G13" s="138"/>
      <c r="H13" s="138"/>
      <c r="I13" s="138"/>
      <c r="J13" s="138"/>
      <c r="K13" s="138"/>
      <c r="L13" s="138"/>
      <c r="M13" s="138"/>
      <c r="N13" s="67"/>
      <c r="O13" s="43"/>
      <c r="P13" s="43"/>
      <c r="Q13" s="43"/>
      <c r="R13" s="43"/>
      <c r="S13" s="133"/>
      <c r="T13" s="124"/>
      <c r="U13" s="124"/>
      <c r="V13" s="124"/>
      <c r="W13" s="43"/>
    </row>
    <row r="14" spans="1:30" ht="17.25" customHeight="1" x14ac:dyDescent="0.45">
      <c r="A14" s="67"/>
      <c r="B14" s="141" t="str">
        <f>CONCATENATE("Status on completion of this form:  ","XXX"," green data entry cells have yet to be completed")</f>
        <v>Status on completion of this form:  XXX green data entry cells have yet to be completed</v>
      </c>
      <c r="C14" s="138"/>
      <c r="D14" s="138"/>
      <c r="E14" s="138"/>
      <c r="F14" s="138"/>
      <c r="G14" s="138"/>
      <c r="H14" s="138"/>
      <c r="I14" s="138"/>
      <c r="J14" s="138"/>
      <c r="K14" s="138"/>
      <c r="L14" s="138"/>
      <c r="M14" s="138"/>
      <c r="N14" s="67"/>
      <c r="O14" s="43"/>
      <c r="P14" s="43"/>
      <c r="Q14" s="43"/>
      <c r="R14" s="43"/>
      <c r="S14" s="133"/>
      <c r="T14" s="124"/>
      <c r="U14" s="124"/>
      <c r="V14" s="124"/>
      <c r="W14" s="43"/>
    </row>
    <row r="15" spans="1:30" ht="17.25" customHeight="1" x14ac:dyDescent="0.45">
      <c r="A15" s="67"/>
      <c r="B15" s="43"/>
      <c r="C15" s="43"/>
      <c r="D15" s="67"/>
      <c r="E15" s="67"/>
      <c r="F15" s="67"/>
      <c r="G15" s="67"/>
      <c r="H15" s="67"/>
      <c r="I15" s="67"/>
      <c r="J15" s="67"/>
      <c r="K15" s="67"/>
      <c r="L15" s="67"/>
      <c r="M15" s="67"/>
      <c r="N15" s="67"/>
      <c r="O15" s="43"/>
      <c r="P15" s="43"/>
      <c r="Q15" s="43"/>
      <c r="R15" s="43"/>
      <c r="S15" s="43"/>
      <c r="T15" s="124"/>
      <c r="U15" s="124"/>
      <c r="V15" s="124"/>
      <c r="W15" s="43"/>
    </row>
    <row r="16" spans="1:30" ht="17.25" customHeight="1" x14ac:dyDescent="0.45">
      <c r="A16" s="67"/>
      <c r="B16" s="43"/>
      <c r="C16" s="43"/>
      <c r="D16" s="67"/>
      <c r="E16" s="67"/>
      <c r="F16" s="67"/>
      <c r="G16" s="67"/>
      <c r="H16" s="67"/>
      <c r="I16" s="67"/>
      <c r="J16" s="67"/>
      <c r="K16" s="67"/>
      <c r="L16" s="67"/>
      <c r="M16" s="67"/>
      <c r="N16" s="67"/>
      <c r="O16" s="43"/>
      <c r="P16" s="43"/>
      <c r="Q16" s="110"/>
      <c r="R16" s="110"/>
      <c r="S16" s="124"/>
      <c r="T16" s="124"/>
      <c r="U16" s="124"/>
      <c r="V16" s="124"/>
      <c r="W16" s="43"/>
    </row>
    <row r="17" spans="1:23" ht="17.25" customHeight="1" x14ac:dyDescent="0.45">
      <c r="A17" s="67"/>
      <c r="B17" s="113" t="s">
        <v>669</v>
      </c>
      <c r="C17" s="110"/>
      <c r="D17" s="110"/>
      <c r="E17" s="43"/>
      <c r="F17" s="43"/>
      <c r="G17" s="43"/>
      <c r="H17" s="43"/>
      <c r="I17" s="43"/>
      <c r="J17" s="43"/>
      <c r="K17" s="43"/>
      <c r="L17" s="43"/>
      <c r="M17" s="43"/>
      <c r="N17" s="43"/>
      <c r="O17" s="43"/>
      <c r="P17" s="43"/>
      <c r="Q17" s="43"/>
      <c r="R17" s="110"/>
      <c r="S17" s="124"/>
      <c r="T17" s="124"/>
      <c r="U17" s="124"/>
      <c r="V17" s="124"/>
      <c r="W17" s="43"/>
    </row>
    <row r="18" spans="1:23" ht="23.25" customHeight="1" x14ac:dyDescent="0.45">
      <c r="A18" s="67"/>
      <c r="B18" s="113"/>
      <c r="C18" s="110"/>
      <c r="D18" s="110"/>
      <c r="E18" s="502" t="s">
        <v>663</v>
      </c>
      <c r="F18" s="503"/>
      <c r="G18" s="503"/>
      <c r="H18" s="504"/>
      <c r="I18" s="110"/>
      <c r="J18" s="502" t="s">
        <v>664</v>
      </c>
      <c r="K18" s="503"/>
      <c r="L18" s="503"/>
      <c r="M18" s="503"/>
      <c r="N18" s="503"/>
      <c r="O18" s="503"/>
      <c r="P18" s="503"/>
      <c r="Q18" s="504"/>
      <c r="R18" s="110"/>
      <c r="S18" s="124"/>
      <c r="T18" s="124"/>
      <c r="U18" s="124"/>
      <c r="V18" s="124"/>
      <c r="W18" s="43"/>
    </row>
    <row r="19" spans="1:23" ht="18.75" customHeight="1" x14ac:dyDescent="0.45">
      <c r="A19" s="67"/>
      <c r="B19" s="114" t="s">
        <v>630</v>
      </c>
      <c r="C19" s="415" t="s">
        <v>808</v>
      </c>
      <c r="D19" s="415"/>
      <c r="E19" s="491"/>
      <c r="F19" s="492"/>
      <c r="G19" s="492"/>
      <c r="H19" s="493"/>
      <c r="I19" s="110"/>
      <c r="J19" s="435"/>
      <c r="K19" s="436"/>
      <c r="L19" s="436"/>
      <c r="M19" s="436"/>
      <c r="N19" s="436"/>
      <c r="O19" s="436"/>
      <c r="P19" s="436"/>
      <c r="Q19" s="437"/>
      <c r="R19" s="110"/>
      <c r="S19" s="124"/>
      <c r="T19" s="124"/>
      <c r="U19" s="124"/>
      <c r="V19" s="124"/>
      <c r="W19" s="43"/>
    </row>
    <row r="20" spans="1:23" ht="18.75" customHeight="1" x14ac:dyDescent="0.45">
      <c r="A20" s="67"/>
      <c r="B20" s="88"/>
      <c r="C20" s="415"/>
      <c r="D20" s="415"/>
      <c r="E20" s="494"/>
      <c r="F20" s="495"/>
      <c r="G20" s="495"/>
      <c r="H20" s="496"/>
      <c r="I20" s="110"/>
      <c r="J20" s="438"/>
      <c r="K20" s="439"/>
      <c r="L20" s="439"/>
      <c r="M20" s="439"/>
      <c r="N20" s="439"/>
      <c r="O20" s="439"/>
      <c r="P20" s="439"/>
      <c r="Q20" s="440"/>
      <c r="R20" s="110"/>
      <c r="S20" s="124"/>
      <c r="T20" s="124"/>
      <c r="U20" s="124"/>
      <c r="V20" s="124"/>
      <c r="W20" s="43"/>
    </row>
    <row r="21" spans="1:23" ht="18.75" customHeight="1" x14ac:dyDescent="0.45">
      <c r="A21" s="67"/>
      <c r="B21" s="88"/>
      <c r="C21" s="110"/>
      <c r="D21" s="110"/>
      <c r="E21" s="494"/>
      <c r="F21" s="495"/>
      <c r="G21" s="495"/>
      <c r="H21" s="496"/>
      <c r="I21" s="110"/>
      <c r="J21" s="438"/>
      <c r="K21" s="439"/>
      <c r="L21" s="439"/>
      <c r="M21" s="439"/>
      <c r="N21" s="439"/>
      <c r="O21" s="439"/>
      <c r="P21" s="439"/>
      <c r="Q21" s="440"/>
      <c r="R21" s="110"/>
      <c r="S21" s="124"/>
      <c r="T21" s="124"/>
      <c r="U21" s="124"/>
      <c r="V21" s="124"/>
      <c r="W21" s="43"/>
    </row>
    <row r="22" spans="1:23" ht="18.75" customHeight="1" x14ac:dyDescent="0.45">
      <c r="A22" s="67"/>
      <c r="B22" s="88"/>
      <c r="C22" s="110"/>
      <c r="D22" s="110"/>
      <c r="E22" s="494"/>
      <c r="F22" s="495"/>
      <c r="G22" s="495"/>
      <c r="H22" s="496"/>
      <c r="I22" s="110"/>
      <c r="J22" s="438"/>
      <c r="K22" s="439"/>
      <c r="L22" s="439"/>
      <c r="M22" s="439"/>
      <c r="N22" s="439"/>
      <c r="O22" s="439"/>
      <c r="P22" s="439"/>
      <c r="Q22" s="440"/>
      <c r="R22" s="110"/>
      <c r="S22" s="124"/>
      <c r="T22" s="124"/>
      <c r="U22" s="124"/>
      <c r="V22" s="124"/>
      <c r="W22" s="43"/>
    </row>
    <row r="23" spans="1:23" ht="18.75" customHeight="1" x14ac:dyDescent="0.45">
      <c r="A23" s="67"/>
      <c r="B23" s="88"/>
      <c r="C23" s="110"/>
      <c r="D23" s="110"/>
      <c r="E23" s="494"/>
      <c r="F23" s="495"/>
      <c r="G23" s="495"/>
      <c r="H23" s="496"/>
      <c r="I23" s="110"/>
      <c r="J23" s="438"/>
      <c r="K23" s="439"/>
      <c r="L23" s="439"/>
      <c r="M23" s="439"/>
      <c r="N23" s="439"/>
      <c r="O23" s="439"/>
      <c r="P23" s="439"/>
      <c r="Q23" s="440"/>
      <c r="R23" s="110"/>
      <c r="S23" s="124"/>
      <c r="T23" s="124"/>
      <c r="U23" s="124"/>
      <c r="V23" s="124"/>
      <c r="W23" s="43"/>
    </row>
    <row r="24" spans="1:23" ht="18.75" customHeight="1" x14ac:dyDescent="0.45">
      <c r="A24" s="67"/>
      <c r="B24" s="88"/>
      <c r="C24" s="190"/>
      <c r="D24" s="190"/>
      <c r="E24" s="494"/>
      <c r="F24" s="495"/>
      <c r="G24" s="495"/>
      <c r="H24" s="496"/>
      <c r="I24" s="110"/>
      <c r="J24" s="438"/>
      <c r="K24" s="439"/>
      <c r="L24" s="439"/>
      <c r="M24" s="439"/>
      <c r="N24" s="439"/>
      <c r="O24" s="439"/>
      <c r="P24" s="439"/>
      <c r="Q24" s="440"/>
      <c r="R24" s="110"/>
      <c r="S24" s="124"/>
      <c r="T24" s="124"/>
      <c r="U24" s="124"/>
      <c r="V24" s="124"/>
      <c r="W24" s="43"/>
    </row>
    <row r="25" spans="1:23" ht="18.75" customHeight="1" x14ac:dyDescent="0.45">
      <c r="A25" s="67"/>
      <c r="B25" s="88"/>
      <c r="C25" s="190"/>
      <c r="D25" s="190"/>
      <c r="E25" s="497"/>
      <c r="F25" s="498"/>
      <c r="G25" s="498"/>
      <c r="H25" s="499"/>
      <c r="I25" s="110"/>
      <c r="J25" s="441"/>
      <c r="K25" s="442"/>
      <c r="L25" s="442"/>
      <c r="M25" s="442"/>
      <c r="N25" s="442"/>
      <c r="O25" s="442"/>
      <c r="P25" s="442"/>
      <c r="Q25" s="443"/>
      <c r="R25" s="110"/>
      <c r="S25" s="124"/>
      <c r="T25" s="124"/>
      <c r="U25" s="124"/>
      <c r="V25" s="124"/>
      <c r="W25" s="43"/>
    </row>
    <row r="26" spans="1:23" ht="18.75" customHeight="1" x14ac:dyDescent="0.45">
      <c r="A26" s="67"/>
      <c r="B26" s="43"/>
      <c r="C26" s="43"/>
      <c r="D26" s="67"/>
      <c r="E26" s="67"/>
      <c r="F26" s="67"/>
      <c r="G26" s="67"/>
      <c r="H26" s="67"/>
      <c r="I26" s="67"/>
      <c r="J26" s="67"/>
      <c r="K26" s="67"/>
      <c r="L26" s="67"/>
      <c r="M26" s="67"/>
      <c r="N26" s="67"/>
      <c r="O26" s="43"/>
      <c r="P26" s="43"/>
      <c r="Q26" s="110"/>
      <c r="R26" s="110"/>
      <c r="S26" s="124"/>
      <c r="T26" s="124"/>
      <c r="U26" s="124"/>
      <c r="V26" s="124"/>
      <c r="W26" s="43"/>
    </row>
    <row r="27" spans="1:23" ht="18.75" customHeight="1" x14ac:dyDescent="0.45">
      <c r="A27" s="67"/>
      <c r="B27" s="114" t="s">
        <v>631</v>
      </c>
      <c r="C27" s="415" t="s">
        <v>1017</v>
      </c>
      <c r="D27" s="415"/>
      <c r="E27" s="415"/>
      <c r="F27" s="435"/>
      <c r="G27" s="436"/>
      <c r="H27" s="436"/>
      <c r="I27" s="436"/>
      <c r="J27" s="436"/>
      <c r="K27" s="436"/>
      <c r="L27" s="436"/>
      <c r="M27" s="436"/>
      <c r="N27" s="436"/>
      <c r="O27" s="436"/>
      <c r="P27" s="436"/>
      <c r="Q27" s="437"/>
      <c r="R27" s="110"/>
      <c r="S27" s="124"/>
      <c r="T27" s="124"/>
      <c r="U27" s="124"/>
      <c r="V27" s="124"/>
      <c r="W27" s="43"/>
    </row>
    <row r="28" spans="1:23" ht="18.75" customHeight="1" x14ac:dyDescent="0.45">
      <c r="A28" s="67"/>
      <c r="B28" s="88"/>
      <c r="C28" s="415"/>
      <c r="D28" s="415"/>
      <c r="E28" s="415"/>
      <c r="F28" s="438"/>
      <c r="G28" s="439"/>
      <c r="H28" s="439"/>
      <c r="I28" s="439"/>
      <c r="J28" s="439"/>
      <c r="K28" s="439"/>
      <c r="L28" s="439"/>
      <c r="M28" s="439"/>
      <c r="N28" s="439"/>
      <c r="O28" s="439"/>
      <c r="P28" s="439"/>
      <c r="Q28" s="440"/>
      <c r="R28" s="110"/>
      <c r="S28" s="124"/>
      <c r="T28" s="124"/>
      <c r="U28" s="124"/>
      <c r="V28" s="124"/>
      <c r="W28" s="43"/>
    </row>
    <row r="29" spans="1:23" ht="18.75" customHeight="1" x14ac:dyDescent="0.45">
      <c r="A29" s="67"/>
      <c r="B29" s="43"/>
      <c r="C29" s="415"/>
      <c r="D29" s="415"/>
      <c r="E29" s="415"/>
      <c r="F29" s="438"/>
      <c r="G29" s="439"/>
      <c r="H29" s="439"/>
      <c r="I29" s="439"/>
      <c r="J29" s="439"/>
      <c r="K29" s="439"/>
      <c r="L29" s="439"/>
      <c r="M29" s="439"/>
      <c r="N29" s="439"/>
      <c r="O29" s="439"/>
      <c r="P29" s="439"/>
      <c r="Q29" s="440"/>
      <c r="R29" s="110"/>
      <c r="S29" s="124"/>
      <c r="T29" s="124"/>
      <c r="U29" s="124"/>
      <c r="V29" s="124"/>
      <c r="W29" s="43"/>
    </row>
    <row r="30" spans="1:23" ht="18.75" customHeight="1" x14ac:dyDescent="0.45">
      <c r="A30" s="67"/>
      <c r="B30" s="43"/>
      <c r="C30" s="190"/>
      <c r="D30" s="190"/>
      <c r="E30" s="190"/>
      <c r="F30" s="438"/>
      <c r="G30" s="439"/>
      <c r="H30" s="439"/>
      <c r="I30" s="439"/>
      <c r="J30" s="439"/>
      <c r="K30" s="439"/>
      <c r="L30" s="439"/>
      <c r="M30" s="439"/>
      <c r="N30" s="439"/>
      <c r="O30" s="439"/>
      <c r="P30" s="439"/>
      <c r="Q30" s="440"/>
      <c r="R30" s="110"/>
      <c r="S30" s="124"/>
      <c r="T30" s="124"/>
      <c r="U30" s="124"/>
      <c r="V30" s="124"/>
      <c r="W30" s="43"/>
    </row>
    <row r="31" spans="1:23" ht="18.75" customHeight="1" x14ac:dyDescent="0.45">
      <c r="A31" s="67"/>
      <c r="B31" s="43"/>
      <c r="C31" s="190"/>
      <c r="D31" s="190"/>
      <c r="E31" s="190"/>
      <c r="F31" s="438"/>
      <c r="G31" s="439"/>
      <c r="H31" s="439"/>
      <c r="I31" s="439"/>
      <c r="J31" s="439"/>
      <c r="K31" s="439"/>
      <c r="L31" s="439"/>
      <c r="M31" s="439"/>
      <c r="N31" s="439"/>
      <c r="O31" s="439"/>
      <c r="P31" s="439"/>
      <c r="Q31" s="440"/>
      <c r="R31" s="110"/>
      <c r="S31" s="124"/>
      <c r="T31" s="124"/>
      <c r="U31" s="124"/>
      <c r="V31" s="124"/>
      <c r="W31" s="43"/>
    </row>
    <row r="32" spans="1:23" ht="18.75" customHeight="1" x14ac:dyDescent="0.45">
      <c r="A32" s="67"/>
      <c r="B32" s="43"/>
      <c r="C32" s="43"/>
      <c r="D32" s="67"/>
      <c r="E32" s="67"/>
      <c r="F32" s="438"/>
      <c r="G32" s="439"/>
      <c r="H32" s="439"/>
      <c r="I32" s="439"/>
      <c r="J32" s="439"/>
      <c r="K32" s="439"/>
      <c r="L32" s="439"/>
      <c r="M32" s="439"/>
      <c r="N32" s="439"/>
      <c r="O32" s="439"/>
      <c r="P32" s="439"/>
      <c r="Q32" s="440"/>
      <c r="R32" s="110"/>
      <c r="S32" s="124"/>
      <c r="T32" s="124"/>
      <c r="U32" s="124"/>
      <c r="V32" s="124"/>
      <c r="W32" s="43"/>
    </row>
    <row r="33" spans="1:23" ht="18.75" customHeight="1" x14ac:dyDescent="0.45">
      <c r="A33" s="67"/>
      <c r="B33" s="43"/>
      <c r="C33" s="43"/>
      <c r="D33" s="67"/>
      <c r="E33" s="67"/>
      <c r="F33" s="441"/>
      <c r="G33" s="442"/>
      <c r="H33" s="442"/>
      <c r="I33" s="442"/>
      <c r="J33" s="442"/>
      <c r="K33" s="442"/>
      <c r="L33" s="442"/>
      <c r="M33" s="442"/>
      <c r="N33" s="442"/>
      <c r="O33" s="442"/>
      <c r="P33" s="442"/>
      <c r="Q33" s="443"/>
      <c r="R33" s="110"/>
      <c r="S33" s="124"/>
      <c r="T33" s="124"/>
      <c r="U33" s="124"/>
      <c r="V33" s="124"/>
      <c r="W33" s="43"/>
    </row>
    <row r="34" spans="1:23" ht="18.75" customHeight="1" x14ac:dyDescent="0.45">
      <c r="A34" s="67"/>
      <c r="B34" s="43"/>
      <c r="C34" s="43"/>
      <c r="D34" s="67"/>
      <c r="E34" s="67"/>
      <c r="F34" s="67"/>
      <c r="G34" s="67"/>
      <c r="H34" s="67"/>
      <c r="I34" s="67"/>
      <c r="J34" s="67"/>
      <c r="K34" s="67"/>
      <c r="L34" s="67"/>
      <c r="M34" s="67"/>
      <c r="N34" s="67"/>
      <c r="O34" s="43"/>
      <c r="P34" s="43"/>
      <c r="Q34" s="110"/>
      <c r="R34" s="110"/>
      <c r="S34" s="124"/>
      <c r="T34" s="124"/>
      <c r="U34" s="124"/>
      <c r="V34" s="124"/>
      <c r="W34" s="43"/>
    </row>
    <row r="35" spans="1:23" ht="18.75" customHeight="1" x14ac:dyDescent="0.45">
      <c r="A35" s="67"/>
      <c r="B35" s="43"/>
      <c r="C35" s="43"/>
      <c r="D35" s="67"/>
      <c r="E35" s="67"/>
      <c r="F35" s="67"/>
      <c r="G35" s="67"/>
      <c r="H35" s="67"/>
      <c r="I35" s="67"/>
      <c r="J35" s="67"/>
      <c r="K35" s="67"/>
      <c r="L35" s="67"/>
      <c r="M35" s="67"/>
      <c r="N35" s="67"/>
      <c r="O35" s="43"/>
      <c r="P35" s="43"/>
      <c r="Q35" s="110"/>
      <c r="R35" s="110"/>
      <c r="S35" s="124"/>
      <c r="T35" s="124"/>
      <c r="U35" s="124"/>
      <c r="V35" s="124"/>
      <c r="W35" s="43"/>
    </row>
    <row r="36" spans="1:23" ht="18.75" customHeight="1" x14ac:dyDescent="0.45">
      <c r="A36" s="67"/>
      <c r="B36" s="113" t="s">
        <v>670</v>
      </c>
      <c r="C36" s="43"/>
      <c r="D36" s="67"/>
      <c r="E36" s="67"/>
      <c r="F36" s="67"/>
      <c r="G36" s="67"/>
      <c r="H36" s="67"/>
      <c r="I36" s="67"/>
      <c r="J36" s="67"/>
      <c r="K36" s="67"/>
      <c r="L36" s="67"/>
      <c r="M36" s="67"/>
      <c r="N36" s="67"/>
      <c r="O36" s="43"/>
      <c r="P36" s="43"/>
      <c r="Q36" s="110"/>
      <c r="R36" s="110"/>
      <c r="S36" s="124"/>
      <c r="T36" s="124"/>
      <c r="U36" s="124"/>
      <c r="V36" s="124"/>
      <c r="W36" s="43"/>
    </row>
    <row r="37" spans="1:23" ht="18.75" customHeight="1" x14ac:dyDescent="0.45">
      <c r="A37" s="67"/>
      <c r="B37" s="114" t="s">
        <v>632</v>
      </c>
      <c r="C37" s="65" t="s">
        <v>1018</v>
      </c>
      <c r="D37" s="67"/>
      <c r="E37" s="67"/>
      <c r="F37" s="67"/>
      <c r="G37" s="67"/>
      <c r="H37" s="67"/>
      <c r="I37" s="67"/>
      <c r="J37" s="67"/>
      <c r="K37" s="67"/>
      <c r="L37" s="67"/>
      <c r="M37" s="67"/>
      <c r="N37" s="67"/>
      <c r="O37" s="43"/>
      <c r="P37" s="43"/>
      <c r="Q37" s="110"/>
      <c r="R37" s="110"/>
      <c r="S37" s="124"/>
      <c r="T37" s="124"/>
      <c r="U37" s="124"/>
      <c r="V37" s="124"/>
      <c r="W37" s="43"/>
    </row>
    <row r="38" spans="1:23" ht="18.75" customHeight="1" x14ac:dyDescent="0.45">
      <c r="A38" s="67"/>
      <c r="B38" s="114"/>
      <c r="C38" s="65" t="s">
        <v>689</v>
      </c>
      <c r="D38" s="67"/>
      <c r="E38" s="67"/>
      <c r="F38" s="67"/>
      <c r="G38" s="67"/>
      <c r="H38" s="67"/>
      <c r="I38" s="67"/>
      <c r="J38" s="67"/>
      <c r="K38" s="67"/>
      <c r="L38" s="67"/>
      <c r="M38" s="67"/>
      <c r="N38" s="67"/>
      <c r="O38" s="43"/>
      <c r="P38" s="43"/>
      <c r="Q38" s="110"/>
      <c r="R38" s="110"/>
      <c r="S38" s="124"/>
      <c r="T38" s="124"/>
      <c r="U38" s="124"/>
      <c r="V38" s="124"/>
      <c r="W38" s="43"/>
    </row>
    <row r="39" spans="1:23" ht="18.75" customHeight="1" x14ac:dyDescent="0.45">
      <c r="A39" s="67"/>
      <c r="B39" s="43"/>
      <c r="C39" s="500" t="s">
        <v>672</v>
      </c>
      <c r="D39" s="505" t="s">
        <v>671</v>
      </c>
      <c r="E39" s="473" t="s">
        <v>615</v>
      </c>
      <c r="F39" s="479" t="s">
        <v>809</v>
      </c>
      <c r="G39" s="475"/>
      <c r="H39" s="476"/>
      <c r="I39" s="479" t="s">
        <v>812</v>
      </c>
      <c r="J39" s="476"/>
      <c r="K39" s="479" t="s">
        <v>810</v>
      </c>
      <c r="L39" s="475"/>
      <c r="M39" s="475"/>
      <c r="N39" s="475"/>
      <c r="O39" s="476"/>
      <c r="P39" s="500" t="s">
        <v>811</v>
      </c>
      <c r="Q39" s="500"/>
      <c r="R39" s="110"/>
      <c r="S39" s="124"/>
      <c r="T39" s="124"/>
      <c r="U39" s="124"/>
      <c r="V39" s="124"/>
      <c r="W39" s="43"/>
    </row>
    <row r="40" spans="1:23" ht="18.75" customHeight="1" x14ac:dyDescent="0.45">
      <c r="A40" s="67"/>
      <c r="B40" s="43"/>
      <c r="C40" s="501"/>
      <c r="D40" s="506"/>
      <c r="E40" s="509"/>
      <c r="F40" s="483"/>
      <c r="G40" s="484"/>
      <c r="H40" s="485"/>
      <c r="I40" s="483"/>
      <c r="J40" s="485"/>
      <c r="K40" s="483"/>
      <c r="L40" s="484"/>
      <c r="M40" s="484"/>
      <c r="N40" s="484"/>
      <c r="O40" s="485"/>
      <c r="P40" s="501"/>
      <c r="Q40" s="501"/>
      <c r="R40" s="110"/>
      <c r="S40" s="124"/>
      <c r="T40" s="124"/>
      <c r="U40" s="124"/>
      <c r="V40" s="124"/>
      <c r="W40" s="43"/>
    </row>
    <row r="41" spans="1:23" ht="18.75" customHeight="1" x14ac:dyDescent="0.45">
      <c r="A41" s="67"/>
      <c r="B41" s="113"/>
      <c r="C41" s="501"/>
      <c r="D41" s="506"/>
      <c r="E41" s="474"/>
      <c r="F41" s="480"/>
      <c r="G41" s="477"/>
      <c r="H41" s="478"/>
      <c r="I41" s="480"/>
      <c r="J41" s="478"/>
      <c r="K41" s="483"/>
      <c r="L41" s="484"/>
      <c r="M41" s="484"/>
      <c r="N41" s="484"/>
      <c r="O41" s="485"/>
      <c r="P41" s="501"/>
      <c r="Q41" s="501"/>
      <c r="R41" s="110"/>
      <c r="S41" s="124"/>
      <c r="T41" s="124"/>
      <c r="U41" s="124"/>
      <c r="V41" s="124"/>
      <c r="W41" s="43"/>
    </row>
    <row r="42" spans="1:23" ht="18.75" customHeight="1" x14ac:dyDescent="0.45">
      <c r="A42" s="67"/>
      <c r="B42" s="114"/>
      <c r="C42" s="472">
        <v>1</v>
      </c>
      <c r="D42" s="486"/>
      <c r="E42" s="472"/>
      <c r="F42" s="472"/>
      <c r="G42" s="472"/>
      <c r="H42" s="472"/>
      <c r="I42" s="467"/>
      <c r="J42" s="468"/>
      <c r="K42" s="472"/>
      <c r="L42" s="472"/>
      <c r="M42" s="472"/>
      <c r="N42" s="472"/>
      <c r="O42" s="472"/>
      <c r="P42" s="482"/>
      <c r="Q42" s="482"/>
      <c r="R42" s="110"/>
      <c r="S42" s="124"/>
      <c r="T42" s="124"/>
      <c r="U42" s="124"/>
      <c r="V42" s="124"/>
      <c r="W42" s="43"/>
    </row>
    <row r="43" spans="1:23" ht="18.75" customHeight="1" x14ac:dyDescent="0.45">
      <c r="A43" s="67"/>
      <c r="B43" s="114"/>
      <c r="C43" s="472"/>
      <c r="D43" s="487"/>
      <c r="E43" s="472"/>
      <c r="F43" s="472"/>
      <c r="G43" s="472"/>
      <c r="H43" s="472"/>
      <c r="I43" s="489"/>
      <c r="J43" s="490"/>
      <c r="K43" s="472"/>
      <c r="L43" s="472"/>
      <c r="M43" s="472"/>
      <c r="N43" s="472"/>
      <c r="O43" s="472"/>
      <c r="P43" s="482"/>
      <c r="Q43" s="482"/>
      <c r="R43" s="110"/>
      <c r="S43" s="124"/>
      <c r="T43" s="124"/>
      <c r="U43" s="124"/>
      <c r="V43" s="124"/>
      <c r="W43" s="43"/>
    </row>
    <row r="44" spans="1:23" ht="18.75" customHeight="1" x14ac:dyDescent="0.45">
      <c r="A44" s="67"/>
      <c r="B44" s="114"/>
      <c r="C44" s="472"/>
      <c r="D44" s="487"/>
      <c r="E44" s="472"/>
      <c r="F44" s="472"/>
      <c r="G44" s="472"/>
      <c r="H44" s="472"/>
      <c r="I44" s="489"/>
      <c r="J44" s="490"/>
      <c r="K44" s="472"/>
      <c r="L44" s="472"/>
      <c r="M44" s="472"/>
      <c r="N44" s="472"/>
      <c r="O44" s="472"/>
      <c r="P44" s="482"/>
      <c r="Q44" s="482"/>
      <c r="R44" s="110"/>
      <c r="S44" s="124"/>
      <c r="T44" s="124"/>
      <c r="U44" s="124"/>
      <c r="V44" s="124"/>
      <c r="W44" s="43"/>
    </row>
    <row r="45" spans="1:23" ht="18.75" customHeight="1" x14ac:dyDescent="0.45">
      <c r="A45" s="67"/>
      <c r="B45" s="43"/>
      <c r="C45" s="472"/>
      <c r="D45" s="487"/>
      <c r="E45" s="472"/>
      <c r="F45" s="472"/>
      <c r="G45" s="472"/>
      <c r="H45" s="472"/>
      <c r="I45" s="489"/>
      <c r="J45" s="490"/>
      <c r="K45" s="472"/>
      <c r="L45" s="472"/>
      <c r="M45" s="472"/>
      <c r="N45" s="472"/>
      <c r="O45" s="472"/>
      <c r="P45" s="482"/>
      <c r="Q45" s="482"/>
      <c r="R45" s="110"/>
      <c r="S45" s="124"/>
      <c r="T45" s="124"/>
      <c r="U45" s="124"/>
      <c r="V45" s="124"/>
      <c r="W45" s="43"/>
    </row>
    <row r="46" spans="1:23" ht="18.75" customHeight="1" x14ac:dyDescent="0.45">
      <c r="A46" s="67"/>
      <c r="B46" s="43"/>
      <c r="C46" s="472"/>
      <c r="D46" s="488"/>
      <c r="E46" s="472"/>
      <c r="F46" s="472"/>
      <c r="G46" s="472"/>
      <c r="H46" s="472"/>
      <c r="I46" s="470"/>
      <c r="J46" s="471"/>
      <c r="K46" s="472"/>
      <c r="L46" s="472"/>
      <c r="M46" s="472"/>
      <c r="N46" s="472"/>
      <c r="O46" s="472"/>
      <c r="P46" s="482"/>
      <c r="Q46" s="482"/>
      <c r="R46" s="110"/>
      <c r="S46" s="124"/>
      <c r="T46" s="124"/>
      <c r="U46" s="124"/>
      <c r="V46" s="124"/>
      <c r="W46" s="43"/>
    </row>
    <row r="47" spans="1:23" ht="18.75" customHeight="1" x14ac:dyDescent="0.45">
      <c r="A47" s="67"/>
      <c r="B47" s="114"/>
      <c r="C47" s="472">
        <v>2</v>
      </c>
      <c r="D47" s="486"/>
      <c r="E47" s="472"/>
      <c r="F47" s="472"/>
      <c r="G47" s="472"/>
      <c r="H47" s="472"/>
      <c r="I47" s="467"/>
      <c r="J47" s="468"/>
      <c r="K47" s="472"/>
      <c r="L47" s="472"/>
      <c r="M47" s="472"/>
      <c r="N47" s="472"/>
      <c r="O47" s="472"/>
      <c r="P47" s="482"/>
      <c r="Q47" s="482"/>
      <c r="R47" s="110"/>
      <c r="S47" s="124"/>
      <c r="T47" s="124"/>
      <c r="U47" s="124"/>
      <c r="V47" s="124"/>
      <c r="W47" s="43"/>
    </row>
    <row r="48" spans="1:23" ht="18.75" customHeight="1" x14ac:dyDescent="0.45">
      <c r="A48" s="67"/>
      <c r="B48" s="114"/>
      <c r="C48" s="472"/>
      <c r="D48" s="487"/>
      <c r="E48" s="472"/>
      <c r="F48" s="472"/>
      <c r="G48" s="472"/>
      <c r="H48" s="472"/>
      <c r="I48" s="489"/>
      <c r="J48" s="490"/>
      <c r="K48" s="472"/>
      <c r="L48" s="472"/>
      <c r="M48" s="472"/>
      <c r="N48" s="472"/>
      <c r="O48" s="472"/>
      <c r="P48" s="482"/>
      <c r="Q48" s="482"/>
      <c r="R48" s="110"/>
      <c r="S48" s="124"/>
      <c r="T48" s="124"/>
      <c r="U48" s="124"/>
      <c r="V48" s="124"/>
      <c r="W48" s="43"/>
    </row>
    <row r="49" spans="1:23" ht="18.75" customHeight="1" x14ac:dyDescent="0.45">
      <c r="A49" s="67"/>
      <c r="B49" s="114"/>
      <c r="C49" s="472"/>
      <c r="D49" s="487"/>
      <c r="E49" s="472"/>
      <c r="F49" s="472"/>
      <c r="G49" s="472"/>
      <c r="H49" s="472"/>
      <c r="I49" s="489"/>
      <c r="J49" s="490"/>
      <c r="K49" s="472"/>
      <c r="L49" s="472"/>
      <c r="M49" s="472"/>
      <c r="N49" s="472"/>
      <c r="O49" s="472"/>
      <c r="P49" s="482"/>
      <c r="Q49" s="482"/>
      <c r="R49" s="110"/>
      <c r="S49" s="124"/>
      <c r="T49" s="124"/>
      <c r="U49" s="124"/>
      <c r="V49" s="124"/>
      <c r="W49" s="43"/>
    </row>
    <row r="50" spans="1:23" ht="18.75" customHeight="1" x14ac:dyDescent="0.45">
      <c r="A50" s="67"/>
      <c r="B50" s="43"/>
      <c r="C50" s="472"/>
      <c r="D50" s="487"/>
      <c r="E50" s="472"/>
      <c r="F50" s="472"/>
      <c r="G50" s="472"/>
      <c r="H50" s="472"/>
      <c r="I50" s="489"/>
      <c r="J50" s="490"/>
      <c r="K50" s="472"/>
      <c r="L50" s="472"/>
      <c r="M50" s="472"/>
      <c r="N50" s="472"/>
      <c r="O50" s="472"/>
      <c r="P50" s="482"/>
      <c r="Q50" s="482"/>
      <c r="R50" s="110"/>
      <c r="S50" s="124"/>
      <c r="T50" s="124"/>
      <c r="U50" s="124"/>
      <c r="V50" s="124"/>
      <c r="W50" s="43"/>
    </row>
    <row r="51" spans="1:23" ht="18.75" customHeight="1" x14ac:dyDescent="0.45">
      <c r="A51" s="67"/>
      <c r="B51" s="43"/>
      <c r="C51" s="472"/>
      <c r="D51" s="488"/>
      <c r="E51" s="472"/>
      <c r="F51" s="472"/>
      <c r="G51" s="472"/>
      <c r="H51" s="472"/>
      <c r="I51" s="470"/>
      <c r="J51" s="471"/>
      <c r="K51" s="472"/>
      <c r="L51" s="472"/>
      <c r="M51" s="472"/>
      <c r="N51" s="472"/>
      <c r="O51" s="472"/>
      <c r="P51" s="482"/>
      <c r="Q51" s="482"/>
      <c r="R51" s="110"/>
      <c r="S51" s="124"/>
      <c r="T51" s="124"/>
      <c r="U51" s="124"/>
      <c r="V51" s="124"/>
      <c r="W51" s="43"/>
    </row>
    <row r="52" spans="1:23" ht="18.75" customHeight="1" x14ac:dyDescent="0.45">
      <c r="A52" s="67"/>
      <c r="B52" s="43"/>
      <c r="C52" s="472">
        <v>3</v>
      </c>
      <c r="D52" s="486"/>
      <c r="E52" s="472"/>
      <c r="F52" s="472"/>
      <c r="G52" s="472"/>
      <c r="H52" s="472"/>
      <c r="I52" s="467"/>
      <c r="J52" s="468"/>
      <c r="K52" s="472"/>
      <c r="L52" s="472"/>
      <c r="M52" s="472"/>
      <c r="N52" s="472"/>
      <c r="O52" s="472"/>
      <c r="P52" s="482"/>
      <c r="Q52" s="482"/>
      <c r="R52" s="110"/>
      <c r="S52" s="124"/>
      <c r="T52" s="124"/>
      <c r="U52" s="124"/>
      <c r="V52" s="124"/>
      <c r="W52" s="43"/>
    </row>
    <row r="53" spans="1:23" ht="18.75" customHeight="1" x14ac:dyDescent="0.45">
      <c r="A53" s="67"/>
      <c r="B53" s="43"/>
      <c r="C53" s="472"/>
      <c r="D53" s="487"/>
      <c r="E53" s="472"/>
      <c r="F53" s="472"/>
      <c r="G53" s="472"/>
      <c r="H53" s="472"/>
      <c r="I53" s="489"/>
      <c r="J53" s="490"/>
      <c r="K53" s="472"/>
      <c r="L53" s="472"/>
      <c r="M53" s="472"/>
      <c r="N53" s="472"/>
      <c r="O53" s="472"/>
      <c r="P53" s="482"/>
      <c r="Q53" s="482"/>
      <c r="R53" s="110"/>
      <c r="S53" s="124"/>
      <c r="T53" s="124"/>
      <c r="U53" s="124"/>
      <c r="V53" s="124"/>
      <c r="W53" s="43"/>
    </row>
    <row r="54" spans="1:23" ht="18.75" customHeight="1" x14ac:dyDescent="0.45">
      <c r="A54" s="67"/>
      <c r="B54" s="43"/>
      <c r="C54" s="472"/>
      <c r="D54" s="487"/>
      <c r="E54" s="472"/>
      <c r="F54" s="472"/>
      <c r="G54" s="472"/>
      <c r="H54" s="472"/>
      <c r="I54" s="489"/>
      <c r="J54" s="490"/>
      <c r="K54" s="472"/>
      <c r="L54" s="472"/>
      <c r="M54" s="472"/>
      <c r="N54" s="472"/>
      <c r="O54" s="472"/>
      <c r="P54" s="482"/>
      <c r="Q54" s="482"/>
      <c r="R54" s="110"/>
      <c r="S54" s="124"/>
      <c r="T54" s="124"/>
      <c r="U54" s="124"/>
      <c r="V54" s="124"/>
      <c r="W54" s="43"/>
    </row>
    <row r="55" spans="1:23" ht="18.75" customHeight="1" x14ac:dyDescent="0.45">
      <c r="A55" s="67"/>
      <c r="B55" s="43"/>
      <c r="C55" s="472"/>
      <c r="D55" s="487"/>
      <c r="E55" s="472"/>
      <c r="F55" s="472"/>
      <c r="G55" s="472"/>
      <c r="H55" s="472"/>
      <c r="I55" s="489"/>
      <c r="J55" s="490"/>
      <c r="K55" s="472"/>
      <c r="L55" s="472"/>
      <c r="M55" s="472"/>
      <c r="N55" s="472"/>
      <c r="O55" s="472"/>
      <c r="P55" s="482"/>
      <c r="Q55" s="482"/>
      <c r="R55" s="110"/>
      <c r="S55" s="124"/>
      <c r="T55" s="124"/>
      <c r="U55" s="124"/>
      <c r="V55" s="124"/>
      <c r="W55" s="43"/>
    </row>
    <row r="56" spans="1:23" ht="18.75" customHeight="1" x14ac:dyDescent="0.45">
      <c r="A56" s="67"/>
      <c r="B56" s="43"/>
      <c r="C56" s="472"/>
      <c r="D56" s="488"/>
      <c r="E56" s="472"/>
      <c r="F56" s="472"/>
      <c r="G56" s="472"/>
      <c r="H56" s="472"/>
      <c r="I56" s="470"/>
      <c r="J56" s="471"/>
      <c r="K56" s="472"/>
      <c r="L56" s="472"/>
      <c r="M56" s="472"/>
      <c r="N56" s="472"/>
      <c r="O56" s="472"/>
      <c r="P56" s="482"/>
      <c r="Q56" s="482"/>
      <c r="R56" s="110"/>
      <c r="S56" s="124"/>
      <c r="T56" s="124"/>
      <c r="U56" s="124"/>
      <c r="V56" s="124"/>
      <c r="W56" s="43"/>
    </row>
    <row r="57" spans="1:23" ht="18.75" customHeight="1" x14ac:dyDescent="0.45">
      <c r="A57" s="67"/>
      <c r="B57" s="43"/>
      <c r="C57" s="472">
        <v>4</v>
      </c>
      <c r="D57" s="486"/>
      <c r="E57" s="472"/>
      <c r="F57" s="472"/>
      <c r="G57" s="472"/>
      <c r="H57" s="472"/>
      <c r="I57" s="467"/>
      <c r="J57" s="468"/>
      <c r="K57" s="472"/>
      <c r="L57" s="472"/>
      <c r="M57" s="472"/>
      <c r="N57" s="472"/>
      <c r="O57" s="472"/>
      <c r="P57" s="482"/>
      <c r="Q57" s="482"/>
      <c r="R57" s="110"/>
      <c r="S57" s="124"/>
      <c r="T57" s="124"/>
      <c r="U57" s="124"/>
      <c r="V57" s="124"/>
      <c r="W57" s="43"/>
    </row>
    <row r="58" spans="1:23" ht="18.75" customHeight="1" x14ac:dyDescent="0.45">
      <c r="A58" s="67"/>
      <c r="B58" s="43"/>
      <c r="C58" s="472"/>
      <c r="D58" s="487"/>
      <c r="E58" s="472"/>
      <c r="F58" s="472"/>
      <c r="G58" s="472"/>
      <c r="H58" s="472"/>
      <c r="I58" s="489"/>
      <c r="J58" s="490"/>
      <c r="K58" s="472"/>
      <c r="L58" s="472"/>
      <c r="M58" s="472"/>
      <c r="N58" s="472"/>
      <c r="O58" s="472"/>
      <c r="P58" s="482"/>
      <c r="Q58" s="482"/>
      <c r="R58" s="110"/>
      <c r="S58" s="124"/>
      <c r="T58" s="124"/>
      <c r="U58" s="124"/>
      <c r="V58" s="124"/>
      <c r="W58" s="43"/>
    </row>
    <row r="59" spans="1:23" ht="18.75" customHeight="1" x14ac:dyDescent="0.45">
      <c r="A59" s="67"/>
      <c r="B59" s="43"/>
      <c r="C59" s="472"/>
      <c r="D59" s="487"/>
      <c r="E59" s="472"/>
      <c r="F59" s="472"/>
      <c r="G59" s="472"/>
      <c r="H59" s="472"/>
      <c r="I59" s="489"/>
      <c r="J59" s="490"/>
      <c r="K59" s="472"/>
      <c r="L59" s="472"/>
      <c r="M59" s="472"/>
      <c r="N59" s="472"/>
      <c r="O59" s="472"/>
      <c r="P59" s="482"/>
      <c r="Q59" s="482"/>
      <c r="R59" s="110"/>
      <c r="S59" s="124"/>
      <c r="T59" s="124"/>
      <c r="U59" s="124"/>
      <c r="V59" s="124"/>
      <c r="W59" s="43"/>
    </row>
    <row r="60" spans="1:23" ht="18.75" customHeight="1" x14ac:dyDescent="0.45">
      <c r="A60" s="67"/>
      <c r="B60" s="43"/>
      <c r="C60" s="472"/>
      <c r="D60" s="487"/>
      <c r="E60" s="472"/>
      <c r="F60" s="472"/>
      <c r="G60" s="472"/>
      <c r="H60" s="472"/>
      <c r="I60" s="489"/>
      <c r="J60" s="490"/>
      <c r="K60" s="472"/>
      <c r="L60" s="472"/>
      <c r="M60" s="472"/>
      <c r="N60" s="472"/>
      <c r="O60" s="472"/>
      <c r="P60" s="482"/>
      <c r="Q60" s="482"/>
      <c r="R60" s="110"/>
      <c r="S60" s="124"/>
      <c r="T60" s="124"/>
      <c r="U60" s="124"/>
      <c r="V60" s="124"/>
      <c r="W60" s="43"/>
    </row>
    <row r="61" spans="1:23" ht="18.75" customHeight="1" x14ac:dyDescent="0.45">
      <c r="A61" s="67"/>
      <c r="B61" s="43"/>
      <c r="C61" s="472"/>
      <c r="D61" s="488"/>
      <c r="E61" s="472"/>
      <c r="F61" s="472"/>
      <c r="G61" s="472"/>
      <c r="H61" s="472"/>
      <c r="I61" s="470"/>
      <c r="J61" s="471"/>
      <c r="K61" s="472"/>
      <c r="L61" s="472"/>
      <c r="M61" s="472"/>
      <c r="N61" s="472"/>
      <c r="O61" s="472"/>
      <c r="P61" s="482"/>
      <c r="Q61" s="482"/>
      <c r="R61" s="110"/>
      <c r="S61" s="124"/>
      <c r="T61" s="124"/>
      <c r="U61" s="124"/>
      <c r="V61" s="124"/>
      <c r="W61" s="43"/>
    </row>
    <row r="62" spans="1:23" ht="18.75" customHeight="1" x14ac:dyDescent="0.45">
      <c r="A62" s="67"/>
      <c r="B62" s="43"/>
      <c r="C62" s="472">
        <v>5</v>
      </c>
      <c r="D62" s="486"/>
      <c r="E62" s="472"/>
      <c r="F62" s="472"/>
      <c r="G62" s="472"/>
      <c r="H62" s="472"/>
      <c r="I62" s="467"/>
      <c r="J62" s="468"/>
      <c r="K62" s="472"/>
      <c r="L62" s="472"/>
      <c r="M62" s="472"/>
      <c r="N62" s="472"/>
      <c r="O62" s="472"/>
      <c r="P62" s="482"/>
      <c r="Q62" s="482"/>
      <c r="R62" s="110"/>
      <c r="S62" s="124"/>
      <c r="T62" s="124"/>
      <c r="U62" s="124"/>
      <c r="V62" s="124"/>
      <c r="W62" s="43"/>
    </row>
    <row r="63" spans="1:23" ht="18.75" customHeight="1" x14ac:dyDescent="0.45">
      <c r="A63" s="67"/>
      <c r="B63" s="43"/>
      <c r="C63" s="472"/>
      <c r="D63" s="487"/>
      <c r="E63" s="472"/>
      <c r="F63" s="472"/>
      <c r="G63" s="472"/>
      <c r="H63" s="472"/>
      <c r="I63" s="489"/>
      <c r="J63" s="490"/>
      <c r="K63" s="472"/>
      <c r="L63" s="472"/>
      <c r="M63" s="472"/>
      <c r="N63" s="472"/>
      <c r="O63" s="472"/>
      <c r="P63" s="482"/>
      <c r="Q63" s="482"/>
      <c r="R63" s="110"/>
      <c r="S63" s="124"/>
      <c r="T63" s="124"/>
      <c r="U63" s="124"/>
      <c r="V63" s="124"/>
      <c r="W63" s="43"/>
    </row>
    <row r="64" spans="1:23" ht="18.75" customHeight="1" x14ac:dyDescent="0.45">
      <c r="A64" s="67"/>
      <c r="B64" s="43"/>
      <c r="C64" s="472"/>
      <c r="D64" s="487"/>
      <c r="E64" s="472"/>
      <c r="F64" s="472"/>
      <c r="G64" s="472"/>
      <c r="H64" s="472"/>
      <c r="I64" s="489"/>
      <c r="J64" s="490"/>
      <c r="K64" s="472"/>
      <c r="L64" s="472"/>
      <c r="M64" s="472"/>
      <c r="N64" s="472"/>
      <c r="O64" s="472"/>
      <c r="P64" s="482"/>
      <c r="Q64" s="482"/>
      <c r="R64" s="110"/>
      <c r="S64" s="124"/>
      <c r="T64" s="124"/>
      <c r="U64" s="124"/>
      <c r="V64" s="124"/>
      <c r="W64" s="43"/>
    </row>
    <row r="65" spans="1:23" ht="18.75" customHeight="1" x14ac:dyDescent="0.45">
      <c r="A65" s="67"/>
      <c r="B65" s="43"/>
      <c r="C65" s="472"/>
      <c r="D65" s="487"/>
      <c r="E65" s="472"/>
      <c r="F65" s="472"/>
      <c r="G65" s="472"/>
      <c r="H65" s="472"/>
      <c r="I65" s="489"/>
      <c r="J65" s="490"/>
      <c r="K65" s="472"/>
      <c r="L65" s="472"/>
      <c r="M65" s="472"/>
      <c r="N65" s="472"/>
      <c r="O65" s="472"/>
      <c r="P65" s="482"/>
      <c r="Q65" s="482"/>
      <c r="R65" s="110"/>
      <c r="S65" s="124"/>
      <c r="T65" s="124"/>
      <c r="U65" s="124"/>
      <c r="V65" s="124"/>
      <c r="W65" s="43"/>
    </row>
    <row r="66" spans="1:23" ht="18.75" customHeight="1" x14ac:dyDescent="0.45">
      <c r="A66" s="67"/>
      <c r="B66" s="43"/>
      <c r="C66" s="472"/>
      <c r="D66" s="488"/>
      <c r="E66" s="472"/>
      <c r="F66" s="472"/>
      <c r="G66" s="472"/>
      <c r="H66" s="472"/>
      <c r="I66" s="470"/>
      <c r="J66" s="471"/>
      <c r="K66" s="472"/>
      <c r="L66" s="472"/>
      <c r="M66" s="472"/>
      <c r="N66" s="472"/>
      <c r="O66" s="472"/>
      <c r="P66" s="482"/>
      <c r="Q66" s="482"/>
      <c r="R66" s="110"/>
      <c r="S66" s="124"/>
      <c r="T66" s="124"/>
      <c r="U66" s="124"/>
      <c r="V66" s="124"/>
      <c r="W66" s="43"/>
    </row>
    <row r="67" spans="1:23" ht="18.75" customHeight="1" x14ac:dyDescent="0.45">
      <c r="A67" s="67"/>
      <c r="B67" s="43"/>
      <c r="C67" s="472">
        <v>6</v>
      </c>
      <c r="D67" s="486"/>
      <c r="E67" s="472"/>
      <c r="F67" s="472"/>
      <c r="G67" s="472"/>
      <c r="H67" s="472"/>
      <c r="I67" s="467"/>
      <c r="J67" s="468"/>
      <c r="K67" s="472"/>
      <c r="L67" s="472"/>
      <c r="M67" s="472"/>
      <c r="N67" s="472"/>
      <c r="O67" s="472"/>
      <c r="P67" s="482"/>
      <c r="Q67" s="482"/>
      <c r="R67" s="110"/>
      <c r="S67" s="124"/>
      <c r="T67" s="124"/>
      <c r="U67" s="124"/>
      <c r="V67" s="124"/>
      <c r="W67" s="43"/>
    </row>
    <row r="68" spans="1:23" ht="18.75" customHeight="1" x14ac:dyDescent="0.45">
      <c r="A68" s="67"/>
      <c r="B68" s="43"/>
      <c r="C68" s="472"/>
      <c r="D68" s="487"/>
      <c r="E68" s="472"/>
      <c r="F68" s="472"/>
      <c r="G68" s="472"/>
      <c r="H68" s="472"/>
      <c r="I68" s="489"/>
      <c r="J68" s="490"/>
      <c r="K68" s="472"/>
      <c r="L68" s="472"/>
      <c r="M68" s="472"/>
      <c r="N68" s="472"/>
      <c r="O68" s="472"/>
      <c r="P68" s="482"/>
      <c r="Q68" s="482"/>
      <c r="R68" s="110"/>
      <c r="S68" s="124"/>
      <c r="T68" s="124"/>
      <c r="U68" s="124"/>
      <c r="V68" s="124"/>
      <c r="W68" s="43"/>
    </row>
    <row r="69" spans="1:23" ht="18.75" customHeight="1" x14ac:dyDescent="0.45">
      <c r="A69" s="67"/>
      <c r="B69" s="43"/>
      <c r="C69" s="472"/>
      <c r="D69" s="487"/>
      <c r="E69" s="472"/>
      <c r="F69" s="472"/>
      <c r="G69" s="472"/>
      <c r="H69" s="472"/>
      <c r="I69" s="489"/>
      <c r="J69" s="490"/>
      <c r="K69" s="472"/>
      <c r="L69" s="472"/>
      <c r="M69" s="472"/>
      <c r="N69" s="472"/>
      <c r="O69" s="472"/>
      <c r="P69" s="482"/>
      <c r="Q69" s="482"/>
      <c r="R69" s="110"/>
      <c r="S69" s="124"/>
      <c r="T69" s="124"/>
      <c r="U69" s="124"/>
      <c r="V69" s="124"/>
      <c r="W69" s="43"/>
    </row>
    <row r="70" spans="1:23" ht="18.75" customHeight="1" x14ac:dyDescent="0.45">
      <c r="A70" s="67"/>
      <c r="B70" s="43"/>
      <c r="C70" s="472"/>
      <c r="D70" s="487"/>
      <c r="E70" s="472"/>
      <c r="F70" s="472"/>
      <c r="G70" s="472"/>
      <c r="H70" s="472"/>
      <c r="I70" s="489"/>
      <c r="J70" s="490"/>
      <c r="K70" s="472"/>
      <c r="L70" s="472"/>
      <c r="M70" s="472"/>
      <c r="N70" s="472"/>
      <c r="O70" s="472"/>
      <c r="P70" s="482"/>
      <c r="Q70" s="482"/>
      <c r="R70" s="110"/>
      <c r="S70" s="124"/>
      <c r="T70" s="124"/>
      <c r="U70" s="124"/>
      <c r="V70" s="124"/>
      <c r="W70" s="43"/>
    </row>
    <row r="71" spans="1:23" ht="18.75" customHeight="1" x14ac:dyDescent="0.45">
      <c r="A71" s="67"/>
      <c r="B71" s="43"/>
      <c r="C71" s="472"/>
      <c r="D71" s="488"/>
      <c r="E71" s="472"/>
      <c r="F71" s="472"/>
      <c r="G71" s="472"/>
      <c r="H71" s="472"/>
      <c r="I71" s="470"/>
      <c r="J71" s="471"/>
      <c r="K71" s="472"/>
      <c r="L71" s="472"/>
      <c r="M71" s="472"/>
      <c r="N71" s="472"/>
      <c r="O71" s="472"/>
      <c r="P71" s="482"/>
      <c r="Q71" s="482"/>
      <c r="R71" s="110"/>
      <c r="S71" s="124"/>
      <c r="T71" s="124"/>
      <c r="U71" s="124"/>
      <c r="V71" s="124"/>
      <c r="W71" s="43"/>
    </row>
    <row r="72" spans="1:23" ht="18.75" customHeight="1" x14ac:dyDescent="0.45">
      <c r="A72" s="67"/>
      <c r="B72" s="43"/>
      <c r="C72" s="472">
        <v>7</v>
      </c>
      <c r="D72" s="486"/>
      <c r="E72" s="472"/>
      <c r="F72" s="472"/>
      <c r="G72" s="472"/>
      <c r="H72" s="472"/>
      <c r="I72" s="467"/>
      <c r="J72" s="468"/>
      <c r="K72" s="472"/>
      <c r="L72" s="472"/>
      <c r="M72" s="472"/>
      <c r="N72" s="472"/>
      <c r="O72" s="472"/>
      <c r="P72" s="482"/>
      <c r="Q72" s="482"/>
      <c r="R72" s="110"/>
      <c r="S72" s="124"/>
      <c r="T72" s="124"/>
      <c r="U72" s="124"/>
      <c r="V72" s="124"/>
      <c r="W72" s="43"/>
    </row>
    <row r="73" spans="1:23" ht="18.75" customHeight="1" x14ac:dyDescent="0.45">
      <c r="A73" s="67"/>
      <c r="B73" s="43"/>
      <c r="C73" s="472"/>
      <c r="D73" s="487"/>
      <c r="E73" s="472"/>
      <c r="F73" s="472"/>
      <c r="G73" s="472"/>
      <c r="H73" s="472"/>
      <c r="I73" s="489"/>
      <c r="J73" s="490"/>
      <c r="K73" s="472"/>
      <c r="L73" s="472"/>
      <c r="M73" s="472"/>
      <c r="N73" s="472"/>
      <c r="O73" s="472"/>
      <c r="P73" s="482"/>
      <c r="Q73" s="482"/>
      <c r="R73" s="110"/>
      <c r="S73" s="124"/>
      <c r="T73" s="124"/>
      <c r="U73" s="124"/>
      <c r="V73" s="124"/>
      <c r="W73" s="43"/>
    </row>
    <row r="74" spans="1:23" ht="18.75" customHeight="1" x14ac:dyDescent="0.45">
      <c r="A74" s="67"/>
      <c r="B74" s="43"/>
      <c r="C74" s="472"/>
      <c r="D74" s="487"/>
      <c r="E74" s="472"/>
      <c r="F74" s="472"/>
      <c r="G74" s="472"/>
      <c r="H74" s="472"/>
      <c r="I74" s="489"/>
      <c r="J74" s="490"/>
      <c r="K74" s="472"/>
      <c r="L74" s="472"/>
      <c r="M74" s="472"/>
      <c r="N74" s="472"/>
      <c r="O74" s="472"/>
      <c r="P74" s="482"/>
      <c r="Q74" s="482"/>
      <c r="R74" s="110"/>
      <c r="S74" s="124"/>
      <c r="T74" s="124"/>
      <c r="U74" s="124"/>
      <c r="V74" s="124"/>
      <c r="W74" s="43"/>
    </row>
    <row r="75" spans="1:23" ht="18.75" customHeight="1" x14ac:dyDescent="0.45">
      <c r="A75" s="67"/>
      <c r="B75" s="43"/>
      <c r="C75" s="472"/>
      <c r="D75" s="487"/>
      <c r="E75" s="472"/>
      <c r="F75" s="472"/>
      <c r="G75" s="472"/>
      <c r="H75" s="472"/>
      <c r="I75" s="489"/>
      <c r="J75" s="490"/>
      <c r="K75" s="472"/>
      <c r="L75" s="472"/>
      <c r="M75" s="472"/>
      <c r="N75" s="472"/>
      <c r="O75" s="472"/>
      <c r="P75" s="482"/>
      <c r="Q75" s="482"/>
      <c r="R75" s="110"/>
      <c r="S75" s="124"/>
      <c r="T75" s="124"/>
      <c r="U75" s="124"/>
      <c r="V75" s="124"/>
      <c r="W75" s="43"/>
    </row>
    <row r="76" spans="1:23" ht="18.75" customHeight="1" x14ac:dyDescent="0.45">
      <c r="A76" s="67"/>
      <c r="B76" s="43"/>
      <c r="C76" s="472"/>
      <c r="D76" s="488"/>
      <c r="E76" s="472"/>
      <c r="F76" s="472"/>
      <c r="G76" s="472"/>
      <c r="H76" s="472"/>
      <c r="I76" s="470"/>
      <c r="J76" s="471"/>
      <c r="K76" s="472"/>
      <c r="L76" s="472"/>
      <c r="M76" s="472"/>
      <c r="N76" s="472"/>
      <c r="O76" s="472"/>
      <c r="P76" s="482"/>
      <c r="Q76" s="482"/>
      <c r="R76" s="110"/>
      <c r="S76" s="124"/>
      <c r="T76" s="124"/>
      <c r="U76" s="124"/>
      <c r="V76" s="124"/>
      <c r="W76" s="43"/>
    </row>
    <row r="77" spans="1:23" ht="18.75" customHeight="1" x14ac:dyDescent="0.45">
      <c r="A77" s="67"/>
      <c r="B77" s="43"/>
      <c r="C77" s="472">
        <v>8</v>
      </c>
      <c r="D77" s="486"/>
      <c r="E77" s="472"/>
      <c r="F77" s="472"/>
      <c r="G77" s="472"/>
      <c r="H77" s="472"/>
      <c r="I77" s="467"/>
      <c r="J77" s="468"/>
      <c r="K77" s="472"/>
      <c r="L77" s="472"/>
      <c r="M77" s="472"/>
      <c r="N77" s="472"/>
      <c r="O77" s="472"/>
      <c r="P77" s="482"/>
      <c r="Q77" s="482"/>
      <c r="R77" s="110"/>
      <c r="S77" s="124"/>
      <c r="T77" s="124"/>
      <c r="U77" s="124"/>
      <c r="V77" s="124"/>
      <c r="W77" s="43"/>
    </row>
    <row r="78" spans="1:23" ht="18.75" customHeight="1" x14ac:dyDescent="0.45">
      <c r="A78" s="67"/>
      <c r="B78" s="43"/>
      <c r="C78" s="472"/>
      <c r="D78" s="487"/>
      <c r="E78" s="472"/>
      <c r="F78" s="472"/>
      <c r="G78" s="472"/>
      <c r="H78" s="472"/>
      <c r="I78" s="489"/>
      <c r="J78" s="490"/>
      <c r="K78" s="472"/>
      <c r="L78" s="472"/>
      <c r="M78" s="472"/>
      <c r="N78" s="472"/>
      <c r="O78" s="472"/>
      <c r="P78" s="482"/>
      <c r="Q78" s="482"/>
      <c r="R78" s="110"/>
      <c r="S78" s="124"/>
      <c r="T78" s="124"/>
      <c r="U78" s="124"/>
      <c r="V78" s="124"/>
      <c r="W78" s="43"/>
    </row>
    <row r="79" spans="1:23" ht="18.75" customHeight="1" x14ac:dyDescent="0.45">
      <c r="A79" s="67"/>
      <c r="B79" s="43"/>
      <c r="C79" s="472"/>
      <c r="D79" s="487"/>
      <c r="E79" s="472"/>
      <c r="F79" s="472"/>
      <c r="G79" s="472"/>
      <c r="H79" s="472"/>
      <c r="I79" s="489"/>
      <c r="J79" s="490"/>
      <c r="K79" s="472"/>
      <c r="L79" s="472"/>
      <c r="M79" s="472"/>
      <c r="N79" s="472"/>
      <c r="O79" s="472"/>
      <c r="P79" s="482"/>
      <c r="Q79" s="482"/>
      <c r="R79" s="110"/>
      <c r="S79" s="124"/>
      <c r="T79" s="124"/>
      <c r="U79" s="124"/>
      <c r="V79" s="124"/>
      <c r="W79" s="43"/>
    </row>
    <row r="80" spans="1:23" ht="18.75" customHeight="1" x14ac:dyDescent="0.45">
      <c r="A80" s="67"/>
      <c r="B80" s="43"/>
      <c r="C80" s="472"/>
      <c r="D80" s="487"/>
      <c r="E80" s="472"/>
      <c r="F80" s="472"/>
      <c r="G80" s="472"/>
      <c r="H80" s="472"/>
      <c r="I80" s="489"/>
      <c r="J80" s="490"/>
      <c r="K80" s="472"/>
      <c r="L80" s="472"/>
      <c r="M80" s="472"/>
      <c r="N80" s="472"/>
      <c r="O80" s="472"/>
      <c r="P80" s="482"/>
      <c r="Q80" s="482"/>
      <c r="R80" s="110"/>
      <c r="S80" s="124"/>
      <c r="T80" s="124"/>
      <c r="U80" s="124"/>
      <c r="V80" s="124"/>
      <c r="W80" s="43"/>
    </row>
    <row r="81" spans="1:23" ht="18.75" customHeight="1" x14ac:dyDescent="0.45">
      <c r="A81" s="67"/>
      <c r="B81" s="43"/>
      <c r="C81" s="472"/>
      <c r="D81" s="488"/>
      <c r="E81" s="472"/>
      <c r="F81" s="472"/>
      <c r="G81" s="472"/>
      <c r="H81" s="472"/>
      <c r="I81" s="470"/>
      <c r="J81" s="471"/>
      <c r="K81" s="472"/>
      <c r="L81" s="472"/>
      <c r="M81" s="472"/>
      <c r="N81" s="472"/>
      <c r="O81" s="472"/>
      <c r="P81" s="482"/>
      <c r="Q81" s="482"/>
      <c r="R81" s="110"/>
      <c r="S81" s="124"/>
      <c r="T81" s="124"/>
      <c r="U81" s="124"/>
      <c r="V81" s="124"/>
      <c r="W81" s="43"/>
    </row>
    <row r="82" spans="1:23" ht="18.75" customHeight="1" x14ac:dyDescent="0.45">
      <c r="A82" s="67"/>
      <c r="B82" s="43"/>
      <c r="C82" s="472">
        <v>9</v>
      </c>
      <c r="D82" s="486"/>
      <c r="E82" s="472"/>
      <c r="F82" s="472"/>
      <c r="G82" s="472"/>
      <c r="H82" s="472"/>
      <c r="I82" s="467"/>
      <c r="J82" s="468"/>
      <c r="K82" s="472"/>
      <c r="L82" s="472"/>
      <c r="M82" s="472"/>
      <c r="N82" s="472"/>
      <c r="O82" s="472"/>
      <c r="P82" s="482"/>
      <c r="Q82" s="482"/>
      <c r="R82" s="110"/>
      <c r="S82" s="124"/>
      <c r="T82" s="124"/>
      <c r="U82" s="124"/>
      <c r="V82" s="124"/>
      <c r="W82" s="43"/>
    </row>
    <row r="83" spans="1:23" ht="18.75" customHeight="1" x14ac:dyDescent="0.45">
      <c r="A83" s="67"/>
      <c r="B83" s="43"/>
      <c r="C83" s="472"/>
      <c r="D83" s="487"/>
      <c r="E83" s="472"/>
      <c r="F83" s="472"/>
      <c r="G83" s="472"/>
      <c r="H83" s="472"/>
      <c r="I83" s="489"/>
      <c r="J83" s="490"/>
      <c r="K83" s="472"/>
      <c r="L83" s="472"/>
      <c r="M83" s="472"/>
      <c r="N83" s="472"/>
      <c r="O83" s="472"/>
      <c r="P83" s="482"/>
      <c r="Q83" s="482"/>
      <c r="R83" s="110"/>
      <c r="S83" s="124"/>
      <c r="T83" s="124"/>
      <c r="U83" s="124"/>
      <c r="V83" s="124"/>
      <c r="W83" s="43"/>
    </row>
    <row r="84" spans="1:23" ht="18.75" customHeight="1" x14ac:dyDescent="0.45">
      <c r="A84" s="67"/>
      <c r="B84" s="43"/>
      <c r="C84" s="472"/>
      <c r="D84" s="487"/>
      <c r="E84" s="472"/>
      <c r="F84" s="472"/>
      <c r="G84" s="472"/>
      <c r="H84" s="472"/>
      <c r="I84" s="489"/>
      <c r="J84" s="490"/>
      <c r="K84" s="472"/>
      <c r="L84" s="472"/>
      <c r="M84" s="472"/>
      <c r="N84" s="472"/>
      <c r="O84" s="472"/>
      <c r="P84" s="482"/>
      <c r="Q84" s="482"/>
      <c r="R84" s="110"/>
      <c r="S84" s="124"/>
      <c r="T84" s="124"/>
      <c r="U84" s="124"/>
      <c r="V84" s="124"/>
      <c r="W84" s="43"/>
    </row>
    <row r="85" spans="1:23" ht="18.75" customHeight="1" x14ac:dyDescent="0.45">
      <c r="A85" s="67"/>
      <c r="B85" s="43"/>
      <c r="C85" s="472"/>
      <c r="D85" s="487"/>
      <c r="E85" s="472"/>
      <c r="F85" s="472"/>
      <c r="G85" s="472"/>
      <c r="H85" s="472"/>
      <c r="I85" s="489"/>
      <c r="J85" s="490"/>
      <c r="K85" s="472"/>
      <c r="L85" s="472"/>
      <c r="M85" s="472"/>
      <c r="N85" s="472"/>
      <c r="O85" s="472"/>
      <c r="P85" s="482"/>
      <c r="Q85" s="482"/>
      <c r="R85" s="110"/>
      <c r="S85" s="124"/>
      <c r="T85" s="124"/>
      <c r="U85" s="124"/>
      <c r="V85" s="124"/>
      <c r="W85" s="43"/>
    </row>
    <row r="86" spans="1:23" ht="18.75" customHeight="1" x14ac:dyDescent="0.45">
      <c r="A86" s="67"/>
      <c r="B86" s="43"/>
      <c r="C86" s="472"/>
      <c r="D86" s="488"/>
      <c r="E86" s="472"/>
      <c r="F86" s="472"/>
      <c r="G86" s="472"/>
      <c r="H86" s="472"/>
      <c r="I86" s="470"/>
      <c r="J86" s="471"/>
      <c r="K86" s="472"/>
      <c r="L86" s="472"/>
      <c r="M86" s="472"/>
      <c r="N86" s="472"/>
      <c r="O86" s="472"/>
      <c r="P86" s="482"/>
      <c r="Q86" s="482"/>
      <c r="R86" s="110"/>
      <c r="S86" s="124"/>
      <c r="T86" s="124"/>
      <c r="U86" s="124"/>
      <c r="V86" s="124"/>
      <c r="W86" s="43"/>
    </row>
    <row r="87" spans="1:23" ht="18.75" customHeight="1" x14ac:dyDescent="0.45">
      <c r="A87" s="67"/>
      <c r="B87" s="43"/>
      <c r="C87" s="472">
        <v>10</v>
      </c>
      <c r="D87" s="486"/>
      <c r="E87" s="472"/>
      <c r="F87" s="472"/>
      <c r="G87" s="472"/>
      <c r="H87" s="472"/>
      <c r="I87" s="467"/>
      <c r="J87" s="468"/>
      <c r="K87" s="472"/>
      <c r="L87" s="472"/>
      <c r="M87" s="472"/>
      <c r="N87" s="472"/>
      <c r="O87" s="472"/>
      <c r="P87" s="482"/>
      <c r="Q87" s="482"/>
      <c r="R87" s="110"/>
      <c r="S87" s="124"/>
      <c r="T87" s="124"/>
      <c r="U87" s="124"/>
      <c r="V87" s="124"/>
      <c r="W87" s="43"/>
    </row>
    <row r="88" spans="1:23" ht="18.75" customHeight="1" x14ac:dyDescent="0.45">
      <c r="A88" s="67"/>
      <c r="B88" s="43"/>
      <c r="C88" s="472"/>
      <c r="D88" s="487"/>
      <c r="E88" s="472"/>
      <c r="F88" s="472"/>
      <c r="G88" s="472"/>
      <c r="H88" s="472"/>
      <c r="I88" s="489"/>
      <c r="J88" s="490"/>
      <c r="K88" s="472"/>
      <c r="L88" s="472"/>
      <c r="M88" s="472"/>
      <c r="N88" s="472"/>
      <c r="O88" s="472"/>
      <c r="P88" s="482"/>
      <c r="Q88" s="482"/>
      <c r="R88" s="110"/>
      <c r="S88" s="124"/>
      <c r="T88" s="124"/>
      <c r="U88" s="124"/>
      <c r="V88" s="124"/>
      <c r="W88" s="43"/>
    </row>
    <row r="89" spans="1:23" ht="18.75" customHeight="1" x14ac:dyDescent="0.45">
      <c r="A89" s="67"/>
      <c r="B89" s="43"/>
      <c r="C89" s="472"/>
      <c r="D89" s="487"/>
      <c r="E89" s="472"/>
      <c r="F89" s="472"/>
      <c r="G89" s="472"/>
      <c r="H89" s="472"/>
      <c r="I89" s="489"/>
      <c r="J89" s="490"/>
      <c r="K89" s="472"/>
      <c r="L89" s="472"/>
      <c r="M89" s="472"/>
      <c r="N89" s="472"/>
      <c r="O89" s="472"/>
      <c r="P89" s="482"/>
      <c r="Q89" s="482"/>
      <c r="R89" s="110"/>
      <c r="S89" s="124"/>
      <c r="T89" s="124"/>
      <c r="U89" s="124"/>
      <c r="V89" s="124"/>
      <c r="W89" s="43"/>
    </row>
    <row r="90" spans="1:23" ht="18.75" customHeight="1" x14ac:dyDescent="0.45">
      <c r="A90" s="67"/>
      <c r="B90" s="43"/>
      <c r="C90" s="472"/>
      <c r="D90" s="487"/>
      <c r="E90" s="472"/>
      <c r="F90" s="472"/>
      <c r="G90" s="472"/>
      <c r="H90" s="472"/>
      <c r="I90" s="489"/>
      <c r="J90" s="490"/>
      <c r="K90" s="472"/>
      <c r="L90" s="472"/>
      <c r="M90" s="472"/>
      <c r="N90" s="472"/>
      <c r="O90" s="472"/>
      <c r="P90" s="482"/>
      <c r="Q90" s="482"/>
      <c r="R90" s="110"/>
      <c r="S90" s="124"/>
      <c r="T90" s="124"/>
      <c r="U90" s="124"/>
      <c r="V90" s="124"/>
      <c r="W90" s="43"/>
    </row>
    <row r="91" spans="1:23" ht="18.75" customHeight="1" x14ac:dyDescent="0.45">
      <c r="A91" s="67"/>
      <c r="B91" s="43"/>
      <c r="C91" s="472"/>
      <c r="D91" s="488"/>
      <c r="E91" s="472"/>
      <c r="F91" s="472"/>
      <c r="G91" s="472"/>
      <c r="H91" s="472"/>
      <c r="I91" s="470"/>
      <c r="J91" s="471"/>
      <c r="K91" s="472"/>
      <c r="L91" s="472"/>
      <c r="M91" s="472"/>
      <c r="N91" s="472"/>
      <c r="O91" s="472"/>
      <c r="P91" s="482"/>
      <c r="Q91" s="482"/>
      <c r="R91" s="110"/>
      <c r="S91" s="124"/>
      <c r="T91" s="124"/>
      <c r="U91" s="124"/>
      <c r="V91" s="124"/>
      <c r="W91" s="43"/>
    </row>
    <row r="92" spans="1:23" ht="18.75" customHeight="1" x14ac:dyDescent="0.45">
      <c r="A92" s="67"/>
      <c r="B92" s="43"/>
      <c r="C92" s="43"/>
      <c r="D92" s="233"/>
      <c r="E92" s="233"/>
      <c r="F92" s="233"/>
      <c r="G92" s="233"/>
      <c r="H92" s="233"/>
      <c r="I92" s="233"/>
      <c r="J92" s="233"/>
      <c r="K92" s="233"/>
      <c r="L92" s="233"/>
      <c r="M92" s="233"/>
      <c r="N92" s="233"/>
      <c r="O92" s="233"/>
      <c r="P92" s="323"/>
      <c r="Q92" s="323"/>
      <c r="R92" s="110"/>
      <c r="S92" s="124"/>
      <c r="T92" s="124"/>
      <c r="U92" s="124"/>
      <c r="V92" s="124"/>
      <c r="W92" s="43"/>
    </row>
    <row r="93" spans="1:23" ht="18.75" customHeight="1" x14ac:dyDescent="0.45">
      <c r="A93" s="67"/>
      <c r="B93" s="114" t="s">
        <v>633</v>
      </c>
      <c r="C93" s="507" t="s">
        <v>673</v>
      </c>
      <c r="D93" s="507"/>
      <c r="E93" s="507"/>
      <c r="F93" s="507"/>
      <c r="G93" s="507"/>
      <c r="H93" s="507"/>
      <c r="I93" s="472"/>
      <c r="J93" s="472"/>
      <c r="K93" s="472"/>
      <c r="L93" s="472"/>
      <c r="M93" s="67"/>
      <c r="N93" s="67"/>
      <c r="O93" s="43"/>
      <c r="P93" s="43"/>
      <c r="Q93" s="110"/>
      <c r="R93" s="110"/>
      <c r="S93" s="124"/>
      <c r="T93" s="124"/>
      <c r="U93" s="124"/>
      <c r="V93" s="124"/>
      <c r="W93" s="43"/>
    </row>
    <row r="94" spans="1:23" ht="18.75" customHeight="1" x14ac:dyDescent="0.45">
      <c r="A94" s="67"/>
      <c r="B94" s="43"/>
      <c r="C94" s="507"/>
      <c r="D94" s="507"/>
      <c r="E94" s="507"/>
      <c r="F94" s="507"/>
      <c r="G94" s="507"/>
      <c r="H94" s="507"/>
      <c r="I94" s="472"/>
      <c r="J94" s="472"/>
      <c r="K94" s="472"/>
      <c r="L94" s="472"/>
      <c r="M94" s="67"/>
      <c r="N94" s="67"/>
      <c r="O94" s="43"/>
      <c r="P94" s="43"/>
      <c r="Q94" s="110"/>
      <c r="R94" s="110"/>
      <c r="S94" s="124"/>
      <c r="T94" s="124"/>
      <c r="U94" s="124"/>
      <c r="V94" s="124"/>
      <c r="W94" s="43"/>
    </row>
    <row r="95" spans="1:23" ht="18.75" customHeight="1" x14ac:dyDescent="0.45">
      <c r="A95" s="67"/>
      <c r="B95" s="43"/>
      <c r="C95" s="43"/>
      <c r="D95" s="67"/>
      <c r="E95" s="67"/>
      <c r="F95" s="67"/>
      <c r="G95" s="67"/>
      <c r="H95" s="67"/>
      <c r="I95" s="67"/>
      <c r="J95" s="67"/>
      <c r="K95" s="67"/>
      <c r="L95" s="67"/>
      <c r="M95" s="67"/>
      <c r="N95" s="67"/>
      <c r="O95" s="43"/>
      <c r="P95" s="43"/>
      <c r="Q95" s="110"/>
      <c r="R95" s="110"/>
      <c r="S95" s="124"/>
      <c r="T95" s="124"/>
      <c r="U95" s="124"/>
      <c r="V95" s="124"/>
      <c r="W95" s="43"/>
    </row>
    <row r="96" spans="1:23" ht="18.75" customHeight="1" x14ac:dyDescent="0.45">
      <c r="A96" s="67"/>
      <c r="B96" s="43"/>
      <c r="C96" s="43"/>
      <c r="D96" s="67"/>
      <c r="E96" s="67"/>
      <c r="F96" s="67"/>
      <c r="G96" s="67"/>
      <c r="H96" s="67"/>
      <c r="I96" s="67"/>
      <c r="J96" s="67"/>
      <c r="K96" s="67"/>
      <c r="L96" s="67"/>
      <c r="M96" s="67"/>
      <c r="N96" s="67"/>
      <c r="O96" s="43"/>
      <c r="P96" s="43"/>
      <c r="Q96" s="110"/>
      <c r="R96" s="110"/>
      <c r="S96" s="124"/>
      <c r="T96" s="124"/>
      <c r="U96" s="124"/>
      <c r="V96" s="124"/>
      <c r="W96" s="43"/>
    </row>
    <row r="97" spans="1:24" ht="18.75" customHeight="1" x14ac:dyDescent="0.45">
      <c r="A97" s="67"/>
      <c r="B97" s="113" t="s">
        <v>675</v>
      </c>
      <c r="C97" s="43"/>
      <c r="D97" s="67"/>
      <c r="E97" s="67"/>
      <c r="F97" s="67"/>
      <c r="G97" s="67"/>
      <c r="H97" s="67"/>
      <c r="I97" s="67"/>
      <c r="J97" s="67"/>
      <c r="K97" s="67"/>
      <c r="L97" s="67"/>
      <c r="M97" s="67"/>
      <c r="N97" s="67"/>
      <c r="O97" s="43"/>
      <c r="P97" s="43"/>
      <c r="Q97" s="110"/>
      <c r="R97" s="110"/>
      <c r="S97" s="124"/>
      <c r="T97" s="124"/>
      <c r="U97" s="124"/>
      <c r="V97" s="124"/>
      <c r="W97" s="43"/>
    </row>
    <row r="98" spans="1:24" ht="18.75" customHeight="1" x14ac:dyDescent="0.45">
      <c r="A98" s="67"/>
      <c r="B98" s="113"/>
      <c r="C98" s="43"/>
      <c r="D98" s="67"/>
      <c r="E98" s="67"/>
      <c r="F98" s="67"/>
      <c r="G98" s="67"/>
      <c r="H98" s="67"/>
      <c r="I98" s="67"/>
      <c r="J98" s="67"/>
      <c r="K98" s="67"/>
      <c r="L98" s="67"/>
      <c r="M98" s="67"/>
      <c r="N98" s="67"/>
      <c r="O98" s="43"/>
      <c r="P98" s="43"/>
      <c r="Q98" s="110"/>
      <c r="R98" s="110"/>
      <c r="S98" s="124"/>
      <c r="T98" s="124"/>
      <c r="U98" s="124"/>
      <c r="V98" s="124"/>
      <c r="W98" s="43"/>
    </row>
    <row r="99" spans="1:24" ht="18.75" customHeight="1" x14ac:dyDescent="0.45">
      <c r="A99" s="67"/>
      <c r="B99" s="114" t="s">
        <v>676</v>
      </c>
      <c r="C99" s="65" t="s">
        <v>1200</v>
      </c>
      <c r="D99" s="67"/>
      <c r="E99" s="67"/>
      <c r="F99" s="67"/>
      <c r="G99" s="67"/>
      <c r="H99" s="67"/>
      <c r="I99" s="67"/>
      <c r="J99" s="67"/>
      <c r="K99" s="67"/>
      <c r="L99" s="67"/>
      <c r="M99" s="67"/>
      <c r="N99" s="67"/>
      <c r="O99" s="43"/>
      <c r="P99" s="43"/>
      <c r="Q99" s="110"/>
      <c r="R99" s="110"/>
      <c r="S99" s="124"/>
      <c r="T99" s="124"/>
      <c r="U99" s="124"/>
      <c r="V99" s="124"/>
      <c r="W99" s="43"/>
    </row>
    <row r="100" spans="1:24" ht="18.75" customHeight="1" x14ac:dyDescent="0.45">
      <c r="A100" s="67"/>
      <c r="B100" s="113"/>
      <c r="C100" s="65" t="s">
        <v>690</v>
      </c>
      <c r="D100" s="67"/>
      <c r="E100" s="67"/>
      <c r="F100" s="67"/>
      <c r="G100" s="67"/>
      <c r="H100" s="67"/>
      <c r="I100" s="67"/>
      <c r="J100" s="67"/>
      <c r="K100" s="67"/>
      <c r="L100" s="67"/>
      <c r="M100" s="67"/>
      <c r="N100" s="67"/>
      <c r="O100" s="43"/>
      <c r="P100" s="43"/>
      <c r="Q100" s="110"/>
      <c r="R100" s="110"/>
      <c r="S100" s="124"/>
      <c r="T100" s="124"/>
      <c r="U100" s="124"/>
      <c r="V100" s="124"/>
      <c r="W100" s="43"/>
    </row>
    <row r="101" spans="1:24" ht="18.75" customHeight="1" x14ac:dyDescent="0.45">
      <c r="A101" s="67"/>
      <c r="B101" s="113"/>
      <c r="C101" s="479" t="s">
        <v>813</v>
      </c>
      <c r="D101" s="476"/>
      <c r="E101" s="479" t="s">
        <v>814</v>
      </c>
      <c r="F101" s="476"/>
      <c r="G101" s="473" t="s">
        <v>46</v>
      </c>
      <c r="H101" s="546"/>
      <c r="I101" s="546"/>
      <c r="J101" s="547"/>
      <c r="K101" s="479" t="s">
        <v>48</v>
      </c>
      <c r="L101" s="475"/>
      <c r="M101" s="475"/>
      <c r="N101" s="475"/>
      <c r="O101" s="475"/>
      <c r="P101" s="475"/>
      <c r="Q101" s="476"/>
      <c r="R101" s="110"/>
      <c r="S101" s="124"/>
      <c r="T101" s="124"/>
      <c r="U101" s="124"/>
      <c r="V101" s="124"/>
      <c r="W101" s="43"/>
    </row>
    <row r="102" spans="1:24" ht="18.75" customHeight="1" x14ac:dyDescent="0.45">
      <c r="A102" s="67"/>
      <c r="B102" s="113"/>
      <c r="C102" s="483"/>
      <c r="D102" s="485"/>
      <c r="E102" s="480"/>
      <c r="F102" s="478"/>
      <c r="G102" s="474"/>
      <c r="H102" s="548"/>
      <c r="I102" s="548"/>
      <c r="J102" s="549"/>
      <c r="K102" s="483"/>
      <c r="L102" s="484"/>
      <c r="M102" s="484"/>
      <c r="N102" s="484"/>
      <c r="O102" s="484"/>
      <c r="P102" s="484"/>
      <c r="Q102" s="485"/>
      <c r="R102" s="110"/>
      <c r="S102" s="124"/>
      <c r="T102" s="124"/>
      <c r="U102" s="124"/>
      <c r="V102" s="124"/>
      <c r="W102" s="43"/>
    </row>
    <row r="103" spans="1:24" ht="18.75" customHeight="1" x14ac:dyDescent="0.45">
      <c r="A103" s="67"/>
      <c r="B103" s="113"/>
      <c r="C103" s="466" t="s">
        <v>817</v>
      </c>
      <c r="D103" s="468"/>
      <c r="E103" s="508"/>
      <c r="F103" s="508"/>
      <c r="G103" s="462"/>
      <c r="H103" s="462"/>
      <c r="I103" s="462"/>
      <c r="J103" s="462"/>
      <c r="K103" s="462"/>
      <c r="L103" s="462"/>
      <c r="M103" s="462"/>
      <c r="N103" s="462"/>
      <c r="O103" s="462"/>
      <c r="P103" s="462"/>
      <c r="Q103" s="462"/>
      <c r="R103" s="110"/>
      <c r="S103" s="124"/>
      <c r="T103" s="124"/>
      <c r="U103" s="124"/>
      <c r="V103" s="124"/>
      <c r="W103" s="43"/>
      <c r="X103" s="29" t="str">
        <f>C103</f>
        <v>[Enter company name]</v>
      </c>
    </row>
    <row r="104" spans="1:24" ht="18.75" customHeight="1" x14ac:dyDescent="0.45">
      <c r="A104" s="67"/>
      <c r="B104" s="113"/>
      <c r="C104" s="469"/>
      <c r="D104" s="471"/>
      <c r="E104" s="508"/>
      <c r="F104" s="508"/>
      <c r="G104" s="462"/>
      <c r="H104" s="462"/>
      <c r="I104" s="462"/>
      <c r="J104" s="462"/>
      <c r="K104" s="462"/>
      <c r="L104" s="462"/>
      <c r="M104" s="462"/>
      <c r="N104" s="462"/>
      <c r="O104" s="462"/>
      <c r="P104" s="462"/>
      <c r="Q104" s="462"/>
      <c r="R104" s="110"/>
      <c r="S104" s="124"/>
      <c r="T104" s="124"/>
      <c r="U104" s="124"/>
      <c r="V104" s="124"/>
      <c r="W104" s="43"/>
      <c r="X104" s="29" t="str">
        <f>C105</f>
        <v>[Enter company name]</v>
      </c>
    </row>
    <row r="105" spans="1:24" ht="18.75" customHeight="1" x14ac:dyDescent="0.45">
      <c r="A105" s="67"/>
      <c r="B105" s="113"/>
      <c r="C105" s="466" t="s">
        <v>817</v>
      </c>
      <c r="D105" s="468"/>
      <c r="E105" s="508"/>
      <c r="F105" s="508"/>
      <c r="G105" s="462"/>
      <c r="H105" s="462"/>
      <c r="I105" s="462"/>
      <c r="J105" s="462"/>
      <c r="K105" s="462"/>
      <c r="L105" s="462"/>
      <c r="M105" s="462"/>
      <c r="N105" s="462"/>
      <c r="O105" s="462"/>
      <c r="P105" s="462"/>
      <c r="Q105" s="462"/>
      <c r="R105" s="110"/>
      <c r="S105" s="124"/>
      <c r="T105" s="124"/>
      <c r="U105" s="124"/>
      <c r="V105" s="124"/>
      <c r="W105" s="43"/>
      <c r="X105" s="29" t="str">
        <f>C107</f>
        <v>[Enter company name]</v>
      </c>
    </row>
    <row r="106" spans="1:24" ht="18.75" customHeight="1" x14ac:dyDescent="0.45">
      <c r="A106" s="67"/>
      <c r="B106" s="113"/>
      <c r="C106" s="469"/>
      <c r="D106" s="471"/>
      <c r="E106" s="508"/>
      <c r="F106" s="508"/>
      <c r="G106" s="462"/>
      <c r="H106" s="462"/>
      <c r="I106" s="462"/>
      <c r="J106" s="462"/>
      <c r="K106" s="462"/>
      <c r="L106" s="462"/>
      <c r="M106" s="462"/>
      <c r="N106" s="462"/>
      <c r="O106" s="462"/>
      <c r="P106" s="462"/>
      <c r="Q106" s="462"/>
      <c r="R106" s="110"/>
      <c r="S106" s="124"/>
      <c r="T106" s="124"/>
      <c r="U106" s="124"/>
      <c r="V106" s="124"/>
      <c r="W106" s="43"/>
      <c r="X106" s="29" t="str">
        <f>C109</f>
        <v>[Enter company name]</v>
      </c>
    </row>
    <row r="107" spans="1:24" ht="18.75" customHeight="1" x14ac:dyDescent="0.45">
      <c r="A107" s="67"/>
      <c r="B107" s="113"/>
      <c r="C107" s="466" t="s">
        <v>817</v>
      </c>
      <c r="D107" s="468"/>
      <c r="E107" s="508"/>
      <c r="F107" s="508"/>
      <c r="G107" s="462"/>
      <c r="H107" s="462"/>
      <c r="I107" s="462"/>
      <c r="J107" s="462"/>
      <c r="K107" s="462"/>
      <c r="L107" s="462"/>
      <c r="M107" s="462"/>
      <c r="N107" s="462"/>
      <c r="O107" s="462"/>
      <c r="P107" s="462"/>
      <c r="Q107" s="462"/>
      <c r="R107" s="110"/>
      <c r="S107" s="124"/>
      <c r="T107" s="124"/>
      <c r="U107" s="124"/>
      <c r="V107" s="124"/>
      <c r="W107" s="43"/>
      <c r="X107" s="29" t="str">
        <f>C111</f>
        <v>[Enter company name]</v>
      </c>
    </row>
    <row r="108" spans="1:24" ht="18.75" customHeight="1" x14ac:dyDescent="0.45">
      <c r="A108" s="67"/>
      <c r="B108" s="113"/>
      <c r="C108" s="469"/>
      <c r="D108" s="471"/>
      <c r="E108" s="508"/>
      <c r="F108" s="508"/>
      <c r="G108" s="462"/>
      <c r="H108" s="462"/>
      <c r="I108" s="462"/>
      <c r="J108" s="462"/>
      <c r="K108" s="462"/>
      <c r="L108" s="462"/>
      <c r="M108" s="462"/>
      <c r="N108" s="462"/>
      <c r="O108" s="462"/>
      <c r="P108" s="462"/>
      <c r="Q108" s="462"/>
      <c r="R108" s="110"/>
      <c r="S108" s="124"/>
      <c r="T108" s="124"/>
      <c r="U108" s="124"/>
      <c r="V108" s="124"/>
      <c r="W108" s="43"/>
    </row>
    <row r="109" spans="1:24" ht="18.75" customHeight="1" x14ac:dyDescent="0.45">
      <c r="A109" s="67"/>
      <c r="B109" s="113"/>
      <c r="C109" s="466" t="s">
        <v>817</v>
      </c>
      <c r="D109" s="468"/>
      <c r="E109" s="508"/>
      <c r="F109" s="508"/>
      <c r="G109" s="462"/>
      <c r="H109" s="462"/>
      <c r="I109" s="462"/>
      <c r="J109" s="462"/>
      <c r="K109" s="462"/>
      <c r="L109" s="462"/>
      <c r="M109" s="462"/>
      <c r="N109" s="462"/>
      <c r="O109" s="462"/>
      <c r="P109" s="462"/>
      <c r="Q109" s="462"/>
      <c r="R109" s="110"/>
      <c r="S109" s="124"/>
      <c r="T109" s="124"/>
      <c r="U109" s="124"/>
      <c r="V109" s="124"/>
      <c r="W109" s="43"/>
    </row>
    <row r="110" spans="1:24" ht="18.75" customHeight="1" x14ac:dyDescent="0.45">
      <c r="A110" s="67"/>
      <c r="B110" s="113"/>
      <c r="C110" s="469"/>
      <c r="D110" s="471"/>
      <c r="E110" s="508"/>
      <c r="F110" s="508"/>
      <c r="G110" s="462"/>
      <c r="H110" s="462"/>
      <c r="I110" s="462"/>
      <c r="J110" s="462"/>
      <c r="K110" s="462"/>
      <c r="L110" s="462"/>
      <c r="M110" s="462"/>
      <c r="N110" s="462"/>
      <c r="O110" s="462"/>
      <c r="P110" s="462"/>
      <c r="Q110" s="462"/>
      <c r="R110" s="110"/>
      <c r="S110" s="124"/>
      <c r="T110" s="124"/>
      <c r="U110" s="124"/>
      <c r="V110" s="124"/>
      <c r="W110" s="43"/>
    </row>
    <row r="111" spans="1:24" ht="18.75" customHeight="1" x14ac:dyDescent="0.45">
      <c r="A111" s="67"/>
      <c r="B111" s="113"/>
      <c r="C111" s="466" t="s">
        <v>817</v>
      </c>
      <c r="D111" s="468"/>
      <c r="E111" s="508"/>
      <c r="F111" s="508"/>
      <c r="G111" s="462"/>
      <c r="H111" s="462"/>
      <c r="I111" s="462"/>
      <c r="J111" s="462"/>
      <c r="K111" s="462"/>
      <c r="L111" s="462"/>
      <c r="M111" s="462"/>
      <c r="N111" s="462"/>
      <c r="O111" s="462"/>
      <c r="P111" s="462"/>
      <c r="Q111" s="462"/>
      <c r="R111" s="110"/>
      <c r="S111" s="124"/>
      <c r="T111" s="124"/>
      <c r="U111" s="124"/>
      <c r="V111" s="124"/>
      <c r="W111" s="43"/>
    </row>
    <row r="112" spans="1:24" ht="18.75" customHeight="1" x14ac:dyDescent="0.45">
      <c r="A112" s="67"/>
      <c r="B112" s="113"/>
      <c r="C112" s="469"/>
      <c r="D112" s="471"/>
      <c r="E112" s="508"/>
      <c r="F112" s="508"/>
      <c r="G112" s="462"/>
      <c r="H112" s="462"/>
      <c r="I112" s="462"/>
      <c r="J112" s="462"/>
      <c r="K112" s="462"/>
      <c r="L112" s="462"/>
      <c r="M112" s="462"/>
      <c r="N112" s="462"/>
      <c r="O112" s="462"/>
      <c r="P112" s="462"/>
      <c r="Q112" s="462"/>
      <c r="R112" s="110"/>
      <c r="S112" s="124"/>
      <c r="T112" s="124"/>
      <c r="U112" s="124"/>
      <c r="V112" s="124"/>
      <c r="W112" s="43"/>
    </row>
    <row r="113" spans="1:23" ht="18.75" customHeight="1" x14ac:dyDescent="0.45">
      <c r="A113" s="67"/>
      <c r="B113" s="113"/>
      <c r="C113" s="43"/>
      <c r="D113" s="67"/>
      <c r="E113" s="67"/>
      <c r="F113" s="67"/>
      <c r="G113" s="67"/>
      <c r="H113" s="67"/>
      <c r="I113" s="67"/>
      <c r="J113" s="67"/>
      <c r="K113" s="67"/>
      <c r="L113" s="67"/>
      <c r="M113" s="67"/>
      <c r="N113" s="67"/>
      <c r="O113" s="67"/>
      <c r="P113" s="67"/>
      <c r="Q113" s="110"/>
      <c r="R113" s="110"/>
      <c r="S113" s="124"/>
      <c r="T113" s="124"/>
      <c r="U113" s="124"/>
      <c r="V113" s="124"/>
      <c r="W113" s="43"/>
    </row>
    <row r="114" spans="1:23" ht="18.75" customHeight="1" x14ac:dyDescent="0.45">
      <c r="A114" s="67"/>
      <c r="B114" s="114" t="s">
        <v>815</v>
      </c>
      <c r="C114" s="65" t="s">
        <v>1199</v>
      </c>
      <c r="D114" s="67"/>
      <c r="E114" s="67"/>
      <c r="F114" s="67"/>
      <c r="G114" s="67"/>
      <c r="H114" s="67"/>
      <c r="I114" s="67"/>
      <c r="J114" s="67"/>
      <c r="K114" s="67"/>
      <c r="L114" s="67"/>
      <c r="M114" s="67"/>
      <c r="N114" s="67"/>
      <c r="O114" s="43"/>
      <c r="P114" s="43"/>
      <c r="Q114" s="110"/>
      <c r="R114" s="110"/>
      <c r="S114" s="124"/>
      <c r="T114" s="124"/>
      <c r="U114" s="124"/>
      <c r="V114" s="124"/>
      <c r="W114" s="43"/>
    </row>
    <row r="115" spans="1:23" ht="18.75" customHeight="1" x14ac:dyDescent="0.45">
      <c r="A115" s="67"/>
      <c r="B115" s="114"/>
      <c r="C115" s="65" t="s">
        <v>690</v>
      </c>
      <c r="D115" s="67"/>
      <c r="E115" s="67"/>
      <c r="F115" s="67"/>
      <c r="G115" s="67"/>
      <c r="H115" s="67"/>
      <c r="I115" s="67"/>
      <c r="J115" s="67"/>
      <c r="K115" s="67"/>
      <c r="L115" s="67"/>
      <c r="M115" s="67"/>
      <c r="N115" s="67"/>
      <c r="O115" s="43"/>
      <c r="P115" s="43"/>
      <c r="Q115" s="110"/>
      <c r="R115" s="110"/>
      <c r="S115" s="124"/>
      <c r="T115" s="124"/>
      <c r="U115" s="124"/>
      <c r="V115" s="124"/>
      <c r="W115" s="43"/>
    </row>
    <row r="116" spans="1:23" ht="18.75" customHeight="1" x14ac:dyDescent="0.45">
      <c r="A116" s="67"/>
      <c r="B116" s="43"/>
      <c r="C116" s="479" t="s">
        <v>47</v>
      </c>
      <c r="D116" s="476"/>
      <c r="E116" s="473" t="s">
        <v>46</v>
      </c>
      <c r="F116" s="479" t="s">
        <v>48</v>
      </c>
      <c r="G116" s="475"/>
      <c r="H116" s="475"/>
      <c r="I116" s="475"/>
      <c r="J116" s="476"/>
      <c r="K116" s="475" t="s">
        <v>816</v>
      </c>
      <c r="L116" s="476"/>
      <c r="M116" s="479" t="s">
        <v>1019</v>
      </c>
      <c r="N116" s="476"/>
      <c r="O116" s="479" t="s">
        <v>677</v>
      </c>
      <c r="P116" s="475"/>
      <c r="Q116" s="476"/>
      <c r="R116" s="475" t="s">
        <v>678</v>
      </c>
      <c r="S116" s="476"/>
      <c r="T116" s="124"/>
      <c r="U116" s="124"/>
      <c r="V116" s="124"/>
      <c r="W116" s="43"/>
    </row>
    <row r="117" spans="1:23" ht="18.75" customHeight="1" x14ac:dyDescent="0.45">
      <c r="A117" s="67"/>
      <c r="B117" s="113"/>
      <c r="C117" s="483"/>
      <c r="D117" s="485"/>
      <c r="E117" s="474"/>
      <c r="F117" s="480"/>
      <c r="G117" s="477"/>
      <c r="H117" s="477"/>
      <c r="I117" s="477"/>
      <c r="J117" s="478"/>
      <c r="K117" s="477"/>
      <c r="L117" s="478"/>
      <c r="M117" s="480"/>
      <c r="N117" s="478"/>
      <c r="O117" s="480"/>
      <c r="P117" s="477"/>
      <c r="Q117" s="478"/>
      <c r="R117" s="477"/>
      <c r="S117" s="478"/>
      <c r="T117" s="124"/>
      <c r="U117" s="124"/>
      <c r="V117" s="124"/>
      <c r="W117" s="43"/>
    </row>
    <row r="118" spans="1:23" ht="18.75" customHeight="1" x14ac:dyDescent="0.45">
      <c r="A118" s="67"/>
      <c r="B118" s="114"/>
      <c r="C118" s="466" t="s">
        <v>821</v>
      </c>
      <c r="D118" s="468"/>
      <c r="E118" s="511"/>
      <c r="F118" s="462"/>
      <c r="G118" s="462"/>
      <c r="H118" s="462"/>
      <c r="I118" s="462"/>
      <c r="J118" s="462"/>
      <c r="K118" s="514"/>
      <c r="L118" s="515"/>
      <c r="M118" s="481"/>
      <c r="N118" s="481"/>
      <c r="O118" s="462"/>
      <c r="P118" s="462"/>
      <c r="Q118" s="462"/>
      <c r="R118" s="462"/>
      <c r="S118" s="462"/>
      <c r="T118" s="124"/>
      <c r="U118" s="124"/>
      <c r="V118" s="124"/>
      <c r="W118" s="43"/>
    </row>
    <row r="119" spans="1:23" ht="18.75" customHeight="1" x14ac:dyDescent="0.45">
      <c r="A119" s="67"/>
      <c r="B119" s="114"/>
      <c r="C119" s="510"/>
      <c r="D119" s="490"/>
      <c r="E119" s="512"/>
      <c r="F119" s="462"/>
      <c r="G119" s="462"/>
      <c r="H119" s="462"/>
      <c r="I119" s="462"/>
      <c r="J119" s="462"/>
      <c r="K119" s="516"/>
      <c r="L119" s="517"/>
      <c r="M119" s="481"/>
      <c r="N119" s="481"/>
      <c r="O119" s="462"/>
      <c r="P119" s="462"/>
      <c r="Q119" s="462"/>
      <c r="R119" s="462"/>
      <c r="S119" s="462"/>
      <c r="T119" s="124"/>
      <c r="U119" s="124"/>
      <c r="V119" s="124"/>
      <c r="W119" s="43"/>
    </row>
    <row r="120" spans="1:23" ht="18.75" customHeight="1" x14ac:dyDescent="0.45">
      <c r="A120" s="67"/>
      <c r="B120" s="43"/>
      <c r="C120" s="469"/>
      <c r="D120" s="471"/>
      <c r="E120" s="513"/>
      <c r="F120" s="462"/>
      <c r="G120" s="462"/>
      <c r="H120" s="462"/>
      <c r="I120" s="462"/>
      <c r="J120" s="462"/>
      <c r="K120" s="518"/>
      <c r="L120" s="519"/>
      <c r="M120" s="481"/>
      <c r="N120" s="481"/>
      <c r="O120" s="462"/>
      <c r="P120" s="462"/>
      <c r="Q120" s="462"/>
      <c r="R120" s="462"/>
      <c r="S120" s="462"/>
      <c r="T120" s="124"/>
      <c r="U120" s="124"/>
      <c r="V120" s="124"/>
      <c r="W120" s="43"/>
    </row>
    <row r="121" spans="1:23" ht="18.75" customHeight="1" x14ac:dyDescent="0.45">
      <c r="A121" s="67"/>
      <c r="B121" s="43"/>
      <c r="C121" s="466" t="s">
        <v>821</v>
      </c>
      <c r="D121" s="468"/>
      <c r="E121" s="511"/>
      <c r="F121" s="462"/>
      <c r="G121" s="462"/>
      <c r="H121" s="462"/>
      <c r="I121" s="462"/>
      <c r="J121" s="462"/>
      <c r="K121" s="520"/>
      <c r="L121" s="515"/>
      <c r="M121" s="481"/>
      <c r="N121" s="481"/>
      <c r="O121" s="462"/>
      <c r="P121" s="462"/>
      <c r="Q121" s="462"/>
      <c r="R121" s="462"/>
      <c r="S121" s="462"/>
      <c r="T121" s="124"/>
      <c r="U121" s="124"/>
      <c r="V121" s="124"/>
      <c r="W121" s="43"/>
    </row>
    <row r="122" spans="1:23" ht="18.75" customHeight="1" x14ac:dyDescent="0.45">
      <c r="A122" s="67"/>
      <c r="B122" s="43"/>
      <c r="C122" s="510"/>
      <c r="D122" s="490"/>
      <c r="E122" s="512"/>
      <c r="F122" s="462"/>
      <c r="G122" s="462"/>
      <c r="H122" s="462"/>
      <c r="I122" s="462"/>
      <c r="J122" s="462"/>
      <c r="K122" s="521"/>
      <c r="L122" s="517"/>
      <c r="M122" s="481"/>
      <c r="N122" s="481"/>
      <c r="O122" s="462"/>
      <c r="P122" s="462"/>
      <c r="Q122" s="462"/>
      <c r="R122" s="462"/>
      <c r="S122" s="462"/>
      <c r="T122" s="124"/>
      <c r="U122" s="124"/>
      <c r="V122" s="124"/>
      <c r="W122" s="43"/>
    </row>
    <row r="123" spans="1:23" ht="18.75" customHeight="1" x14ac:dyDescent="0.45">
      <c r="A123" s="67"/>
      <c r="B123" s="43"/>
      <c r="C123" s="469"/>
      <c r="D123" s="471"/>
      <c r="E123" s="513"/>
      <c r="F123" s="462"/>
      <c r="G123" s="462"/>
      <c r="H123" s="462"/>
      <c r="I123" s="462"/>
      <c r="J123" s="462"/>
      <c r="K123" s="522"/>
      <c r="L123" s="519"/>
      <c r="M123" s="481"/>
      <c r="N123" s="481"/>
      <c r="O123" s="462"/>
      <c r="P123" s="462"/>
      <c r="Q123" s="462"/>
      <c r="R123" s="462"/>
      <c r="S123" s="462"/>
      <c r="T123" s="124"/>
      <c r="U123" s="124"/>
      <c r="V123" s="124"/>
      <c r="W123" s="43"/>
    </row>
    <row r="124" spans="1:23" ht="18.75" customHeight="1" x14ac:dyDescent="0.45">
      <c r="A124" s="67"/>
      <c r="B124" s="43"/>
      <c r="C124" s="466" t="s">
        <v>821</v>
      </c>
      <c r="D124" s="468"/>
      <c r="E124" s="511"/>
      <c r="F124" s="462"/>
      <c r="G124" s="462"/>
      <c r="H124" s="462"/>
      <c r="I124" s="462"/>
      <c r="J124" s="462"/>
      <c r="K124" s="520"/>
      <c r="L124" s="515"/>
      <c r="M124" s="481"/>
      <c r="N124" s="481"/>
      <c r="O124" s="462"/>
      <c r="P124" s="462"/>
      <c r="Q124" s="462"/>
      <c r="R124" s="462"/>
      <c r="S124" s="462"/>
      <c r="T124" s="124"/>
      <c r="U124" s="124"/>
      <c r="V124" s="124"/>
      <c r="W124" s="43"/>
    </row>
    <row r="125" spans="1:23" ht="18.75" customHeight="1" x14ac:dyDescent="0.45">
      <c r="A125" s="67"/>
      <c r="B125" s="43"/>
      <c r="C125" s="510"/>
      <c r="D125" s="490"/>
      <c r="E125" s="512"/>
      <c r="F125" s="462"/>
      <c r="G125" s="462"/>
      <c r="H125" s="462"/>
      <c r="I125" s="462"/>
      <c r="J125" s="462"/>
      <c r="K125" s="521"/>
      <c r="L125" s="517"/>
      <c r="M125" s="481"/>
      <c r="N125" s="481"/>
      <c r="O125" s="462"/>
      <c r="P125" s="462"/>
      <c r="Q125" s="462"/>
      <c r="R125" s="462"/>
      <c r="S125" s="462"/>
      <c r="T125" s="124"/>
      <c r="U125" s="124"/>
      <c r="V125" s="124"/>
      <c r="W125" s="43"/>
    </row>
    <row r="126" spans="1:23" ht="18.75" customHeight="1" x14ac:dyDescent="0.45">
      <c r="A126" s="67"/>
      <c r="B126" s="43"/>
      <c r="C126" s="469"/>
      <c r="D126" s="471"/>
      <c r="E126" s="513"/>
      <c r="F126" s="462"/>
      <c r="G126" s="462"/>
      <c r="H126" s="462"/>
      <c r="I126" s="462"/>
      <c r="J126" s="462"/>
      <c r="K126" s="522"/>
      <c r="L126" s="519"/>
      <c r="M126" s="481"/>
      <c r="N126" s="481"/>
      <c r="O126" s="462"/>
      <c r="P126" s="462"/>
      <c r="Q126" s="462"/>
      <c r="R126" s="462"/>
      <c r="S126" s="462"/>
      <c r="T126" s="124"/>
      <c r="U126" s="124"/>
      <c r="V126" s="124"/>
      <c r="W126" s="43"/>
    </row>
    <row r="127" spans="1:23" ht="18.75" customHeight="1" x14ac:dyDescent="0.45">
      <c r="A127" s="67"/>
      <c r="B127" s="43"/>
      <c r="C127" s="466" t="s">
        <v>821</v>
      </c>
      <c r="D127" s="468"/>
      <c r="E127" s="511"/>
      <c r="F127" s="462"/>
      <c r="G127" s="462"/>
      <c r="H127" s="462"/>
      <c r="I127" s="462"/>
      <c r="J127" s="462"/>
      <c r="K127" s="520"/>
      <c r="L127" s="515"/>
      <c r="M127" s="481"/>
      <c r="N127" s="481"/>
      <c r="O127" s="462"/>
      <c r="P127" s="462"/>
      <c r="Q127" s="462"/>
      <c r="R127" s="462"/>
      <c r="S127" s="462"/>
      <c r="T127" s="124"/>
      <c r="U127" s="124"/>
      <c r="V127" s="124"/>
      <c r="W127" s="43"/>
    </row>
    <row r="128" spans="1:23" ht="18.75" customHeight="1" x14ac:dyDescent="0.45">
      <c r="A128" s="67"/>
      <c r="B128" s="43"/>
      <c r="C128" s="510"/>
      <c r="D128" s="490"/>
      <c r="E128" s="512"/>
      <c r="F128" s="462"/>
      <c r="G128" s="462"/>
      <c r="H128" s="462"/>
      <c r="I128" s="462"/>
      <c r="J128" s="462"/>
      <c r="K128" s="521"/>
      <c r="L128" s="517"/>
      <c r="M128" s="481"/>
      <c r="N128" s="481"/>
      <c r="O128" s="462"/>
      <c r="P128" s="462"/>
      <c r="Q128" s="462"/>
      <c r="R128" s="462"/>
      <c r="S128" s="462"/>
      <c r="T128" s="124"/>
      <c r="U128" s="124"/>
      <c r="V128" s="124"/>
      <c r="W128" s="43"/>
    </row>
    <row r="129" spans="1:23" ht="18.75" customHeight="1" x14ac:dyDescent="0.45">
      <c r="A129" s="67"/>
      <c r="B129" s="43"/>
      <c r="C129" s="469"/>
      <c r="D129" s="471"/>
      <c r="E129" s="513"/>
      <c r="F129" s="462"/>
      <c r="G129" s="462"/>
      <c r="H129" s="462"/>
      <c r="I129" s="462"/>
      <c r="J129" s="462"/>
      <c r="K129" s="522"/>
      <c r="L129" s="519"/>
      <c r="M129" s="481"/>
      <c r="N129" s="481"/>
      <c r="O129" s="462"/>
      <c r="P129" s="462"/>
      <c r="Q129" s="462"/>
      <c r="R129" s="462"/>
      <c r="S129" s="462"/>
      <c r="T129" s="124"/>
      <c r="U129" s="124"/>
      <c r="V129" s="124"/>
      <c r="W129" s="43"/>
    </row>
    <row r="130" spans="1:23" ht="18.75" customHeight="1" x14ac:dyDescent="0.45">
      <c r="A130" s="67"/>
      <c r="B130" s="43"/>
      <c r="C130" s="466" t="s">
        <v>821</v>
      </c>
      <c r="D130" s="468"/>
      <c r="E130" s="511"/>
      <c r="F130" s="462"/>
      <c r="G130" s="462"/>
      <c r="H130" s="462"/>
      <c r="I130" s="462"/>
      <c r="J130" s="462"/>
      <c r="K130" s="520"/>
      <c r="L130" s="515"/>
      <c r="M130" s="481"/>
      <c r="N130" s="481"/>
      <c r="O130" s="462"/>
      <c r="P130" s="462"/>
      <c r="Q130" s="462"/>
      <c r="R130" s="462"/>
      <c r="S130" s="462"/>
      <c r="T130" s="124"/>
      <c r="U130" s="124"/>
      <c r="V130" s="124"/>
      <c r="W130" s="43"/>
    </row>
    <row r="131" spans="1:23" ht="18.75" customHeight="1" x14ac:dyDescent="0.45">
      <c r="A131" s="67"/>
      <c r="B131" s="43"/>
      <c r="C131" s="510"/>
      <c r="D131" s="490"/>
      <c r="E131" s="512"/>
      <c r="F131" s="462"/>
      <c r="G131" s="462"/>
      <c r="H131" s="462"/>
      <c r="I131" s="462"/>
      <c r="J131" s="462"/>
      <c r="K131" s="521"/>
      <c r="L131" s="517"/>
      <c r="M131" s="481"/>
      <c r="N131" s="481"/>
      <c r="O131" s="462"/>
      <c r="P131" s="462"/>
      <c r="Q131" s="462"/>
      <c r="R131" s="462"/>
      <c r="S131" s="462"/>
      <c r="T131" s="124"/>
      <c r="U131" s="124"/>
      <c r="V131" s="124"/>
      <c r="W131" s="43"/>
    </row>
    <row r="132" spans="1:23" ht="18.75" customHeight="1" x14ac:dyDescent="0.45">
      <c r="A132" s="67"/>
      <c r="B132" s="43"/>
      <c r="C132" s="469"/>
      <c r="D132" s="471"/>
      <c r="E132" s="513"/>
      <c r="F132" s="462"/>
      <c r="G132" s="462"/>
      <c r="H132" s="462"/>
      <c r="I132" s="462"/>
      <c r="J132" s="462"/>
      <c r="K132" s="522"/>
      <c r="L132" s="519"/>
      <c r="M132" s="481"/>
      <c r="N132" s="481"/>
      <c r="O132" s="462"/>
      <c r="P132" s="462"/>
      <c r="Q132" s="462"/>
      <c r="R132" s="462"/>
      <c r="S132" s="462"/>
      <c r="T132" s="124"/>
      <c r="U132" s="124"/>
      <c r="V132" s="124"/>
      <c r="W132" s="43"/>
    </row>
    <row r="133" spans="1:23" ht="18.75" customHeight="1" x14ac:dyDescent="0.45">
      <c r="A133" s="67"/>
      <c r="B133" s="43"/>
      <c r="C133" s="466" t="s">
        <v>821</v>
      </c>
      <c r="D133" s="468"/>
      <c r="E133" s="511"/>
      <c r="F133" s="462"/>
      <c r="G133" s="462"/>
      <c r="H133" s="462"/>
      <c r="I133" s="462"/>
      <c r="J133" s="462"/>
      <c r="K133" s="520"/>
      <c r="L133" s="515"/>
      <c r="M133" s="481"/>
      <c r="N133" s="481"/>
      <c r="O133" s="462"/>
      <c r="P133" s="462"/>
      <c r="Q133" s="462"/>
      <c r="R133" s="462"/>
      <c r="S133" s="462"/>
      <c r="T133" s="124"/>
      <c r="U133" s="124"/>
      <c r="V133" s="124"/>
      <c r="W133" s="43"/>
    </row>
    <row r="134" spans="1:23" ht="18.75" customHeight="1" x14ac:dyDescent="0.45">
      <c r="A134" s="67"/>
      <c r="B134" s="43"/>
      <c r="C134" s="510"/>
      <c r="D134" s="490"/>
      <c r="E134" s="512"/>
      <c r="F134" s="462"/>
      <c r="G134" s="462"/>
      <c r="H134" s="462"/>
      <c r="I134" s="462"/>
      <c r="J134" s="462"/>
      <c r="K134" s="521"/>
      <c r="L134" s="517"/>
      <c r="M134" s="481"/>
      <c r="N134" s="481"/>
      <c r="O134" s="462"/>
      <c r="P134" s="462"/>
      <c r="Q134" s="462"/>
      <c r="R134" s="462"/>
      <c r="S134" s="462"/>
      <c r="T134" s="124"/>
      <c r="U134" s="124"/>
      <c r="V134" s="124"/>
      <c r="W134" s="43"/>
    </row>
    <row r="135" spans="1:23" ht="18.75" customHeight="1" x14ac:dyDescent="0.45">
      <c r="A135" s="67"/>
      <c r="B135" s="43"/>
      <c r="C135" s="469"/>
      <c r="D135" s="471"/>
      <c r="E135" s="513"/>
      <c r="F135" s="462"/>
      <c r="G135" s="462"/>
      <c r="H135" s="462"/>
      <c r="I135" s="462"/>
      <c r="J135" s="462"/>
      <c r="K135" s="522"/>
      <c r="L135" s="519"/>
      <c r="M135" s="481"/>
      <c r="N135" s="481"/>
      <c r="O135" s="462"/>
      <c r="P135" s="462"/>
      <c r="Q135" s="462"/>
      <c r="R135" s="462"/>
      <c r="S135" s="462"/>
      <c r="T135" s="124"/>
      <c r="U135" s="124"/>
      <c r="V135" s="124"/>
      <c r="W135" s="43"/>
    </row>
    <row r="136" spans="1:23" ht="18.75" customHeight="1" x14ac:dyDescent="0.45">
      <c r="A136" s="67"/>
      <c r="B136" s="43"/>
      <c r="C136" s="466" t="s">
        <v>821</v>
      </c>
      <c r="D136" s="468"/>
      <c r="E136" s="511"/>
      <c r="F136" s="462"/>
      <c r="G136" s="462"/>
      <c r="H136" s="462"/>
      <c r="I136" s="462"/>
      <c r="J136" s="462"/>
      <c r="K136" s="520"/>
      <c r="L136" s="515"/>
      <c r="M136" s="481"/>
      <c r="N136" s="481"/>
      <c r="O136" s="462"/>
      <c r="P136" s="462"/>
      <c r="Q136" s="462"/>
      <c r="R136" s="462"/>
      <c r="S136" s="462"/>
      <c r="T136" s="124"/>
      <c r="U136" s="124"/>
      <c r="V136" s="124"/>
      <c r="W136" s="43"/>
    </row>
    <row r="137" spans="1:23" ht="18.75" customHeight="1" x14ac:dyDescent="0.45">
      <c r="A137" s="67"/>
      <c r="B137" s="43"/>
      <c r="C137" s="510"/>
      <c r="D137" s="490"/>
      <c r="E137" s="512"/>
      <c r="F137" s="462"/>
      <c r="G137" s="462"/>
      <c r="H137" s="462"/>
      <c r="I137" s="462"/>
      <c r="J137" s="462"/>
      <c r="K137" s="521"/>
      <c r="L137" s="517"/>
      <c r="M137" s="481"/>
      <c r="N137" s="481"/>
      <c r="O137" s="462"/>
      <c r="P137" s="462"/>
      <c r="Q137" s="462"/>
      <c r="R137" s="462"/>
      <c r="S137" s="462"/>
      <c r="T137" s="124"/>
      <c r="U137" s="124"/>
      <c r="V137" s="124"/>
      <c r="W137" s="43"/>
    </row>
    <row r="138" spans="1:23" ht="18.75" customHeight="1" x14ac:dyDescent="0.45">
      <c r="A138" s="67"/>
      <c r="B138" s="43"/>
      <c r="C138" s="469"/>
      <c r="D138" s="471"/>
      <c r="E138" s="513"/>
      <c r="F138" s="462"/>
      <c r="G138" s="462"/>
      <c r="H138" s="462"/>
      <c r="I138" s="462"/>
      <c r="J138" s="462"/>
      <c r="K138" s="522"/>
      <c r="L138" s="519"/>
      <c r="M138" s="481"/>
      <c r="N138" s="481"/>
      <c r="O138" s="462"/>
      <c r="P138" s="462"/>
      <c r="Q138" s="462"/>
      <c r="R138" s="462"/>
      <c r="S138" s="462"/>
      <c r="T138" s="124"/>
      <c r="U138" s="124"/>
      <c r="V138" s="124"/>
      <c r="W138" s="43"/>
    </row>
    <row r="139" spans="1:23" ht="18.75" customHeight="1" x14ac:dyDescent="0.45">
      <c r="A139" s="67"/>
      <c r="B139" s="43"/>
      <c r="C139" s="466" t="s">
        <v>821</v>
      </c>
      <c r="D139" s="468"/>
      <c r="E139" s="511"/>
      <c r="F139" s="462"/>
      <c r="G139" s="462"/>
      <c r="H139" s="462"/>
      <c r="I139" s="462"/>
      <c r="J139" s="462"/>
      <c r="K139" s="520"/>
      <c r="L139" s="515"/>
      <c r="M139" s="481"/>
      <c r="N139" s="481"/>
      <c r="O139" s="462"/>
      <c r="P139" s="462"/>
      <c r="Q139" s="462"/>
      <c r="R139" s="462"/>
      <c r="S139" s="462"/>
      <c r="T139" s="124"/>
      <c r="U139" s="124"/>
      <c r="V139" s="124"/>
      <c r="W139" s="43"/>
    </row>
    <row r="140" spans="1:23" ht="18.75" customHeight="1" x14ac:dyDescent="0.45">
      <c r="A140" s="67"/>
      <c r="B140" s="43"/>
      <c r="C140" s="510"/>
      <c r="D140" s="490"/>
      <c r="E140" s="512"/>
      <c r="F140" s="462"/>
      <c r="G140" s="462"/>
      <c r="H140" s="462"/>
      <c r="I140" s="462"/>
      <c r="J140" s="462"/>
      <c r="K140" s="521"/>
      <c r="L140" s="517"/>
      <c r="M140" s="481"/>
      <c r="N140" s="481"/>
      <c r="O140" s="462"/>
      <c r="P140" s="462"/>
      <c r="Q140" s="462"/>
      <c r="R140" s="462"/>
      <c r="S140" s="462"/>
      <c r="T140" s="124"/>
      <c r="U140" s="124"/>
      <c r="V140" s="124"/>
      <c r="W140" s="43"/>
    </row>
    <row r="141" spans="1:23" ht="18.75" customHeight="1" x14ac:dyDescent="0.45">
      <c r="A141" s="67"/>
      <c r="B141" s="43"/>
      <c r="C141" s="469"/>
      <c r="D141" s="471"/>
      <c r="E141" s="513"/>
      <c r="F141" s="462"/>
      <c r="G141" s="462"/>
      <c r="H141" s="462"/>
      <c r="I141" s="462"/>
      <c r="J141" s="462"/>
      <c r="K141" s="522"/>
      <c r="L141" s="519"/>
      <c r="M141" s="481"/>
      <c r="N141" s="481"/>
      <c r="O141" s="462"/>
      <c r="P141" s="462"/>
      <c r="Q141" s="462"/>
      <c r="R141" s="462"/>
      <c r="S141" s="462"/>
      <c r="T141" s="124"/>
      <c r="U141" s="124"/>
      <c r="V141" s="124"/>
      <c r="W141" s="43"/>
    </row>
    <row r="142" spans="1:23" ht="18.75" customHeight="1" x14ac:dyDescent="0.45">
      <c r="A142" s="67"/>
      <c r="B142" s="43"/>
      <c r="C142" s="466" t="s">
        <v>821</v>
      </c>
      <c r="D142" s="468"/>
      <c r="E142" s="511"/>
      <c r="F142" s="462"/>
      <c r="G142" s="462"/>
      <c r="H142" s="462"/>
      <c r="I142" s="462"/>
      <c r="J142" s="462"/>
      <c r="K142" s="520"/>
      <c r="L142" s="515"/>
      <c r="M142" s="481"/>
      <c r="N142" s="481"/>
      <c r="O142" s="462"/>
      <c r="P142" s="462"/>
      <c r="Q142" s="462"/>
      <c r="R142" s="462"/>
      <c r="S142" s="462"/>
      <c r="T142" s="124"/>
      <c r="U142" s="124"/>
      <c r="V142" s="124"/>
      <c r="W142" s="43"/>
    </row>
    <row r="143" spans="1:23" ht="18.75" customHeight="1" x14ac:dyDescent="0.45">
      <c r="A143" s="67"/>
      <c r="B143" s="43"/>
      <c r="C143" s="510"/>
      <c r="D143" s="490"/>
      <c r="E143" s="512"/>
      <c r="F143" s="462"/>
      <c r="G143" s="462"/>
      <c r="H143" s="462"/>
      <c r="I143" s="462"/>
      <c r="J143" s="462"/>
      <c r="K143" s="521"/>
      <c r="L143" s="517"/>
      <c r="M143" s="481"/>
      <c r="N143" s="481"/>
      <c r="O143" s="462"/>
      <c r="P143" s="462"/>
      <c r="Q143" s="462"/>
      <c r="R143" s="462"/>
      <c r="S143" s="462"/>
      <c r="T143" s="124"/>
      <c r="U143" s="124"/>
      <c r="V143" s="124"/>
      <c r="W143" s="43"/>
    </row>
    <row r="144" spans="1:23" ht="18.75" customHeight="1" x14ac:dyDescent="0.45">
      <c r="A144" s="67"/>
      <c r="B144" s="43"/>
      <c r="C144" s="469"/>
      <c r="D144" s="471"/>
      <c r="E144" s="513"/>
      <c r="F144" s="462"/>
      <c r="G144" s="462"/>
      <c r="H144" s="462"/>
      <c r="I144" s="462"/>
      <c r="J144" s="462"/>
      <c r="K144" s="522"/>
      <c r="L144" s="519"/>
      <c r="M144" s="481"/>
      <c r="N144" s="481"/>
      <c r="O144" s="462"/>
      <c r="P144" s="462"/>
      <c r="Q144" s="462"/>
      <c r="R144" s="462"/>
      <c r="S144" s="462"/>
      <c r="T144" s="124"/>
      <c r="U144" s="124"/>
      <c r="V144" s="124"/>
      <c r="W144" s="43"/>
    </row>
    <row r="145" spans="1:23" ht="18.75" customHeight="1" x14ac:dyDescent="0.45">
      <c r="A145" s="67"/>
      <c r="B145" s="43"/>
      <c r="C145" s="466" t="s">
        <v>821</v>
      </c>
      <c r="D145" s="468"/>
      <c r="E145" s="511"/>
      <c r="F145" s="462"/>
      <c r="G145" s="462"/>
      <c r="H145" s="462"/>
      <c r="I145" s="462"/>
      <c r="J145" s="462"/>
      <c r="K145" s="520"/>
      <c r="L145" s="515"/>
      <c r="M145" s="481"/>
      <c r="N145" s="481"/>
      <c r="O145" s="462"/>
      <c r="P145" s="462"/>
      <c r="Q145" s="462"/>
      <c r="R145" s="462"/>
      <c r="S145" s="462"/>
      <c r="T145" s="124"/>
      <c r="U145" s="124"/>
      <c r="V145" s="124"/>
      <c r="W145" s="43"/>
    </row>
    <row r="146" spans="1:23" ht="18.75" customHeight="1" x14ac:dyDescent="0.45">
      <c r="A146" s="67"/>
      <c r="B146" s="43"/>
      <c r="C146" s="510"/>
      <c r="D146" s="490"/>
      <c r="E146" s="512"/>
      <c r="F146" s="462"/>
      <c r="G146" s="462"/>
      <c r="H146" s="462"/>
      <c r="I146" s="462"/>
      <c r="J146" s="462"/>
      <c r="K146" s="521"/>
      <c r="L146" s="517"/>
      <c r="M146" s="481"/>
      <c r="N146" s="481"/>
      <c r="O146" s="462"/>
      <c r="P146" s="462"/>
      <c r="Q146" s="462"/>
      <c r="R146" s="462"/>
      <c r="S146" s="462"/>
      <c r="T146" s="124"/>
      <c r="U146" s="124"/>
      <c r="V146" s="124"/>
      <c r="W146" s="43"/>
    </row>
    <row r="147" spans="1:23" ht="18.75" customHeight="1" x14ac:dyDescent="0.45">
      <c r="A147" s="67"/>
      <c r="B147" s="43"/>
      <c r="C147" s="469"/>
      <c r="D147" s="471"/>
      <c r="E147" s="513"/>
      <c r="F147" s="462"/>
      <c r="G147" s="462"/>
      <c r="H147" s="462"/>
      <c r="I147" s="462"/>
      <c r="J147" s="462"/>
      <c r="K147" s="522"/>
      <c r="L147" s="519"/>
      <c r="M147" s="481"/>
      <c r="N147" s="481"/>
      <c r="O147" s="462"/>
      <c r="P147" s="462"/>
      <c r="Q147" s="462"/>
      <c r="R147" s="462"/>
      <c r="S147" s="462"/>
      <c r="T147" s="124"/>
      <c r="U147" s="124"/>
      <c r="V147" s="124"/>
      <c r="W147" s="43"/>
    </row>
    <row r="148" spans="1:23" ht="18.75" customHeight="1" x14ac:dyDescent="0.45">
      <c r="A148" s="67"/>
      <c r="B148" s="43"/>
      <c r="C148" s="43"/>
      <c r="D148" s="67"/>
      <c r="E148" s="67"/>
      <c r="F148" s="67"/>
      <c r="G148" s="67"/>
      <c r="H148" s="67"/>
      <c r="I148" s="67"/>
      <c r="J148" s="67"/>
      <c r="K148" s="67"/>
      <c r="L148" s="67"/>
      <c r="M148" s="67"/>
      <c r="N148" s="67"/>
      <c r="O148" s="43"/>
      <c r="P148" s="43"/>
      <c r="Q148" s="110"/>
      <c r="R148" s="110"/>
      <c r="S148" s="124"/>
      <c r="T148" s="124"/>
      <c r="U148" s="124"/>
      <c r="V148" s="124"/>
      <c r="W148" s="43"/>
    </row>
    <row r="149" spans="1:23" ht="18.75" customHeight="1" x14ac:dyDescent="0.45">
      <c r="A149" s="67"/>
      <c r="B149" s="43"/>
      <c r="C149" s="43"/>
      <c r="D149" s="67"/>
      <c r="E149" s="67"/>
      <c r="F149" s="67"/>
      <c r="G149" s="67"/>
      <c r="H149" s="67"/>
      <c r="I149" s="67"/>
      <c r="J149" s="67"/>
      <c r="K149" s="67"/>
      <c r="L149" s="67"/>
      <c r="M149" s="67"/>
      <c r="N149" s="67"/>
      <c r="O149" s="43"/>
      <c r="P149" s="43"/>
      <c r="Q149" s="110"/>
      <c r="R149" s="110"/>
      <c r="S149" s="124"/>
      <c r="T149" s="124"/>
      <c r="U149" s="124"/>
      <c r="V149" s="124"/>
      <c r="W149" s="43"/>
    </row>
    <row r="150" spans="1:23" ht="18.75" customHeight="1" x14ac:dyDescent="0.45">
      <c r="A150" s="67"/>
      <c r="B150" s="113" t="s">
        <v>679</v>
      </c>
      <c r="C150" s="43"/>
      <c r="D150" s="67"/>
      <c r="E150" s="67"/>
      <c r="F150" s="67"/>
      <c r="G150" s="67"/>
      <c r="H150" s="67"/>
      <c r="I150" s="67"/>
      <c r="J150" s="67"/>
      <c r="K150" s="67"/>
      <c r="L150" s="67"/>
      <c r="M150" s="67"/>
      <c r="N150" s="67"/>
      <c r="O150" s="43"/>
      <c r="P150" s="43"/>
      <c r="Q150" s="110"/>
      <c r="R150" s="110"/>
      <c r="S150" s="124"/>
      <c r="T150" s="124"/>
      <c r="U150" s="124"/>
      <c r="V150" s="124"/>
      <c r="W150" s="43"/>
    </row>
    <row r="151" spans="1:23" ht="18.75" customHeight="1" x14ac:dyDescent="0.45">
      <c r="A151" s="67"/>
      <c r="B151" s="114" t="s">
        <v>680</v>
      </c>
      <c r="C151" s="65" t="s">
        <v>1198</v>
      </c>
      <c r="D151" s="67"/>
      <c r="E151" s="67"/>
      <c r="F151" s="67"/>
      <c r="G151" s="67"/>
      <c r="H151" s="67"/>
      <c r="I151" s="67"/>
      <c r="J151" s="67"/>
      <c r="K151" s="67"/>
      <c r="L151" s="67"/>
      <c r="M151" s="67"/>
      <c r="N151" s="67"/>
      <c r="O151" s="43"/>
      <c r="P151" s="43"/>
      <c r="Q151" s="110"/>
      <c r="R151" s="110"/>
      <c r="S151" s="124"/>
      <c r="T151" s="124"/>
      <c r="U151" s="124"/>
      <c r="V151" s="124"/>
      <c r="W151" s="43"/>
    </row>
    <row r="152" spans="1:23" ht="18.75" customHeight="1" x14ac:dyDescent="0.45">
      <c r="A152" s="67"/>
      <c r="B152" s="114"/>
      <c r="C152" s="65" t="s">
        <v>691</v>
      </c>
      <c r="D152" s="67"/>
      <c r="E152" s="67"/>
      <c r="F152" s="67"/>
      <c r="G152" s="67"/>
      <c r="H152" s="67"/>
      <c r="I152" s="67"/>
      <c r="J152" s="67"/>
      <c r="K152" s="67"/>
      <c r="L152" s="67"/>
      <c r="M152" s="67"/>
      <c r="N152" s="67"/>
      <c r="O152" s="43"/>
      <c r="P152" s="43"/>
      <c r="Q152" s="110"/>
      <c r="R152" s="110"/>
      <c r="S152" s="124"/>
      <c r="T152" s="124"/>
      <c r="U152" s="124"/>
      <c r="V152" s="124"/>
      <c r="W152" s="43"/>
    </row>
    <row r="153" spans="1:23" ht="18.75" customHeight="1" x14ac:dyDescent="0.45">
      <c r="A153" s="67"/>
      <c r="B153" s="43"/>
      <c r="C153" s="537"/>
      <c r="D153" s="538"/>
      <c r="E153" s="538"/>
      <c r="F153" s="538"/>
      <c r="G153" s="538"/>
      <c r="H153" s="538"/>
      <c r="I153" s="538"/>
      <c r="J153" s="538"/>
      <c r="K153" s="538"/>
      <c r="L153" s="538"/>
      <c r="M153" s="538"/>
      <c r="N153" s="538"/>
      <c r="O153" s="538"/>
      <c r="P153" s="538"/>
      <c r="Q153" s="539"/>
      <c r="R153" s="110"/>
      <c r="S153" s="124"/>
      <c r="T153" s="124"/>
      <c r="U153" s="124"/>
      <c r="V153" s="124"/>
      <c r="W153" s="43"/>
    </row>
    <row r="154" spans="1:23" ht="18.75" customHeight="1" x14ac:dyDescent="0.45">
      <c r="A154" s="67"/>
      <c r="B154" s="43"/>
      <c r="C154" s="540"/>
      <c r="D154" s="541"/>
      <c r="E154" s="541"/>
      <c r="F154" s="541"/>
      <c r="G154" s="541"/>
      <c r="H154" s="541"/>
      <c r="I154" s="541"/>
      <c r="J154" s="541"/>
      <c r="K154" s="541"/>
      <c r="L154" s="541"/>
      <c r="M154" s="541"/>
      <c r="N154" s="541"/>
      <c r="O154" s="541"/>
      <c r="P154" s="541"/>
      <c r="Q154" s="542"/>
      <c r="R154" s="110"/>
      <c r="S154" s="124"/>
      <c r="T154" s="124"/>
      <c r="U154" s="124"/>
      <c r="V154" s="124"/>
      <c r="W154" s="43"/>
    </row>
    <row r="155" spans="1:23" ht="18.75" customHeight="1" x14ac:dyDescent="0.45">
      <c r="A155" s="67"/>
      <c r="B155" s="43"/>
      <c r="C155" s="540"/>
      <c r="D155" s="541"/>
      <c r="E155" s="541"/>
      <c r="F155" s="541"/>
      <c r="G155" s="541"/>
      <c r="H155" s="541"/>
      <c r="I155" s="541"/>
      <c r="J155" s="541"/>
      <c r="K155" s="541"/>
      <c r="L155" s="541"/>
      <c r="M155" s="541"/>
      <c r="N155" s="541"/>
      <c r="O155" s="541"/>
      <c r="P155" s="541"/>
      <c r="Q155" s="542"/>
      <c r="R155" s="110"/>
      <c r="S155" s="124"/>
      <c r="T155" s="124"/>
      <c r="U155" s="124"/>
      <c r="V155" s="124"/>
      <c r="W155" s="43"/>
    </row>
    <row r="156" spans="1:23" ht="18.75" customHeight="1" x14ac:dyDescent="0.45">
      <c r="A156" s="67"/>
      <c r="B156" s="43"/>
      <c r="C156" s="540"/>
      <c r="D156" s="541"/>
      <c r="E156" s="541"/>
      <c r="F156" s="541"/>
      <c r="G156" s="541"/>
      <c r="H156" s="541"/>
      <c r="I156" s="541"/>
      <c r="J156" s="541"/>
      <c r="K156" s="541"/>
      <c r="L156" s="541"/>
      <c r="M156" s="541"/>
      <c r="N156" s="541"/>
      <c r="O156" s="541"/>
      <c r="P156" s="541"/>
      <c r="Q156" s="542"/>
      <c r="R156" s="110"/>
      <c r="S156" s="124"/>
      <c r="T156" s="124"/>
      <c r="U156" s="124"/>
      <c r="V156" s="124"/>
      <c r="W156" s="43"/>
    </row>
    <row r="157" spans="1:23" ht="18.75" customHeight="1" x14ac:dyDescent="0.45">
      <c r="A157" s="67"/>
      <c r="B157" s="43"/>
      <c r="C157" s="543"/>
      <c r="D157" s="544"/>
      <c r="E157" s="544"/>
      <c r="F157" s="544"/>
      <c r="G157" s="544"/>
      <c r="H157" s="544"/>
      <c r="I157" s="544"/>
      <c r="J157" s="544"/>
      <c r="K157" s="544"/>
      <c r="L157" s="544"/>
      <c r="M157" s="544"/>
      <c r="N157" s="544"/>
      <c r="O157" s="544"/>
      <c r="P157" s="544"/>
      <c r="Q157" s="545"/>
      <c r="R157" s="110"/>
      <c r="S157" s="124"/>
      <c r="T157" s="124"/>
      <c r="U157" s="124"/>
      <c r="V157" s="124"/>
      <c r="W157" s="43"/>
    </row>
    <row r="158" spans="1:23" ht="18.75" customHeight="1" x14ac:dyDescent="0.45">
      <c r="A158" s="67"/>
      <c r="B158" s="43"/>
      <c r="C158" s="43"/>
      <c r="D158" s="67"/>
      <c r="E158" s="67"/>
      <c r="F158" s="67"/>
      <c r="G158" s="67"/>
      <c r="H158" s="67"/>
      <c r="I158" s="67"/>
      <c r="J158" s="67"/>
      <c r="K158" s="67"/>
      <c r="L158" s="67"/>
      <c r="M158" s="67"/>
      <c r="N158" s="67"/>
      <c r="O158" s="43"/>
      <c r="P158" s="43"/>
      <c r="Q158" s="110"/>
      <c r="R158" s="110"/>
      <c r="S158" s="124"/>
      <c r="T158" s="124"/>
      <c r="U158" s="124"/>
      <c r="V158" s="124"/>
      <c r="W158" s="43"/>
    </row>
    <row r="159" spans="1:23" ht="18.75" customHeight="1" x14ac:dyDescent="0.45">
      <c r="A159" s="67"/>
      <c r="B159" s="43"/>
      <c r="C159" s="43"/>
      <c r="D159" s="67"/>
      <c r="E159" s="67"/>
      <c r="F159" s="67"/>
      <c r="G159" s="67"/>
      <c r="H159" s="67"/>
      <c r="I159" s="67"/>
      <c r="J159" s="67"/>
      <c r="K159" s="67"/>
      <c r="L159" s="67"/>
      <c r="M159" s="67"/>
      <c r="N159" s="67"/>
      <c r="O159" s="43"/>
      <c r="P159" s="43"/>
      <c r="Q159" s="110"/>
      <c r="R159" s="110"/>
      <c r="S159" s="124"/>
      <c r="T159" s="124"/>
      <c r="U159" s="124"/>
      <c r="V159" s="124"/>
      <c r="W159" s="43"/>
    </row>
    <row r="160" spans="1:23" ht="18.75" customHeight="1" x14ac:dyDescent="0.45">
      <c r="A160" s="67"/>
      <c r="B160" s="113" t="s">
        <v>681</v>
      </c>
      <c r="C160" s="43"/>
      <c r="D160" s="67"/>
      <c r="E160" s="67"/>
      <c r="F160" s="67"/>
      <c r="G160" s="67"/>
      <c r="H160" s="67"/>
      <c r="I160" s="67"/>
      <c r="J160" s="67"/>
      <c r="K160" s="67"/>
      <c r="L160" s="67"/>
      <c r="M160" s="67"/>
      <c r="N160" s="67"/>
      <c r="O160" s="43"/>
      <c r="P160" s="43"/>
      <c r="Q160" s="110"/>
      <c r="R160" s="110"/>
      <c r="S160" s="124"/>
      <c r="T160" s="124"/>
      <c r="U160" s="124"/>
      <c r="V160" s="124"/>
      <c r="W160" s="43"/>
    </row>
    <row r="161" spans="1:23" ht="18.75" customHeight="1" x14ac:dyDescent="0.45">
      <c r="A161" s="67"/>
      <c r="B161" s="114" t="s">
        <v>686</v>
      </c>
      <c r="C161" s="418" t="s">
        <v>1201</v>
      </c>
      <c r="D161" s="418"/>
      <c r="E161" s="418"/>
      <c r="F161" s="418"/>
      <c r="G161" s="418"/>
      <c r="H161" s="418"/>
      <c r="I161" s="418"/>
      <c r="J161" s="418"/>
      <c r="K161" s="418"/>
      <c r="L161" s="418"/>
      <c r="M161" s="418"/>
      <c r="N161" s="418"/>
      <c r="O161" s="418"/>
      <c r="P161" s="418"/>
      <c r="Q161" s="418"/>
      <c r="R161" s="110"/>
      <c r="S161" s="124"/>
      <c r="T161" s="124"/>
      <c r="U161" s="124"/>
      <c r="V161" s="124"/>
      <c r="W161" s="43"/>
    </row>
    <row r="162" spans="1:23" ht="18.75" customHeight="1" x14ac:dyDescent="0.45">
      <c r="A162" s="67"/>
      <c r="B162" s="114"/>
      <c r="C162" s="418"/>
      <c r="D162" s="418"/>
      <c r="E162" s="418"/>
      <c r="F162" s="418"/>
      <c r="G162" s="418"/>
      <c r="H162" s="418"/>
      <c r="I162" s="418"/>
      <c r="J162" s="418"/>
      <c r="K162" s="418"/>
      <c r="L162" s="418"/>
      <c r="M162" s="418"/>
      <c r="N162" s="418"/>
      <c r="O162" s="418"/>
      <c r="P162" s="418"/>
      <c r="Q162" s="418"/>
      <c r="R162" s="110"/>
      <c r="S162" s="124"/>
      <c r="T162" s="124"/>
      <c r="U162" s="124"/>
      <c r="V162" s="124"/>
      <c r="W162" s="43"/>
    </row>
    <row r="163" spans="1:23" ht="18.75" customHeight="1" x14ac:dyDescent="0.45">
      <c r="A163" s="67"/>
      <c r="B163" s="43"/>
      <c r="C163" s="65" t="s">
        <v>685</v>
      </c>
      <c r="D163" s="67"/>
      <c r="E163" s="67"/>
      <c r="F163" s="67"/>
      <c r="G163" s="67"/>
      <c r="H163" s="67"/>
      <c r="I163" s="67"/>
      <c r="J163" s="67"/>
      <c r="K163" s="67"/>
      <c r="L163" s="67"/>
      <c r="M163" s="67"/>
      <c r="N163" s="67"/>
      <c r="O163" s="43"/>
      <c r="P163" s="43"/>
      <c r="Q163" s="110"/>
      <c r="R163" s="110"/>
      <c r="S163" s="124"/>
      <c r="T163" s="124"/>
      <c r="U163" s="124"/>
      <c r="V163" s="124"/>
      <c r="W163" s="43"/>
    </row>
    <row r="164" spans="1:23" ht="18.75" customHeight="1" x14ac:dyDescent="0.45">
      <c r="A164" s="67"/>
      <c r="B164" s="43"/>
      <c r="C164" s="500" t="s">
        <v>682</v>
      </c>
      <c r="D164" s="500"/>
      <c r="E164" s="500"/>
      <c r="F164" s="500"/>
      <c r="G164" s="550" t="s">
        <v>818</v>
      </c>
      <c r="H164" s="550"/>
      <c r="I164" s="550"/>
      <c r="J164" s="523" t="s">
        <v>683</v>
      </c>
      <c r="K164" s="523"/>
      <c r="L164" s="523"/>
      <c r="M164" s="523"/>
      <c r="N164" s="550" t="s">
        <v>819</v>
      </c>
      <c r="O164" s="550"/>
      <c r="P164" s="550"/>
      <c r="Q164" s="550"/>
      <c r="R164" s="110"/>
      <c r="S164" s="124"/>
      <c r="T164" s="124"/>
      <c r="U164" s="124"/>
      <c r="V164" s="124"/>
      <c r="W164" s="43"/>
    </row>
    <row r="165" spans="1:23" ht="18.75" customHeight="1" x14ac:dyDescent="0.45">
      <c r="A165" s="67"/>
      <c r="B165" s="113"/>
      <c r="C165" s="501"/>
      <c r="D165" s="501"/>
      <c r="E165" s="501"/>
      <c r="F165" s="501"/>
      <c r="G165" s="551"/>
      <c r="H165" s="551"/>
      <c r="I165" s="551"/>
      <c r="J165" s="524"/>
      <c r="K165" s="524"/>
      <c r="L165" s="524"/>
      <c r="M165" s="524"/>
      <c r="N165" s="551"/>
      <c r="O165" s="551"/>
      <c r="P165" s="551"/>
      <c r="Q165" s="551"/>
      <c r="R165" s="110"/>
      <c r="S165" s="124"/>
      <c r="T165" s="124"/>
      <c r="U165" s="124"/>
      <c r="V165" s="124"/>
      <c r="W165" s="43"/>
    </row>
    <row r="166" spans="1:23" ht="18.75" customHeight="1" x14ac:dyDescent="0.45">
      <c r="A166" s="67"/>
      <c r="B166" s="43"/>
      <c r="C166" s="466" t="s">
        <v>820</v>
      </c>
      <c r="D166" s="467"/>
      <c r="E166" s="467"/>
      <c r="F166" s="468"/>
      <c r="G166" s="525"/>
      <c r="H166" s="526"/>
      <c r="I166" s="527"/>
      <c r="J166" s="514"/>
      <c r="K166" s="520"/>
      <c r="L166" s="520"/>
      <c r="M166" s="515"/>
      <c r="N166" s="525"/>
      <c r="O166" s="526"/>
      <c r="P166" s="526"/>
      <c r="Q166" s="527"/>
      <c r="R166" s="110"/>
      <c r="S166" s="124"/>
      <c r="T166" s="124"/>
      <c r="U166" s="124"/>
      <c r="V166" s="124"/>
      <c r="W166" s="43"/>
    </row>
    <row r="167" spans="1:23" ht="18.75" customHeight="1" x14ac:dyDescent="0.45">
      <c r="A167" s="67"/>
      <c r="B167" s="43"/>
      <c r="C167" s="510"/>
      <c r="D167" s="489"/>
      <c r="E167" s="489"/>
      <c r="F167" s="490"/>
      <c r="G167" s="528"/>
      <c r="H167" s="529"/>
      <c r="I167" s="530"/>
      <c r="J167" s="516"/>
      <c r="K167" s="521"/>
      <c r="L167" s="521"/>
      <c r="M167" s="517"/>
      <c r="N167" s="528"/>
      <c r="O167" s="529"/>
      <c r="P167" s="529"/>
      <c r="Q167" s="530"/>
      <c r="R167" s="110"/>
      <c r="S167" s="124"/>
      <c r="T167" s="124"/>
      <c r="U167" s="124"/>
      <c r="V167" s="124"/>
      <c r="W167" s="43"/>
    </row>
    <row r="168" spans="1:23" ht="18.75" customHeight="1" x14ac:dyDescent="0.45">
      <c r="A168" s="67"/>
      <c r="B168" s="43"/>
      <c r="C168" s="469"/>
      <c r="D168" s="470"/>
      <c r="E168" s="470"/>
      <c r="F168" s="471"/>
      <c r="G168" s="531"/>
      <c r="H168" s="532"/>
      <c r="I168" s="533"/>
      <c r="J168" s="518"/>
      <c r="K168" s="522"/>
      <c r="L168" s="522"/>
      <c r="M168" s="519"/>
      <c r="N168" s="531"/>
      <c r="O168" s="532"/>
      <c r="P168" s="532"/>
      <c r="Q168" s="533"/>
      <c r="R168" s="110"/>
      <c r="S168" s="124"/>
      <c r="T168" s="124"/>
      <c r="U168" s="124"/>
      <c r="V168" s="124"/>
      <c r="W168" s="43"/>
    </row>
    <row r="169" spans="1:23" ht="18.75" customHeight="1" x14ac:dyDescent="0.45">
      <c r="A169" s="67"/>
      <c r="B169" s="43"/>
      <c r="C169" s="466" t="s">
        <v>820</v>
      </c>
      <c r="D169" s="467"/>
      <c r="E169" s="467"/>
      <c r="F169" s="468"/>
      <c r="G169" s="525"/>
      <c r="H169" s="526"/>
      <c r="I169" s="527"/>
      <c r="J169" s="514"/>
      <c r="K169" s="520"/>
      <c r="L169" s="520"/>
      <c r="M169" s="515"/>
      <c r="N169" s="525"/>
      <c r="O169" s="526"/>
      <c r="P169" s="526"/>
      <c r="Q169" s="527"/>
      <c r="R169" s="110"/>
      <c r="S169" s="124"/>
      <c r="T169" s="124"/>
      <c r="U169" s="124"/>
      <c r="V169" s="124"/>
      <c r="W169" s="43"/>
    </row>
    <row r="170" spans="1:23" ht="18.75" customHeight="1" x14ac:dyDescent="0.45">
      <c r="A170" s="67"/>
      <c r="B170" s="43"/>
      <c r="C170" s="510"/>
      <c r="D170" s="489"/>
      <c r="E170" s="489"/>
      <c r="F170" s="490"/>
      <c r="G170" s="528"/>
      <c r="H170" s="529"/>
      <c r="I170" s="530"/>
      <c r="J170" s="516"/>
      <c r="K170" s="521"/>
      <c r="L170" s="521"/>
      <c r="M170" s="517"/>
      <c r="N170" s="528"/>
      <c r="O170" s="529"/>
      <c r="P170" s="529"/>
      <c r="Q170" s="530"/>
      <c r="R170" s="110"/>
      <c r="S170" s="124"/>
      <c r="T170" s="124"/>
      <c r="U170" s="124"/>
      <c r="V170" s="124"/>
      <c r="W170" s="43"/>
    </row>
    <row r="171" spans="1:23" ht="18.75" customHeight="1" x14ac:dyDescent="0.45">
      <c r="A171" s="67"/>
      <c r="B171" s="43"/>
      <c r="C171" s="469"/>
      <c r="D171" s="470"/>
      <c r="E171" s="470"/>
      <c r="F171" s="471"/>
      <c r="G171" s="531"/>
      <c r="H171" s="532"/>
      <c r="I171" s="533"/>
      <c r="J171" s="518"/>
      <c r="K171" s="522"/>
      <c r="L171" s="522"/>
      <c r="M171" s="519"/>
      <c r="N171" s="531"/>
      <c r="O171" s="532"/>
      <c r="P171" s="532"/>
      <c r="Q171" s="533"/>
      <c r="R171" s="110"/>
      <c r="S171" s="124"/>
      <c r="T171" s="124"/>
      <c r="U171" s="124"/>
      <c r="V171" s="124"/>
      <c r="W171" s="43"/>
    </row>
    <row r="172" spans="1:23" ht="18.75" customHeight="1" x14ac:dyDescent="0.45">
      <c r="A172" s="67"/>
      <c r="B172" s="43"/>
      <c r="C172" s="466" t="s">
        <v>820</v>
      </c>
      <c r="D172" s="467"/>
      <c r="E172" s="467"/>
      <c r="F172" s="468"/>
      <c r="G172" s="525"/>
      <c r="H172" s="526"/>
      <c r="I172" s="527"/>
      <c r="J172" s="514"/>
      <c r="K172" s="520"/>
      <c r="L172" s="520"/>
      <c r="M172" s="515"/>
      <c r="N172" s="525"/>
      <c r="O172" s="526"/>
      <c r="P172" s="526"/>
      <c r="Q172" s="527"/>
      <c r="R172" s="110"/>
      <c r="S172" s="124"/>
      <c r="T172" s="124"/>
      <c r="U172" s="124"/>
      <c r="V172" s="124"/>
      <c r="W172" s="43"/>
    </row>
    <row r="173" spans="1:23" ht="18.75" customHeight="1" x14ac:dyDescent="0.45">
      <c r="A173" s="67"/>
      <c r="B173" s="43"/>
      <c r="C173" s="510"/>
      <c r="D173" s="489"/>
      <c r="E173" s="489"/>
      <c r="F173" s="490"/>
      <c r="G173" s="528"/>
      <c r="H173" s="529"/>
      <c r="I173" s="530"/>
      <c r="J173" s="516"/>
      <c r="K173" s="521"/>
      <c r="L173" s="521"/>
      <c r="M173" s="517"/>
      <c r="N173" s="528"/>
      <c r="O173" s="529"/>
      <c r="P173" s="529"/>
      <c r="Q173" s="530"/>
      <c r="R173" s="110"/>
      <c r="S173" s="124"/>
      <c r="T173" s="124"/>
      <c r="U173" s="124"/>
      <c r="V173" s="124"/>
      <c r="W173" s="43"/>
    </row>
    <row r="174" spans="1:23" ht="18.75" customHeight="1" x14ac:dyDescent="0.45">
      <c r="A174" s="67"/>
      <c r="B174" s="43"/>
      <c r="C174" s="469"/>
      <c r="D174" s="470"/>
      <c r="E174" s="470"/>
      <c r="F174" s="471"/>
      <c r="G174" s="531"/>
      <c r="H174" s="532"/>
      <c r="I174" s="533"/>
      <c r="J174" s="518"/>
      <c r="K174" s="522"/>
      <c r="L174" s="522"/>
      <c r="M174" s="519"/>
      <c r="N174" s="531"/>
      <c r="O174" s="532"/>
      <c r="P174" s="532"/>
      <c r="Q174" s="533"/>
      <c r="R174" s="110"/>
      <c r="S174" s="124"/>
      <c r="T174" s="124"/>
      <c r="U174" s="124"/>
      <c r="V174" s="124"/>
      <c r="W174" s="43"/>
    </row>
    <row r="175" spans="1:23" ht="18.75" customHeight="1" x14ac:dyDescent="0.45">
      <c r="A175" s="67"/>
      <c r="B175" s="43"/>
      <c r="C175" s="466" t="s">
        <v>820</v>
      </c>
      <c r="D175" s="467"/>
      <c r="E175" s="467"/>
      <c r="F175" s="468"/>
      <c r="G175" s="525"/>
      <c r="H175" s="526"/>
      <c r="I175" s="527"/>
      <c r="J175" s="514"/>
      <c r="K175" s="520"/>
      <c r="L175" s="520"/>
      <c r="M175" s="515"/>
      <c r="N175" s="525"/>
      <c r="O175" s="526"/>
      <c r="P175" s="526"/>
      <c r="Q175" s="527"/>
      <c r="R175" s="110"/>
      <c r="S175" s="124"/>
      <c r="T175" s="124"/>
      <c r="U175" s="124"/>
      <c r="V175" s="124"/>
      <c r="W175" s="43"/>
    </row>
    <row r="176" spans="1:23" ht="18.75" customHeight="1" x14ac:dyDescent="0.45">
      <c r="A176" s="67"/>
      <c r="B176" s="43"/>
      <c r="C176" s="510"/>
      <c r="D176" s="489"/>
      <c r="E176" s="489"/>
      <c r="F176" s="490"/>
      <c r="G176" s="528"/>
      <c r="H176" s="529"/>
      <c r="I176" s="530"/>
      <c r="J176" s="516"/>
      <c r="K176" s="521"/>
      <c r="L176" s="521"/>
      <c r="M176" s="517"/>
      <c r="N176" s="528"/>
      <c r="O176" s="529"/>
      <c r="P176" s="529"/>
      <c r="Q176" s="530"/>
      <c r="R176" s="110"/>
      <c r="S176" s="124"/>
      <c r="T176" s="124"/>
      <c r="U176" s="124"/>
      <c r="V176" s="124"/>
      <c r="W176" s="43"/>
    </row>
    <row r="177" spans="1:23" ht="18.75" customHeight="1" x14ac:dyDescent="0.45">
      <c r="A177" s="67"/>
      <c r="B177" s="43"/>
      <c r="C177" s="469"/>
      <c r="D177" s="470"/>
      <c r="E177" s="470"/>
      <c r="F177" s="471"/>
      <c r="G177" s="531"/>
      <c r="H177" s="532"/>
      <c r="I177" s="533"/>
      <c r="J177" s="518"/>
      <c r="K177" s="522"/>
      <c r="L177" s="522"/>
      <c r="M177" s="519"/>
      <c r="N177" s="531"/>
      <c r="O177" s="532"/>
      <c r="P177" s="532"/>
      <c r="Q177" s="533"/>
      <c r="R177" s="110"/>
      <c r="S177" s="124"/>
      <c r="T177" s="124"/>
      <c r="U177" s="124"/>
      <c r="V177" s="124"/>
      <c r="W177" s="43"/>
    </row>
    <row r="178" spans="1:23" ht="18.75" customHeight="1" x14ac:dyDescent="0.45">
      <c r="A178" s="67"/>
      <c r="B178" s="43"/>
      <c r="C178" s="466" t="s">
        <v>820</v>
      </c>
      <c r="D178" s="467"/>
      <c r="E178" s="467"/>
      <c r="F178" s="468"/>
      <c r="G178" s="525"/>
      <c r="H178" s="526"/>
      <c r="I178" s="527"/>
      <c r="J178" s="514"/>
      <c r="K178" s="520"/>
      <c r="L178" s="520"/>
      <c r="M178" s="515"/>
      <c r="N178" s="525"/>
      <c r="O178" s="526"/>
      <c r="P178" s="526"/>
      <c r="Q178" s="527"/>
      <c r="R178" s="110"/>
      <c r="S178" s="124"/>
      <c r="T178" s="124"/>
      <c r="U178" s="124"/>
      <c r="V178" s="124"/>
      <c r="W178" s="43"/>
    </row>
    <row r="179" spans="1:23" ht="18.75" customHeight="1" x14ac:dyDescent="0.45">
      <c r="A179" s="67"/>
      <c r="B179" s="43"/>
      <c r="C179" s="510"/>
      <c r="D179" s="489"/>
      <c r="E179" s="489"/>
      <c r="F179" s="490"/>
      <c r="G179" s="528"/>
      <c r="H179" s="529"/>
      <c r="I179" s="530"/>
      <c r="J179" s="516"/>
      <c r="K179" s="521"/>
      <c r="L179" s="521"/>
      <c r="M179" s="517"/>
      <c r="N179" s="528"/>
      <c r="O179" s="529"/>
      <c r="P179" s="529"/>
      <c r="Q179" s="530"/>
      <c r="R179" s="110"/>
      <c r="S179" s="124"/>
      <c r="T179" s="124"/>
      <c r="U179" s="124"/>
      <c r="V179" s="124"/>
      <c r="W179" s="43"/>
    </row>
    <row r="180" spans="1:23" ht="18.75" customHeight="1" x14ac:dyDescent="0.45">
      <c r="A180" s="67"/>
      <c r="B180" s="43"/>
      <c r="C180" s="469"/>
      <c r="D180" s="470"/>
      <c r="E180" s="470"/>
      <c r="F180" s="471"/>
      <c r="G180" s="531"/>
      <c r="H180" s="532"/>
      <c r="I180" s="533"/>
      <c r="J180" s="518"/>
      <c r="K180" s="522"/>
      <c r="L180" s="522"/>
      <c r="M180" s="519"/>
      <c r="N180" s="531"/>
      <c r="O180" s="532"/>
      <c r="P180" s="532"/>
      <c r="Q180" s="533"/>
      <c r="R180" s="110"/>
      <c r="S180" s="124"/>
      <c r="T180" s="124"/>
      <c r="U180" s="124"/>
      <c r="V180" s="124"/>
      <c r="W180" s="43"/>
    </row>
    <row r="181" spans="1:23" ht="18.75" customHeight="1" x14ac:dyDescent="0.45">
      <c r="A181" s="67"/>
      <c r="B181" s="43"/>
      <c r="C181" s="466" t="s">
        <v>820</v>
      </c>
      <c r="D181" s="467"/>
      <c r="E181" s="467"/>
      <c r="F181" s="468"/>
      <c r="G181" s="525"/>
      <c r="H181" s="526"/>
      <c r="I181" s="527"/>
      <c r="J181" s="514"/>
      <c r="K181" s="520"/>
      <c r="L181" s="520"/>
      <c r="M181" s="515"/>
      <c r="N181" s="525"/>
      <c r="O181" s="526"/>
      <c r="P181" s="526"/>
      <c r="Q181" s="527"/>
      <c r="R181" s="110"/>
      <c r="S181" s="124"/>
      <c r="T181" s="124"/>
      <c r="U181" s="124"/>
      <c r="V181" s="124"/>
      <c r="W181" s="43"/>
    </row>
    <row r="182" spans="1:23" ht="18.75" customHeight="1" x14ac:dyDescent="0.45">
      <c r="A182" s="67"/>
      <c r="B182" s="43"/>
      <c r="C182" s="510"/>
      <c r="D182" s="489"/>
      <c r="E182" s="489"/>
      <c r="F182" s="490"/>
      <c r="G182" s="528"/>
      <c r="H182" s="529"/>
      <c r="I182" s="530"/>
      <c r="J182" s="516"/>
      <c r="K182" s="521"/>
      <c r="L182" s="521"/>
      <c r="M182" s="517"/>
      <c r="N182" s="528"/>
      <c r="O182" s="529"/>
      <c r="P182" s="529"/>
      <c r="Q182" s="530"/>
      <c r="R182" s="110"/>
      <c r="S182" s="124"/>
      <c r="T182" s="124"/>
      <c r="U182" s="124"/>
      <c r="V182" s="124"/>
      <c r="W182" s="43"/>
    </row>
    <row r="183" spans="1:23" ht="18.75" customHeight="1" x14ac:dyDescent="0.45">
      <c r="A183" s="67"/>
      <c r="B183" s="43"/>
      <c r="C183" s="469"/>
      <c r="D183" s="470"/>
      <c r="E183" s="470"/>
      <c r="F183" s="471"/>
      <c r="G183" s="531"/>
      <c r="H183" s="532"/>
      <c r="I183" s="533"/>
      <c r="J183" s="518"/>
      <c r="K183" s="522"/>
      <c r="L183" s="522"/>
      <c r="M183" s="519"/>
      <c r="N183" s="531"/>
      <c r="O183" s="532"/>
      <c r="P183" s="532"/>
      <c r="Q183" s="533"/>
      <c r="R183" s="110"/>
      <c r="S183" s="124"/>
      <c r="T183" s="124"/>
      <c r="U183" s="124"/>
      <c r="V183" s="124"/>
      <c r="W183" s="43"/>
    </row>
    <row r="184" spans="1:23" ht="18.75" customHeight="1" x14ac:dyDescent="0.45">
      <c r="A184" s="67"/>
      <c r="B184" s="43"/>
      <c r="C184" s="466" t="s">
        <v>820</v>
      </c>
      <c r="D184" s="467"/>
      <c r="E184" s="467"/>
      <c r="F184" s="468"/>
      <c r="G184" s="525"/>
      <c r="H184" s="526"/>
      <c r="I184" s="527"/>
      <c r="J184" s="514"/>
      <c r="K184" s="520"/>
      <c r="L184" s="520"/>
      <c r="M184" s="515"/>
      <c r="N184" s="525"/>
      <c r="O184" s="526"/>
      <c r="P184" s="526"/>
      <c r="Q184" s="527"/>
      <c r="R184" s="110"/>
      <c r="S184" s="124"/>
      <c r="T184" s="124"/>
      <c r="U184" s="124"/>
      <c r="V184" s="124"/>
      <c r="W184" s="43"/>
    </row>
    <row r="185" spans="1:23" ht="18.75" customHeight="1" x14ac:dyDescent="0.45">
      <c r="A185" s="67"/>
      <c r="B185" s="43"/>
      <c r="C185" s="510"/>
      <c r="D185" s="489"/>
      <c r="E185" s="489"/>
      <c r="F185" s="490"/>
      <c r="G185" s="528"/>
      <c r="H185" s="529"/>
      <c r="I185" s="530"/>
      <c r="J185" s="516"/>
      <c r="K185" s="521"/>
      <c r="L185" s="521"/>
      <c r="M185" s="517"/>
      <c r="N185" s="528"/>
      <c r="O185" s="529"/>
      <c r="P185" s="529"/>
      <c r="Q185" s="530"/>
      <c r="R185" s="110"/>
      <c r="S185" s="124"/>
      <c r="T185" s="124"/>
      <c r="U185" s="124"/>
      <c r="V185" s="124"/>
      <c r="W185" s="43"/>
    </row>
    <row r="186" spans="1:23" ht="18.75" customHeight="1" x14ac:dyDescent="0.45">
      <c r="A186" s="67"/>
      <c r="B186" s="43"/>
      <c r="C186" s="469"/>
      <c r="D186" s="470"/>
      <c r="E186" s="470"/>
      <c r="F186" s="471"/>
      <c r="G186" s="531"/>
      <c r="H186" s="532"/>
      <c r="I186" s="533"/>
      <c r="J186" s="518"/>
      <c r="K186" s="522"/>
      <c r="L186" s="522"/>
      <c r="M186" s="519"/>
      <c r="N186" s="531"/>
      <c r="O186" s="532"/>
      <c r="P186" s="532"/>
      <c r="Q186" s="533"/>
      <c r="R186" s="110"/>
      <c r="S186" s="124"/>
      <c r="T186" s="124"/>
      <c r="U186" s="124"/>
      <c r="V186" s="124"/>
      <c r="W186" s="43"/>
    </row>
    <row r="187" spans="1:23" ht="18.75" customHeight="1" x14ac:dyDescent="0.45">
      <c r="A187" s="67"/>
      <c r="B187" s="43"/>
      <c r="C187" s="43"/>
      <c r="D187" s="67"/>
      <c r="E187" s="67"/>
      <c r="F187" s="67"/>
      <c r="G187" s="67"/>
      <c r="H187" s="67"/>
      <c r="I187" s="67"/>
      <c r="J187" s="67"/>
      <c r="K187" s="67"/>
      <c r="L187" s="67"/>
      <c r="M187" s="67"/>
      <c r="N187" s="67"/>
      <c r="O187" s="43"/>
      <c r="P187" s="43"/>
      <c r="Q187" s="110"/>
      <c r="R187" s="110"/>
      <c r="S187" s="124"/>
      <c r="T187" s="124"/>
      <c r="U187" s="124"/>
      <c r="V187" s="124"/>
      <c r="W187" s="43"/>
    </row>
    <row r="188" spans="1:23" ht="18.75" customHeight="1" x14ac:dyDescent="0.45">
      <c r="A188" s="67"/>
      <c r="B188" s="114" t="s">
        <v>687</v>
      </c>
      <c r="C188" s="414" t="s">
        <v>688</v>
      </c>
      <c r="D188" s="414"/>
      <c r="E188" s="414"/>
      <c r="F188" s="414"/>
      <c r="G188" s="414"/>
      <c r="H188" s="534"/>
      <c r="I188" s="535"/>
      <c r="J188" s="535"/>
      <c r="K188" s="535"/>
      <c r="L188" s="535"/>
      <c r="M188" s="67"/>
      <c r="N188" s="67"/>
      <c r="O188" s="43"/>
      <c r="P188" s="43"/>
      <c r="Q188" s="110"/>
      <c r="R188" s="110"/>
      <c r="S188" s="124"/>
      <c r="T188" s="124"/>
      <c r="U188" s="124"/>
      <c r="V188" s="124"/>
      <c r="W188" s="43"/>
    </row>
    <row r="189" spans="1:23" ht="18.75" customHeight="1" x14ac:dyDescent="0.45">
      <c r="A189" s="67"/>
      <c r="B189" s="276"/>
      <c r="C189" s="414"/>
      <c r="D189" s="414"/>
      <c r="E189" s="414"/>
      <c r="F189" s="414"/>
      <c r="G189" s="414"/>
      <c r="H189" s="414"/>
      <c r="I189" s="234"/>
      <c r="J189" s="67"/>
      <c r="K189" s="67"/>
      <c r="L189" s="67"/>
      <c r="M189" s="67"/>
      <c r="N189" s="67"/>
      <c r="O189" s="43"/>
      <c r="P189" s="43"/>
      <c r="Q189" s="110"/>
      <c r="R189" s="110"/>
      <c r="S189" s="124"/>
      <c r="T189" s="124"/>
      <c r="U189" s="124"/>
      <c r="V189" s="124"/>
      <c r="W189" s="43"/>
    </row>
    <row r="190" spans="1:23" ht="18.75" customHeight="1" x14ac:dyDescent="0.45">
      <c r="A190" s="67"/>
      <c r="B190" s="277" t="str">
        <f>IF(I188&lt;&gt;"","2.5.3*","")</f>
        <v/>
      </c>
      <c r="C190" s="49" t="str">
        <f>IF(I188&lt;&gt;"","Please state the filenames of the documents","")</f>
        <v/>
      </c>
      <c r="D190" s="67"/>
      <c r="E190" s="67"/>
      <c r="F190" s="417"/>
      <c r="G190" s="417"/>
      <c r="H190" s="417"/>
      <c r="I190" s="417"/>
      <c r="J190" s="417"/>
      <c r="K190" s="417"/>
      <c r="L190" s="417"/>
      <c r="M190" s="67"/>
      <c r="N190" s="67"/>
      <c r="O190" s="43"/>
      <c r="P190" s="43"/>
      <c r="Q190" s="110"/>
      <c r="R190" s="110"/>
      <c r="S190" s="124"/>
      <c r="T190" s="124"/>
      <c r="U190" s="124"/>
      <c r="V190" s="124"/>
      <c r="W190" s="43"/>
    </row>
    <row r="191" spans="1:23" ht="18.75" customHeight="1" x14ac:dyDescent="0.45">
      <c r="A191" s="67"/>
      <c r="B191" s="43"/>
      <c r="C191" s="43"/>
      <c r="D191" s="67"/>
      <c r="E191" s="67"/>
      <c r="F191" s="417"/>
      <c r="G191" s="417"/>
      <c r="H191" s="417"/>
      <c r="I191" s="417"/>
      <c r="J191" s="417"/>
      <c r="K191" s="417"/>
      <c r="L191" s="417"/>
      <c r="M191" s="67"/>
      <c r="N191" s="67"/>
      <c r="O191" s="43"/>
      <c r="P191" s="43"/>
      <c r="Q191" s="110"/>
      <c r="R191" s="110"/>
      <c r="S191" s="124"/>
      <c r="T191" s="124"/>
      <c r="U191" s="124"/>
      <c r="V191" s="124"/>
      <c r="W191" s="43"/>
    </row>
    <row r="192" spans="1:23" ht="18.75" customHeight="1" x14ac:dyDescent="0.45">
      <c r="A192" s="67"/>
      <c r="B192" s="43"/>
      <c r="C192" s="43"/>
      <c r="D192" s="67"/>
      <c r="E192" s="67"/>
      <c r="F192" s="417"/>
      <c r="G192" s="417"/>
      <c r="H192" s="417"/>
      <c r="I192" s="417"/>
      <c r="J192" s="417"/>
      <c r="K192" s="417"/>
      <c r="L192" s="417"/>
      <c r="M192" s="67"/>
      <c r="N192" s="67"/>
      <c r="O192" s="43"/>
      <c r="P192" s="43"/>
      <c r="Q192" s="110"/>
      <c r="R192" s="110"/>
      <c r="S192" s="124"/>
      <c r="T192" s="124"/>
      <c r="U192" s="124"/>
      <c r="V192" s="124"/>
      <c r="W192" s="43"/>
    </row>
    <row r="193" spans="1:23" ht="18.75" customHeight="1" x14ac:dyDescent="0.45">
      <c r="A193" s="67"/>
      <c r="B193" s="43"/>
      <c r="C193" s="43"/>
      <c r="D193" s="67"/>
      <c r="E193" s="67"/>
      <c r="F193" s="417"/>
      <c r="G193" s="417"/>
      <c r="H193" s="417"/>
      <c r="I193" s="417"/>
      <c r="J193" s="417"/>
      <c r="K193" s="417"/>
      <c r="L193" s="417"/>
      <c r="M193" s="67"/>
      <c r="N193" s="67"/>
      <c r="O193" s="43"/>
      <c r="P193" s="43"/>
      <c r="Q193" s="110"/>
      <c r="R193" s="110"/>
      <c r="S193" s="124"/>
      <c r="T193" s="124"/>
      <c r="U193" s="124"/>
      <c r="V193" s="124"/>
      <c r="W193" s="43"/>
    </row>
    <row r="194" spans="1:23" ht="18.75" customHeight="1" x14ac:dyDescent="0.45">
      <c r="A194" s="67"/>
      <c r="B194" s="43"/>
      <c r="C194" s="43"/>
      <c r="D194" s="67"/>
      <c r="E194" s="67"/>
      <c r="F194" s="67"/>
      <c r="G194" s="67"/>
      <c r="H194" s="67"/>
      <c r="I194" s="67"/>
      <c r="J194" s="67"/>
      <c r="K194" s="67"/>
      <c r="L194" s="67"/>
      <c r="M194" s="67"/>
      <c r="N194" s="67"/>
      <c r="O194" s="43"/>
      <c r="P194" s="43"/>
      <c r="Q194" s="110"/>
      <c r="R194" s="110"/>
      <c r="S194" s="124"/>
      <c r="T194" s="124"/>
      <c r="U194" s="124"/>
      <c r="V194" s="124"/>
      <c r="W194" s="43"/>
    </row>
    <row r="195" spans="1:23" ht="18.75" customHeight="1" x14ac:dyDescent="0.45">
      <c r="A195" s="67"/>
      <c r="B195" s="43"/>
      <c r="C195" s="43"/>
      <c r="D195" s="67"/>
      <c r="E195" s="67"/>
      <c r="F195" s="67"/>
      <c r="G195" s="67"/>
      <c r="H195" s="67"/>
      <c r="I195" s="67"/>
      <c r="J195" s="67"/>
      <c r="K195" s="67"/>
      <c r="L195" s="67"/>
      <c r="M195" s="67"/>
      <c r="N195" s="67"/>
      <c r="O195" s="43"/>
      <c r="P195" s="43"/>
      <c r="Q195" s="110"/>
      <c r="R195" s="110"/>
      <c r="S195" s="124"/>
      <c r="T195" s="124"/>
      <c r="U195" s="124"/>
      <c r="V195" s="124"/>
      <c r="W195" s="43"/>
    </row>
    <row r="196" spans="1:23" ht="18.75" customHeight="1" x14ac:dyDescent="0.45">
      <c r="A196" s="67"/>
      <c r="B196" s="113" t="s">
        <v>1020</v>
      </c>
      <c r="C196" s="4"/>
      <c r="D196" s="67"/>
      <c r="E196" s="67"/>
      <c r="F196" s="67"/>
      <c r="G196" s="67"/>
      <c r="H196" s="67"/>
      <c r="I196" s="67"/>
      <c r="J196" s="67"/>
      <c r="K196" s="67"/>
      <c r="L196" s="67"/>
      <c r="M196" s="67"/>
      <c r="N196" s="67"/>
      <c r="O196" s="4"/>
      <c r="P196" s="4"/>
      <c r="Q196" s="110"/>
      <c r="R196" s="110"/>
      <c r="S196" s="124"/>
      <c r="T196" s="124"/>
      <c r="U196" s="124"/>
      <c r="V196" s="124"/>
      <c r="W196" s="43"/>
    </row>
    <row r="197" spans="1:23" ht="18.75" customHeight="1" x14ac:dyDescent="0.45">
      <c r="A197" s="67"/>
      <c r="B197" s="114" t="s">
        <v>1027</v>
      </c>
      <c r="C197" s="65" t="s">
        <v>1028</v>
      </c>
      <c r="D197" s="67"/>
      <c r="E197" s="67"/>
      <c r="F197" s="67"/>
      <c r="G197" s="67"/>
      <c r="H197" s="67"/>
      <c r="I197" s="67"/>
      <c r="J197" s="325"/>
      <c r="K197" s="67"/>
      <c r="L197" s="67"/>
      <c r="M197" s="67"/>
      <c r="N197" s="67"/>
      <c r="O197" s="4"/>
      <c r="P197" s="4"/>
      <c r="Q197" s="110"/>
      <c r="R197" s="110"/>
      <c r="S197" s="124"/>
      <c r="T197" s="124"/>
      <c r="U197" s="124"/>
      <c r="V197" s="124"/>
      <c r="W197" s="43"/>
    </row>
    <row r="198" spans="1:23" ht="18.75" customHeight="1" x14ac:dyDescent="0.45">
      <c r="A198" s="67"/>
      <c r="B198" s="114"/>
      <c r="C198" s="65" t="s">
        <v>1021</v>
      </c>
      <c r="D198" s="67"/>
      <c r="E198" s="67"/>
      <c r="F198" s="67"/>
      <c r="G198" s="67"/>
      <c r="H198" s="67"/>
      <c r="I198" s="67"/>
      <c r="J198" s="67"/>
      <c r="K198" s="67"/>
      <c r="L198" s="67"/>
      <c r="M198" s="67"/>
      <c r="N198" s="67"/>
      <c r="O198" s="4"/>
      <c r="P198" s="4"/>
      <c r="Q198" s="110"/>
      <c r="R198" s="110"/>
      <c r="S198" s="124"/>
      <c r="T198" s="124"/>
      <c r="U198" s="124"/>
      <c r="V198" s="124"/>
      <c r="W198" s="43"/>
    </row>
    <row r="199" spans="1:23" ht="18.75" customHeight="1" x14ac:dyDescent="0.45">
      <c r="A199" s="67"/>
      <c r="B199" s="326"/>
      <c r="C199" s="463" t="s">
        <v>1022</v>
      </c>
      <c r="D199" s="463"/>
      <c r="E199" s="463"/>
      <c r="F199" s="464" t="s">
        <v>1023</v>
      </c>
      <c r="G199" s="464"/>
      <c r="H199" s="464"/>
      <c r="I199" s="464"/>
      <c r="J199" s="465" t="s">
        <v>1024</v>
      </c>
      <c r="K199" s="465"/>
      <c r="L199" s="465"/>
      <c r="M199" s="464" t="s">
        <v>1025</v>
      </c>
      <c r="N199" s="464"/>
      <c r="O199" s="464"/>
      <c r="P199" s="464"/>
      <c r="Q199" s="110"/>
      <c r="R199" s="110"/>
      <c r="S199" s="124"/>
      <c r="T199" s="124"/>
      <c r="U199" s="124"/>
      <c r="V199" s="124"/>
      <c r="W199" s="43"/>
    </row>
    <row r="200" spans="1:23" ht="18.75" customHeight="1" x14ac:dyDescent="0.45">
      <c r="A200" s="67"/>
      <c r="B200" s="4"/>
      <c r="C200" s="455" t="s">
        <v>856</v>
      </c>
      <c r="D200" s="455"/>
      <c r="E200" s="455"/>
      <c r="F200" s="466"/>
      <c r="G200" s="467"/>
      <c r="H200" s="467"/>
      <c r="I200" s="468"/>
      <c r="J200" s="472"/>
      <c r="K200" s="472"/>
      <c r="L200" s="472"/>
      <c r="M200" s="472"/>
      <c r="N200" s="472"/>
      <c r="O200" s="472"/>
      <c r="P200" s="472"/>
      <c r="Q200" s="110"/>
      <c r="R200" s="110"/>
      <c r="S200" s="124"/>
      <c r="T200" s="124"/>
      <c r="U200" s="124"/>
      <c r="V200" s="124"/>
      <c r="W200" s="43"/>
    </row>
    <row r="201" spans="1:23" ht="18.75" customHeight="1" x14ac:dyDescent="0.45">
      <c r="A201" s="67"/>
      <c r="B201" s="4"/>
      <c r="C201" s="455"/>
      <c r="D201" s="455"/>
      <c r="E201" s="455"/>
      <c r="F201" s="469"/>
      <c r="G201" s="470"/>
      <c r="H201" s="470"/>
      <c r="I201" s="471"/>
      <c r="J201" s="472"/>
      <c r="K201" s="472"/>
      <c r="L201" s="472"/>
      <c r="M201" s="472"/>
      <c r="N201" s="472"/>
      <c r="O201" s="472"/>
      <c r="P201" s="472"/>
      <c r="Q201" s="110"/>
      <c r="R201" s="110"/>
      <c r="S201" s="124"/>
      <c r="T201" s="124"/>
      <c r="U201" s="124"/>
      <c r="V201" s="124"/>
      <c r="W201" s="43"/>
    </row>
    <row r="202" spans="1:23" ht="18.75" customHeight="1" x14ac:dyDescent="0.45">
      <c r="A202" s="67"/>
      <c r="B202" s="4"/>
      <c r="C202" s="455" t="s">
        <v>856</v>
      </c>
      <c r="D202" s="455"/>
      <c r="E202" s="455"/>
      <c r="F202" s="456"/>
      <c r="G202" s="457"/>
      <c r="H202" s="457"/>
      <c r="I202" s="458"/>
      <c r="J202" s="462"/>
      <c r="K202" s="462"/>
      <c r="L202" s="462"/>
      <c r="M202" s="462"/>
      <c r="N202" s="462"/>
      <c r="O202" s="462"/>
      <c r="P202" s="462"/>
      <c r="Q202" s="110"/>
      <c r="R202" s="110"/>
      <c r="S202" s="124"/>
      <c r="T202" s="124"/>
      <c r="U202" s="124"/>
      <c r="V202" s="124"/>
      <c r="W202" s="43"/>
    </row>
    <row r="203" spans="1:23" ht="18.75" customHeight="1" x14ac:dyDescent="0.45">
      <c r="A203" s="67"/>
      <c r="B203" s="4"/>
      <c r="C203" s="455"/>
      <c r="D203" s="455"/>
      <c r="E203" s="455"/>
      <c r="F203" s="459"/>
      <c r="G203" s="460"/>
      <c r="H203" s="460"/>
      <c r="I203" s="461"/>
      <c r="J203" s="462"/>
      <c r="K203" s="462"/>
      <c r="L203" s="462"/>
      <c r="M203" s="462"/>
      <c r="N203" s="462"/>
      <c r="O203" s="462"/>
      <c r="P203" s="462"/>
      <c r="Q203" s="110"/>
      <c r="R203" s="110"/>
      <c r="S203" s="124"/>
      <c r="T203" s="124"/>
      <c r="U203" s="124"/>
      <c r="V203" s="124"/>
      <c r="W203" s="43"/>
    </row>
    <row r="204" spans="1:23" ht="18.75" customHeight="1" x14ac:dyDescent="0.45">
      <c r="A204" s="67"/>
      <c r="B204" s="4"/>
      <c r="C204" s="455" t="s">
        <v>856</v>
      </c>
      <c r="D204" s="455"/>
      <c r="E204" s="455"/>
      <c r="F204" s="456"/>
      <c r="G204" s="457"/>
      <c r="H204" s="457"/>
      <c r="I204" s="458"/>
      <c r="J204" s="462"/>
      <c r="K204" s="462"/>
      <c r="L204" s="462"/>
      <c r="M204" s="462"/>
      <c r="N204" s="462"/>
      <c r="O204" s="462"/>
      <c r="P204" s="462"/>
      <c r="Q204" s="110"/>
      <c r="R204" s="110"/>
      <c r="S204" s="124"/>
      <c r="T204" s="124"/>
      <c r="U204" s="124"/>
      <c r="V204" s="124"/>
      <c r="W204" s="43"/>
    </row>
    <row r="205" spans="1:23" ht="18.75" customHeight="1" x14ac:dyDescent="0.45">
      <c r="A205" s="67"/>
      <c r="B205" s="4"/>
      <c r="C205" s="455"/>
      <c r="D205" s="455"/>
      <c r="E205" s="455"/>
      <c r="F205" s="459"/>
      <c r="G205" s="460"/>
      <c r="H205" s="460"/>
      <c r="I205" s="461"/>
      <c r="J205" s="462"/>
      <c r="K205" s="462"/>
      <c r="L205" s="462"/>
      <c r="M205" s="462"/>
      <c r="N205" s="462"/>
      <c r="O205" s="462"/>
      <c r="P205" s="462"/>
      <c r="Q205" s="110"/>
      <c r="R205" s="110"/>
      <c r="S205" s="124"/>
      <c r="T205" s="124"/>
      <c r="U205" s="124"/>
      <c r="V205" s="124"/>
      <c r="W205" s="43"/>
    </row>
    <row r="206" spans="1:23" ht="18.75" customHeight="1" x14ac:dyDescent="0.45">
      <c r="A206" s="67"/>
      <c r="B206" s="4"/>
      <c r="C206" s="455" t="s">
        <v>856</v>
      </c>
      <c r="D206" s="455"/>
      <c r="E206" s="455"/>
      <c r="F206" s="456"/>
      <c r="G206" s="457"/>
      <c r="H206" s="457"/>
      <c r="I206" s="458"/>
      <c r="J206" s="462"/>
      <c r="K206" s="462"/>
      <c r="L206" s="462"/>
      <c r="M206" s="462"/>
      <c r="N206" s="462"/>
      <c r="O206" s="462"/>
      <c r="P206" s="462"/>
      <c r="Q206" s="110"/>
      <c r="R206" s="110"/>
      <c r="S206" s="124"/>
      <c r="T206" s="124"/>
      <c r="U206" s="124"/>
      <c r="V206" s="124"/>
      <c r="W206" s="43"/>
    </row>
    <row r="207" spans="1:23" ht="18.75" customHeight="1" x14ac:dyDescent="0.45">
      <c r="A207" s="67"/>
      <c r="B207" s="4"/>
      <c r="C207" s="455"/>
      <c r="D207" s="455"/>
      <c r="E207" s="455"/>
      <c r="F207" s="459"/>
      <c r="G207" s="460"/>
      <c r="H207" s="460"/>
      <c r="I207" s="461"/>
      <c r="J207" s="462"/>
      <c r="K207" s="462"/>
      <c r="L207" s="462"/>
      <c r="M207" s="462"/>
      <c r="N207" s="462"/>
      <c r="O207" s="462"/>
      <c r="P207" s="462"/>
      <c r="Q207" s="110"/>
      <c r="R207" s="110"/>
      <c r="S207" s="124"/>
      <c r="T207" s="124"/>
      <c r="U207" s="124"/>
      <c r="V207" s="124"/>
      <c r="W207" s="43"/>
    </row>
    <row r="208" spans="1:23" ht="18.75" customHeight="1" x14ac:dyDescent="0.45">
      <c r="A208" s="67"/>
      <c r="B208" s="4"/>
      <c r="C208" s="455" t="s">
        <v>856</v>
      </c>
      <c r="D208" s="455"/>
      <c r="E208" s="455"/>
      <c r="F208" s="456"/>
      <c r="G208" s="457"/>
      <c r="H208" s="457"/>
      <c r="I208" s="458"/>
      <c r="J208" s="462"/>
      <c r="K208" s="462"/>
      <c r="L208" s="462"/>
      <c r="M208" s="462"/>
      <c r="N208" s="462"/>
      <c r="O208" s="462"/>
      <c r="P208" s="462"/>
      <c r="Q208" s="110"/>
      <c r="R208" s="110"/>
      <c r="S208" s="124"/>
      <c r="T208" s="124"/>
      <c r="U208" s="124"/>
      <c r="V208" s="124"/>
      <c r="W208" s="43"/>
    </row>
    <row r="209" spans="1:23" ht="18.75" customHeight="1" x14ac:dyDescent="0.45">
      <c r="A209" s="67"/>
      <c r="B209" s="4"/>
      <c r="C209" s="455"/>
      <c r="D209" s="455"/>
      <c r="E209" s="455"/>
      <c r="F209" s="459"/>
      <c r="G209" s="460"/>
      <c r="H209" s="460"/>
      <c r="I209" s="461"/>
      <c r="J209" s="462"/>
      <c r="K209" s="462"/>
      <c r="L209" s="462"/>
      <c r="M209" s="462"/>
      <c r="N209" s="462"/>
      <c r="O209" s="462"/>
      <c r="P209" s="462"/>
      <c r="Q209" s="110"/>
      <c r="R209" s="110"/>
      <c r="S209" s="124"/>
      <c r="T209" s="124"/>
      <c r="U209" s="124"/>
      <c r="V209" s="124"/>
      <c r="W209" s="43"/>
    </row>
    <row r="210" spans="1:23" ht="18.75" customHeight="1" x14ac:dyDescent="0.45">
      <c r="A210" s="67"/>
      <c r="B210" s="4"/>
      <c r="C210" s="455" t="s">
        <v>856</v>
      </c>
      <c r="D210" s="455"/>
      <c r="E210" s="455"/>
      <c r="F210" s="456"/>
      <c r="G210" s="457"/>
      <c r="H210" s="457"/>
      <c r="I210" s="458"/>
      <c r="J210" s="462"/>
      <c r="K210" s="462"/>
      <c r="L210" s="462"/>
      <c r="M210" s="462"/>
      <c r="N210" s="462"/>
      <c r="O210" s="462"/>
      <c r="P210" s="462"/>
      <c r="Q210" s="110"/>
      <c r="R210" s="110"/>
      <c r="S210" s="124"/>
      <c r="T210" s="124"/>
      <c r="U210" s="124"/>
      <c r="V210" s="124"/>
      <c r="W210" s="43"/>
    </row>
    <row r="211" spans="1:23" ht="18.75" customHeight="1" x14ac:dyDescent="0.45">
      <c r="A211" s="67"/>
      <c r="B211" s="4"/>
      <c r="C211" s="455"/>
      <c r="D211" s="455"/>
      <c r="E211" s="455"/>
      <c r="F211" s="459"/>
      <c r="G211" s="460"/>
      <c r="H211" s="460"/>
      <c r="I211" s="461"/>
      <c r="J211" s="462"/>
      <c r="K211" s="462"/>
      <c r="L211" s="462"/>
      <c r="M211" s="462"/>
      <c r="N211" s="462"/>
      <c r="O211" s="462"/>
      <c r="P211" s="462"/>
      <c r="Q211" s="110"/>
      <c r="R211" s="110"/>
      <c r="S211" s="124"/>
      <c r="T211" s="124"/>
      <c r="U211" s="124"/>
      <c r="V211" s="124"/>
      <c r="W211" s="43"/>
    </row>
    <row r="212" spans="1:23" ht="18.75" customHeight="1" x14ac:dyDescent="0.45">
      <c r="A212" s="67"/>
      <c r="B212" s="43"/>
      <c r="C212" s="43"/>
      <c r="D212" s="67"/>
      <c r="E212" s="67"/>
      <c r="F212" s="67"/>
      <c r="G212" s="67"/>
      <c r="H212" s="67"/>
      <c r="I212" s="67"/>
      <c r="J212" s="67"/>
      <c r="K212" s="67"/>
      <c r="L212" s="67"/>
      <c r="M212" s="67"/>
      <c r="N212" s="67"/>
      <c r="O212" s="43"/>
      <c r="P212" s="43"/>
      <c r="Q212" s="110"/>
      <c r="R212" s="110"/>
      <c r="S212" s="124"/>
      <c r="T212" s="124"/>
      <c r="U212" s="124"/>
      <c r="V212" s="124"/>
      <c r="W212" s="43"/>
    </row>
    <row r="213" spans="1:23" ht="18.75" customHeight="1" x14ac:dyDescent="0.45">
      <c r="A213" s="67"/>
      <c r="B213" s="114"/>
      <c r="C213" s="110"/>
      <c r="D213" s="110"/>
      <c r="E213" s="110"/>
      <c r="F213" s="110"/>
      <c r="G213" s="110"/>
      <c r="H213" s="110"/>
      <c r="I213" s="110"/>
      <c r="J213" s="110"/>
      <c r="K213" s="110"/>
      <c r="L213" s="54"/>
      <c r="M213" s="54"/>
      <c r="N213" s="49"/>
      <c r="O213" s="43"/>
      <c r="P213" s="43"/>
      <c r="Q213" s="43"/>
      <c r="R213" s="43"/>
      <c r="S213" s="110"/>
      <c r="T213" s="106"/>
      <c r="U213" s="106"/>
      <c r="V213" s="106"/>
      <c r="W213" s="43"/>
    </row>
    <row r="214" spans="1:23" ht="17.25" hidden="1" customHeight="1" x14ac:dyDescent="0.45">
      <c r="A214" s="67" t="s">
        <v>640</v>
      </c>
      <c r="B214" s="114"/>
      <c r="C214" s="190" t="e">
        <f>SUM(C215:H245)</f>
        <v>#REF!</v>
      </c>
      <c r="D214" s="190"/>
      <c r="E214" s="190"/>
      <c r="F214" s="190"/>
      <c r="G214" s="190"/>
      <c r="H214" s="190"/>
      <c r="I214" s="110"/>
      <c r="J214" s="110"/>
      <c r="K214" s="110"/>
      <c r="L214" s="54"/>
      <c r="M214" s="54"/>
      <c r="N214" s="49"/>
      <c r="O214" s="43"/>
      <c r="P214" s="43"/>
      <c r="Q214" s="43"/>
      <c r="R214" s="43"/>
      <c r="S214" s="110"/>
      <c r="T214" s="106"/>
      <c r="U214" s="106"/>
      <c r="V214" s="106"/>
      <c r="W214" s="43"/>
    </row>
    <row r="215" spans="1:23" ht="17.25" hidden="1" customHeight="1" x14ac:dyDescent="0.45">
      <c r="A215" s="67" t="s">
        <v>640</v>
      </c>
      <c r="B215" s="114" t="s">
        <v>630</v>
      </c>
      <c r="C215" s="190" t="e">
        <f>IF(#REF!="",1,0)</f>
        <v>#REF!</v>
      </c>
      <c r="D215" s="278"/>
      <c r="E215" s="190"/>
      <c r="F215" s="190"/>
      <c r="G215" s="190"/>
      <c r="H215" s="190"/>
      <c r="I215" s="110"/>
      <c r="J215" s="110"/>
      <c r="K215" s="110"/>
      <c r="L215" s="54"/>
      <c r="M215" s="54"/>
      <c r="N215" s="49"/>
      <c r="O215" s="43"/>
      <c r="P215" s="43"/>
      <c r="Q215" s="43"/>
      <c r="R215" s="43"/>
      <c r="S215" s="110"/>
      <c r="T215" s="106"/>
      <c r="U215" s="106"/>
      <c r="V215" s="106"/>
      <c r="W215" s="43"/>
    </row>
    <row r="216" spans="1:23" ht="17.25" hidden="1" customHeight="1" x14ac:dyDescent="0.45">
      <c r="A216" s="67" t="s">
        <v>640</v>
      </c>
      <c r="B216" s="114" t="s">
        <v>631</v>
      </c>
      <c r="C216" s="190">
        <f>IF(J19="",1,0)</f>
        <v>1</v>
      </c>
      <c r="D216" s="278"/>
      <c r="E216" s="190"/>
      <c r="F216" s="190"/>
      <c r="G216" s="190"/>
      <c r="H216" s="190"/>
      <c r="I216" s="110"/>
      <c r="J216" s="110"/>
      <c r="K216" s="110"/>
      <c r="L216" s="54"/>
      <c r="M216" s="54"/>
      <c r="N216" s="49"/>
      <c r="O216" s="43"/>
      <c r="P216" s="43"/>
      <c r="Q216" s="43"/>
      <c r="R216" s="43"/>
      <c r="S216" s="110"/>
      <c r="T216" s="106"/>
      <c r="U216" s="106"/>
      <c r="V216" s="106"/>
      <c r="W216" s="43"/>
    </row>
    <row r="217" spans="1:23" ht="17.25" hidden="1" customHeight="1" x14ac:dyDescent="0.45">
      <c r="A217" s="67" t="s">
        <v>640</v>
      </c>
      <c r="B217" s="114" t="s">
        <v>632</v>
      </c>
      <c r="C217" s="190">
        <f>IF(C42="",1,0)</f>
        <v>0</v>
      </c>
      <c r="D217" s="278">
        <f>IF(AND($C217=0,C42&lt;&gt;"Not used"),IF(D42="",1,0),0)</f>
        <v>1</v>
      </c>
      <c r="E217" s="278">
        <f>IF(AND($C217=0,$C42&lt;&gt;"Not used"),IF(E42="",1,0),0)</f>
        <v>1</v>
      </c>
      <c r="F217" s="278">
        <f>IF(AND($C217=0,$C42&lt;&gt;"Not used"),IF(K42="",1,0),0)</f>
        <v>1</v>
      </c>
      <c r="G217" s="278">
        <f>IF(AND($C217=0,$C42&lt;&gt;"Not used"),IF(I42="",1,0),0)</f>
        <v>1</v>
      </c>
      <c r="H217" s="278">
        <f>IF(AND($C217=0,$C42&lt;&gt;"Not used"),IF(P42="",1,0),0)</f>
        <v>1</v>
      </c>
      <c r="I217" s="110"/>
      <c r="J217" s="278"/>
      <c r="K217" s="110"/>
      <c r="L217" s="54"/>
      <c r="M217" s="54"/>
      <c r="N217" s="49"/>
      <c r="O217" s="43"/>
      <c r="P217" s="43"/>
      <c r="Q217" s="43"/>
      <c r="R217" s="43"/>
      <c r="S217" s="110"/>
      <c r="T217" s="106"/>
      <c r="U217" s="106"/>
      <c r="V217" s="106"/>
      <c r="W217" s="43"/>
    </row>
    <row r="218" spans="1:23" ht="17.25" hidden="1" customHeight="1" x14ac:dyDescent="0.45">
      <c r="A218" s="67" t="s">
        <v>640</v>
      </c>
      <c r="B218" s="114" t="s">
        <v>632</v>
      </c>
      <c r="C218" s="190">
        <f>IF(C47="",1,0)</f>
        <v>0</v>
      </c>
      <c r="D218" s="278">
        <f>IF(AND($C218=0,C47&lt;&gt;"Not used"),IF(D47="",1,0),0)</f>
        <v>1</v>
      </c>
      <c r="E218" s="278">
        <f>IF(AND($C218=0,$C47&lt;&gt;"Not used"),IF(E47="",1,0),0)</f>
        <v>1</v>
      </c>
      <c r="F218" s="278">
        <f>IF(AND($C218=0,$C47&lt;&gt;"Not used"),IF(K47="",1,0),0)</f>
        <v>1</v>
      </c>
      <c r="G218" s="278">
        <f>IF(AND($C218=0,$C47&lt;&gt;"Not used"),IF(I47="",1,0),0)</f>
        <v>1</v>
      </c>
      <c r="H218" s="278">
        <f>IF(AND($C218=0,$C47&lt;&gt;"Not used"),IF(P47="",1,0),0)</f>
        <v>1</v>
      </c>
      <c r="I218" s="110"/>
      <c r="J218" s="110"/>
      <c r="K218" s="110"/>
      <c r="L218" s="54"/>
      <c r="M218" s="54"/>
      <c r="N218" s="49"/>
      <c r="O218" s="43"/>
      <c r="P218" s="43"/>
      <c r="Q218" s="43"/>
      <c r="R218" s="43"/>
      <c r="S218" s="110"/>
      <c r="T218" s="106"/>
      <c r="U218" s="106"/>
      <c r="V218" s="106"/>
      <c r="W218" s="43"/>
    </row>
    <row r="219" spans="1:23" ht="17.25" hidden="1" customHeight="1" x14ac:dyDescent="0.45">
      <c r="A219" s="67" t="s">
        <v>640</v>
      </c>
      <c r="B219" s="114" t="s">
        <v>632</v>
      </c>
      <c r="C219" s="190">
        <f>IF(C52="",1,0)</f>
        <v>0</v>
      </c>
      <c r="D219" s="278">
        <f>IF(AND($C219=0,C52&lt;&gt;"Not used"),IF(D52="",1,0),0)</f>
        <v>1</v>
      </c>
      <c r="E219" s="278">
        <f>IF(AND($C219=0,$C52&lt;&gt;"Not used"),IF(E52="",1,0),0)</f>
        <v>1</v>
      </c>
      <c r="F219" s="278">
        <f>IF(AND($C219=0,$C52&lt;&gt;"Not used"),IF(K52="",1,0),0)</f>
        <v>1</v>
      </c>
      <c r="G219" s="278">
        <f>IF(AND($C219=0,$C52&lt;&gt;"Not used"),IF(I52="",1,0),0)</f>
        <v>1</v>
      </c>
      <c r="H219" s="278">
        <f>IF(AND($C219=0,$C52&lt;&gt;"Not used"),IF(P52="",1,0),0)</f>
        <v>1</v>
      </c>
      <c r="I219" s="110"/>
      <c r="J219" s="110"/>
      <c r="K219" s="110"/>
      <c r="L219" s="54"/>
      <c r="M219" s="54"/>
      <c r="N219" s="49"/>
      <c r="O219" s="43"/>
      <c r="P219" s="43"/>
      <c r="Q219" s="43"/>
      <c r="R219" s="43"/>
      <c r="S219" s="110"/>
      <c r="T219" s="106"/>
      <c r="U219" s="106"/>
      <c r="V219" s="106"/>
      <c r="W219" s="43"/>
    </row>
    <row r="220" spans="1:23" ht="17.25" hidden="1" customHeight="1" x14ac:dyDescent="0.45">
      <c r="A220" s="67" t="s">
        <v>640</v>
      </c>
      <c r="B220" s="114" t="s">
        <v>632</v>
      </c>
      <c r="C220" s="190">
        <f>IF(C57="",1,0)</f>
        <v>0</v>
      </c>
      <c r="D220" s="278">
        <f>IF(AND($C220=0,C57&lt;&gt;"Not used"),IF(D57="",1,0),0)</f>
        <v>1</v>
      </c>
      <c r="E220" s="278">
        <f>IF(AND($C220=0,$C57&lt;&gt;"Not used"),IF(E57="",1,0),0)</f>
        <v>1</v>
      </c>
      <c r="F220" s="278">
        <f>IF(AND($C220=0,$C57&lt;&gt;"Not used"),IF(K57="",1,0),0)</f>
        <v>1</v>
      </c>
      <c r="G220" s="278">
        <f>IF(AND($C220=0,$C57&lt;&gt;"Not used"),IF(I57="",1,0),0)</f>
        <v>1</v>
      </c>
      <c r="H220" s="278">
        <f>IF(AND($C220=0,$C57&lt;&gt;"Not used"),IF(P57="",1,0),0)</f>
        <v>1</v>
      </c>
      <c r="I220" s="110"/>
      <c r="J220" s="110"/>
      <c r="K220" s="110"/>
      <c r="L220" s="54"/>
      <c r="M220" s="54"/>
      <c r="N220" s="49"/>
      <c r="O220" s="43"/>
      <c r="P220" s="43"/>
      <c r="Q220" s="43"/>
      <c r="R220" s="43"/>
      <c r="S220" s="110"/>
      <c r="T220" s="106"/>
      <c r="U220" s="106"/>
      <c r="V220" s="106"/>
      <c r="W220" s="43"/>
    </row>
    <row r="221" spans="1:23" ht="17.25" hidden="1" customHeight="1" x14ac:dyDescent="0.45">
      <c r="A221" s="67" t="s">
        <v>640</v>
      </c>
      <c r="B221" s="114" t="s">
        <v>632</v>
      </c>
      <c r="C221" s="190">
        <f>IF(C62="",1,0)</f>
        <v>0</v>
      </c>
      <c r="D221" s="278">
        <f>IF(AND($C221=0,C62&lt;&gt;"Not used"),IF(D62="",1,0),0)</f>
        <v>1</v>
      </c>
      <c r="E221" s="278">
        <f>IF(AND($C221=0,$C62&lt;&gt;"Not used"),IF(E62="",1,0),0)</f>
        <v>1</v>
      </c>
      <c r="F221" s="278">
        <f>IF(AND($C221=0,$C62&lt;&gt;"Not used"),IF(K62="",1,0),0)</f>
        <v>1</v>
      </c>
      <c r="G221" s="278">
        <f>IF(AND($C221=0,$C62&lt;&gt;"Not used"),IF(I62="",1,0),0)</f>
        <v>1</v>
      </c>
      <c r="H221" s="278">
        <f>IF(AND($C221=0,$C62&lt;&gt;"Not used"),IF(P62="",1,0),0)</f>
        <v>1</v>
      </c>
      <c r="I221" s="110"/>
      <c r="J221" s="110"/>
      <c r="K221" s="110"/>
      <c r="L221" s="54"/>
      <c r="M221" s="54"/>
      <c r="N221" s="49"/>
      <c r="O221" s="43"/>
      <c r="P221" s="43"/>
      <c r="Q221" s="43"/>
      <c r="R221" s="43"/>
      <c r="S221" s="110"/>
      <c r="T221" s="106"/>
      <c r="U221" s="106"/>
      <c r="V221" s="106"/>
      <c r="W221" s="43"/>
    </row>
    <row r="222" spans="1:23" ht="17.25" hidden="1" customHeight="1" x14ac:dyDescent="0.45">
      <c r="A222" s="67" t="s">
        <v>640</v>
      </c>
      <c r="B222" s="114" t="s">
        <v>632</v>
      </c>
      <c r="C222" s="190">
        <f>IF(C67="",1,0)</f>
        <v>0</v>
      </c>
      <c r="D222" s="278">
        <f>IF(AND($C222=0,C67&lt;&gt;"Not used"),IF(D67="",1,0),0)</f>
        <v>1</v>
      </c>
      <c r="E222" s="278">
        <f>IF(AND($C222=0,$C67&lt;&gt;"Not used"),IF(E67="",1,0),0)</f>
        <v>1</v>
      </c>
      <c r="F222" s="278">
        <f>IF(AND($C222=0,$C67&lt;&gt;"Not used"),IF(K67="",1,0),0)</f>
        <v>1</v>
      </c>
      <c r="G222" s="278">
        <f>IF(AND($C222=0,$C67&lt;&gt;"Not used"),IF(I67="",1,0),0)</f>
        <v>1</v>
      </c>
      <c r="H222" s="278">
        <f>IF(AND($C222=0,$C67&lt;&gt;"Not used"),IF(P67="",1,0),0)</f>
        <v>1</v>
      </c>
      <c r="I222" s="110"/>
      <c r="J222" s="110"/>
      <c r="K222" s="110"/>
      <c r="L222" s="54"/>
      <c r="M222" s="54"/>
      <c r="N222" s="49"/>
      <c r="O222" s="43"/>
      <c r="P222" s="43"/>
      <c r="Q222" s="43"/>
      <c r="R222" s="43"/>
      <c r="S222" s="110"/>
      <c r="T222" s="106"/>
      <c r="U222" s="106"/>
      <c r="V222" s="106"/>
      <c r="W222" s="43"/>
    </row>
    <row r="223" spans="1:23" ht="17.25" hidden="1" customHeight="1" x14ac:dyDescent="0.45">
      <c r="A223" s="67" t="s">
        <v>640</v>
      </c>
      <c r="B223" s="114" t="s">
        <v>633</v>
      </c>
      <c r="C223" s="190">
        <f>IF(I93="",1,0)</f>
        <v>1</v>
      </c>
      <c r="D223" s="43"/>
      <c r="E223" s="43"/>
      <c r="F223" s="43"/>
      <c r="G223" s="43"/>
      <c r="H223" s="43"/>
      <c r="I223" s="110"/>
      <c r="J223" s="110"/>
      <c r="K223" s="110"/>
      <c r="L223" s="54"/>
      <c r="M223" s="54"/>
      <c r="N223" s="49"/>
      <c r="O223" s="43"/>
      <c r="P223" s="43"/>
      <c r="Q223" s="43"/>
      <c r="R223" s="43"/>
      <c r="S223" s="110"/>
      <c r="T223" s="106"/>
      <c r="U223" s="106"/>
      <c r="V223" s="106"/>
      <c r="W223" s="43"/>
    </row>
    <row r="224" spans="1:23" ht="17.25" hidden="1" customHeight="1" x14ac:dyDescent="0.45">
      <c r="A224" s="67" t="s">
        <v>640</v>
      </c>
      <c r="B224" s="114" t="s">
        <v>676</v>
      </c>
      <c r="C224" s="190">
        <f>IF(C118="",1,0)</f>
        <v>0</v>
      </c>
      <c r="D224" s="278">
        <f>IF(AND($C224=0,$C118&lt;&gt;"n/a"),IF(E118="",1,0),0)</f>
        <v>1</v>
      </c>
      <c r="E224" s="278">
        <f>IF(AND($C224=0,$C118&lt;&gt;"n/a"),IF(F118="",1,0),0)</f>
        <v>1</v>
      </c>
      <c r="F224" s="278">
        <f>IF(AND($C224=0,$C118&lt;&gt;"n/a"),IF(O118="",1,0),0)</f>
        <v>1</v>
      </c>
      <c r="G224" s="278">
        <f>IF(AND($C224=0,$C118&lt;&gt;"n/a"),IF(R118="",1,0),0)</f>
        <v>1</v>
      </c>
      <c r="H224" s="110"/>
      <c r="I224" s="110"/>
      <c r="J224" s="110"/>
      <c r="K224" s="110"/>
      <c r="L224" s="54"/>
      <c r="M224" s="54"/>
      <c r="N224" s="49"/>
      <c r="O224" s="43"/>
      <c r="P224" s="43"/>
      <c r="Q224" s="43"/>
      <c r="R224" s="43"/>
      <c r="S224" s="110"/>
      <c r="T224" s="106"/>
      <c r="U224" s="106"/>
      <c r="V224" s="106"/>
      <c r="W224" s="43"/>
    </row>
    <row r="225" spans="1:23" ht="17.25" hidden="1" customHeight="1" x14ac:dyDescent="0.45">
      <c r="A225" s="67" t="s">
        <v>640</v>
      </c>
      <c r="B225" s="114" t="s">
        <v>676</v>
      </c>
      <c r="C225" s="190">
        <f>IF(C121="",1,0)</f>
        <v>0</v>
      </c>
      <c r="D225" s="278">
        <f>IF(AND($C225=0,$C121&lt;&gt;"n/a"),IF(E121="",1,0),0)</f>
        <v>1</v>
      </c>
      <c r="E225" s="278">
        <f>IF(AND($C225=0,$C121&lt;&gt;"n/a"),IF(F121="",1,0),0)</f>
        <v>1</v>
      </c>
      <c r="F225" s="278">
        <f>IF(AND($C225=0,$C121&lt;&gt;"n/a"),IF(O121="",1,0),0)</f>
        <v>1</v>
      </c>
      <c r="G225" s="278">
        <f>IF(AND($C225=0,$C121&lt;&gt;"n/a"),IF(R121="",1,0),0)</f>
        <v>1</v>
      </c>
      <c r="H225" s="110"/>
      <c r="I225" s="110"/>
      <c r="J225" s="110"/>
      <c r="K225" s="110"/>
      <c r="L225" s="54"/>
      <c r="M225" s="54"/>
      <c r="N225" s="49"/>
      <c r="O225" s="43"/>
      <c r="P225" s="43"/>
      <c r="Q225" s="43"/>
      <c r="R225" s="43"/>
      <c r="S225" s="110"/>
      <c r="T225" s="106"/>
      <c r="U225" s="106"/>
      <c r="V225" s="106"/>
      <c r="W225" s="43"/>
    </row>
    <row r="226" spans="1:23" ht="17.25" hidden="1" customHeight="1" x14ac:dyDescent="0.45">
      <c r="A226" s="67" t="s">
        <v>640</v>
      </c>
      <c r="B226" s="114" t="s">
        <v>676</v>
      </c>
      <c r="C226" s="190">
        <f>IF(C124="",1,0)</f>
        <v>0</v>
      </c>
      <c r="D226" s="278">
        <f>IF(AND($C226=0,$C124&lt;&gt;"n/a"),IF(E124="",1,0),0)</f>
        <v>1</v>
      </c>
      <c r="E226" s="278">
        <f>IF(AND($C226=0,$C124&lt;&gt;"n/a"),IF(F124="",1,0),0)</f>
        <v>1</v>
      </c>
      <c r="F226" s="278">
        <f>IF(AND($C226=0,$C124&lt;&gt;"n/a"),IF(O124="",1,0),0)</f>
        <v>1</v>
      </c>
      <c r="G226" s="278">
        <f>IF(AND($C226=0,$C124&lt;&gt;"n/a"),IF(R124="",1,0),0)</f>
        <v>1</v>
      </c>
      <c r="H226" s="110"/>
      <c r="I226" s="110"/>
      <c r="J226" s="110"/>
      <c r="K226" s="110"/>
      <c r="L226" s="54"/>
      <c r="M226" s="54"/>
      <c r="N226" s="49"/>
      <c r="O226" s="43"/>
      <c r="P226" s="43"/>
      <c r="Q226" s="43"/>
      <c r="R226" s="43"/>
      <c r="S226" s="110"/>
      <c r="T226" s="106"/>
      <c r="U226" s="106"/>
      <c r="V226" s="106"/>
      <c r="W226" s="43"/>
    </row>
    <row r="227" spans="1:23" ht="17.25" hidden="1" customHeight="1" x14ac:dyDescent="0.45">
      <c r="A227" s="67" t="s">
        <v>640</v>
      </c>
      <c r="B227" s="114" t="s">
        <v>676</v>
      </c>
      <c r="C227" s="190">
        <f>IF(C127="",1,0)</f>
        <v>0</v>
      </c>
      <c r="D227" s="278">
        <f>IF(AND($C227=0,$C127&lt;&gt;"n/a"),IF(E127="",1,0),0)</f>
        <v>1</v>
      </c>
      <c r="E227" s="278">
        <f>IF(AND($C227=0,$C127&lt;&gt;"n/a"),IF(F127="",1,0),0)</f>
        <v>1</v>
      </c>
      <c r="F227" s="278">
        <f>IF(AND($C227=0,$C127&lt;&gt;"n/a"),IF(O127="",1,0),0)</f>
        <v>1</v>
      </c>
      <c r="G227" s="278">
        <f>IF(AND($C227=0,$C127&lt;&gt;"n/a"),IF(R127="",1,0),0)</f>
        <v>1</v>
      </c>
      <c r="H227" s="110"/>
      <c r="I227" s="110"/>
      <c r="J227" s="110"/>
      <c r="K227" s="110"/>
      <c r="L227" s="54"/>
      <c r="M227" s="54"/>
      <c r="N227" s="49"/>
      <c r="O227" s="43"/>
      <c r="P227" s="43"/>
      <c r="Q227" s="43"/>
      <c r="R227" s="43"/>
      <c r="S227" s="110"/>
      <c r="T227" s="106"/>
      <c r="U227" s="106"/>
      <c r="V227" s="106"/>
      <c r="W227" s="43"/>
    </row>
    <row r="228" spans="1:23" ht="17.25" hidden="1" customHeight="1" x14ac:dyDescent="0.45">
      <c r="A228" s="67" t="s">
        <v>640</v>
      </c>
      <c r="B228" s="114" t="s">
        <v>676</v>
      </c>
      <c r="C228" s="190">
        <f>IF(C130="",1,0)</f>
        <v>0</v>
      </c>
      <c r="D228" s="278">
        <f>IF(AND($C228=0,$C130&lt;&gt;"n/a"),IF(E130="",1,0),0)</f>
        <v>1</v>
      </c>
      <c r="E228" s="278">
        <f>IF(AND($C228=0,$C130&lt;&gt;"n/a"),IF(F130="",1,0),0)</f>
        <v>1</v>
      </c>
      <c r="F228" s="278">
        <f>IF(AND($C228=0,$C130&lt;&gt;"n/a"),IF(O130="",1,0),0)</f>
        <v>1</v>
      </c>
      <c r="G228" s="278">
        <f>IF(AND($C228=0,$C130&lt;&gt;"n/a"),IF(R130="",1,0),0)</f>
        <v>1</v>
      </c>
      <c r="H228" s="110"/>
      <c r="I228" s="110"/>
      <c r="J228" s="110"/>
      <c r="K228" s="110"/>
      <c r="L228" s="54"/>
      <c r="M228" s="54"/>
      <c r="N228" s="49"/>
      <c r="O228" s="43"/>
      <c r="P228" s="43"/>
      <c r="Q228" s="43"/>
      <c r="R228" s="43"/>
      <c r="S228" s="110"/>
      <c r="T228" s="106"/>
      <c r="U228" s="106"/>
      <c r="V228" s="106"/>
      <c r="W228" s="43"/>
    </row>
    <row r="229" spans="1:23" ht="17.25" hidden="1" customHeight="1" x14ac:dyDescent="0.45">
      <c r="A229" s="67" t="s">
        <v>640</v>
      </c>
      <c r="B229" s="114" t="s">
        <v>676</v>
      </c>
      <c r="C229" s="190">
        <f>IF(C133="",1,0)</f>
        <v>0</v>
      </c>
      <c r="D229" s="278">
        <f>IF(AND($C229=0,$C133&lt;&gt;"n/a"),IF(E133="",1,0),0)</f>
        <v>1</v>
      </c>
      <c r="E229" s="278">
        <f>IF(AND($C229=0,$C133&lt;&gt;"n/a"),IF(F133="",1,0),0)</f>
        <v>1</v>
      </c>
      <c r="F229" s="278">
        <f>IF(AND($C229=0,$C133&lt;&gt;"n/a"),IF(O133="",1,0),0)</f>
        <v>1</v>
      </c>
      <c r="G229" s="278">
        <f>IF(AND($C229=0,$C133&lt;&gt;"n/a"),IF(R133="",1,0),0)</f>
        <v>1</v>
      </c>
      <c r="H229" s="110"/>
      <c r="I229" s="110"/>
      <c r="J229" s="110"/>
      <c r="K229" s="110"/>
      <c r="L229" s="54"/>
      <c r="M229" s="54"/>
      <c r="N229" s="49"/>
      <c r="O229" s="43"/>
      <c r="P229" s="43"/>
      <c r="Q229" s="43"/>
      <c r="R229" s="43"/>
      <c r="S229" s="110"/>
      <c r="T229" s="106"/>
      <c r="U229" s="106"/>
      <c r="V229" s="106"/>
      <c r="W229" s="43"/>
    </row>
    <row r="230" spans="1:23" ht="17.25" hidden="1" customHeight="1" x14ac:dyDescent="0.45">
      <c r="A230" s="67" t="s">
        <v>640</v>
      </c>
      <c r="B230" s="114" t="s">
        <v>676</v>
      </c>
      <c r="C230" s="190">
        <f>IF(C136="",1,0)</f>
        <v>0</v>
      </c>
      <c r="D230" s="278">
        <f>IF(AND($C230=0,$C136&lt;&gt;"n/a"),IF(E136="",1,0),0)</f>
        <v>1</v>
      </c>
      <c r="E230" s="278">
        <f>IF(AND($C230=0,$C136&lt;&gt;"n/a"),IF(F136="",1,0),0)</f>
        <v>1</v>
      </c>
      <c r="F230" s="278">
        <f>IF(AND($C230=0,$C136&lt;&gt;"n/a"),IF(O136="",1,0),0)</f>
        <v>1</v>
      </c>
      <c r="G230" s="278">
        <f>IF(AND($C230=0,$C136&lt;&gt;"n/a"),IF(R136="",1,0),0)</f>
        <v>1</v>
      </c>
      <c r="H230" s="110"/>
      <c r="I230" s="110"/>
      <c r="J230" s="110"/>
      <c r="K230" s="110"/>
      <c r="L230" s="54"/>
      <c r="M230" s="54"/>
      <c r="N230" s="49"/>
      <c r="O230" s="43"/>
      <c r="P230" s="43"/>
      <c r="Q230" s="43"/>
      <c r="R230" s="43"/>
      <c r="S230" s="110"/>
      <c r="T230" s="106"/>
      <c r="U230" s="106"/>
      <c r="V230" s="106"/>
      <c r="W230" s="43"/>
    </row>
    <row r="231" spans="1:23" ht="17.25" hidden="1" customHeight="1" x14ac:dyDescent="0.45">
      <c r="A231" s="67" t="s">
        <v>640</v>
      </c>
      <c r="B231" s="114" t="s">
        <v>676</v>
      </c>
      <c r="C231" s="190">
        <f>IF(C139="",1,0)</f>
        <v>0</v>
      </c>
      <c r="D231" s="278">
        <f>IF(AND($C231=0,$C139&lt;&gt;"n/a"),IF(E139="",1,0),0)</f>
        <v>1</v>
      </c>
      <c r="E231" s="278">
        <f>IF(AND($C231=0,$C139&lt;&gt;"n/a"),IF(F139="",1,0),0)</f>
        <v>1</v>
      </c>
      <c r="F231" s="278">
        <f>IF(AND($C231=0,$C139&lt;&gt;"n/a"),IF(O139="",1,0),0)</f>
        <v>1</v>
      </c>
      <c r="G231" s="278">
        <f>IF(AND($C231=0,$C139&lt;&gt;"n/a"),IF(R139="",1,0),0)</f>
        <v>1</v>
      </c>
      <c r="H231" s="110"/>
      <c r="I231" s="110"/>
      <c r="J231" s="110"/>
      <c r="K231" s="110"/>
      <c r="L231" s="54"/>
      <c r="M231" s="54"/>
      <c r="N231" s="49"/>
      <c r="O231" s="43"/>
      <c r="P231" s="43"/>
      <c r="Q231" s="43"/>
      <c r="R231" s="43"/>
      <c r="S231" s="110"/>
      <c r="T231" s="106"/>
      <c r="U231" s="106"/>
      <c r="V231" s="106"/>
      <c r="W231" s="43"/>
    </row>
    <row r="232" spans="1:23" ht="17.25" hidden="1" customHeight="1" x14ac:dyDescent="0.45">
      <c r="A232" s="67" t="s">
        <v>640</v>
      </c>
      <c r="B232" s="114" t="s">
        <v>676</v>
      </c>
      <c r="C232" s="190">
        <f>IF(C142="",1,0)</f>
        <v>0</v>
      </c>
      <c r="D232" s="278">
        <f>IF(AND($C232=0,$C142&lt;&gt;"n/a"),IF(E142="",1,0),0)</f>
        <v>1</v>
      </c>
      <c r="E232" s="278">
        <f>IF(AND($C232=0,$C142&lt;&gt;"n/a"),IF(F142="",1,0),0)</f>
        <v>1</v>
      </c>
      <c r="F232" s="278">
        <f>IF(AND($C232=0,$C142&lt;&gt;"n/a"),IF(O142="",1,0),0)</f>
        <v>1</v>
      </c>
      <c r="G232" s="278">
        <f>IF(AND($C232=0,$C142&lt;&gt;"n/a"),IF(R142="",1,0),0)</f>
        <v>1</v>
      </c>
      <c r="H232" s="110"/>
      <c r="I232" s="110"/>
      <c r="J232" s="110"/>
      <c r="K232" s="110"/>
      <c r="L232" s="54"/>
      <c r="M232" s="54"/>
      <c r="N232" s="49"/>
      <c r="O232" s="43"/>
      <c r="P232" s="43"/>
      <c r="Q232" s="43"/>
      <c r="R232" s="43"/>
      <c r="S232" s="110"/>
      <c r="T232" s="106"/>
      <c r="U232" s="106"/>
      <c r="V232" s="106"/>
      <c r="W232" s="43"/>
    </row>
    <row r="233" spans="1:23" ht="17.25" hidden="1" customHeight="1" x14ac:dyDescent="0.45">
      <c r="A233" s="67" t="s">
        <v>640</v>
      </c>
      <c r="B233" s="114" t="s">
        <v>676</v>
      </c>
      <c r="C233" s="190">
        <f>IF(C145="",1,0)</f>
        <v>0</v>
      </c>
      <c r="D233" s="278">
        <f>IF(AND($C233=0,$C145&lt;&gt;"n/a"),IF(E145="",1,0),0)</f>
        <v>1</v>
      </c>
      <c r="E233" s="278">
        <f>IF(AND($C233=0,$C145&lt;&gt;"n/a"),IF(F145="",1,0),0)</f>
        <v>1</v>
      </c>
      <c r="F233" s="278">
        <f>IF(AND($C233=0,$C145&lt;&gt;"n/a"),IF(O145="",1,0),0)</f>
        <v>1</v>
      </c>
      <c r="G233" s="278">
        <f>IF(AND($C233=0,$C145&lt;&gt;"n/a"),IF(R145="",1,0),0)</f>
        <v>1</v>
      </c>
      <c r="H233" s="110"/>
      <c r="I233" s="110"/>
      <c r="J233" s="110"/>
      <c r="K233" s="110"/>
      <c r="L233" s="54"/>
      <c r="M233" s="54"/>
      <c r="N233" s="49"/>
      <c r="O233" s="43"/>
      <c r="P233" s="43"/>
      <c r="Q233" s="43"/>
      <c r="R233" s="43"/>
      <c r="S233" s="110"/>
      <c r="T233" s="106"/>
      <c r="U233" s="106"/>
      <c r="V233" s="106"/>
      <c r="W233" s="43"/>
    </row>
    <row r="234" spans="1:23" ht="17.25" hidden="1" customHeight="1" x14ac:dyDescent="0.45">
      <c r="A234" s="67" t="s">
        <v>640</v>
      </c>
      <c r="B234" s="114" t="s">
        <v>676</v>
      </c>
      <c r="C234" s="190" t="e">
        <f>IF(#REF!="",1,0)</f>
        <v>#REF!</v>
      </c>
      <c r="D234" s="278" t="e">
        <f>IF(AND($C234=0,#REF!&lt;&gt;"n/a"),IF(#REF!="",1,0),0)</f>
        <v>#REF!</v>
      </c>
      <c r="E234" s="278" t="e">
        <f>IF(AND($C234=0,#REF!&lt;&gt;"n/a"),IF(#REF!="",1,0),0)</f>
        <v>#REF!</v>
      </c>
      <c r="F234" s="278" t="e">
        <f>IF(AND($C234=0,#REF!&lt;&gt;"n/a"),IF(#REF!="",1,0),0)</f>
        <v>#REF!</v>
      </c>
      <c r="G234" s="278" t="e">
        <f>IF(AND($C234=0,#REF!&lt;&gt;"n/a"),IF(#REF!="",1,0),0)</f>
        <v>#REF!</v>
      </c>
      <c r="H234" s="110"/>
      <c r="I234" s="110"/>
      <c r="J234" s="110"/>
      <c r="K234" s="110"/>
      <c r="L234" s="54"/>
      <c r="M234" s="54"/>
      <c r="N234" s="49"/>
      <c r="O234" s="43"/>
      <c r="P234" s="43"/>
      <c r="Q234" s="43"/>
      <c r="R234" s="43"/>
      <c r="S234" s="110"/>
      <c r="T234" s="106"/>
      <c r="U234" s="106"/>
      <c r="V234" s="106"/>
      <c r="W234" s="43"/>
    </row>
    <row r="235" spans="1:23" ht="17.25" hidden="1" customHeight="1" x14ac:dyDescent="0.45">
      <c r="A235" s="67" t="s">
        <v>640</v>
      </c>
      <c r="B235" s="114" t="s">
        <v>676</v>
      </c>
      <c r="C235" s="190" t="e">
        <f>IF(#REF!="",1,0)</f>
        <v>#REF!</v>
      </c>
      <c r="D235" s="278" t="e">
        <f>IF(AND($C235=0,#REF!&lt;&gt;"n/a"),IF(#REF!="",1,0),0)</f>
        <v>#REF!</v>
      </c>
      <c r="E235" s="278" t="e">
        <f>IF(AND($C235=0,#REF!&lt;&gt;"n/a"),IF(#REF!="",1,0),0)</f>
        <v>#REF!</v>
      </c>
      <c r="F235" s="278" t="e">
        <f>IF(AND($C235=0,#REF!&lt;&gt;"n/a"),IF(#REF!="",1,0),0)</f>
        <v>#REF!</v>
      </c>
      <c r="G235" s="278" t="e">
        <f>IF(AND($C235=0,#REF!&lt;&gt;"n/a"),IF(#REF!="",1,0),0)</f>
        <v>#REF!</v>
      </c>
      <c r="H235" s="110"/>
      <c r="I235" s="110"/>
      <c r="J235" s="110"/>
      <c r="K235" s="110"/>
      <c r="L235" s="54"/>
      <c r="M235" s="54"/>
      <c r="N235" s="49"/>
      <c r="O235" s="43"/>
      <c r="P235" s="43"/>
      <c r="Q235" s="43"/>
      <c r="R235" s="43"/>
      <c r="S235" s="110"/>
      <c r="T235" s="106"/>
      <c r="U235" s="106"/>
      <c r="V235" s="106"/>
      <c r="W235" s="43"/>
    </row>
    <row r="236" spans="1:23" ht="17.25" hidden="1" customHeight="1" x14ac:dyDescent="0.45">
      <c r="A236" s="67" t="s">
        <v>640</v>
      </c>
      <c r="B236" s="114" t="s">
        <v>676</v>
      </c>
      <c r="C236" s="190" t="e">
        <f>IF(#REF!="",1,0)</f>
        <v>#REF!</v>
      </c>
      <c r="D236" s="278" t="e">
        <f>IF(AND($C236=0,#REF!&lt;&gt;"n/a"),IF(#REF!="",1,0),0)</f>
        <v>#REF!</v>
      </c>
      <c r="E236" s="278" t="e">
        <f>IF(AND($C236=0,#REF!&lt;&gt;"n/a"),IF(#REF!="",1,0),0)</f>
        <v>#REF!</v>
      </c>
      <c r="F236" s="278" t="e">
        <f>IF(AND($C236=0,#REF!&lt;&gt;"n/a"),IF(#REF!="",1,0),0)</f>
        <v>#REF!</v>
      </c>
      <c r="G236" s="278" t="e">
        <f>IF(AND($C236=0,#REF!&lt;&gt;"n/a"),IF(#REF!="",1,0),0)</f>
        <v>#REF!</v>
      </c>
      <c r="H236" s="110"/>
      <c r="I236" s="110"/>
      <c r="J236" s="110"/>
      <c r="K236" s="110"/>
      <c r="L236" s="54"/>
      <c r="M236" s="54"/>
      <c r="N236" s="49"/>
      <c r="O236" s="43"/>
      <c r="P236" s="43"/>
      <c r="Q236" s="43"/>
      <c r="R236" s="43"/>
      <c r="S236" s="110"/>
      <c r="T236" s="106"/>
      <c r="U236" s="106"/>
      <c r="V236" s="106"/>
      <c r="W236" s="43"/>
    </row>
    <row r="237" spans="1:23" ht="17.25" hidden="1" customHeight="1" x14ac:dyDescent="0.45">
      <c r="A237" s="67" t="s">
        <v>640</v>
      </c>
      <c r="B237" s="114" t="s">
        <v>680</v>
      </c>
      <c r="C237" s="190">
        <f>IF(C153="",1,0)</f>
        <v>1</v>
      </c>
      <c r="D237" s="43"/>
      <c r="E237" s="43"/>
      <c r="F237" s="43"/>
      <c r="G237" s="43"/>
      <c r="H237" s="43"/>
      <c r="I237" s="110"/>
      <c r="J237" s="110"/>
      <c r="K237" s="110"/>
      <c r="L237" s="54"/>
      <c r="M237" s="54"/>
      <c r="N237" s="49"/>
      <c r="O237" s="43"/>
      <c r="P237" s="43"/>
      <c r="Q237" s="43"/>
      <c r="R237" s="43"/>
      <c r="S237" s="110"/>
      <c r="T237" s="106"/>
      <c r="U237" s="106"/>
      <c r="V237" s="106"/>
      <c r="W237" s="43"/>
    </row>
    <row r="238" spans="1:23" ht="17.25" hidden="1" customHeight="1" x14ac:dyDescent="0.45">
      <c r="A238" s="67" t="s">
        <v>640</v>
      </c>
      <c r="B238" s="114" t="s">
        <v>686</v>
      </c>
      <c r="C238" s="190">
        <f>IF(C166="",1,0)</f>
        <v>0</v>
      </c>
      <c r="D238" s="278">
        <f>IF(AND($C238=0,$C166&lt;&gt;"n/a"),IF(G166="",1,0),0)</f>
        <v>1</v>
      </c>
      <c r="E238" s="278">
        <f>IF(AND($C238=0,$C166&lt;&gt;"n/a"),IF(J166="",1,0),0)</f>
        <v>1</v>
      </c>
      <c r="F238" s="278">
        <f>IF(AND($C238=0,$C166&lt;&gt;"n/a"),IF(N166="",1,0),0)</f>
        <v>1</v>
      </c>
      <c r="G238" s="43"/>
      <c r="H238" s="110"/>
      <c r="I238" s="110"/>
      <c r="J238" s="110"/>
      <c r="K238" s="110"/>
      <c r="L238" s="54"/>
      <c r="M238" s="54"/>
      <c r="N238" s="49"/>
      <c r="O238" s="43"/>
      <c r="P238" s="43"/>
      <c r="Q238" s="43"/>
      <c r="R238" s="43"/>
      <c r="S238" s="110"/>
      <c r="T238" s="106"/>
      <c r="U238" s="106"/>
      <c r="V238" s="106"/>
      <c r="W238" s="43"/>
    </row>
    <row r="239" spans="1:23" ht="17.25" hidden="1" customHeight="1" x14ac:dyDescent="0.45">
      <c r="A239" s="67" t="s">
        <v>640</v>
      </c>
      <c r="B239" s="114" t="s">
        <v>686</v>
      </c>
      <c r="C239" s="190">
        <f>IF(C169="",1,0)</f>
        <v>0</v>
      </c>
      <c r="D239" s="278">
        <f>IF(AND($C239=0,$C169&lt;&gt;"n/a"),IF(G169="",1,0),0)</f>
        <v>1</v>
      </c>
      <c r="E239" s="278">
        <f>IF(AND($C239=0,$C169&lt;&gt;"n/a"),IF(J169="",1,0),0)</f>
        <v>1</v>
      </c>
      <c r="F239" s="278">
        <f>IF(AND($C239=0,$C169&lt;&gt;"n/a"),IF(N169="",1,0),0)</f>
        <v>1</v>
      </c>
      <c r="G239" s="110"/>
      <c r="H239" s="110"/>
      <c r="I239" s="110"/>
      <c r="J239" s="110"/>
      <c r="K239" s="110"/>
      <c r="L239" s="54"/>
      <c r="M239" s="54"/>
      <c r="N239" s="49"/>
      <c r="O239" s="43"/>
      <c r="P239" s="43"/>
      <c r="Q239" s="43"/>
      <c r="R239" s="43"/>
      <c r="S239" s="110"/>
      <c r="T239" s="106"/>
      <c r="U239" s="106"/>
      <c r="V239" s="106"/>
      <c r="W239" s="43"/>
    </row>
    <row r="240" spans="1:23" ht="17.25" hidden="1" customHeight="1" x14ac:dyDescent="0.45">
      <c r="A240" s="67" t="s">
        <v>640</v>
      </c>
      <c r="B240" s="114" t="s">
        <v>686</v>
      </c>
      <c r="C240" s="190">
        <f>IF(C172="",1,0)</f>
        <v>0</v>
      </c>
      <c r="D240" s="278">
        <f>IF(AND($C240=0,$C172&lt;&gt;"n/a"),IF(G172="",1,0),0)</f>
        <v>1</v>
      </c>
      <c r="E240" s="278">
        <f>IF(AND($C240=0,$C172&lt;&gt;"n/a"),IF(J172="",1,0),0)</f>
        <v>1</v>
      </c>
      <c r="F240" s="278">
        <f>IF(AND($C240=0,$C172&lt;&gt;"n/a"),IF(N172="",1,0),0)</f>
        <v>1</v>
      </c>
      <c r="G240" s="43"/>
      <c r="H240" s="43"/>
      <c r="I240" s="110"/>
      <c r="J240" s="110"/>
      <c r="K240" s="110"/>
      <c r="L240" s="54"/>
      <c r="M240" s="54"/>
      <c r="N240" s="49"/>
      <c r="O240" s="43"/>
      <c r="P240" s="43"/>
      <c r="Q240" s="43"/>
      <c r="R240" s="43"/>
      <c r="S240" s="110"/>
      <c r="T240" s="106"/>
      <c r="U240" s="106"/>
      <c r="V240" s="106"/>
      <c r="W240" s="43"/>
    </row>
    <row r="241" spans="1:23" ht="17.25" hidden="1" customHeight="1" x14ac:dyDescent="0.45">
      <c r="A241" s="67" t="s">
        <v>640</v>
      </c>
      <c r="B241" s="114" t="s">
        <v>686</v>
      </c>
      <c r="C241" s="190">
        <f>IF(C175="",1,0)</f>
        <v>0</v>
      </c>
      <c r="D241" s="278">
        <f>IF(AND($C241=0,$C175&lt;&gt;"n/a"),IF(G175="",1,0),0)</f>
        <v>1</v>
      </c>
      <c r="E241" s="278">
        <f>IF(AND($C241=0,$C175&lt;&gt;"n/a"),IF(J175="",1,0),0)</f>
        <v>1</v>
      </c>
      <c r="F241" s="278">
        <f>IF(AND($C241=0,$C175&lt;&gt;"n/a"),IF(N175="",1,0),0)</f>
        <v>1</v>
      </c>
      <c r="G241" s="110"/>
      <c r="H241" s="110"/>
      <c r="I241" s="110"/>
      <c r="J241" s="110"/>
      <c r="K241" s="110"/>
      <c r="L241" s="54"/>
      <c r="M241" s="54"/>
      <c r="N241" s="49"/>
      <c r="O241" s="43"/>
      <c r="P241" s="43"/>
      <c r="Q241" s="43"/>
      <c r="R241" s="43"/>
      <c r="S241" s="110"/>
      <c r="T241" s="106"/>
      <c r="U241" s="106"/>
      <c r="V241" s="106"/>
      <c r="W241" s="43"/>
    </row>
    <row r="242" spans="1:23" ht="17.25" hidden="1" customHeight="1" x14ac:dyDescent="0.45">
      <c r="A242" s="67" t="s">
        <v>640</v>
      </c>
      <c r="B242" s="114" t="s">
        <v>686</v>
      </c>
      <c r="C242" s="190">
        <f>IF(C178="",1,0)</f>
        <v>0</v>
      </c>
      <c r="D242" s="278">
        <f>IF(AND($C242=0,$C178&lt;&gt;"n/a"),IF(G178="",1,0),0)</f>
        <v>1</v>
      </c>
      <c r="E242" s="278">
        <f>IF(AND($C242=0,$C178&lt;&gt;"n/a"),IF(J178="",1,0),0)</f>
        <v>1</v>
      </c>
      <c r="F242" s="278">
        <f>IF(AND($C242=0,$C178&lt;&gt;"n/a"),IF(N178="",1,0),0)</f>
        <v>1</v>
      </c>
      <c r="G242" s="110"/>
      <c r="H242" s="110"/>
      <c r="I242" s="110"/>
      <c r="J242" s="110"/>
      <c r="K242" s="110"/>
      <c r="L242" s="54"/>
      <c r="M242" s="54"/>
      <c r="N242" s="49"/>
      <c r="O242" s="43"/>
      <c r="P242" s="43"/>
      <c r="Q242" s="43"/>
      <c r="R242" s="43"/>
      <c r="S242" s="110"/>
      <c r="T242" s="106"/>
      <c r="U242" s="106"/>
      <c r="V242" s="106"/>
      <c r="W242" s="43"/>
    </row>
    <row r="243" spans="1:23" ht="17.25" hidden="1" customHeight="1" x14ac:dyDescent="0.45">
      <c r="A243" s="67" t="s">
        <v>640</v>
      </c>
      <c r="B243" s="114" t="s">
        <v>686</v>
      </c>
      <c r="C243" s="190">
        <f>IF(C181="",1,0)</f>
        <v>0</v>
      </c>
      <c r="D243" s="278">
        <f>IF(AND($C243=0,$C181&lt;&gt;"n/a"),IF(G181="",1,0),0)</f>
        <v>1</v>
      </c>
      <c r="E243" s="278">
        <f>IF(AND($C243=0,$C181&lt;&gt;"n/a"),IF(J181="",1,0),0)</f>
        <v>1</v>
      </c>
      <c r="F243" s="278">
        <f>IF(AND($C243=0,$C181&lt;&gt;"n/a"),IF(N181="",1,0),0)</f>
        <v>1</v>
      </c>
      <c r="G243" s="110"/>
      <c r="H243" s="110"/>
      <c r="I243" s="110"/>
      <c r="J243" s="110"/>
      <c r="K243" s="110"/>
      <c r="L243" s="54"/>
      <c r="M243" s="54"/>
      <c r="N243" s="49"/>
      <c r="O243" s="43"/>
      <c r="P243" s="43"/>
      <c r="Q243" s="43"/>
      <c r="R243" s="43"/>
      <c r="S243" s="110"/>
      <c r="T243" s="106"/>
      <c r="U243" s="106"/>
      <c r="V243" s="106"/>
      <c r="W243" s="43"/>
    </row>
    <row r="244" spans="1:23" ht="17.25" hidden="1" customHeight="1" x14ac:dyDescent="0.45">
      <c r="A244" s="67" t="s">
        <v>640</v>
      </c>
      <c r="B244" s="114" t="s">
        <v>687</v>
      </c>
      <c r="C244" s="190">
        <f>IF(I188="",1,0)</f>
        <v>1</v>
      </c>
      <c r="D244" s="43"/>
      <c r="E244" s="43"/>
      <c r="F244" s="43"/>
      <c r="G244" s="110"/>
      <c r="H244" s="110"/>
      <c r="I244" s="110"/>
      <c r="J244" s="110"/>
      <c r="K244" s="110"/>
      <c r="L244" s="54"/>
      <c r="M244" s="54"/>
      <c r="N244" s="49"/>
      <c r="O244" s="43"/>
      <c r="P244" s="43"/>
      <c r="Q244" s="43"/>
      <c r="R244" s="43"/>
      <c r="S244" s="110"/>
      <c r="T244" s="106"/>
      <c r="U244" s="106"/>
      <c r="V244" s="106"/>
      <c r="W244" s="43"/>
    </row>
    <row r="245" spans="1:23" ht="17.25" hidden="1" customHeight="1" x14ac:dyDescent="0.45">
      <c r="A245" s="67" t="s">
        <v>640</v>
      </c>
      <c r="B245" s="277" t="str">
        <f>IF(I243&lt;&gt;"","2.5.3*","")</f>
        <v/>
      </c>
      <c r="C245" s="190">
        <f>IF(I188&lt;&gt;"",IF(F190="",1,0),0)</f>
        <v>0</v>
      </c>
      <c r="D245" s="110"/>
      <c r="E245" s="110"/>
      <c r="F245" s="110"/>
      <c r="G245" s="110"/>
      <c r="H245" s="110"/>
      <c r="I245" s="110"/>
      <c r="J245" s="110"/>
      <c r="K245" s="110"/>
      <c r="L245" s="54"/>
      <c r="M245" s="54"/>
      <c r="N245" s="49"/>
      <c r="O245" s="43"/>
      <c r="P245" s="43"/>
      <c r="Q245" s="43"/>
      <c r="R245" s="43"/>
      <c r="S245" s="110"/>
      <c r="T245" s="106"/>
      <c r="U245" s="106"/>
      <c r="V245" s="106"/>
      <c r="W245" s="43"/>
    </row>
    <row r="246" spans="1:23" ht="18" customHeight="1" x14ac:dyDescent="0.45">
      <c r="A246" s="67"/>
      <c r="B246" s="114"/>
      <c r="C246" s="49"/>
      <c r="D246" s="49"/>
      <c r="E246" s="49"/>
      <c r="F246" s="49"/>
      <c r="G246" s="49"/>
      <c r="H246" s="49"/>
      <c r="I246" s="49"/>
      <c r="J246" s="49"/>
      <c r="K246" s="49"/>
      <c r="L246" s="49"/>
      <c r="M246" s="49"/>
      <c r="N246" s="84"/>
      <c r="O246" s="84"/>
      <c r="P246" s="84"/>
      <c r="Q246" s="49"/>
      <c r="R246" s="49"/>
      <c r="S246" s="43"/>
      <c r="T246" s="43"/>
      <c r="U246" s="43"/>
      <c r="V246" s="43"/>
      <c r="W246" s="43"/>
    </row>
    <row r="247" spans="1:23" ht="15" customHeight="1" x14ac:dyDescent="0.45">
      <c r="A247" s="43"/>
      <c r="B247" s="96" t="s">
        <v>611</v>
      </c>
      <c r="C247" s="43"/>
      <c r="D247" s="43"/>
      <c r="E247" s="43"/>
      <c r="F247" s="43"/>
      <c r="G247" s="43"/>
      <c r="H247" s="43"/>
      <c r="I247" s="43"/>
      <c r="J247" s="43"/>
      <c r="K247" s="43"/>
      <c r="L247" s="43"/>
      <c r="M247" s="43"/>
      <c r="N247" s="43"/>
      <c r="O247" s="43"/>
      <c r="P247" s="43"/>
      <c r="Q247" s="43"/>
      <c r="R247" s="43"/>
      <c r="S247" s="43"/>
      <c r="T247" s="43"/>
      <c r="U247" s="43"/>
      <c r="V247" s="43"/>
      <c r="W247" s="43"/>
    </row>
    <row r="248" spans="1:23" ht="15" customHeight="1" x14ac:dyDescent="0.45">
      <c r="A248" s="43"/>
      <c r="B248" s="43"/>
      <c r="C248" s="43"/>
      <c r="D248" s="43"/>
      <c r="E248" s="43"/>
      <c r="F248" s="43"/>
      <c r="G248" s="43"/>
      <c r="H248" s="43"/>
      <c r="I248" s="43"/>
      <c r="J248" s="43"/>
      <c r="K248" s="43"/>
      <c r="L248" s="43"/>
      <c r="M248" s="43"/>
      <c r="N248" s="43"/>
      <c r="O248" s="43"/>
      <c r="P248" s="43"/>
      <c r="Q248" s="43"/>
      <c r="R248" s="43"/>
      <c r="S248" s="43"/>
      <c r="T248" s="43"/>
      <c r="U248" s="43"/>
      <c r="V248" s="43"/>
      <c r="W248" s="43"/>
    </row>
    <row r="249" spans="1:23" ht="15" customHeight="1" x14ac:dyDescent="0.45">
      <c r="A249" s="43"/>
      <c r="B249" s="43"/>
      <c r="C249" s="43"/>
      <c r="D249" s="43"/>
      <c r="E249" s="43"/>
      <c r="F249" s="43"/>
      <c r="G249" s="43"/>
      <c r="H249" s="43"/>
      <c r="I249" s="43"/>
      <c r="J249" s="43"/>
      <c r="K249" s="43"/>
      <c r="L249" s="43"/>
      <c r="M249" s="43"/>
      <c r="N249" s="43"/>
      <c r="O249" s="43"/>
      <c r="P249" s="43"/>
      <c r="Q249" s="43"/>
      <c r="R249" s="43"/>
      <c r="S249" s="43"/>
      <c r="T249" s="43"/>
      <c r="U249" s="43"/>
      <c r="V249" s="43"/>
      <c r="W249" s="43"/>
    </row>
    <row r="250" spans="1:23" ht="15" hidden="1" customHeight="1" x14ac:dyDescent="0.45">
      <c r="A250" s="43"/>
      <c r="B250" s="43"/>
      <c r="C250" s="43"/>
      <c r="D250" s="43"/>
      <c r="E250" s="43"/>
      <c r="F250" s="43"/>
      <c r="G250" s="43"/>
      <c r="H250" s="43"/>
      <c r="I250" s="43"/>
      <c r="J250" s="43"/>
      <c r="K250" s="43"/>
      <c r="L250" s="43"/>
      <c r="M250" s="43"/>
      <c r="N250" s="43"/>
      <c r="O250" s="43"/>
      <c r="P250" s="43"/>
      <c r="Q250" s="43"/>
      <c r="R250" s="43"/>
      <c r="S250" s="43"/>
      <c r="T250" s="43"/>
      <c r="U250" s="43"/>
      <c r="V250" s="43"/>
      <c r="W250" s="43"/>
    </row>
    <row r="251" spans="1:23" ht="15" hidden="1" customHeight="1" x14ac:dyDescent="0.45">
      <c r="A251" s="43"/>
      <c r="B251" s="43"/>
      <c r="C251" s="43"/>
      <c r="D251" s="43"/>
      <c r="E251" s="43"/>
      <c r="F251" s="43"/>
      <c r="G251" s="43"/>
      <c r="H251" s="43"/>
      <c r="I251" s="43"/>
      <c r="J251" s="43"/>
      <c r="K251" s="43"/>
      <c r="L251" s="43"/>
      <c r="M251" s="43"/>
      <c r="N251" s="43"/>
      <c r="O251" s="43"/>
      <c r="P251" s="43"/>
      <c r="Q251" s="43"/>
      <c r="R251" s="43"/>
      <c r="S251" s="43"/>
      <c r="T251" s="43"/>
      <c r="U251" s="43"/>
      <c r="V251" s="43"/>
      <c r="W251" s="43"/>
    </row>
    <row r="252" spans="1:23" ht="15" hidden="1" customHeight="1" x14ac:dyDescent="0.45">
      <c r="A252" s="43"/>
      <c r="B252" s="43"/>
      <c r="C252" s="43"/>
      <c r="D252" s="43"/>
      <c r="E252" s="43"/>
      <c r="F252" s="43"/>
      <c r="G252" s="43"/>
      <c r="H252" s="43"/>
      <c r="I252" s="43"/>
      <c r="J252" s="43"/>
      <c r="K252" s="43"/>
      <c r="L252" s="43"/>
      <c r="M252" s="43"/>
      <c r="N252" s="43"/>
      <c r="O252" s="43"/>
      <c r="P252" s="43"/>
      <c r="Q252" s="43"/>
      <c r="R252" s="43"/>
      <c r="S252" s="43"/>
      <c r="T252" s="43"/>
      <c r="U252" s="43"/>
      <c r="V252" s="43"/>
      <c r="W252" s="43"/>
    </row>
    <row r="253" spans="1:23" ht="15" hidden="1" customHeight="1" x14ac:dyDescent="0.45"/>
    <row r="254" spans="1:23" ht="15" hidden="1" customHeight="1" x14ac:dyDescent="0.45"/>
    <row r="255" spans="1:23" ht="15" hidden="1" customHeight="1" x14ac:dyDescent="0.45"/>
    <row r="256" spans="1:23" ht="15" hidden="1" customHeight="1" x14ac:dyDescent="0.45"/>
    <row r="257" ht="15" hidden="1" customHeight="1" x14ac:dyDescent="0.45"/>
    <row r="258" ht="15" hidden="1" customHeight="1" x14ac:dyDescent="0.45"/>
    <row r="259" ht="15" hidden="1" customHeight="1" x14ac:dyDescent="0.45"/>
    <row r="260" ht="15" hidden="1" customHeight="1" x14ac:dyDescent="0.45"/>
    <row r="261" ht="15" hidden="1" customHeight="1" x14ac:dyDescent="0.45"/>
    <row r="262" ht="15" hidden="1" customHeight="1" x14ac:dyDescent="0.45"/>
    <row r="263" ht="15" hidden="1" customHeight="1" x14ac:dyDescent="0.45"/>
    <row r="264" ht="15" hidden="1" customHeight="1" x14ac:dyDescent="0.45"/>
    <row r="265" ht="15" hidden="1" customHeight="1" x14ac:dyDescent="0.45"/>
    <row r="266" ht="15" hidden="1" customHeight="1" x14ac:dyDescent="0.45"/>
    <row r="267" ht="15" hidden="1" customHeight="1" x14ac:dyDescent="0.45"/>
    <row r="268" ht="15" hidden="1" customHeight="1" x14ac:dyDescent="0.45"/>
    <row r="269" ht="15" hidden="1" customHeight="1" x14ac:dyDescent="0.45"/>
    <row r="270" ht="15" hidden="1" customHeight="1" x14ac:dyDescent="0.45"/>
    <row r="271" ht="15" hidden="1" customHeight="1" x14ac:dyDescent="0.45"/>
    <row r="272" ht="15" hidden="1" customHeight="1" x14ac:dyDescent="0.45"/>
    <row r="273" ht="15" hidden="1" customHeight="1" x14ac:dyDescent="0.45"/>
    <row r="274" ht="15" hidden="1" customHeight="1" x14ac:dyDescent="0.45"/>
    <row r="275" ht="15" hidden="1" customHeight="1" x14ac:dyDescent="0.45"/>
    <row r="276" ht="15" hidden="1" customHeight="1" x14ac:dyDescent="0.45"/>
    <row r="277" ht="15" hidden="1" customHeight="1" x14ac:dyDescent="0.45"/>
    <row r="278" ht="15" hidden="1" customHeight="1" x14ac:dyDescent="0.45"/>
    <row r="279" ht="15" hidden="1" customHeight="1" x14ac:dyDescent="0.45"/>
    <row r="280" ht="15" hidden="1" customHeight="1" x14ac:dyDescent="0.45"/>
    <row r="281" ht="15" hidden="1" customHeight="1" x14ac:dyDescent="0.45"/>
    <row r="282" ht="15" hidden="1" customHeight="1" x14ac:dyDescent="0.45"/>
    <row r="283" ht="15" hidden="1" customHeight="1" x14ac:dyDescent="0.45"/>
    <row r="284" ht="15" hidden="1" customHeight="1" x14ac:dyDescent="0.45"/>
    <row r="285" ht="15" hidden="1" customHeight="1" x14ac:dyDescent="0.45"/>
    <row r="286" ht="15" hidden="1" customHeight="1" x14ac:dyDescent="0.45"/>
    <row r="287" ht="15" hidden="1" customHeight="1" x14ac:dyDescent="0.45"/>
    <row r="288" ht="15" hidden="1" customHeight="1" x14ac:dyDescent="0.45"/>
    <row r="289" ht="15" hidden="1" customHeight="1" x14ac:dyDescent="0.45"/>
    <row r="290" ht="15" hidden="1" customHeight="1" x14ac:dyDescent="0.45"/>
    <row r="291" ht="15" hidden="1" customHeight="1" x14ac:dyDescent="0.45"/>
    <row r="292" ht="15" hidden="1" customHeight="1" x14ac:dyDescent="0.45"/>
    <row r="293" ht="15" hidden="1" customHeight="1" x14ac:dyDescent="0.45"/>
    <row r="294" ht="15" hidden="1" customHeight="1" x14ac:dyDescent="0.45"/>
    <row r="295" ht="15" hidden="1" customHeight="1" x14ac:dyDescent="0.45"/>
    <row r="296" ht="15" hidden="1" customHeight="1" x14ac:dyDescent="0.45"/>
    <row r="297" ht="15" hidden="1" customHeight="1" x14ac:dyDescent="0.45"/>
    <row r="298" ht="15" hidden="1" customHeight="1" x14ac:dyDescent="0.45"/>
    <row r="299" ht="15" hidden="1" customHeight="1" x14ac:dyDescent="0.45"/>
    <row r="300" ht="15" hidden="1" customHeight="1" x14ac:dyDescent="0.45"/>
    <row r="301" ht="15" hidden="1" customHeight="1" x14ac:dyDescent="0.45"/>
    <row r="302" ht="15" hidden="1" customHeight="1" x14ac:dyDescent="0.45"/>
    <row r="303" ht="15" hidden="1" customHeight="1" x14ac:dyDescent="0.45"/>
    <row r="304" ht="15" hidden="1" customHeight="1" x14ac:dyDescent="0.45"/>
    <row r="305" ht="15" hidden="1" customHeight="1" x14ac:dyDescent="0.45"/>
    <row r="306" ht="15" hidden="1" customHeight="1" x14ac:dyDescent="0.45"/>
    <row r="307" ht="15" hidden="1" customHeight="1" x14ac:dyDescent="0.45"/>
    <row r="308" ht="15" hidden="1" customHeight="1" x14ac:dyDescent="0.45"/>
    <row r="309" ht="15" hidden="1" customHeight="1" x14ac:dyDescent="0.45"/>
    <row r="310" ht="15" hidden="1" customHeight="1" x14ac:dyDescent="0.45"/>
    <row r="311" ht="15" hidden="1" customHeight="1" x14ac:dyDescent="0.45"/>
    <row r="312" ht="15" hidden="1" customHeight="1" x14ac:dyDescent="0.45"/>
    <row r="313" ht="15" hidden="1" customHeight="1" x14ac:dyDescent="0.45"/>
    <row r="314" ht="15" hidden="1" customHeight="1" x14ac:dyDescent="0.45"/>
    <row r="315" ht="15" hidden="1" customHeight="1" x14ac:dyDescent="0.45"/>
    <row r="316" ht="15" hidden="1" customHeight="1" x14ac:dyDescent="0.45"/>
    <row r="317" ht="15" hidden="1" customHeight="1" x14ac:dyDescent="0.45"/>
    <row r="318" ht="15" hidden="1" customHeight="1" x14ac:dyDescent="0.45"/>
    <row r="319" ht="15" hidden="1" customHeight="1" x14ac:dyDescent="0.45"/>
    <row r="320" ht="15" hidden="1" customHeight="1" x14ac:dyDescent="0.45"/>
    <row r="321" ht="15" hidden="1" customHeight="1" x14ac:dyDescent="0.45"/>
    <row r="322" ht="15" hidden="1" customHeight="1" x14ac:dyDescent="0.45"/>
    <row r="323" ht="15" hidden="1" customHeight="1" x14ac:dyDescent="0.45"/>
    <row r="324" ht="15" hidden="1" customHeight="1" x14ac:dyDescent="0.45"/>
    <row r="325" ht="15" hidden="1" customHeight="1" x14ac:dyDescent="0.45"/>
    <row r="326" ht="15" hidden="1" customHeight="1" x14ac:dyDescent="0.45"/>
    <row r="327" ht="15" hidden="1" customHeight="1" x14ac:dyDescent="0.45"/>
    <row r="328" ht="15" hidden="1" customHeight="1" x14ac:dyDescent="0.45"/>
    <row r="329" ht="15" hidden="1" customHeight="1" x14ac:dyDescent="0.45"/>
    <row r="330" ht="15" hidden="1" customHeight="1" x14ac:dyDescent="0.45"/>
    <row r="331" ht="15" hidden="1" customHeight="1" x14ac:dyDescent="0.45"/>
    <row r="332" ht="15" hidden="1" customHeight="1" x14ac:dyDescent="0.45"/>
    <row r="333" ht="15" hidden="1" customHeight="1" x14ac:dyDescent="0.45"/>
    <row r="334" ht="15" hidden="1" customHeight="1" x14ac:dyDescent="0.45"/>
    <row r="335" ht="15" hidden="1" customHeight="1" x14ac:dyDescent="0.45"/>
    <row r="336" ht="15" hidden="1" customHeight="1" x14ac:dyDescent="0.45"/>
    <row r="337" ht="15" hidden="1" customHeight="1" x14ac:dyDescent="0.45"/>
    <row r="338" ht="15" hidden="1" customHeight="1" x14ac:dyDescent="0.45"/>
    <row r="339" ht="15" hidden="1" customHeight="1" x14ac:dyDescent="0.45"/>
    <row r="340" ht="15" hidden="1" customHeight="1" x14ac:dyDescent="0.45"/>
    <row r="341" ht="15" hidden="1" customHeight="1" x14ac:dyDescent="0.45"/>
    <row r="342" ht="15" hidden="1" customHeight="1" x14ac:dyDescent="0.45"/>
    <row r="343" ht="15" hidden="1" customHeight="1" x14ac:dyDescent="0.45"/>
    <row r="344" ht="15" hidden="1" customHeight="1" x14ac:dyDescent="0.45"/>
    <row r="345" ht="15" hidden="1" customHeight="1" x14ac:dyDescent="0.45"/>
    <row r="346" ht="15" hidden="1" customHeight="1" x14ac:dyDescent="0.45"/>
    <row r="347" ht="15" hidden="1" customHeight="1" x14ac:dyDescent="0.45"/>
    <row r="348" ht="15" hidden="1" customHeight="1" x14ac:dyDescent="0.45"/>
    <row r="349" ht="15" hidden="1" customHeight="1" x14ac:dyDescent="0.45"/>
    <row r="350" ht="15" hidden="1" customHeight="1" x14ac:dyDescent="0.45"/>
    <row r="351" ht="15" hidden="1" customHeight="1" x14ac:dyDescent="0.45"/>
    <row r="352" ht="15" hidden="1" customHeight="1" x14ac:dyDescent="0.45"/>
    <row r="353" ht="15" hidden="1" customHeight="1" x14ac:dyDescent="0.45"/>
    <row r="354" ht="15" hidden="1" customHeight="1" x14ac:dyDescent="0.45"/>
    <row r="355" ht="15" hidden="1" customHeight="1" x14ac:dyDescent="0.45"/>
    <row r="356" ht="15" hidden="1" customHeight="1" x14ac:dyDescent="0.45"/>
    <row r="357" ht="15" hidden="1" customHeight="1" x14ac:dyDescent="0.45"/>
    <row r="358" ht="15" hidden="1" customHeight="1" x14ac:dyDescent="0.45"/>
    <row r="359" ht="15" hidden="1" customHeight="1" x14ac:dyDescent="0.45"/>
    <row r="360" ht="15" hidden="1" customHeight="1" x14ac:dyDescent="0.45"/>
    <row r="361" ht="15" hidden="1" customHeight="1" x14ac:dyDescent="0.45"/>
    <row r="362" ht="15" hidden="1" customHeight="1" x14ac:dyDescent="0.45"/>
    <row r="363" ht="15" hidden="1" customHeight="1" x14ac:dyDescent="0.45"/>
    <row r="364" ht="15" hidden="1" customHeight="1" x14ac:dyDescent="0.45"/>
    <row r="365" ht="15" hidden="1" customHeight="1" x14ac:dyDescent="0.45"/>
    <row r="366" ht="15" hidden="1" customHeight="1" x14ac:dyDescent="0.45"/>
    <row r="367" ht="15" hidden="1" customHeight="1" x14ac:dyDescent="0.45"/>
    <row r="368" ht="15" hidden="1" customHeight="1" x14ac:dyDescent="0.45"/>
    <row r="369" ht="15" hidden="1" customHeight="1" x14ac:dyDescent="0.45"/>
    <row r="370" ht="15" hidden="1" customHeight="1" x14ac:dyDescent="0.45"/>
    <row r="371" ht="15" hidden="1" customHeight="1" x14ac:dyDescent="0.45"/>
    <row r="372" ht="15" hidden="1" customHeight="1" x14ac:dyDescent="0.45"/>
    <row r="373" ht="15" hidden="1" customHeight="1" x14ac:dyDescent="0.45"/>
    <row r="374" ht="15" hidden="1" customHeight="1" x14ac:dyDescent="0.45"/>
    <row r="375" ht="15" hidden="1" customHeight="1" x14ac:dyDescent="0.45"/>
    <row r="376" ht="15" hidden="1" customHeight="1" x14ac:dyDescent="0.45"/>
    <row r="377" ht="15" hidden="1" customHeight="1" x14ac:dyDescent="0.45"/>
    <row r="378" ht="15" hidden="1" customHeight="1" x14ac:dyDescent="0.45"/>
    <row r="379" ht="15" hidden="1" customHeight="1" x14ac:dyDescent="0.45"/>
    <row r="380" ht="15" hidden="1" customHeight="1" x14ac:dyDescent="0.45"/>
    <row r="381" ht="15" hidden="1" customHeight="1" x14ac:dyDescent="0.45"/>
    <row r="382" ht="15" hidden="1" customHeight="1" x14ac:dyDescent="0.45"/>
    <row r="383" ht="15" hidden="1" customHeight="1" x14ac:dyDescent="0.45"/>
    <row r="384" ht="15" hidden="1" customHeight="1" x14ac:dyDescent="0.45"/>
    <row r="385" ht="15" hidden="1" customHeight="1" x14ac:dyDescent="0.45"/>
    <row r="386" ht="15" hidden="1" customHeight="1" x14ac:dyDescent="0.45"/>
    <row r="387" ht="15" hidden="1" customHeight="1" x14ac:dyDescent="0.45"/>
    <row r="388" ht="15" hidden="1" customHeight="1" x14ac:dyDescent="0.45"/>
    <row r="389" ht="15" hidden="1" customHeight="1" x14ac:dyDescent="0.45"/>
    <row r="390" ht="15" hidden="1" customHeight="1" x14ac:dyDescent="0.45"/>
    <row r="391" ht="15" hidden="1" customHeight="1" x14ac:dyDescent="0.45"/>
    <row r="392" ht="15" hidden="1" customHeight="1" x14ac:dyDescent="0.45"/>
    <row r="393" ht="15" hidden="1" customHeight="1" x14ac:dyDescent="0.45"/>
    <row r="394" ht="15" hidden="1" customHeight="1" x14ac:dyDescent="0.45"/>
    <row r="395" ht="15" hidden="1" customHeight="1" x14ac:dyDescent="0.45"/>
    <row r="396" ht="15" hidden="1" customHeight="1" x14ac:dyDescent="0.45"/>
    <row r="397" ht="15" hidden="1" customHeight="1" x14ac:dyDescent="0.45"/>
  </sheetData>
  <sheetProtection password="E291" sheet="1" objects="1" scenarios="1"/>
  <mergeCells count="260">
    <mergeCell ref="K142:L144"/>
    <mergeCell ref="N181:Q183"/>
    <mergeCell ref="N169:Q171"/>
    <mergeCell ref="C172:F174"/>
    <mergeCell ref="G172:I174"/>
    <mergeCell ref="J172:M174"/>
    <mergeCell ref="N172:Q174"/>
    <mergeCell ref="N164:Q165"/>
    <mergeCell ref="G164:I165"/>
    <mergeCell ref="C87:C91"/>
    <mergeCell ref="C103:D104"/>
    <mergeCell ref="C105:D106"/>
    <mergeCell ref="E101:F102"/>
    <mergeCell ref="E103:F104"/>
    <mergeCell ref="E105:F106"/>
    <mergeCell ref="G101:J102"/>
    <mergeCell ref="G103:J104"/>
    <mergeCell ref="G105:J106"/>
    <mergeCell ref="D87:D91"/>
    <mergeCell ref="E87:E91"/>
    <mergeCell ref="F87:H91"/>
    <mergeCell ref="I87:J91"/>
    <mergeCell ref="E67:E71"/>
    <mergeCell ref="C52:C56"/>
    <mergeCell ref="D52:D56"/>
    <mergeCell ref="C72:C76"/>
    <mergeCell ref="D72:D76"/>
    <mergeCell ref="E72:E76"/>
    <mergeCell ref="F72:H76"/>
    <mergeCell ref="I72:J76"/>
    <mergeCell ref="K72:O76"/>
    <mergeCell ref="F190:L193"/>
    <mergeCell ref="B9:M10"/>
    <mergeCell ref="C181:F183"/>
    <mergeCell ref="G181:I183"/>
    <mergeCell ref="J181:M183"/>
    <mergeCell ref="J166:M168"/>
    <mergeCell ref="C169:F171"/>
    <mergeCell ref="G169:I171"/>
    <mergeCell ref="J169:M171"/>
    <mergeCell ref="C153:Q157"/>
    <mergeCell ref="C142:D144"/>
    <mergeCell ref="C139:D141"/>
    <mergeCell ref="K47:O51"/>
    <mergeCell ref="K52:O56"/>
    <mergeCell ref="K57:O61"/>
    <mergeCell ref="K62:O66"/>
    <mergeCell ref="K67:O71"/>
    <mergeCell ref="C101:D102"/>
    <mergeCell ref="I52:J56"/>
    <mergeCell ref="I57:J61"/>
    <mergeCell ref="I62:J66"/>
    <mergeCell ref="I67:J71"/>
    <mergeCell ref="C57:C61"/>
    <mergeCell ref="D57:D61"/>
    <mergeCell ref="C188:H189"/>
    <mergeCell ref="C175:F177"/>
    <mergeCell ref="G175:I177"/>
    <mergeCell ref="J175:M177"/>
    <mergeCell ref="N175:Q177"/>
    <mergeCell ref="C178:F180"/>
    <mergeCell ref="G178:I180"/>
    <mergeCell ref="J178:M180"/>
    <mergeCell ref="N178:Q180"/>
    <mergeCell ref="I188:L188"/>
    <mergeCell ref="C184:F186"/>
    <mergeCell ref="G184:I186"/>
    <mergeCell ref="J184:M186"/>
    <mergeCell ref="N184:Q186"/>
    <mergeCell ref="J164:M165"/>
    <mergeCell ref="C166:F168"/>
    <mergeCell ref="G166:I168"/>
    <mergeCell ref="N166:Q168"/>
    <mergeCell ref="C164:F165"/>
    <mergeCell ref="C145:D147"/>
    <mergeCell ref="E145:E147"/>
    <mergeCell ref="F145:J147"/>
    <mergeCell ref="K145:L147"/>
    <mergeCell ref="C161:Q162"/>
    <mergeCell ref="C136:D138"/>
    <mergeCell ref="R136:S138"/>
    <mergeCell ref="C130:D132"/>
    <mergeCell ref="C133:D135"/>
    <mergeCell ref="E127:E129"/>
    <mergeCell ref="F127:J129"/>
    <mergeCell ref="K127:L129"/>
    <mergeCell ref="E130:E132"/>
    <mergeCell ref="F130:J132"/>
    <mergeCell ref="K130:L132"/>
    <mergeCell ref="E133:E135"/>
    <mergeCell ref="C127:D129"/>
    <mergeCell ref="F133:J135"/>
    <mergeCell ref="K133:L135"/>
    <mergeCell ref="E136:E138"/>
    <mergeCell ref="F136:J138"/>
    <mergeCell ref="K136:L138"/>
    <mergeCell ref="R145:S147"/>
    <mergeCell ref="R139:S141"/>
    <mergeCell ref="R142:S144"/>
    <mergeCell ref="R124:S126"/>
    <mergeCell ref="C121:D123"/>
    <mergeCell ref="R118:S120"/>
    <mergeCell ref="C118:D120"/>
    <mergeCell ref="R121:S123"/>
    <mergeCell ref="E118:E120"/>
    <mergeCell ref="E121:E123"/>
    <mergeCell ref="E124:E126"/>
    <mergeCell ref="K118:L120"/>
    <mergeCell ref="K121:L123"/>
    <mergeCell ref="K124:L126"/>
    <mergeCell ref="F118:J120"/>
    <mergeCell ref="F121:J123"/>
    <mergeCell ref="F124:J126"/>
    <mergeCell ref="C124:D126"/>
    <mergeCell ref="O124:Q126"/>
    <mergeCell ref="O145:Q147"/>
    <mergeCell ref="M145:N147"/>
    <mergeCell ref="R127:S129"/>
    <mergeCell ref="R130:S132"/>
    <mergeCell ref="R133:S135"/>
    <mergeCell ref="P57:Q61"/>
    <mergeCell ref="D47:D51"/>
    <mergeCell ref="P47:Q51"/>
    <mergeCell ref="P52:Q56"/>
    <mergeCell ref="E39:E41"/>
    <mergeCell ref="E42:E46"/>
    <mergeCell ref="E47:E51"/>
    <mergeCell ref="E52:E56"/>
    <mergeCell ref="K42:O46"/>
    <mergeCell ref="K39:O41"/>
    <mergeCell ref="I39:J41"/>
    <mergeCell ref="F39:H41"/>
    <mergeCell ref="F42:H46"/>
    <mergeCell ref="F47:H51"/>
    <mergeCell ref="F52:H56"/>
    <mergeCell ref="F57:H61"/>
    <mergeCell ref="E57:E61"/>
    <mergeCell ref="I42:J46"/>
    <mergeCell ref="I47:J51"/>
    <mergeCell ref="R116:S117"/>
    <mergeCell ref="C116:D117"/>
    <mergeCell ref="C93:H94"/>
    <mergeCell ref="I93:L94"/>
    <mergeCell ref="C67:C71"/>
    <mergeCell ref="D67:D71"/>
    <mergeCell ref="P67:Q71"/>
    <mergeCell ref="C62:C66"/>
    <mergeCell ref="D62:D66"/>
    <mergeCell ref="P62:Q66"/>
    <mergeCell ref="C107:D108"/>
    <mergeCell ref="E107:F108"/>
    <mergeCell ref="G107:J108"/>
    <mergeCell ref="K107:Q108"/>
    <mergeCell ref="C109:D110"/>
    <mergeCell ref="E109:F110"/>
    <mergeCell ref="G109:J110"/>
    <mergeCell ref="K109:Q110"/>
    <mergeCell ref="C111:D112"/>
    <mergeCell ref="E111:F112"/>
    <mergeCell ref="G111:J112"/>
    <mergeCell ref="F62:H66"/>
    <mergeCell ref="F67:H71"/>
    <mergeCell ref="E62:E66"/>
    <mergeCell ref="L1:M2"/>
    <mergeCell ref="D3:F4"/>
    <mergeCell ref="B7:G8"/>
    <mergeCell ref="B5:I6"/>
    <mergeCell ref="O10:R11"/>
    <mergeCell ref="C39:C41"/>
    <mergeCell ref="E18:H18"/>
    <mergeCell ref="C42:C46"/>
    <mergeCell ref="P42:Q46"/>
    <mergeCell ref="P6:R7"/>
    <mergeCell ref="C47:C51"/>
    <mergeCell ref="J19:Q25"/>
    <mergeCell ref="C19:D20"/>
    <mergeCell ref="E19:H25"/>
    <mergeCell ref="P8:S9"/>
    <mergeCell ref="D42:D46"/>
    <mergeCell ref="P39:Q41"/>
    <mergeCell ref="F27:Q33"/>
    <mergeCell ref="J18:Q18"/>
    <mergeCell ref="D39:D41"/>
    <mergeCell ref="C27:E29"/>
    <mergeCell ref="P72:Q76"/>
    <mergeCell ref="C77:C81"/>
    <mergeCell ref="D77:D81"/>
    <mergeCell ref="E77:E81"/>
    <mergeCell ref="F77:H81"/>
    <mergeCell ref="I77:J81"/>
    <mergeCell ref="K77:O81"/>
    <mergeCell ref="P77:Q81"/>
    <mergeCell ref="C82:C86"/>
    <mergeCell ref="D82:D86"/>
    <mergeCell ref="E82:E86"/>
    <mergeCell ref="F82:H86"/>
    <mergeCell ref="I82:J86"/>
    <mergeCell ref="K82:O86"/>
    <mergeCell ref="P82:Q86"/>
    <mergeCell ref="K87:O91"/>
    <mergeCell ref="P87:Q91"/>
    <mergeCell ref="O116:Q117"/>
    <mergeCell ref="O118:Q120"/>
    <mergeCell ref="O121:Q123"/>
    <mergeCell ref="K101:Q102"/>
    <mergeCell ref="K103:Q104"/>
    <mergeCell ref="K105:Q106"/>
    <mergeCell ref="K111:Q112"/>
    <mergeCell ref="E116:E117"/>
    <mergeCell ref="K116:L117"/>
    <mergeCell ref="F116:J117"/>
    <mergeCell ref="O127:Q129"/>
    <mergeCell ref="O130:Q132"/>
    <mergeCell ref="O133:Q135"/>
    <mergeCell ref="O136:Q138"/>
    <mergeCell ref="O139:Q141"/>
    <mergeCell ref="O142:Q144"/>
    <mergeCell ref="M116:N117"/>
    <mergeCell ref="M118:N120"/>
    <mergeCell ref="M121:N123"/>
    <mergeCell ref="M124:N126"/>
    <mergeCell ref="M127:N129"/>
    <mergeCell ref="M130:N132"/>
    <mergeCell ref="M133:N135"/>
    <mergeCell ref="M136:N138"/>
    <mergeCell ref="M139:N141"/>
    <mergeCell ref="M142:N144"/>
    <mergeCell ref="E139:E141"/>
    <mergeCell ref="F139:J141"/>
    <mergeCell ref="K139:L141"/>
    <mergeCell ref="E142:E144"/>
    <mergeCell ref="F142:J144"/>
    <mergeCell ref="C199:E199"/>
    <mergeCell ref="F199:I199"/>
    <mergeCell ref="J199:L199"/>
    <mergeCell ref="M199:P199"/>
    <mergeCell ref="C200:E201"/>
    <mergeCell ref="F200:I201"/>
    <mergeCell ref="J200:L201"/>
    <mergeCell ref="M200:P201"/>
    <mergeCell ref="C202:E203"/>
    <mergeCell ref="F202:I203"/>
    <mergeCell ref="J202:L203"/>
    <mergeCell ref="M202:P203"/>
    <mergeCell ref="C210:E211"/>
    <mergeCell ref="F210:I211"/>
    <mergeCell ref="J210:L211"/>
    <mergeCell ref="M210:P211"/>
    <mergeCell ref="C204:E205"/>
    <mergeCell ref="F204:I205"/>
    <mergeCell ref="J204:L205"/>
    <mergeCell ref="M204:P205"/>
    <mergeCell ref="C206:E207"/>
    <mergeCell ref="F206:I207"/>
    <mergeCell ref="J206:L207"/>
    <mergeCell ref="M206:P207"/>
    <mergeCell ref="C208:E209"/>
    <mergeCell ref="F208:I209"/>
    <mergeCell ref="J208:L209"/>
    <mergeCell ref="M208:P209"/>
  </mergeCells>
  <conditionalFormatting sqref="D92 P92:Q92">
    <cfRule type="expression" dxfId="184" priority="147">
      <formula>IF(OR($C92=1,$C92=2,,$C92=3,$C92=4,$C92=5,$C92=6),1,0)</formula>
    </cfRule>
  </conditionalFormatting>
  <conditionalFormatting sqref="R118:R119 E105 K103 G103 G105 K105 K118 K121:K122 K124:K125 E118:F119 O118 F121:F122 F124:F125">
    <cfRule type="expression" dxfId="183" priority="141">
      <formula>IF(OR($C103="n/a",$C103="na",$C103="not applicable"),0,IF($C103&lt;&gt;"",1,0))</formula>
    </cfRule>
  </conditionalFormatting>
  <conditionalFormatting sqref="E121:E122">
    <cfRule type="expression" dxfId="182" priority="119">
      <formula>IF(OR($C121="n/a",$C121="na",$C121="not applicable"),0,IF($C121&lt;&gt;"",1,0))</formula>
    </cfRule>
  </conditionalFormatting>
  <conditionalFormatting sqref="E124:E125">
    <cfRule type="expression" dxfId="181" priority="118">
      <formula>IF(OR($C124="n/a",$C124="na",$C124="not applicable"),0,IF($C124&lt;&gt;"",1,0))</formula>
    </cfRule>
  </conditionalFormatting>
  <conditionalFormatting sqref="G175:Q177">
    <cfRule type="expression" dxfId="180" priority="92">
      <formula>IF(OR($C175="n/a",$C175="na",$C175="not applicable"),0,IF($C175&lt;&gt;"",1,0))</formula>
    </cfRule>
  </conditionalFormatting>
  <conditionalFormatting sqref="G166:Q168">
    <cfRule type="expression" dxfId="179" priority="95">
      <formula>IF(OR($C166="n/a",$C166="na",$C166="not applicable"),0,IF($C166&lt;&gt;"",1,0))</formula>
    </cfRule>
  </conditionalFormatting>
  <conditionalFormatting sqref="R121:R122">
    <cfRule type="expression" dxfId="178" priority="107">
      <formula>IF(OR($C121="n/a",$C121="na",$C121="not applicable"),0,IF($C121&lt;&gt;"",1,0))</formula>
    </cfRule>
  </conditionalFormatting>
  <conditionalFormatting sqref="R124:R125">
    <cfRule type="expression" dxfId="177" priority="106">
      <formula>IF(OR($C124="n/a",$C124="na",$C124="not applicable"),0,IF($C124&lt;&gt;"",1,0))</formula>
    </cfRule>
  </conditionalFormatting>
  <conditionalFormatting sqref="G172:Q174">
    <cfRule type="expression" dxfId="176" priority="80">
      <formula>IF(OR($C172="n/a",$C172="na",$C172="not applicable"),0,IF($C172&lt;&gt;"",1,0))</formula>
    </cfRule>
  </conditionalFormatting>
  <conditionalFormatting sqref="G178:Q180">
    <cfRule type="expression" dxfId="175" priority="91">
      <formula>IF(OR($C178="n/a",$C178="na",$C178="not applicable"),0,IF($C178&lt;&gt;"",1,0))</formula>
    </cfRule>
  </conditionalFormatting>
  <conditionalFormatting sqref="G169:Q171">
    <cfRule type="expression" dxfId="174" priority="94">
      <formula>IF(OR($C169="n/a",$C169="na",$C169="not applicable"),0,IF($C169&lt;&gt;"",1,0))</formula>
    </cfRule>
  </conditionalFormatting>
  <conditionalFormatting sqref="G181:Q183">
    <cfRule type="expression" dxfId="173" priority="90">
      <formula>IF(OR($C181="n/a",$C181="na",$C181="not applicable"),0,IF($C181&lt;&gt;"",1,0))</formula>
    </cfRule>
  </conditionalFormatting>
  <conditionalFormatting sqref="F190:L193">
    <cfRule type="expression" dxfId="172" priority="89">
      <formula>IF($I$188&lt;&gt;"",1,0)</formula>
    </cfRule>
  </conditionalFormatting>
  <conditionalFormatting sqref="E107 G107 K107">
    <cfRule type="expression" dxfId="171" priority="75">
      <formula>IF(OR($C107="n/a",$C107="na",$C107="not applicable"),0,IF($C107&lt;&gt;"",1,0))</formula>
    </cfRule>
  </conditionalFormatting>
  <conditionalFormatting sqref="E109 G109 K109">
    <cfRule type="expression" dxfId="170" priority="74">
      <formula>IF(OR($C109="n/a",$C109="na",$C109="not applicable"),0,IF($C109&lt;&gt;"",1,0))</formula>
    </cfRule>
  </conditionalFormatting>
  <conditionalFormatting sqref="E103">
    <cfRule type="expression" dxfId="169" priority="180">
      <formula>IF(OR($C103="n/a",$C103="na",$C103="not applicable"),0,IF($C103&lt;&gt;"",1,0))</formula>
    </cfRule>
  </conditionalFormatting>
  <conditionalFormatting sqref="E111 G111 K111">
    <cfRule type="expression" dxfId="168" priority="73">
      <formula>IF(OR($C111="n/a",$C111="na",$C111="not applicable"),0,IF($C111&lt;&gt;"",1,0))</formula>
    </cfRule>
  </conditionalFormatting>
  <conditionalFormatting sqref="E139:E140">
    <cfRule type="expression" dxfId="167" priority="53">
      <formula>IF(OR($C139="n/a",$C139="na",$C139="not applicable"),0,IF($C139&lt;&gt;"",1,0))</formula>
    </cfRule>
  </conditionalFormatting>
  <conditionalFormatting sqref="K127:K128 F127:F128">
    <cfRule type="expression" dxfId="166" priority="70">
      <formula>IF(OR($C127="n/a",$C127="na",$C127="not applicable"),0,IF($C127&lt;&gt;"",1,0))</formula>
    </cfRule>
  </conditionalFormatting>
  <conditionalFormatting sqref="E127:E128">
    <cfRule type="expression" dxfId="165" priority="69">
      <formula>IF(OR($C127="n/a",$C127="na",$C127="not applicable"),0,IF($C127&lt;&gt;"",1,0))</formula>
    </cfRule>
  </conditionalFormatting>
  <conditionalFormatting sqref="R127:R128">
    <cfRule type="expression" dxfId="164" priority="68">
      <formula>IF(OR($C127="n/a",$C127="na",$C127="not applicable"),0,IF($C127&lt;&gt;"",1,0))</formula>
    </cfRule>
  </conditionalFormatting>
  <conditionalFormatting sqref="K142:K143 F142:F143">
    <cfRule type="expression" dxfId="163" priority="50">
      <formula>IF(OR($C142="n/a",$C142="na",$C142="not applicable"),0,IF($C142&lt;&gt;"",1,0))</formula>
    </cfRule>
  </conditionalFormatting>
  <conditionalFormatting sqref="K130:K131 F130:F131">
    <cfRule type="expression" dxfId="162" priority="66">
      <formula>IF(OR($C130="n/a",$C130="na",$C130="not applicable"),0,IF($C130&lt;&gt;"",1,0))</formula>
    </cfRule>
  </conditionalFormatting>
  <conditionalFormatting sqref="E130:E131">
    <cfRule type="expression" dxfId="161" priority="65">
      <formula>IF(OR($C130="n/a",$C130="na",$C130="not applicable"),0,IF($C130&lt;&gt;"",1,0))</formula>
    </cfRule>
  </conditionalFormatting>
  <conditionalFormatting sqref="R130:R131">
    <cfRule type="expression" dxfId="160" priority="64">
      <formula>IF(OR($C130="n/a",$C130="na",$C130="not applicable"),0,IF($C130&lt;&gt;"",1,0))</formula>
    </cfRule>
  </conditionalFormatting>
  <conditionalFormatting sqref="K133:K134 F133:F134">
    <cfRule type="expression" dxfId="159" priority="62">
      <formula>IF(OR($C133="n/a",$C133="na",$C133="not applicable"),0,IF($C133&lt;&gt;"",1,0))</formula>
    </cfRule>
  </conditionalFormatting>
  <conditionalFormatting sqref="E133:E134">
    <cfRule type="expression" dxfId="158" priority="61">
      <formula>IF(OR($C133="n/a",$C133="na",$C133="not applicable"),0,IF($C133&lt;&gt;"",1,0))</formula>
    </cfRule>
  </conditionalFormatting>
  <conditionalFormatting sqref="R133:R134">
    <cfRule type="expression" dxfId="157" priority="60">
      <formula>IF(OR($C133="n/a",$C133="na",$C133="not applicable"),0,IF($C133&lt;&gt;"",1,0))</formula>
    </cfRule>
  </conditionalFormatting>
  <conditionalFormatting sqref="R145:R146">
    <cfRule type="expression" dxfId="156" priority="44">
      <formula>IF(OR($C145="n/a",$C145="na",$C145="not applicable"),0,IF($C145&lt;&gt;"",1,0))</formula>
    </cfRule>
  </conditionalFormatting>
  <conditionalFormatting sqref="K136:K137 F136:F137">
    <cfRule type="expression" dxfId="155" priority="58">
      <formula>IF(OR($C136="n/a",$C136="na",$C136="not applicable"),0,IF($C136&lt;&gt;"",1,0))</formula>
    </cfRule>
  </conditionalFormatting>
  <conditionalFormatting sqref="E136:E137">
    <cfRule type="expression" dxfId="154" priority="57">
      <formula>IF(OR($C136="n/a",$C136="na",$C136="not applicable"),0,IF($C136&lt;&gt;"",1,0))</formula>
    </cfRule>
  </conditionalFormatting>
  <conditionalFormatting sqref="R136:R137">
    <cfRule type="expression" dxfId="153" priority="56">
      <formula>IF(OR($C136="n/a",$C136="na",$C136="not applicable"),0,IF($C136&lt;&gt;"",1,0))</formula>
    </cfRule>
  </conditionalFormatting>
  <conditionalFormatting sqref="K139:K140 F139:F140">
    <cfRule type="expression" dxfId="152" priority="54">
      <formula>IF(OR($C139="n/a",$C139="na",$C139="not applicable"),0,IF($C139&lt;&gt;"",1,0))</formula>
    </cfRule>
  </conditionalFormatting>
  <conditionalFormatting sqref="R139:R140">
    <cfRule type="expression" dxfId="151" priority="52">
      <formula>IF(OR($C139="n/a",$C139="na",$C139="not applicable"),0,IF($C139&lt;&gt;"",1,0))</formula>
    </cfRule>
  </conditionalFormatting>
  <conditionalFormatting sqref="E142:E143">
    <cfRule type="expression" dxfId="150" priority="49">
      <formula>IF(OR($C142="n/a",$C142="na",$C142="not applicable"),0,IF($C142&lt;&gt;"",1,0))</formula>
    </cfRule>
  </conditionalFormatting>
  <conditionalFormatting sqref="R142:R143">
    <cfRule type="expression" dxfId="149" priority="48">
      <formula>IF(OR($C142="n/a",$C142="na",$C142="not applicable"),0,IF($C142&lt;&gt;"",1,0))</formula>
    </cfRule>
  </conditionalFormatting>
  <conditionalFormatting sqref="K145:K146 F145:F146">
    <cfRule type="expression" dxfId="148" priority="46">
      <formula>IF(OR($C145="n/a",$C145="na",$C145="not applicable"),0,IF($C145&lt;&gt;"",1,0))</formula>
    </cfRule>
  </conditionalFormatting>
  <conditionalFormatting sqref="E145:E146">
    <cfRule type="expression" dxfId="147" priority="45">
      <formula>IF(OR($C145="n/a",$C145="na",$C145="not applicable"),0,IF($C145&lt;&gt;"",1,0))</formula>
    </cfRule>
  </conditionalFormatting>
  <conditionalFormatting sqref="G184:Q186">
    <cfRule type="expression" dxfId="146" priority="42">
      <formula>IF(OR($C184="n/a",$C184="na",$C184="not applicable"),0,IF($C184&lt;&gt;"",1,0))</formula>
    </cfRule>
  </conditionalFormatting>
  <conditionalFormatting sqref="D42:Q91">
    <cfRule type="expression" dxfId="145" priority="25">
      <formula>IF(OR($C42="",$C42="Not used"),1,0)</formula>
    </cfRule>
  </conditionalFormatting>
  <conditionalFormatting sqref="O121">
    <cfRule type="expression" dxfId="144" priority="24">
      <formula>IF(OR($C121="n/a",$C121="na",$C121="not applicable"),0,IF($C121&lt;&gt;"",1,0))</formula>
    </cfRule>
  </conditionalFormatting>
  <conditionalFormatting sqref="O124">
    <cfRule type="expression" dxfId="143" priority="23">
      <formula>IF(OR($C124="n/a",$C124="na",$C124="not applicable"),0,IF($C124&lt;&gt;"",1,0))</formula>
    </cfRule>
  </conditionalFormatting>
  <conditionalFormatting sqref="O127">
    <cfRule type="expression" dxfId="142" priority="22">
      <formula>IF(OR($C127="n/a",$C127="na",$C127="not applicable"),0,IF($C127&lt;&gt;"",1,0))</formula>
    </cfRule>
  </conditionalFormatting>
  <conditionalFormatting sqref="O130">
    <cfRule type="expression" dxfId="141" priority="21">
      <formula>IF(OR($C130="n/a",$C130="na",$C130="not applicable"),0,IF($C130&lt;&gt;"",1,0))</formula>
    </cfRule>
  </conditionalFormatting>
  <conditionalFormatting sqref="O133">
    <cfRule type="expression" dxfId="140" priority="20">
      <formula>IF(OR($C133="n/a",$C133="na",$C133="not applicable"),0,IF($C133&lt;&gt;"",1,0))</formula>
    </cfRule>
  </conditionalFormatting>
  <conditionalFormatting sqref="O136">
    <cfRule type="expression" dxfId="139" priority="19">
      <formula>IF(OR($C136="n/a",$C136="na",$C136="not applicable"),0,IF($C136&lt;&gt;"",1,0))</formula>
    </cfRule>
  </conditionalFormatting>
  <conditionalFormatting sqref="O139">
    <cfRule type="expression" dxfId="138" priority="18">
      <formula>IF(OR($C139="n/a",$C139="na",$C139="not applicable"),0,IF($C139&lt;&gt;"",1,0))</formula>
    </cfRule>
  </conditionalFormatting>
  <conditionalFormatting sqref="O142">
    <cfRule type="expression" dxfId="137" priority="17">
      <formula>IF(OR($C142="n/a",$C142="na",$C142="not applicable"),0,IF($C142&lt;&gt;"",1,0))</formula>
    </cfRule>
  </conditionalFormatting>
  <conditionalFormatting sqref="O145">
    <cfRule type="expression" dxfId="136" priority="16">
      <formula>IF(OR($C145="n/a",$C145="na",$C145="not applicable"),0,IF($C145&lt;&gt;"",1,0))</formula>
    </cfRule>
  </conditionalFormatting>
  <conditionalFormatting sqref="M118">
    <cfRule type="expression" dxfId="135" priority="15">
      <formula>IF(OR($C118="n/a",$C118="na",$C118="not applicable"),0,IF($C118&lt;&gt;"",1,0))</formula>
    </cfRule>
  </conditionalFormatting>
  <conditionalFormatting sqref="M121">
    <cfRule type="expression" dxfId="134" priority="14">
      <formula>IF(OR($C121="n/a",$C121="na",$C121="not applicable"),0,IF($C121&lt;&gt;"",1,0))</formula>
    </cfRule>
  </conditionalFormatting>
  <conditionalFormatting sqref="M124">
    <cfRule type="expression" dxfId="133" priority="13">
      <formula>IF(OR($C124="n/a",$C124="na",$C124="not applicable"),0,IF($C124&lt;&gt;"",1,0))</formula>
    </cfRule>
  </conditionalFormatting>
  <conditionalFormatting sqref="M127">
    <cfRule type="expression" dxfId="132" priority="12">
      <formula>IF(OR($C127="n/a",$C127="na",$C127="not applicable"),0,IF($C127&lt;&gt;"",1,0))</formula>
    </cfRule>
  </conditionalFormatting>
  <conditionalFormatting sqref="M130">
    <cfRule type="expression" dxfId="131" priority="11">
      <formula>IF(OR($C130="n/a",$C130="na",$C130="not applicable"),0,IF($C130&lt;&gt;"",1,0))</formula>
    </cfRule>
  </conditionalFormatting>
  <conditionalFormatting sqref="M133">
    <cfRule type="expression" dxfId="130" priority="10">
      <formula>IF(OR($C133="n/a",$C133="na",$C133="not applicable"),0,IF($C133&lt;&gt;"",1,0))</formula>
    </cfRule>
  </conditionalFormatting>
  <conditionalFormatting sqref="M136">
    <cfRule type="expression" dxfId="129" priority="9">
      <formula>IF(OR($C136="n/a",$C136="na",$C136="not applicable"),0,IF($C136&lt;&gt;"",1,0))</formula>
    </cfRule>
  </conditionalFormatting>
  <conditionalFormatting sqref="M139">
    <cfRule type="expression" dxfId="128" priority="8">
      <formula>IF(OR($C139="n/a",$C139="na",$C139="not applicable"),0,IF($C139&lt;&gt;"",1,0))</formula>
    </cfRule>
  </conditionalFormatting>
  <conditionalFormatting sqref="M142">
    <cfRule type="expression" dxfId="127" priority="7">
      <formula>IF(OR($C142="n/a",$C142="na",$C142="not applicable"),0,IF($C142&lt;&gt;"",1,0))</formula>
    </cfRule>
  </conditionalFormatting>
  <conditionalFormatting sqref="M145">
    <cfRule type="expression" dxfId="126" priority="6">
      <formula>IF(OR($C145="n/a",$C145="na",$C145="not applicable"),0,IF($C145&lt;&gt;"",1,0))</formula>
    </cfRule>
  </conditionalFormatting>
  <conditionalFormatting sqref="F202:P203">
    <cfRule type="expression" dxfId="125" priority="5">
      <formula>IF(OR($C202="n/a",$C202="na",$C202="not applicable"),0,IF($C202&lt;&gt;"",1,0))</formula>
    </cfRule>
  </conditionalFormatting>
  <conditionalFormatting sqref="F204:P205">
    <cfRule type="expression" dxfId="124" priority="4">
      <formula>IF(OR($C204="n/a",$C204="na",$C204="not applicable"),0,IF($C204&lt;&gt;"",1,0))</formula>
    </cfRule>
  </conditionalFormatting>
  <conditionalFormatting sqref="F206:P207">
    <cfRule type="expression" dxfId="123" priority="3">
      <formula>IF(OR($C206="n/a",$C206="na",$C206="not applicable"),0,IF($C206&lt;&gt;"",1,0))</formula>
    </cfRule>
  </conditionalFormatting>
  <conditionalFormatting sqref="F208:P209">
    <cfRule type="expression" dxfId="122" priority="2">
      <formula>IF(OR($C208="n/a",$C208="na",$C208="not applicable"),0,IF($C208&lt;&gt;"",1,0))</formula>
    </cfRule>
  </conditionalFormatting>
  <conditionalFormatting sqref="F210:P211">
    <cfRule type="expression" dxfId="121" priority="1">
      <formula>IF(OR($C210="n/a",$C210="na",$C210="not applicable"),0,IF($C210&lt;&gt;"",1,0))</formula>
    </cfRule>
  </conditionalFormatting>
  <dataValidations count="8">
    <dataValidation type="list" allowBlank="1" showInputMessage="1" showErrorMessage="1" sqref="I93:L94" xr:uid="{00000000-0002-0000-0500-000000000000}">
      <formula1>"A separate document has been provided with this form,This has been copied into the 'Gantt Chart' worksheet of this document"</formula1>
    </dataValidation>
    <dataValidation type="list" allowBlank="1" showInputMessage="1" showErrorMessage="1" sqref="D92" xr:uid="{00000000-0002-0000-0500-000001000000}">
      <formula1>"Feasibility Study,Preliminary EngineeringDetailed design,Construction,Commissioning"</formula1>
    </dataValidation>
    <dataValidation type="list" allowBlank="1" showInputMessage="1" showErrorMessage="1" sqref="R118:S147" xr:uid="{00000000-0002-0000-0500-000002000000}">
      <formula1>"Yes"</formula1>
    </dataValidation>
    <dataValidation type="list" allowBlank="1" showInputMessage="1" showErrorMessage="1" sqref="N178:N179 N166:N167 N169:N170 N181:N182 N175:N176 N172:N173 G166:I186 N184:N185" xr:uid="{00000000-0002-0000-0500-000003000000}">
      <formula1>"High,Medium, Low"</formula1>
    </dataValidation>
    <dataValidation type="list" allowBlank="1" showInputMessage="1" showErrorMessage="1" sqref="I188" xr:uid="{00000000-0002-0000-0500-000004000000}">
      <formula1>"These documents have been provided with this form"</formula1>
    </dataValidation>
    <dataValidation type="list" allowBlank="1" showInputMessage="1" showErrorMessage="1" sqref="C42:C91" xr:uid="{00000000-0002-0000-0500-000005000000}">
      <formula1>"Not used,1,2,3,4,5,6,7,8,9,10"</formula1>
    </dataValidation>
    <dataValidation type="list" allowBlank="1" showInputMessage="1" showErrorMessage="1" sqref="O145 O118 O121 O124 O127 O130 O133 O136 O139 O142" xr:uid="{00000000-0002-0000-0500-000006000000}">
      <formula1>$X$103:$X$107</formula1>
    </dataValidation>
    <dataValidation type="list" allowBlank="1" showInputMessage="1" showErrorMessage="1" sqref="D42:D91" xr:uid="{00000000-0002-0000-0500-000007000000}">
      <formula1>"Detailed design,Construction,Commissioning"</formula1>
    </dataValidation>
  </dataValidations>
  <hyperlinks>
    <hyperlink ref="L1:M2" location="'Home page'!A1" display="Click here to go back to the home page" xr:uid="{00000000-0004-0000-0500-000000000000}"/>
  </hyperlinks>
  <pageMargins left="0.7" right="0.7" top="0.75" bottom="0.75" header="0.3" footer="0.3"/>
  <pageSetup paperSize="9" scale="3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8000000}">
          <x14:formula1>
            <xm:f>'HIDE-Drop downs'!$B$4:$B$28</xm:f>
          </x14:formula1>
          <xm:sqref>P42:Q92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92D050"/>
    <pageSetUpPr fitToPage="1"/>
  </sheetPr>
  <dimension ref="A1:DI907"/>
  <sheetViews>
    <sheetView zoomScale="80" zoomScaleNormal="80" workbookViewId="0"/>
  </sheetViews>
  <sheetFormatPr defaultColWidth="0" defaultRowHeight="14.25" zeroHeight="1" x14ac:dyDescent="0.45"/>
  <cols>
    <col min="1" max="1" width="4.59765625" style="29" customWidth="1"/>
    <col min="2" max="2" width="10.59765625" style="29" customWidth="1"/>
    <col min="3" max="3" width="64.1328125" style="29" customWidth="1"/>
    <col min="4" max="8" width="19.1328125" style="29" customWidth="1"/>
    <col min="9" max="9" width="19.86328125" style="29" customWidth="1"/>
    <col min="10" max="12" width="18.1328125" style="29" customWidth="1"/>
    <col min="13" max="17" width="18.59765625" style="29" customWidth="1"/>
    <col min="18" max="33" width="19" style="29" customWidth="1"/>
    <col min="34" max="35" width="18.265625" style="29" customWidth="1"/>
    <col min="36" max="40" width="18.265625" style="29" hidden="1" customWidth="1"/>
    <col min="41" max="41" width="16.73046875" style="29" hidden="1" customWidth="1" collapsed="1"/>
    <col min="42" max="43" width="16.73046875" style="29" hidden="1" customWidth="1"/>
    <col min="44" max="44" width="30.73046875" style="29" hidden="1" customWidth="1"/>
    <col min="45" max="46" width="9.1328125" style="29" hidden="1" customWidth="1"/>
    <col min="47" max="47" width="24.3984375" style="29" hidden="1" customWidth="1"/>
    <col min="48" max="48" width="17.265625" style="29" hidden="1" customWidth="1"/>
    <col min="49" max="49" width="20.59765625" style="29" hidden="1" customWidth="1"/>
    <col min="50" max="50" width="25.59765625" style="29" hidden="1" customWidth="1"/>
    <col min="51" max="51" width="24.265625" style="29" hidden="1" customWidth="1"/>
    <col min="52" max="52" width="5.3984375" style="29" hidden="1" customWidth="1"/>
    <col min="53" max="53" width="4.86328125" style="29" hidden="1" customWidth="1"/>
    <col min="54" max="54" width="18.59765625" style="29" hidden="1" customWidth="1"/>
    <col min="55" max="57" width="20.86328125" style="29" hidden="1" customWidth="1"/>
    <col min="58" max="58" width="19.265625" style="29" hidden="1" customWidth="1"/>
    <col min="59" max="59" width="7.86328125" style="29" hidden="1" customWidth="1"/>
    <col min="60" max="60" width="4.86328125" style="29" hidden="1" customWidth="1"/>
    <col min="61" max="61" width="47.59765625" style="29" hidden="1" customWidth="1"/>
    <col min="62" max="62" width="11.265625" style="29" hidden="1" customWidth="1"/>
    <col min="63" max="66" width="16.73046875" style="29" hidden="1" customWidth="1"/>
    <col min="67" max="75" width="18.73046875" style="29" hidden="1" customWidth="1"/>
    <col min="76" max="78" width="16.73046875" style="29" hidden="1" customWidth="1"/>
    <col min="79" max="79" width="13.73046875" style="29" hidden="1" customWidth="1"/>
    <col min="80" max="80" width="7.3984375" style="29" hidden="1" customWidth="1"/>
    <col min="81" max="81" width="9.1328125" style="43" hidden="1" customWidth="1"/>
    <col min="82" max="84" width="20.59765625" style="29" hidden="1" customWidth="1"/>
    <col min="85" max="87" width="16.73046875" style="29" hidden="1" customWidth="1"/>
    <col min="88" max="96" width="17.73046875" style="29" hidden="1" customWidth="1"/>
    <col min="97" max="97" width="16.73046875" style="29" hidden="1" customWidth="1" collapsed="1"/>
    <col min="98" max="99" width="16.73046875" style="29" hidden="1" customWidth="1"/>
    <col min="100" max="100" width="12.265625" style="29" hidden="1" customWidth="1"/>
    <col min="101" max="16384" width="9.1328125" style="279" hidden="1"/>
  </cols>
  <sheetData>
    <row r="1" spans="1:58" s="29" customFormat="1" ht="27" customHeight="1" x14ac:dyDescent="0.5">
      <c r="A1" s="43"/>
      <c r="C1" s="43"/>
      <c r="D1" s="43"/>
      <c r="E1" s="45"/>
      <c r="F1" s="43"/>
      <c r="G1" s="43"/>
      <c r="H1" s="409" t="s">
        <v>740</v>
      </c>
      <c r="I1" s="126" t="s">
        <v>76</v>
      </c>
      <c r="J1" s="107"/>
      <c r="K1" s="231" t="str">
        <f>'Home page'!$Y$1</f>
        <v/>
      </c>
      <c r="L1" s="67"/>
      <c r="M1" s="43"/>
      <c r="N1" s="43"/>
      <c r="O1" s="43"/>
      <c r="P1" s="43"/>
      <c r="Q1" s="43"/>
      <c r="R1" s="43"/>
      <c r="S1" s="43"/>
      <c r="T1" s="43"/>
      <c r="U1" s="43"/>
      <c r="V1" s="43"/>
      <c r="W1" s="43"/>
      <c r="X1" s="43"/>
      <c r="Y1" s="43"/>
      <c r="Z1" s="43"/>
      <c r="AA1" s="43"/>
      <c r="AB1" s="43"/>
      <c r="AC1" s="43"/>
      <c r="AD1" s="43"/>
      <c r="AE1" s="43"/>
      <c r="AF1" s="43"/>
      <c r="AG1" s="43" t="s">
        <v>1131</v>
      </c>
      <c r="AH1" s="43"/>
      <c r="AI1" s="43"/>
      <c r="AJ1" s="29" t="s">
        <v>1091</v>
      </c>
    </row>
    <row r="2" spans="1:58" s="29" customFormat="1" ht="27" customHeight="1" x14ac:dyDescent="0.7">
      <c r="A2" s="43"/>
      <c r="B2" s="42"/>
      <c r="C2" s="174" t="s">
        <v>65</v>
      </c>
      <c r="D2" s="175"/>
      <c r="E2" s="67"/>
      <c r="F2" s="43"/>
      <c r="G2" s="132"/>
      <c r="H2" s="409"/>
      <c r="I2" s="128" t="s">
        <v>622</v>
      </c>
      <c r="J2" s="127" t="s">
        <v>796</v>
      </c>
      <c r="K2" s="47"/>
      <c r="L2" s="67"/>
      <c r="M2" s="43"/>
      <c r="N2" s="43"/>
      <c r="O2" s="43"/>
      <c r="P2" s="43"/>
      <c r="Q2" s="43"/>
      <c r="R2" s="43"/>
      <c r="S2" s="43"/>
      <c r="T2" s="43"/>
      <c r="U2" s="43"/>
      <c r="V2" s="62"/>
      <c r="W2" s="43"/>
      <c r="X2" s="43"/>
      <c r="Y2" s="43"/>
      <c r="Z2" s="43"/>
      <c r="AA2" s="43"/>
      <c r="AB2" s="43"/>
      <c r="AC2" s="43"/>
      <c r="AD2" s="43"/>
      <c r="AE2" s="43"/>
      <c r="AF2" s="43"/>
      <c r="AG2" s="43"/>
      <c r="AH2" s="43"/>
      <c r="AI2" s="43"/>
    </row>
    <row r="3" spans="1:58" s="29" customFormat="1" ht="8.25" customHeight="1" x14ac:dyDescent="0.7">
      <c r="A3" s="43"/>
      <c r="B3" s="42"/>
      <c r="C3" s="608" t="str">
        <f>'Home page'!H3</f>
        <v>Phase 2 Application Form</v>
      </c>
      <c r="D3" s="608"/>
      <c r="E3" s="214"/>
      <c r="F3" s="43"/>
      <c r="G3" s="27"/>
      <c r="H3" s="409"/>
      <c r="I3" s="129"/>
      <c r="J3" s="108"/>
      <c r="K3" s="47"/>
      <c r="L3" s="67"/>
      <c r="M3" s="43"/>
      <c r="N3" s="43"/>
      <c r="O3" s="43"/>
      <c r="P3" s="43"/>
      <c r="Q3" s="43"/>
      <c r="R3" s="43"/>
      <c r="S3" s="43"/>
      <c r="T3" s="43"/>
      <c r="U3" s="43"/>
      <c r="V3" s="43"/>
      <c r="W3" s="43"/>
      <c r="X3" s="43"/>
      <c r="Y3" s="43"/>
      <c r="Z3" s="43"/>
      <c r="AA3" s="43"/>
      <c r="AB3" s="43"/>
      <c r="AC3" s="43"/>
      <c r="AD3" s="43"/>
      <c r="AE3" s="43"/>
      <c r="AF3" s="43"/>
      <c r="AG3" s="43"/>
      <c r="AH3" s="43"/>
      <c r="AI3" s="43"/>
    </row>
    <row r="4" spans="1:58" s="29" customFormat="1" ht="16.5" customHeight="1" x14ac:dyDescent="0.7">
      <c r="A4" s="43"/>
      <c r="B4" s="42"/>
      <c r="C4" s="608"/>
      <c r="D4" s="608"/>
      <c r="E4" s="214"/>
      <c r="F4" s="43"/>
      <c r="G4" s="27"/>
      <c r="H4" s="144"/>
      <c r="I4" s="109"/>
      <c r="J4" s="108" t="s">
        <v>797</v>
      </c>
      <c r="K4" s="106"/>
      <c r="L4" s="106"/>
      <c r="M4" s="106"/>
      <c r="N4" s="43"/>
      <c r="O4" s="43"/>
      <c r="P4" s="43"/>
      <c r="Q4" s="43"/>
      <c r="R4" s="43"/>
      <c r="S4" s="43"/>
      <c r="T4" s="43"/>
      <c r="U4" s="43"/>
      <c r="V4" s="43"/>
      <c r="W4" s="43"/>
      <c r="X4" s="43"/>
      <c r="Y4" s="43"/>
      <c r="Z4" s="43"/>
      <c r="AA4" s="43"/>
      <c r="AB4" s="43"/>
      <c r="AC4" s="43"/>
      <c r="AD4" s="43"/>
      <c r="AE4" s="43"/>
      <c r="AF4" s="43"/>
      <c r="AG4" s="43"/>
      <c r="AH4" s="43"/>
      <c r="AI4" s="43"/>
    </row>
    <row r="5" spans="1:58" s="29" customFormat="1" ht="17.25" customHeight="1" x14ac:dyDescent="0.55000000000000004">
      <c r="A5" s="43"/>
      <c r="C5" s="176"/>
      <c r="D5" s="176"/>
      <c r="E5" s="176"/>
      <c r="F5" s="176"/>
      <c r="G5" s="176"/>
      <c r="H5" s="176"/>
      <c r="I5" s="205"/>
      <c r="J5" s="108"/>
      <c r="K5" s="106"/>
      <c r="L5" s="106"/>
      <c r="M5" s="106"/>
      <c r="N5" s="43"/>
      <c r="O5" s="43"/>
      <c r="P5" s="43"/>
      <c r="Q5" s="43"/>
      <c r="R5" s="43"/>
      <c r="S5" s="43"/>
      <c r="T5" s="43"/>
      <c r="U5" s="43"/>
      <c r="V5" s="43"/>
      <c r="W5" s="43"/>
      <c r="X5" s="43"/>
      <c r="Y5" s="43"/>
      <c r="Z5" s="43"/>
      <c r="AA5" s="43"/>
      <c r="AB5" s="43"/>
      <c r="AC5" s="43"/>
      <c r="AD5" s="43"/>
      <c r="AE5" s="43"/>
      <c r="AF5" s="43"/>
      <c r="AG5" s="43"/>
      <c r="AH5" s="43"/>
      <c r="AI5" s="43"/>
    </row>
    <row r="6" spans="1:58" s="29" customFormat="1" ht="17.25" customHeight="1" x14ac:dyDescent="0.55000000000000004">
      <c r="A6" s="43"/>
      <c r="B6" s="176" t="str">
        <f>CONCATENATE('Home page'!L10,",  ",'Home page'!L13,",  ",'Home page'!L12)</f>
        <v>[Company name],  [Site name],  [Project title]</v>
      </c>
      <c r="C6" s="176"/>
      <c r="D6" s="176"/>
      <c r="E6" s="176"/>
      <c r="F6" s="176"/>
      <c r="G6" s="176"/>
      <c r="H6" s="176"/>
      <c r="I6" s="123"/>
      <c r="J6" s="415" t="s">
        <v>798</v>
      </c>
      <c r="K6" s="415"/>
      <c r="L6" s="415"/>
      <c r="M6" s="106"/>
      <c r="N6" s="43"/>
      <c r="O6" s="43"/>
      <c r="P6" s="43"/>
      <c r="Q6" s="43"/>
      <c r="R6" s="43"/>
      <c r="S6" s="43"/>
      <c r="T6" s="43"/>
      <c r="U6" s="43"/>
      <c r="V6" s="43"/>
      <c r="W6" s="43"/>
      <c r="X6" s="43"/>
      <c r="Y6" s="43"/>
      <c r="Z6" s="43"/>
      <c r="AA6" s="43"/>
      <c r="AB6" s="43"/>
      <c r="AC6" s="43"/>
      <c r="AD6" s="43"/>
      <c r="AE6" s="43"/>
      <c r="AF6" s="43"/>
      <c r="AG6" s="43"/>
      <c r="AH6" s="43"/>
      <c r="AI6" s="43"/>
    </row>
    <row r="7" spans="1:58" s="29" customFormat="1" ht="17.25" customHeight="1" x14ac:dyDescent="0.6">
      <c r="A7" s="43"/>
      <c r="B7" s="410" t="str">
        <f>'Home page'!D38</f>
        <v>Section 3 - Cost and finance</v>
      </c>
      <c r="C7" s="410"/>
      <c r="D7" s="410"/>
      <c r="E7" s="410"/>
      <c r="F7" s="410"/>
      <c r="G7" s="134"/>
      <c r="H7" s="144"/>
      <c r="I7" s="43"/>
      <c r="J7" s="415"/>
      <c r="K7" s="415"/>
      <c r="L7" s="415"/>
      <c r="M7" s="106"/>
      <c r="N7" s="43"/>
      <c r="O7" s="43"/>
      <c r="P7" s="43"/>
      <c r="Q7" s="43"/>
      <c r="R7" s="43"/>
      <c r="S7" s="43"/>
      <c r="T7" s="43"/>
      <c r="U7" s="43"/>
      <c r="V7" s="43"/>
      <c r="W7" s="43"/>
      <c r="X7" s="43"/>
      <c r="Y7" s="43"/>
      <c r="Z7" s="43"/>
      <c r="AA7" s="43"/>
      <c r="AB7" s="43"/>
      <c r="AC7" s="43"/>
      <c r="AD7" s="43"/>
      <c r="AE7" s="43"/>
      <c r="AF7" s="43"/>
      <c r="AG7" s="43"/>
      <c r="AH7" s="43"/>
      <c r="AI7" s="43"/>
    </row>
    <row r="8" spans="1:58" s="29" customFormat="1" ht="17.25" customHeight="1" x14ac:dyDescent="0.6">
      <c r="A8" s="43"/>
      <c r="B8" s="410"/>
      <c r="C8" s="410"/>
      <c r="D8" s="410"/>
      <c r="E8" s="410"/>
      <c r="F8" s="410"/>
      <c r="G8" s="134"/>
      <c r="H8" s="144"/>
      <c r="I8" s="112"/>
      <c r="J8" s="415" t="s">
        <v>623</v>
      </c>
      <c r="K8" s="415"/>
      <c r="L8" s="415"/>
      <c r="M8" s="415"/>
      <c r="N8" s="43"/>
      <c r="O8" s="43"/>
      <c r="P8" s="43"/>
      <c r="Q8" s="43"/>
      <c r="R8" s="43"/>
      <c r="S8" s="43"/>
      <c r="T8" s="43"/>
      <c r="U8" s="43"/>
      <c r="V8" s="43"/>
      <c r="W8" s="43"/>
      <c r="X8" s="43"/>
      <c r="Y8" s="43"/>
      <c r="Z8" s="43"/>
      <c r="AA8" s="43"/>
      <c r="AB8" s="43"/>
      <c r="AC8" s="43"/>
      <c r="AD8" s="43"/>
      <c r="AE8" s="43"/>
      <c r="AF8" s="43"/>
      <c r="AG8" s="43"/>
      <c r="AH8" s="43"/>
      <c r="AI8" s="43"/>
    </row>
    <row r="9" spans="1:58" s="29" customFormat="1" ht="16.5" customHeight="1" x14ac:dyDescent="0.45">
      <c r="A9" s="43"/>
      <c r="B9" s="140" t="s">
        <v>741</v>
      </c>
      <c r="C9" s="140"/>
      <c r="D9" s="140"/>
      <c r="E9" s="140"/>
      <c r="F9" s="140"/>
      <c r="G9" s="140"/>
      <c r="H9" s="140"/>
      <c r="J9" s="415"/>
      <c r="K9" s="415"/>
      <c r="L9" s="415"/>
      <c r="M9" s="415"/>
      <c r="N9" s="43"/>
      <c r="O9" s="43"/>
      <c r="P9" s="43"/>
      <c r="Q9" s="43"/>
      <c r="R9" s="43"/>
      <c r="S9" s="43"/>
      <c r="T9" s="43"/>
      <c r="U9" s="43"/>
      <c r="V9" s="43"/>
      <c r="W9" s="43"/>
      <c r="X9" s="43"/>
      <c r="Y9" s="43"/>
      <c r="Z9" s="43"/>
      <c r="AA9" s="43"/>
      <c r="AB9" s="43"/>
      <c r="AC9" s="43"/>
      <c r="AD9" s="43"/>
      <c r="AE9" s="43"/>
      <c r="AF9" s="43"/>
      <c r="AG9" s="43"/>
      <c r="AH9" s="43"/>
      <c r="AI9" s="43"/>
    </row>
    <row r="10" spans="1:58" s="29" customFormat="1" ht="16.5" customHeight="1" x14ac:dyDescent="0.45">
      <c r="A10" s="43"/>
      <c r="B10" s="139" t="s">
        <v>1031</v>
      </c>
      <c r="C10" s="139"/>
      <c r="D10" s="139"/>
      <c r="E10" s="139"/>
      <c r="F10" s="139"/>
      <c r="G10" s="139"/>
      <c r="H10" s="139"/>
      <c r="I10" s="414" t="s">
        <v>662</v>
      </c>
      <c r="J10" s="414"/>
      <c r="K10" s="414"/>
      <c r="L10" s="43"/>
      <c r="M10" s="131"/>
      <c r="N10" s="43"/>
      <c r="O10" s="43"/>
      <c r="P10" s="43"/>
      <c r="Q10" s="43"/>
      <c r="R10" s="43"/>
      <c r="S10" s="43"/>
      <c r="T10" s="43"/>
      <c r="U10" s="43"/>
      <c r="V10" s="43"/>
      <c r="W10" s="43"/>
      <c r="X10" s="43"/>
      <c r="Y10" s="43"/>
      <c r="Z10" s="43"/>
      <c r="AA10" s="43"/>
      <c r="AB10" s="43"/>
      <c r="AC10" s="43"/>
      <c r="AD10" s="43"/>
      <c r="AE10" s="43"/>
      <c r="AF10" s="43"/>
      <c r="AG10" s="43"/>
      <c r="AH10" s="43"/>
      <c r="AI10" s="43"/>
    </row>
    <row r="11" spans="1:58" s="29" customFormat="1" ht="16.5" customHeight="1" x14ac:dyDescent="0.45">
      <c r="A11" s="43"/>
      <c r="B11" s="65" t="str">
        <f>CONCATENATE("This section aligns to the third assessment criteria: ",MID('Home page'!D38,13,50),".")</f>
        <v>This section aligns to the third assessment criteria: Cost and finance.</v>
      </c>
      <c r="C11" s="139"/>
      <c r="D11" s="139"/>
      <c r="E11" s="139"/>
      <c r="F11" s="139"/>
      <c r="G11" s="139"/>
      <c r="H11" s="139"/>
      <c r="I11" s="414"/>
      <c r="J11" s="414"/>
      <c r="K11" s="414"/>
      <c r="L11" s="43"/>
      <c r="M11" s="206"/>
      <c r="N11" s="43"/>
      <c r="O11" s="43"/>
      <c r="P11" s="43"/>
      <c r="Q11" s="43"/>
      <c r="R11" s="43"/>
      <c r="S11" s="43"/>
      <c r="T11" s="43"/>
      <c r="U11" s="43"/>
      <c r="V11" s="43"/>
      <c r="W11" s="43"/>
      <c r="X11" s="43"/>
      <c r="Y11" s="43"/>
      <c r="Z11" s="43"/>
      <c r="AA11" s="43"/>
      <c r="AB11" s="43"/>
      <c r="AC11" s="43"/>
      <c r="AD11" s="43"/>
      <c r="AE11" s="43"/>
      <c r="AF11" s="43"/>
      <c r="AG11" s="43"/>
      <c r="AH11" s="43"/>
      <c r="AI11" s="43"/>
    </row>
    <row r="12" spans="1:58" s="29" customFormat="1" ht="4.5" customHeight="1" x14ac:dyDescent="0.45">
      <c r="A12" s="43"/>
      <c r="B12" s="43"/>
      <c r="C12" s="139"/>
      <c r="D12" s="139"/>
      <c r="E12" s="139"/>
      <c r="F12" s="139"/>
      <c r="G12" s="139"/>
      <c r="H12" s="144"/>
      <c r="I12" s="43"/>
      <c r="J12" s="43"/>
      <c r="K12" s="43"/>
      <c r="L12" s="43"/>
      <c r="M12" s="206"/>
      <c r="N12" s="43"/>
      <c r="O12" s="43"/>
      <c r="P12" s="43"/>
      <c r="Q12" s="43"/>
      <c r="R12" s="43"/>
      <c r="S12" s="43"/>
      <c r="T12" s="43"/>
      <c r="U12" s="43"/>
      <c r="V12" s="43"/>
      <c r="W12" s="43"/>
      <c r="X12" s="43"/>
      <c r="Y12" s="43"/>
      <c r="Z12" s="43"/>
      <c r="AA12" s="43"/>
      <c r="AB12" s="43"/>
      <c r="AC12" s="43"/>
      <c r="AD12" s="43"/>
      <c r="AE12" s="43"/>
      <c r="AF12" s="43"/>
      <c r="AG12" s="43"/>
      <c r="AH12" s="43"/>
      <c r="AI12" s="43"/>
    </row>
    <row r="13" spans="1:58" s="29" customFormat="1" ht="16.5" customHeight="1" x14ac:dyDescent="0.45">
      <c r="A13" s="43"/>
      <c r="B13" s="141" t="str">
        <f>CONCATENATE("Status on completion of this form:  ","XXX"," green data entry cells yet to be completed")</f>
        <v>Status on completion of this form:  XXX green data entry cells yet to be completed</v>
      </c>
      <c r="C13" s="139"/>
      <c r="D13" s="139"/>
      <c r="E13" s="139"/>
      <c r="F13" s="139"/>
      <c r="G13" s="139"/>
      <c r="H13" s="144"/>
      <c r="I13" s="43"/>
      <c r="J13" s="43"/>
      <c r="K13" s="43"/>
      <c r="L13" s="203"/>
      <c r="M13" s="133"/>
      <c r="N13" s="43"/>
      <c r="O13" s="43"/>
      <c r="P13" s="43"/>
      <c r="Q13" s="43"/>
      <c r="R13" s="43"/>
      <c r="S13" s="43"/>
      <c r="T13" s="43"/>
      <c r="U13" s="43"/>
      <c r="V13" s="43"/>
      <c r="W13" s="43"/>
      <c r="X13" s="43"/>
      <c r="Y13" s="43"/>
      <c r="Z13" s="43"/>
      <c r="AA13" s="43"/>
      <c r="AB13" s="43"/>
      <c r="AC13" s="43"/>
      <c r="AD13" s="43"/>
      <c r="AE13" s="43"/>
      <c r="AF13" s="43"/>
      <c r="AG13" s="43"/>
      <c r="AH13" s="43"/>
      <c r="AI13" s="43"/>
    </row>
    <row r="14" spans="1:58" s="29" customFormat="1" ht="16.5" customHeight="1" x14ac:dyDescent="0.7">
      <c r="A14" s="43"/>
      <c r="B14" s="42"/>
      <c r="C14" s="43"/>
      <c r="D14" s="85"/>
      <c r="E14" s="132"/>
      <c r="F14" s="132"/>
      <c r="G14" s="132"/>
      <c r="H14" s="144"/>
      <c r="I14" s="138"/>
      <c r="J14" s="552" t="s">
        <v>1132</v>
      </c>
      <c r="K14" s="552"/>
      <c r="L14" s="552"/>
      <c r="M14" s="43"/>
      <c r="N14" s="203"/>
      <c r="O14" s="133"/>
      <c r="P14" s="43"/>
      <c r="Q14" s="43"/>
      <c r="R14" s="43"/>
      <c r="S14" s="43"/>
      <c r="T14" s="43"/>
      <c r="U14" s="43"/>
      <c r="V14" s="43"/>
      <c r="W14" s="43"/>
      <c r="X14" s="43"/>
      <c r="Y14" s="43"/>
      <c r="Z14" s="43"/>
      <c r="AA14" s="43"/>
      <c r="AB14" s="43"/>
      <c r="AC14" s="43"/>
      <c r="AD14" s="43"/>
      <c r="AE14" s="43"/>
      <c r="AF14" s="43"/>
      <c r="AG14" s="43"/>
      <c r="AH14" s="43"/>
      <c r="AI14" s="43"/>
    </row>
    <row r="15" spans="1:58" s="29" customFormat="1" ht="16.5" customHeight="1" x14ac:dyDescent="0.7">
      <c r="A15" s="43"/>
      <c r="B15" s="42"/>
      <c r="C15" s="43"/>
      <c r="D15" s="85"/>
      <c r="E15" s="132"/>
      <c r="F15" s="132"/>
      <c r="G15" s="132"/>
      <c r="H15" s="144"/>
      <c r="I15" s="138"/>
      <c r="J15" s="552"/>
      <c r="K15" s="552"/>
      <c r="L15" s="552"/>
      <c r="M15" s="43"/>
      <c r="N15" s="203"/>
      <c r="O15" s="133"/>
      <c r="P15" s="43"/>
      <c r="Q15" s="43"/>
      <c r="R15" s="43"/>
      <c r="S15" s="43"/>
      <c r="T15" s="43"/>
      <c r="U15" s="43"/>
      <c r="V15" s="43"/>
      <c r="W15" s="43"/>
      <c r="X15" s="43"/>
      <c r="Y15" s="43"/>
      <c r="Z15" s="43"/>
      <c r="AA15" s="43"/>
      <c r="AB15" s="43"/>
      <c r="AC15" s="43"/>
      <c r="AD15" s="43"/>
      <c r="AE15" s="43"/>
      <c r="AF15" s="43"/>
      <c r="AG15" s="43"/>
      <c r="AH15" s="43"/>
      <c r="AI15" s="43"/>
    </row>
    <row r="16" spans="1:58" s="29" customFormat="1" ht="16.5" customHeight="1" x14ac:dyDescent="0.45">
      <c r="A16" s="43"/>
      <c r="B16" s="152" t="s">
        <v>1066</v>
      </c>
      <c r="C16" s="43"/>
      <c r="D16" s="609" t="s">
        <v>1032</v>
      </c>
      <c r="E16" s="609"/>
      <c r="F16" s="609"/>
      <c r="G16" s="609" t="s">
        <v>1033</v>
      </c>
      <c r="H16" s="609"/>
      <c r="I16" s="609"/>
      <c r="J16" s="553"/>
      <c r="K16" s="553"/>
      <c r="L16" s="553"/>
      <c r="M16" s="335"/>
      <c r="N16" s="203"/>
      <c r="O16" s="337" t="s">
        <v>1026</v>
      </c>
      <c r="P16" s="43"/>
      <c r="Q16" s="43"/>
      <c r="R16" s="43"/>
      <c r="S16" s="43"/>
      <c r="T16" s="43"/>
      <c r="U16" s="43"/>
      <c r="V16" s="43"/>
      <c r="W16" s="43"/>
      <c r="X16" s="43"/>
      <c r="Y16" s="43"/>
      <c r="Z16" s="339"/>
      <c r="AA16" s="339"/>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40"/>
      <c r="AY16" s="340"/>
      <c r="AZ16" s="340"/>
      <c r="BA16" s="340"/>
      <c r="BB16" s="340"/>
      <c r="BC16" s="340"/>
      <c r="BD16" s="340"/>
      <c r="BE16" s="340"/>
      <c r="BF16" s="340"/>
    </row>
    <row r="17" spans="1:58" s="343" customFormat="1" ht="37.5" customHeight="1" x14ac:dyDescent="0.45">
      <c r="A17" s="283"/>
      <c r="B17" s="200" t="s">
        <v>634</v>
      </c>
      <c r="C17" s="387" t="s">
        <v>603</v>
      </c>
      <c r="D17" s="602" t="s">
        <v>1034</v>
      </c>
      <c r="E17" s="602"/>
      <c r="F17" s="602"/>
      <c r="G17" s="603" t="s">
        <v>1035</v>
      </c>
      <c r="H17" s="602"/>
      <c r="I17" s="602"/>
      <c r="J17" s="334"/>
      <c r="K17" s="334"/>
      <c r="L17" s="334"/>
      <c r="M17" s="283"/>
      <c r="N17" s="204"/>
      <c r="O17" s="338" t="str">
        <f>CONCATENATE('2 Delivery plan'!$C42,", ",'2 Delivery plan'!$E42)</f>
        <v xml:space="preserve">1, </v>
      </c>
      <c r="P17" s="283"/>
      <c r="Q17" s="283"/>
      <c r="R17" s="283"/>
      <c r="S17" s="283"/>
      <c r="T17" s="283"/>
      <c r="U17" s="283"/>
      <c r="V17" s="283"/>
      <c r="W17" s="283"/>
      <c r="X17" s="283"/>
      <c r="Y17" s="283"/>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2"/>
      <c r="AY17" s="342"/>
      <c r="AZ17" s="342"/>
      <c r="BA17" s="342"/>
      <c r="BB17" s="342"/>
      <c r="BC17" s="342"/>
      <c r="BD17" s="342"/>
      <c r="BE17" s="342"/>
      <c r="BF17" s="342"/>
    </row>
    <row r="18" spans="1:58" s="343" customFormat="1" ht="37.5" customHeight="1" x14ac:dyDescent="0.45">
      <c r="A18" s="283"/>
      <c r="B18" s="200" t="s">
        <v>635</v>
      </c>
      <c r="C18" s="387" t="s">
        <v>593</v>
      </c>
      <c r="D18" s="604" t="s">
        <v>1064</v>
      </c>
      <c r="E18" s="604"/>
      <c r="F18" s="604"/>
      <c r="G18" s="605" t="s">
        <v>1065</v>
      </c>
      <c r="H18" s="606"/>
      <c r="I18" s="607"/>
      <c r="J18" s="334"/>
      <c r="K18" s="334"/>
      <c r="L18" s="334"/>
      <c r="M18" s="283"/>
      <c r="N18" s="204"/>
      <c r="O18" s="338" t="str">
        <f>CONCATENATE('2 Delivery plan'!$C47,", ",'2 Delivery plan'!$E47)</f>
        <v xml:space="preserve">2, </v>
      </c>
      <c r="P18" s="283"/>
      <c r="Q18" s="283"/>
      <c r="R18" s="283"/>
      <c r="S18" s="283"/>
      <c r="T18" s="283"/>
      <c r="U18" s="283"/>
      <c r="V18" s="283"/>
      <c r="W18" s="283"/>
      <c r="X18" s="283"/>
      <c r="Y18" s="283"/>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2"/>
      <c r="AY18" s="342"/>
      <c r="AZ18" s="342"/>
      <c r="BA18" s="342"/>
      <c r="BB18" s="342"/>
      <c r="BC18" s="342"/>
      <c r="BD18" s="342"/>
      <c r="BE18" s="342"/>
      <c r="BF18" s="342"/>
    </row>
    <row r="19" spans="1:58" s="343" customFormat="1" ht="37.5" customHeight="1" x14ac:dyDescent="0.45">
      <c r="A19" s="283"/>
      <c r="B19" s="200" t="s">
        <v>636</v>
      </c>
      <c r="C19" s="387" t="s">
        <v>594</v>
      </c>
      <c r="D19" s="604" t="s">
        <v>1064</v>
      </c>
      <c r="E19" s="604"/>
      <c r="F19" s="604"/>
      <c r="G19" s="605" t="s">
        <v>1065</v>
      </c>
      <c r="H19" s="606"/>
      <c r="I19" s="607"/>
      <c r="J19" s="334"/>
      <c r="K19" s="334"/>
      <c r="L19" s="334"/>
      <c r="M19" s="283"/>
      <c r="N19" s="204"/>
      <c r="O19" s="338" t="str">
        <f>CONCATENATE('2 Delivery plan'!$C52,", ",'2 Delivery plan'!$E52)</f>
        <v xml:space="preserve">3, </v>
      </c>
      <c r="P19" s="283"/>
      <c r="Q19" s="283"/>
      <c r="R19" s="283"/>
      <c r="S19" s="283"/>
      <c r="T19" s="283"/>
      <c r="U19" s="283"/>
      <c r="V19" s="283"/>
      <c r="W19" s="283"/>
      <c r="X19" s="283"/>
      <c r="Y19" s="283"/>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2"/>
      <c r="AY19" s="342"/>
      <c r="AZ19" s="342"/>
      <c r="BA19" s="342"/>
      <c r="BB19" s="342"/>
      <c r="BC19" s="342"/>
      <c r="BD19" s="342"/>
      <c r="BE19" s="342"/>
      <c r="BF19" s="342"/>
    </row>
    <row r="20" spans="1:58" s="343" customFormat="1" ht="37.5" customHeight="1" x14ac:dyDescent="0.45">
      <c r="A20" s="283"/>
      <c r="B20" s="200" t="s">
        <v>637</v>
      </c>
      <c r="C20" s="387" t="s">
        <v>595</v>
      </c>
      <c r="D20" s="604" t="s">
        <v>1064</v>
      </c>
      <c r="E20" s="604"/>
      <c r="F20" s="604"/>
      <c r="G20" s="605" t="s">
        <v>1065</v>
      </c>
      <c r="H20" s="606"/>
      <c r="I20" s="607"/>
      <c r="J20" s="334"/>
      <c r="K20" s="334"/>
      <c r="L20" s="334"/>
      <c r="M20" s="283"/>
      <c r="N20" s="204"/>
      <c r="O20" s="338" t="str">
        <f>CONCATENATE('2 Delivery plan'!$C57,", ",'2 Delivery plan'!$E57)</f>
        <v xml:space="preserve">4, </v>
      </c>
      <c r="P20" s="283"/>
      <c r="Q20" s="283"/>
      <c r="R20" s="283"/>
      <c r="S20" s="283"/>
      <c r="T20" s="283"/>
      <c r="U20" s="283"/>
      <c r="V20" s="283"/>
      <c r="W20" s="283"/>
      <c r="X20" s="283"/>
      <c r="Y20" s="283"/>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2"/>
      <c r="AY20" s="342"/>
      <c r="AZ20" s="342"/>
      <c r="BA20" s="342"/>
      <c r="BB20" s="342"/>
      <c r="BC20" s="342"/>
      <c r="BD20" s="342"/>
      <c r="BE20" s="342"/>
      <c r="BF20" s="342"/>
    </row>
    <row r="21" spans="1:58" s="343" customFormat="1" ht="37.5" customHeight="1" x14ac:dyDescent="0.45">
      <c r="A21" s="283"/>
      <c r="B21" s="200" t="s">
        <v>638</v>
      </c>
      <c r="C21" s="387" t="s">
        <v>596</v>
      </c>
      <c r="D21" s="604" t="s">
        <v>1064</v>
      </c>
      <c r="E21" s="604"/>
      <c r="F21" s="604"/>
      <c r="G21" s="605" t="s">
        <v>1065</v>
      </c>
      <c r="H21" s="606"/>
      <c r="I21" s="607"/>
      <c r="J21" s="334"/>
      <c r="K21" s="334"/>
      <c r="L21" s="334"/>
      <c r="M21" s="283"/>
      <c r="N21" s="204"/>
      <c r="O21" s="338" t="str">
        <f>CONCATENATE('2 Delivery plan'!$C62,", ",'2 Delivery plan'!$E62)</f>
        <v xml:space="preserve">5, </v>
      </c>
      <c r="P21" s="283"/>
      <c r="Q21" s="283"/>
      <c r="R21" s="283"/>
      <c r="S21" s="283"/>
      <c r="T21" s="283"/>
      <c r="U21" s="283"/>
      <c r="V21" s="283"/>
      <c r="W21" s="283"/>
      <c r="X21" s="283"/>
      <c r="Y21" s="283"/>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2"/>
      <c r="AY21" s="342"/>
      <c r="AZ21" s="342"/>
      <c r="BA21" s="342"/>
      <c r="BB21" s="342"/>
      <c r="BC21" s="342"/>
      <c r="BD21" s="342"/>
      <c r="BE21" s="342"/>
      <c r="BF21" s="342"/>
    </row>
    <row r="22" spans="1:58" s="343" customFormat="1" ht="37.5" customHeight="1" x14ac:dyDescent="0.45">
      <c r="A22" s="283"/>
      <c r="B22" s="200" t="s">
        <v>735</v>
      </c>
      <c r="C22" s="387" t="s">
        <v>597</v>
      </c>
      <c r="D22" s="604" t="s">
        <v>1064</v>
      </c>
      <c r="E22" s="604"/>
      <c r="F22" s="604"/>
      <c r="G22" s="605" t="s">
        <v>1065</v>
      </c>
      <c r="H22" s="606"/>
      <c r="I22" s="607"/>
      <c r="J22" s="334"/>
      <c r="K22" s="334"/>
      <c r="L22" s="334"/>
      <c r="M22" s="283"/>
      <c r="N22" s="204"/>
      <c r="O22" s="338" t="str">
        <f>CONCATENATE('2 Delivery plan'!$C67,", ",'2 Delivery plan'!$E67)</f>
        <v xml:space="preserve">6, </v>
      </c>
      <c r="P22" s="283"/>
      <c r="Q22" s="283"/>
      <c r="R22" s="283"/>
      <c r="S22" s="283"/>
      <c r="T22" s="283"/>
      <c r="U22" s="283"/>
      <c r="V22" s="283"/>
      <c r="W22" s="283"/>
      <c r="X22" s="283"/>
      <c r="Y22" s="283"/>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2"/>
      <c r="AY22" s="342"/>
      <c r="AZ22" s="342"/>
      <c r="BA22" s="342"/>
      <c r="BB22" s="342"/>
      <c r="BC22" s="342"/>
      <c r="BD22" s="342"/>
      <c r="BE22" s="342"/>
      <c r="BF22" s="342"/>
    </row>
    <row r="23" spans="1:58" s="343" customFormat="1" ht="37.5" customHeight="1" x14ac:dyDescent="0.45">
      <c r="A23" s="283"/>
      <c r="B23" s="200" t="s">
        <v>736</v>
      </c>
      <c r="C23" s="387" t="s">
        <v>598</v>
      </c>
      <c r="D23" s="604" t="s">
        <v>1064</v>
      </c>
      <c r="E23" s="604"/>
      <c r="F23" s="604"/>
      <c r="G23" s="605" t="s">
        <v>1065</v>
      </c>
      <c r="H23" s="606"/>
      <c r="I23" s="607"/>
      <c r="J23" s="334"/>
      <c r="K23" s="334"/>
      <c r="L23" s="334"/>
      <c r="M23" s="283"/>
      <c r="N23" s="204"/>
      <c r="O23" s="338" t="str">
        <f>CONCATENATE('2 Delivery plan'!$C72,", ",'2 Delivery plan'!$E72)</f>
        <v xml:space="preserve">7, </v>
      </c>
      <c r="P23" s="283"/>
      <c r="Q23" s="283"/>
      <c r="R23" s="283"/>
      <c r="S23" s="283"/>
      <c r="T23" s="283"/>
      <c r="U23" s="283"/>
      <c r="V23" s="283"/>
      <c r="W23" s="283"/>
      <c r="X23" s="283"/>
      <c r="Y23" s="283"/>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2"/>
      <c r="AY23" s="342"/>
      <c r="AZ23" s="342"/>
      <c r="BA23" s="342"/>
      <c r="BB23" s="342"/>
      <c r="BC23" s="342"/>
      <c r="BD23" s="342"/>
      <c r="BE23" s="342"/>
      <c r="BF23" s="342"/>
    </row>
    <row r="24" spans="1:58" s="343" customFormat="1" ht="37.5" customHeight="1" x14ac:dyDescent="0.45">
      <c r="A24" s="283"/>
      <c r="B24" s="200" t="s">
        <v>824</v>
      </c>
      <c r="C24" s="387" t="s">
        <v>599</v>
      </c>
      <c r="D24" s="604" t="s">
        <v>1064</v>
      </c>
      <c r="E24" s="604"/>
      <c r="F24" s="604"/>
      <c r="G24" s="605" t="s">
        <v>1065</v>
      </c>
      <c r="H24" s="606"/>
      <c r="I24" s="607"/>
      <c r="J24" s="334"/>
      <c r="K24" s="334"/>
      <c r="L24" s="334"/>
      <c r="M24" s="283"/>
      <c r="N24" s="204"/>
      <c r="O24" s="338" t="str">
        <f>CONCATENATE('2 Delivery plan'!$C77,", ",'2 Delivery plan'!$E77)</f>
        <v xml:space="preserve">8, </v>
      </c>
      <c r="P24" s="283"/>
      <c r="Q24" s="283"/>
      <c r="R24" s="283"/>
      <c r="S24" s="283"/>
      <c r="T24" s="283"/>
      <c r="U24" s="283"/>
      <c r="V24" s="283"/>
      <c r="W24" s="283"/>
      <c r="X24" s="283"/>
      <c r="Y24" s="283"/>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2"/>
      <c r="AY24" s="342"/>
      <c r="AZ24" s="342"/>
      <c r="BA24" s="342"/>
      <c r="BB24" s="342"/>
      <c r="BC24" s="342"/>
      <c r="BD24" s="342"/>
      <c r="BE24" s="342"/>
      <c r="BF24" s="342"/>
    </row>
    <row r="25" spans="1:58" s="343" customFormat="1" ht="37.5" customHeight="1" x14ac:dyDescent="0.45">
      <c r="A25" s="283"/>
      <c r="B25" s="200" t="s">
        <v>737</v>
      </c>
      <c r="C25" s="387" t="s">
        <v>600</v>
      </c>
      <c r="D25" s="604" t="s">
        <v>1064</v>
      </c>
      <c r="E25" s="604"/>
      <c r="F25" s="604"/>
      <c r="G25" s="605" t="s">
        <v>1065</v>
      </c>
      <c r="H25" s="606"/>
      <c r="I25" s="607"/>
      <c r="J25" s="334"/>
      <c r="K25" s="334"/>
      <c r="L25" s="334"/>
      <c r="M25" s="283"/>
      <c r="N25" s="204"/>
      <c r="O25" s="338" t="str">
        <f>CONCATENATE('2 Delivery plan'!$C82,", ",'2 Delivery plan'!$E82)</f>
        <v xml:space="preserve">9, </v>
      </c>
      <c r="P25" s="283"/>
      <c r="Q25" s="283"/>
      <c r="R25" s="283"/>
      <c r="S25" s="283"/>
      <c r="T25" s="283"/>
      <c r="U25" s="283"/>
      <c r="V25" s="283"/>
      <c r="W25" s="283"/>
      <c r="X25" s="283"/>
      <c r="Y25" s="283"/>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2"/>
      <c r="AY25" s="342"/>
      <c r="AZ25" s="342"/>
      <c r="BA25" s="342"/>
      <c r="BB25" s="342"/>
      <c r="BC25" s="342"/>
      <c r="BD25" s="342"/>
      <c r="BE25" s="342"/>
      <c r="BF25" s="342"/>
    </row>
    <row r="26" spans="1:58" s="343" customFormat="1" ht="37.5" customHeight="1" x14ac:dyDescent="0.45">
      <c r="A26" s="283"/>
      <c r="B26" s="200" t="s">
        <v>738</v>
      </c>
      <c r="C26" s="387" t="s">
        <v>601</v>
      </c>
      <c r="D26" s="604" t="s">
        <v>1064</v>
      </c>
      <c r="E26" s="604"/>
      <c r="F26" s="604"/>
      <c r="G26" s="605" t="s">
        <v>1065</v>
      </c>
      <c r="H26" s="606"/>
      <c r="I26" s="607"/>
      <c r="J26" s="334"/>
      <c r="K26" s="334"/>
      <c r="L26" s="334"/>
      <c r="M26" s="283"/>
      <c r="N26" s="204"/>
      <c r="O26" s="338" t="str">
        <f>CONCATENATE('2 Delivery plan'!$C87,", ",'2 Delivery plan'!$E87)</f>
        <v xml:space="preserve">10, </v>
      </c>
      <c r="P26" s="283"/>
      <c r="Q26" s="283"/>
      <c r="R26" s="283"/>
      <c r="S26" s="283"/>
      <c r="T26" s="283"/>
      <c r="U26" s="283"/>
      <c r="V26" s="283"/>
      <c r="W26" s="283"/>
      <c r="X26" s="283"/>
      <c r="Y26" s="283"/>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2"/>
      <c r="AY26" s="342"/>
      <c r="AZ26" s="342"/>
      <c r="BA26" s="342"/>
      <c r="BB26" s="342"/>
      <c r="BC26" s="342"/>
      <c r="BD26" s="342"/>
      <c r="BE26" s="342"/>
      <c r="BF26" s="342"/>
    </row>
    <row r="27" spans="1:58" s="343" customFormat="1" ht="37.5" customHeight="1" x14ac:dyDescent="0.45">
      <c r="A27" s="283"/>
      <c r="B27" s="200" t="s">
        <v>739</v>
      </c>
      <c r="C27" s="387" t="s">
        <v>602</v>
      </c>
      <c r="D27" s="604" t="s">
        <v>1064</v>
      </c>
      <c r="E27" s="604"/>
      <c r="F27" s="604"/>
      <c r="G27" s="605" t="s">
        <v>1065</v>
      </c>
      <c r="H27" s="606"/>
      <c r="I27" s="607"/>
      <c r="J27" s="334"/>
      <c r="K27" s="334"/>
      <c r="L27" s="334"/>
      <c r="M27" s="283"/>
      <c r="N27" s="204"/>
      <c r="O27" s="283"/>
      <c r="P27" s="283"/>
      <c r="Q27" s="283"/>
      <c r="R27" s="283"/>
      <c r="S27" s="283"/>
      <c r="T27" s="283"/>
      <c r="U27" s="283"/>
      <c r="V27" s="283"/>
      <c r="W27" s="283"/>
      <c r="X27" s="283"/>
      <c r="Y27" s="283"/>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2"/>
      <c r="AY27" s="342"/>
      <c r="AZ27" s="342"/>
      <c r="BA27" s="342"/>
      <c r="BB27" s="342"/>
      <c r="BC27" s="342"/>
      <c r="BD27" s="342"/>
      <c r="BE27" s="342"/>
      <c r="BF27" s="342"/>
    </row>
    <row r="28" spans="1:58" s="343" customFormat="1" ht="37.5" customHeight="1" x14ac:dyDescent="0.45">
      <c r="A28" s="283"/>
      <c r="B28" s="200" t="s">
        <v>1067</v>
      </c>
      <c r="C28" s="387" t="s">
        <v>1036</v>
      </c>
      <c r="D28" s="602" t="s">
        <v>1037</v>
      </c>
      <c r="E28" s="602"/>
      <c r="F28" s="602"/>
      <c r="G28" s="602" t="s">
        <v>1038</v>
      </c>
      <c r="H28" s="602"/>
      <c r="I28" s="602"/>
      <c r="J28" s="334"/>
      <c r="K28" s="334"/>
      <c r="L28" s="334"/>
      <c r="M28" s="283"/>
      <c r="N28" s="204"/>
      <c r="O28" s="283"/>
      <c r="P28" s="283"/>
      <c r="Q28" s="283"/>
      <c r="R28" s="283"/>
      <c r="S28" s="283"/>
      <c r="T28" s="283"/>
      <c r="U28" s="283"/>
      <c r="V28" s="283"/>
      <c r="W28" s="283"/>
      <c r="X28" s="283"/>
      <c r="Y28" s="283"/>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2"/>
      <c r="AY28" s="342"/>
      <c r="AZ28" s="342"/>
      <c r="BA28" s="342"/>
      <c r="BB28" s="342"/>
      <c r="BC28" s="342"/>
      <c r="BD28" s="342"/>
      <c r="BE28" s="342"/>
      <c r="BF28" s="342"/>
    </row>
    <row r="29" spans="1:58" s="343" customFormat="1" ht="37.5" customHeight="1" x14ac:dyDescent="0.45">
      <c r="A29" s="283"/>
      <c r="B29" s="200" t="s">
        <v>1068</v>
      </c>
      <c r="C29" s="387" t="s">
        <v>1039</v>
      </c>
      <c r="D29" s="602" t="s">
        <v>1040</v>
      </c>
      <c r="E29" s="602"/>
      <c r="F29" s="602"/>
      <c r="G29" s="602" t="s">
        <v>1041</v>
      </c>
      <c r="H29" s="602"/>
      <c r="I29" s="602"/>
      <c r="J29" s="334"/>
      <c r="K29" s="334"/>
      <c r="L29" s="334"/>
      <c r="M29" s="283"/>
      <c r="N29" s="204"/>
      <c r="O29" s="283"/>
      <c r="P29" s="283"/>
      <c r="Q29" s="283"/>
      <c r="R29" s="283"/>
      <c r="S29" s="283"/>
      <c r="T29" s="283"/>
      <c r="U29" s="283"/>
      <c r="V29" s="283"/>
      <c r="W29" s="283"/>
      <c r="X29" s="283"/>
      <c r="Y29" s="283"/>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2"/>
      <c r="AY29" s="342"/>
      <c r="AZ29" s="342"/>
      <c r="BA29" s="342"/>
      <c r="BB29" s="342"/>
      <c r="BC29" s="342"/>
      <c r="BD29" s="342"/>
      <c r="BE29" s="342"/>
      <c r="BF29" s="342"/>
    </row>
    <row r="30" spans="1:58" s="343" customFormat="1" ht="51.75" customHeight="1" x14ac:dyDescent="0.45">
      <c r="A30" s="283"/>
      <c r="B30" s="200" t="s">
        <v>1069</v>
      </c>
      <c r="C30" s="387" t="s">
        <v>1042</v>
      </c>
      <c r="D30" s="602" t="s">
        <v>1043</v>
      </c>
      <c r="E30" s="602"/>
      <c r="F30" s="602"/>
      <c r="G30" s="603" t="s">
        <v>1044</v>
      </c>
      <c r="H30" s="602"/>
      <c r="I30" s="602"/>
      <c r="J30" s="334"/>
      <c r="K30" s="334"/>
      <c r="L30" s="334"/>
      <c r="M30" s="283"/>
      <c r="N30" s="204"/>
      <c r="O30" s="283"/>
      <c r="P30" s="283"/>
      <c r="Q30" s="283"/>
      <c r="R30" s="283"/>
      <c r="S30" s="283"/>
      <c r="T30" s="283"/>
      <c r="U30" s="283"/>
      <c r="V30" s="283"/>
      <c r="W30" s="283"/>
      <c r="X30" s="283"/>
      <c r="Y30" s="283"/>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c r="AY30" s="342"/>
      <c r="AZ30" s="342"/>
      <c r="BA30" s="342"/>
      <c r="BB30" s="342"/>
      <c r="BC30" s="342"/>
      <c r="BD30" s="342"/>
      <c r="BE30" s="342"/>
      <c r="BF30" s="342"/>
    </row>
    <row r="31" spans="1:58" s="343" customFormat="1" ht="18.75" customHeight="1" x14ac:dyDescent="0.45">
      <c r="A31" s="283"/>
      <c r="B31" s="200"/>
      <c r="C31" s="283"/>
      <c r="D31" s="328"/>
      <c r="E31" s="329"/>
      <c r="F31" s="329"/>
      <c r="G31" s="329"/>
      <c r="H31" s="330"/>
      <c r="I31" s="327"/>
      <c r="J31" s="327"/>
      <c r="K31" s="283"/>
      <c r="L31" s="283"/>
      <c r="M31" s="283"/>
      <c r="N31" s="204"/>
      <c r="O31" s="324"/>
      <c r="P31" s="283"/>
      <c r="Q31" s="283"/>
      <c r="R31" s="283"/>
      <c r="S31" s="283"/>
      <c r="T31" s="283"/>
      <c r="U31" s="283"/>
      <c r="V31" s="283"/>
      <c r="W31" s="283"/>
      <c r="X31" s="283"/>
      <c r="Y31" s="283"/>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2"/>
      <c r="AY31" s="342"/>
      <c r="AZ31" s="342"/>
      <c r="BA31" s="342"/>
      <c r="BB31" s="342"/>
      <c r="BC31" s="342"/>
      <c r="BD31" s="342"/>
      <c r="BE31" s="342"/>
      <c r="BF31" s="342"/>
    </row>
    <row r="32" spans="1:58" s="343" customFormat="1" ht="18.75" customHeight="1" x14ac:dyDescent="0.45">
      <c r="A32" s="283"/>
      <c r="B32" s="69"/>
      <c r="C32" s="283"/>
      <c r="D32" s="328"/>
      <c r="E32" s="329"/>
      <c r="F32" s="329"/>
      <c r="G32" s="329"/>
      <c r="H32" s="330"/>
      <c r="I32" s="327"/>
      <c r="J32" s="327"/>
      <c r="K32" s="283"/>
      <c r="L32" s="283"/>
      <c r="M32" s="283"/>
      <c r="N32" s="204"/>
      <c r="O32" s="324"/>
      <c r="P32" s="283"/>
      <c r="Q32" s="283"/>
      <c r="R32" s="283"/>
      <c r="S32" s="283"/>
      <c r="T32" s="283"/>
      <c r="U32" s="283"/>
      <c r="V32" s="283"/>
      <c r="W32" s="283"/>
      <c r="X32" s="283"/>
      <c r="Y32" s="283"/>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2"/>
      <c r="AY32" s="342"/>
      <c r="AZ32" s="342"/>
      <c r="BA32" s="342"/>
      <c r="BB32" s="342"/>
      <c r="BC32" s="342"/>
      <c r="BD32" s="342"/>
      <c r="BE32" s="342"/>
      <c r="BF32" s="342"/>
    </row>
    <row r="33" spans="1:101" x14ac:dyDescent="0.4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43"/>
      <c r="BH33" s="43"/>
      <c r="BI33" s="43"/>
      <c r="BJ33" s="43"/>
      <c r="BK33" s="43"/>
      <c r="BL33" s="43"/>
      <c r="BM33" s="43"/>
      <c r="BN33" s="43"/>
      <c r="BO33" s="43"/>
      <c r="BP33" s="43"/>
      <c r="BQ33" s="43"/>
      <c r="BR33" s="43"/>
      <c r="BS33" s="43"/>
      <c r="BT33" s="43"/>
      <c r="BU33" s="43"/>
      <c r="BV33" s="43"/>
      <c r="BW33" s="43"/>
      <c r="BX33" s="43"/>
      <c r="BY33" s="43"/>
      <c r="BZ33" s="43"/>
      <c r="CA33" s="43"/>
      <c r="CB33" s="43"/>
      <c r="CD33" s="43"/>
      <c r="CE33" s="43"/>
      <c r="CF33" s="43"/>
      <c r="CG33" s="43"/>
      <c r="CH33" s="43"/>
      <c r="CI33" s="43"/>
      <c r="CJ33" s="43"/>
      <c r="CK33" s="43"/>
      <c r="CL33" s="43"/>
      <c r="CM33" s="43"/>
      <c r="CN33" s="43"/>
      <c r="CO33" s="43"/>
      <c r="CP33" s="43"/>
      <c r="CQ33" s="43"/>
      <c r="CR33" s="43"/>
      <c r="CS33" s="43"/>
      <c r="CT33" s="43"/>
      <c r="CU33" s="43"/>
      <c r="CV33" s="43"/>
      <c r="CW33" s="43"/>
    </row>
    <row r="34" spans="1:101" ht="17.649999999999999" x14ac:dyDescent="0.45">
      <c r="A34" s="43"/>
      <c r="B34" s="152" t="str">
        <f>CONCATENATE("3.2  Labour and overhead costs from staff of ",'Home page'!$L$10)</f>
        <v>3.2  Labour and overhead costs from staff of [Company name]</v>
      </c>
      <c r="C34" s="151"/>
      <c r="D34" s="280"/>
      <c r="E34" s="201"/>
      <c r="F34" s="344" t="s">
        <v>1045</v>
      </c>
      <c r="G34" s="344" t="s">
        <v>1045</v>
      </c>
      <c r="H34" s="344" t="s">
        <v>1045</v>
      </c>
      <c r="I34" s="344" t="s">
        <v>1045</v>
      </c>
      <c r="J34" s="344" t="s">
        <v>1045</v>
      </c>
      <c r="K34" s="344" t="s">
        <v>1045</v>
      </c>
      <c r="L34" s="344" t="s">
        <v>1045</v>
      </c>
      <c r="M34" s="344" t="s">
        <v>1045</v>
      </c>
      <c r="N34" s="344" t="s">
        <v>1045</v>
      </c>
      <c r="O34" s="344" t="s">
        <v>1045</v>
      </c>
      <c r="P34" s="344" t="s">
        <v>1045</v>
      </c>
      <c r="Q34" s="344" t="s">
        <v>1045</v>
      </c>
      <c r="R34" s="344" t="s">
        <v>1045</v>
      </c>
      <c r="S34" s="344" t="s">
        <v>1045</v>
      </c>
      <c r="T34" s="45"/>
      <c r="U34" s="45"/>
      <c r="V34" s="45"/>
      <c r="W34" s="45"/>
      <c r="X34" s="45"/>
      <c r="Y34" s="45"/>
      <c r="Z34" s="43"/>
      <c r="AA34" s="43"/>
      <c r="AB34" s="43"/>
      <c r="AC34" s="43"/>
      <c r="AD34" s="43"/>
      <c r="AE34" s="43"/>
      <c r="AF34" s="43"/>
      <c r="AG34" s="43"/>
      <c r="AH34" s="43"/>
      <c r="AI34" s="43"/>
      <c r="AJ34" s="345" t="s">
        <v>1046</v>
      </c>
      <c r="AK34" s="345" t="s">
        <v>1046</v>
      </c>
      <c r="AL34" s="345" t="s">
        <v>1046</v>
      </c>
      <c r="AM34" s="345" t="s">
        <v>1046</v>
      </c>
      <c r="AN34" s="345" t="s">
        <v>1046</v>
      </c>
      <c r="AO34" s="345" t="s">
        <v>1046</v>
      </c>
      <c r="AP34" s="345" t="s">
        <v>1046</v>
      </c>
      <c r="AQ34" s="345" t="s">
        <v>1046</v>
      </c>
      <c r="AR34" s="345" t="s">
        <v>1046</v>
      </c>
      <c r="AS34" s="345" t="s">
        <v>1046</v>
      </c>
      <c r="AT34" s="345" t="s">
        <v>1046</v>
      </c>
      <c r="AU34" s="345" t="s">
        <v>1046</v>
      </c>
      <c r="AV34" s="345" t="s">
        <v>1046</v>
      </c>
      <c r="AW34" s="345" t="s">
        <v>1046</v>
      </c>
      <c r="AX34" s="339"/>
      <c r="AY34" s="345" t="s">
        <v>1047</v>
      </c>
      <c r="AZ34" s="345" t="s">
        <v>1047</v>
      </c>
      <c r="BA34" s="345" t="s">
        <v>1047</v>
      </c>
      <c r="BB34" s="345" t="s">
        <v>1047</v>
      </c>
      <c r="BC34" s="345" t="s">
        <v>1047</v>
      </c>
      <c r="BD34" s="345" t="s">
        <v>1047</v>
      </c>
      <c r="BE34" s="345" t="s">
        <v>1047</v>
      </c>
      <c r="BF34" s="345" t="s">
        <v>1047</v>
      </c>
      <c r="BG34" s="345" t="s">
        <v>1047</v>
      </c>
      <c r="BH34" s="345" t="s">
        <v>1047</v>
      </c>
      <c r="BI34" s="345" t="s">
        <v>1047</v>
      </c>
      <c r="BJ34" s="345" t="s">
        <v>1047</v>
      </c>
      <c r="BK34" s="345" t="s">
        <v>1047</v>
      </c>
      <c r="BL34" s="345" t="s">
        <v>1047</v>
      </c>
      <c r="BM34" s="43"/>
      <c r="BN34" s="43"/>
      <c r="BO34" s="43"/>
      <c r="BP34" s="43"/>
      <c r="BQ34" s="43"/>
      <c r="BR34" s="43"/>
      <c r="BS34" s="43"/>
      <c r="BT34" s="43"/>
      <c r="BU34" s="43"/>
      <c r="BV34" s="43"/>
      <c r="BW34" s="43"/>
      <c r="BX34" s="43"/>
      <c r="BY34" s="43"/>
      <c r="BZ34" s="43"/>
      <c r="CA34" s="43"/>
      <c r="CB34" s="43"/>
      <c r="CD34" s="43"/>
      <c r="CE34" s="43"/>
      <c r="CF34" s="43"/>
      <c r="CG34" s="43"/>
      <c r="CH34" s="43"/>
      <c r="CI34" s="43"/>
      <c r="CJ34" s="43"/>
      <c r="CK34" s="43"/>
      <c r="CL34" s="43"/>
      <c r="CM34" s="43"/>
      <c r="CN34" s="43"/>
      <c r="CO34" s="43"/>
      <c r="CP34" s="43"/>
      <c r="CQ34" s="43"/>
      <c r="CR34" s="43"/>
      <c r="CS34" s="43"/>
      <c r="CT34" s="43"/>
      <c r="CU34" s="43"/>
      <c r="CV34" s="43"/>
      <c r="CW34" s="43"/>
    </row>
    <row r="35" spans="1:101" ht="6.75" customHeight="1" x14ac:dyDescent="0.45">
      <c r="A35" s="43"/>
      <c r="B35" s="49"/>
      <c r="C35" s="49"/>
      <c r="D35" s="49"/>
      <c r="E35" s="49"/>
      <c r="F35" s="49"/>
      <c r="G35" s="49"/>
      <c r="H35" s="49"/>
      <c r="I35" s="49"/>
      <c r="J35" s="49"/>
      <c r="K35" s="49"/>
      <c r="L35" s="49"/>
      <c r="M35" s="49"/>
      <c r="N35" s="49"/>
      <c r="O35" s="49"/>
      <c r="P35" s="49"/>
      <c r="Q35" s="49"/>
      <c r="R35" s="49"/>
      <c r="S35" s="49"/>
      <c r="T35" s="49"/>
      <c r="U35" s="49"/>
      <c r="V35" s="49"/>
      <c r="W35" s="49"/>
      <c r="X35" s="49"/>
      <c r="Y35" s="49"/>
      <c r="Z35" s="43"/>
      <c r="AA35" s="43"/>
      <c r="AB35" s="43"/>
      <c r="AC35" s="43"/>
      <c r="AD35" s="43"/>
      <c r="AE35" s="43"/>
      <c r="AF35" s="43"/>
      <c r="AG35" s="43"/>
      <c r="AH35" s="43"/>
      <c r="AI35" s="43"/>
      <c r="AJ35" s="346"/>
      <c r="AK35" s="347"/>
      <c r="AL35" s="347"/>
      <c r="AM35" s="348"/>
      <c r="AN35" s="348"/>
      <c r="AO35" s="348"/>
      <c r="AP35" s="348"/>
      <c r="AQ35" s="348"/>
      <c r="AR35" s="348"/>
      <c r="AS35" s="348"/>
      <c r="AT35" s="348"/>
      <c r="AU35" s="348"/>
      <c r="AV35" s="348"/>
      <c r="AW35" s="348"/>
      <c r="AX35" s="347"/>
      <c r="AY35" s="348"/>
      <c r="AZ35" s="348"/>
      <c r="BA35" s="348"/>
      <c r="BB35" s="348"/>
      <c r="BC35" s="348"/>
      <c r="BD35" s="348"/>
      <c r="BE35" s="348"/>
      <c r="BF35" s="348"/>
      <c r="BG35" s="348"/>
      <c r="BH35" s="348"/>
      <c r="BI35" s="348"/>
      <c r="BJ35" s="348"/>
      <c r="BK35" s="348"/>
      <c r="BL35" s="348"/>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row>
    <row r="36" spans="1:101" ht="56.25" customHeight="1" x14ac:dyDescent="0.45">
      <c r="A36" s="43"/>
      <c r="B36" s="49"/>
      <c r="C36" s="583" t="s">
        <v>1097</v>
      </c>
      <c r="D36" s="550" t="s">
        <v>84</v>
      </c>
      <c r="E36" s="550" t="s">
        <v>4</v>
      </c>
      <c r="F36" s="281" t="s">
        <v>603</v>
      </c>
      <c r="G36" s="281" t="s">
        <v>593</v>
      </c>
      <c r="H36" s="281" t="s">
        <v>594</v>
      </c>
      <c r="I36" s="281" t="s">
        <v>595</v>
      </c>
      <c r="J36" s="281" t="s">
        <v>596</v>
      </c>
      <c r="K36" s="281" t="s">
        <v>597</v>
      </c>
      <c r="L36" s="281" t="s">
        <v>598</v>
      </c>
      <c r="M36" s="281" t="s">
        <v>599</v>
      </c>
      <c r="N36" s="281" t="s">
        <v>600</v>
      </c>
      <c r="O36" s="281" t="s">
        <v>601</v>
      </c>
      <c r="P36" s="281" t="s">
        <v>602</v>
      </c>
      <c r="Q36" s="281" t="s">
        <v>1036</v>
      </c>
      <c r="R36" s="281" t="s">
        <v>1039</v>
      </c>
      <c r="S36" s="281" t="s">
        <v>1042</v>
      </c>
      <c r="T36" s="550" t="s">
        <v>747</v>
      </c>
      <c r="U36" s="550" t="s">
        <v>748</v>
      </c>
      <c r="V36" s="43"/>
      <c r="W36" s="43"/>
      <c r="X36" s="43"/>
      <c r="Y36" s="43"/>
      <c r="Z36" s="43"/>
      <c r="AA36" s="43"/>
      <c r="AB36" s="43"/>
      <c r="AC36" s="43"/>
      <c r="AD36" s="43"/>
      <c r="AE36" s="43"/>
      <c r="AF36" s="43"/>
      <c r="AG36" s="43"/>
      <c r="AH36" s="43"/>
      <c r="AI36" s="43"/>
      <c r="AJ36" s="349" t="str">
        <f t="shared" ref="AJ36:AW37" si="0">F36</f>
        <v>Payment Milestone 3</v>
      </c>
      <c r="AK36" s="349" t="str">
        <f t="shared" si="0"/>
        <v>Payment Milestone 4.1</v>
      </c>
      <c r="AL36" s="349" t="str">
        <f t="shared" si="0"/>
        <v>Payment Milestone 4.2</v>
      </c>
      <c r="AM36" s="349" t="str">
        <f t="shared" si="0"/>
        <v>Payment Milestone 4.3</v>
      </c>
      <c r="AN36" s="349" t="str">
        <f t="shared" si="0"/>
        <v>Payment Milestone 4.4</v>
      </c>
      <c r="AO36" s="349" t="str">
        <f t="shared" si="0"/>
        <v>Payment Milestone 4.5</v>
      </c>
      <c r="AP36" s="349" t="str">
        <f t="shared" si="0"/>
        <v>Payment Milestone 4.6</v>
      </c>
      <c r="AQ36" s="349" t="str">
        <f t="shared" si="0"/>
        <v>Payment Milestone 4.7</v>
      </c>
      <c r="AR36" s="349" t="str">
        <f t="shared" si="0"/>
        <v>Payment Milestone 4.8</v>
      </c>
      <c r="AS36" s="349" t="str">
        <f t="shared" si="0"/>
        <v>Payment Milestone 4.9</v>
      </c>
      <c r="AT36" s="349" t="str">
        <f t="shared" si="0"/>
        <v>Payment Milestone 4.10</v>
      </c>
      <c r="AU36" s="349" t="str">
        <f t="shared" si="0"/>
        <v>Payment Milestone 5</v>
      </c>
      <c r="AV36" s="349" t="str">
        <f t="shared" si="0"/>
        <v>Payment Milestone 6</v>
      </c>
      <c r="AW36" s="349" t="str">
        <f t="shared" si="0"/>
        <v>Payment Milestone 7</v>
      </c>
      <c r="AX36" s="350"/>
      <c r="AY36" s="349" t="str">
        <f>AJ36</f>
        <v>Payment Milestone 3</v>
      </c>
      <c r="AZ36" s="349" t="str">
        <f t="shared" ref="AZ36:BL37" si="1">AK36</f>
        <v>Payment Milestone 4.1</v>
      </c>
      <c r="BA36" s="349" t="str">
        <f t="shared" si="1"/>
        <v>Payment Milestone 4.2</v>
      </c>
      <c r="BB36" s="349" t="str">
        <f t="shared" si="1"/>
        <v>Payment Milestone 4.3</v>
      </c>
      <c r="BC36" s="349" t="str">
        <f t="shared" si="1"/>
        <v>Payment Milestone 4.4</v>
      </c>
      <c r="BD36" s="349" t="str">
        <f t="shared" si="1"/>
        <v>Payment Milestone 4.5</v>
      </c>
      <c r="BE36" s="349" t="str">
        <f t="shared" si="1"/>
        <v>Payment Milestone 4.6</v>
      </c>
      <c r="BF36" s="349" t="str">
        <f t="shared" si="1"/>
        <v>Payment Milestone 4.7</v>
      </c>
      <c r="BG36" s="349" t="str">
        <f t="shared" si="1"/>
        <v>Payment Milestone 4.8</v>
      </c>
      <c r="BH36" s="349" t="str">
        <f t="shared" si="1"/>
        <v>Payment Milestone 4.9</v>
      </c>
      <c r="BI36" s="349" t="str">
        <f t="shared" si="1"/>
        <v>Payment Milestone 4.10</v>
      </c>
      <c r="BJ36" s="349" t="str">
        <f t="shared" si="1"/>
        <v>Payment Milestone 5</v>
      </c>
      <c r="BK36" s="349" t="str">
        <f t="shared" si="1"/>
        <v>Payment Milestone 6</v>
      </c>
      <c r="BL36" s="349" t="str">
        <f t="shared" si="1"/>
        <v>Payment Milestone 7</v>
      </c>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row>
    <row r="37" spans="1:101" ht="43.5" customHeight="1" x14ac:dyDescent="0.45">
      <c r="A37" s="43"/>
      <c r="B37" s="49"/>
      <c r="C37" s="584"/>
      <c r="D37" s="556"/>
      <c r="E37" s="556"/>
      <c r="F37" s="351" t="str">
        <f>D17</f>
        <v>Detailed Engineering</v>
      </c>
      <c r="G37" s="351" t="str">
        <f>$D18</f>
        <v>[Enter title]</v>
      </c>
      <c r="H37" s="351" t="str">
        <f>$D19</f>
        <v>[Enter title]</v>
      </c>
      <c r="I37" s="351" t="str">
        <f>$D20</f>
        <v>[Enter title]</v>
      </c>
      <c r="J37" s="351" t="str">
        <f>$D21</f>
        <v>[Enter title]</v>
      </c>
      <c r="K37" s="351" t="str">
        <f>$D22</f>
        <v>[Enter title]</v>
      </c>
      <c r="L37" s="351" t="str">
        <f>$D23</f>
        <v>[Enter title]</v>
      </c>
      <c r="M37" s="351" t="str">
        <f>$D24</f>
        <v>[Enter title]</v>
      </c>
      <c r="N37" s="351" t="str">
        <f>$D25</f>
        <v>[Enter title]</v>
      </c>
      <c r="O37" s="351" t="str">
        <f>$D26</f>
        <v>[Enter title]</v>
      </c>
      <c r="P37" s="351" t="str">
        <f>$D27</f>
        <v>[Enter title]</v>
      </c>
      <c r="Q37" s="351" t="str">
        <f>$D28</f>
        <v>Construction</v>
      </c>
      <c r="R37" s="351" t="str">
        <f>$D29</f>
        <v>Operation</v>
      </c>
      <c r="S37" s="351" t="str">
        <f>$D30</f>
        <v>Close out</v>
      </c>
      <c r="T37" s="556"/>
      <c r="U37" s="556"/>
      <c r="V37" s="43"/>
      <c r="W37" s="43"/>
      <c r="X37" s="43"/>
      <c r="Y37" s="43"/>
      <c r="Z37" s="43"/>
      <c r="AA37" s="43"/>
      <c r="AB37" s="43"/>
      <c r="AC37" s="43"/>
      <c r="AD37" s="43"/>
      <c r="AE37" s="43"/>
      <c r="AF37" s="43"/>
      <c r="AG37" s="43"/>
      <c r="AH37" s="43"/>
      <c r="AI37" s="43"/>
      <c r="AJ37" s="352" t="str">
        <f t="shared" si="0"/>
        <v>Detailed Engineering</v>
      </c>
      <c r="AK37" s="352" t="str">
        <f t="shared" si="0"/>
        <v>[Enter title]</v>
      </c>
      <c r="AL37" s="352" t="str">
        <f t="shared" si="0"/>
        <v>[Enter title]</v>
      </c>
      <c r="AM37" s="352" t="str">
        <f t="shared" si="0"/>
        <v>[Enter title]</v>
      </c>
      <c r="AN37" s="352" t="str">
        <f t="shared" si="0"/>
        <v>[Enter title]</v>
      </c>
      <c r="AO37" s="352" t="str">
        <f t="shared" si="0"/>
        <v>[Enter title]</v>
      </c>
      <c r="AP37" s="352" t="str">
        <f t="shared" si="0"/>
        <v>[Enter title]</v>
      </c>
      <c r="AQ37" s="352" t="str">
        <f t="shared" si="0"/>
        <v>[Enter title]</v>
      </c>
      <c r="AR37" s="352" t="str">
        <f t="shared" si="0"/>
        <v>[Enter title]</v>
      </c>
      <c r="AS37" s="352" t="str">
        <f t="shared" si="0"/>
        <v>[Enter title]</v>
      </c>
      <c r="AT37" s="352" t="str">
        <f t="shared" si="0"/>
        <v>[Enter title]</v>
      </c>
      <c r="AU37" s="352" t="str">
        <f t="shared" si="0"/>
        <v>Construction</v>
      </c>
      <c r="AV37" s="352" t="str">
        <f t="shared" si="0"/>
        <v>Operation</v>
      </c>
      <c r="AW37" s="352" t="str">
        <f t="shared" si="0"/>
        <v>Close out</v>
      </c>
      <c r="AX37" s="350"/>
      <c r="AY37" s="352" t="str">
        <f>AJ37</f>
        <v>Detailed Engineering</v>
      </c>
      <c r="AZ37" s="352" t="str">
        <f t="shared" si="1"/>
        <v>[Enter title]</v>
      </c>
      <c r="BA37" s="352" t="str">
        <f t="shared" si="1"/>
        <v>[Enter title]</v>
      </c>
      <c r="BB37" s="352" t="str">
        <f t="shared" si="1"/>
        <v>[Enter title]</v>
      </c>
      <c r="BC37" s="352" t="str">
        <f t="shared" si="1"/>
        <v>[Enter title]</v>
      </c>
      <c r="BD37" s="352" t="str">
        <f t="shared" si="1"/>
        <v>[Enter title]</v>
      </c>
      <c r="BE37" s="352" t="str">
        <f t="shared" si="1"/>
        <v>[Enter title]</v>
      </c>
      <c r="BF37" s="352" t="str">
        <f t="shared" si="1"/>
        <v>[Enter title]</v>
      </c>
      <c r="BG37" s="352" t="str">
        <f t="shared" si="1"/>
        <v>[Enter title]</v>
      </c>
      <c r="BH37" s="352" t="str">
        <f t="shared" si="1"/>
        <v>[Enter title]</v>
      </c>
      <c r="BI37" s="352" t="str">
        <f t="shared" si="1"/>
        <v>[Enter title]</v>
      </c>
      <c r="BJ37" s="352" t="str">
        <f t="shared" si="1"/>
        <v>Construction</v>
      </c>
      <c r="BK37" s="352" t="str">
        <f t="shared" si="1"/>
        <v>Operation</v>
      </c>
      <c r="BL37" s="352" t="str">
        <f t="shared" si="1"/>
        <v>Close out</v>
      </c>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row>
    <row r="38" spans="1:101" ht="24.6" customHeight="1" x14ac:dyDescent="0.45">
      <c r="A38" s="43"/>
      <c r="B38" s="49"/>
      <c r="C38" s="585"/>
      <c r="D38" s="282" t="s">
        <v>81</v>
      </c>
      <c r="E38" s="282" t="s">
        <v>68</v>
      </c>
      <c r="F38" s="282" t="s">
        <v>83</v>
      </c>
      <c r="G38" s="282" t="s">
        <v>83</v>
      </c>
      <c r="H38" s="282" t="s">
        <v>83</v>
      </c>
      <c r="I38" s="282" t="s">
        <v>83</v>
      </c>
      <c r="J38" s="282" t="s">
        <v>83</v>
      </c>
      <c r="K38" s="282" t="s">
        <v>83</v>
      </c>
      <c r="L38" s="282" t="s">
        <v>83</v>
      </c>
      <c r="M38" s="282" t="s">
        <v>83</v>
      </c>
      <c r="N38" s="282" t="s">
        <v>83</v>
      </c>
      <c r="O38" s="282" t="s">
        <v>83</v>
      </c>
      <c r="P38" s="282" t="s">
        <v>83</v>
      </c>
      <c r="Q38" s="282" t="s">
        <v>83</v>
      </c>
      <c r="R38" s="282" t="s">
        <v>83</v>
      </c>
      <c r="S38" s="282" t="s">
        <v>83</v>
      </c>
      <c r="T38" s="282" t="s">
        <v>50</v>
      </c>
      <c r="U38" s="282" t="s">
        <v>50</v>
      </c>
      <c r="V38" s="43"/>
      <c r="W38" s="43"/>
      <c r="X38" s="43"/>
      <c r="Y38" s="43"/>
      <c r="Z38" s="43"/>
      <c r="AA38" s="43"/>
      <c r="AB38" s="43"/>
      <c r="AC38" s="43"/>
      <c r="AD38" s="43"/>
      <c r="AE38" s="43"/>
      <c r="AF38" s="43"/>
      <c r="AG38" s="43"/>
      <c r="AH38" s="43"/>
      <c r="AI38" s="43"/>
      <c r="AJ38" s="353" t="s">
        <v>50</v>
      </c>
      <c r="AK38" s="353" t="s">
        <v>50</v>
      </c>
      <c r="AL38" s="353" t="s">
        <v>50</v>
      </c>
      <c r="AM38" s="353" t="s">
        <v>50</v>
      </c>
      <c r="AN38" s="353" t="s">
        <v>50</v>
      </c>
      <c r="AO38" s="353" t="s">
        <v>50</v>
      </c>
      <c r="AP38" s="353" t="s">
        <v>50</v>
      </c>
      <c r="AQ38" s="353" t="s">
        <v>50</v>
      </c>
      <c r="AR38" s="353" t="s">
        <v>50</v>
      </c>
      <c r="AS38" s="353" t="s">
        <v>50</v>
      </c>
      <c r="AT38" s="353" t="s">
        <v>50</v>
      </c>
      <c r="AU38" s="353" t="s">
        <v>50</v>
      </c>
      <c r="AV38" s="353" t="s">
        <v>50</v>
      </c>
      <c r="AW38" s="353" t="s">
        <v>50</v>
      </c>
      <c r="AX38" s="350"/>
      <c r="AY38" s="353" t="s">
        <v>50</v>
      </c>
      <c r="AZ38" s="353" t="s">
        <v>50</v>
      </c>
      <c r="BA38" s="353" t="s">
        <v>50</v>
      </c>
      <c r="BB38" s="353" t="s">
        <v>50</v>
      </c>
      <c r="BC38" s="353" t="s">
        <v>50</v>
      </c>
      <c r="BD38" s="353" t="s">
        <v>50</v>
      </c>
      <c r="BE38" s="353" t="s">
        <v>50</v>
      </c>
      <c r="BF38" s="353" t="s">
        <v>50</v>
      </c>
      <c r="BG38" s="353" t="s">
        <v>50</v>
      </c>
      <c r="BH38" s="353" t="s">
        <v>50</v>
      </c>
      <c r="BI38" s="353" t="s">
        <v>50</v>
      </c>
      <c r="BJ38" s="353" t="s">
        <v>50</v>
      </c>
      <c r="BK38" s="353" t="s">
        <v>50</v>
      </c>
      <c r="BL38" s="353" t="s">
        <v>50</v>
      </c>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row>
    <row r="39" spans="1:101" s="289" customFormat="1" ht="18.75" customHeight="1" x14ac:dyDescent="0.45">
      <c r="A39" s="283"/>
      <c r="B39" s="200" t="s">
        <v>639</v>
      </c>
      <c r="C39" s="284" t="s">
        <v>853</v>
      </c>
      <c r="D39" s="285"/>
      <c r="E39" s="286"/>
      <c r="F39" s="287"/>
      <c r="G39" s="287"/>
      <c r="H39" s="287"/>
      <c r="I39" s="287"/>
      <c r="J39" s="287"/>
      <c r="K39" s="287"/>
      <c r="L39" s="287"/>
      <c r="M39" s="287"/>
      <c r="N39" s="287"/>
      <c r="O39" s="287"/>
      <c r="P39" s="287"/>
      <c r="Q39" s="287"/>
      <c r="R39" s="287"/>
      <c r="S39" s="287"/>
      <c r="T39" s="171">
        <f>SUM(F39:S39)*D39</f>
        <v>0</v>
      </c>
      <c r="U39" s="171">
        <f t="shared" ref="U39:U53" si="2">T39*E39</f>
        <v>0</v>
      </c>
      <c r="V39" s="283"/>
      <c r="W39" s="283"/>
      <c r="X39" s="283"/>
      <c r="Y39" s="283"/>
      <c r="Z39" s="283"/>
      <c r="AA39" s="283"/>
      <c r="AB39" s="283"/>
      <c r="AC39" s="283"/>
      <c r="AD39" s="283"/>
      <c r="AE39" s="283"/>
      <c r="AF39" s="283"/>
      <c r="AG39" s="283"/>
      <c r="AH39" s="283"/>
      <c r="AI39" s="283"/>
      <c r="AJ39" s="332">
        <f t="shared" ref="AJ39:AJ53" si="3">F39*$D39</f>
        <v>0</v>
      </c>
      <c r="AK39" s="332">
        <f t="shared" ref="AK39:AK53" si="4">G39*$D39</f>
        <v>0</v>
      </c>
      <c r="AL39" s="332">
        <f t="shared" ref="AL39:AL53" si="5">H39*$D39</f>
        <v>0</v>
      </c>
      <c r="AM39" s="332">
        <f t="shared" ref="AM39:AM53" si="6">I39*$D39</f>
        <v>0</v>
      </c>
      <c r="AN39" s="332">
        <f t="shared" ref="AN39:AN53" si="7">J39*$D39</f>
        <v>0</v>
      </c>
      <c r="AO39" s="332">
        <f t="shared" ref="AO39:AO53" si="8">K39*$D39</f>
        <v>0</v>
      </c>
      <c r="AP39" s="332">
        <f t="shared" ref="AP39:AP53" si="9">L39*$D39</f>
        <v>0</v>
      </c>
      <c r="AQ39" s="332">
        <f t="shared" ref="AQ39:AQ53" si="10">M39*$D39</f>
        <v>0</v>
      </c>
      <c r="AR39" s="332">
        <f t="shared" ref="AR39:AR53" si="11">N39*$D39</f>
        <v>0</v>
      </c>
      <c r="AS39" s="332">
        <f t="shared" ref="AS39:AS53" si="12">O39*$D39</f>
        <v>0</v>
      </c>
      <c r="AT39" s="332">
        <f t="shared" ref="AT39:AT53" si="13">P39*$D39</f>
        <v>0</v>
      </c>
      <c r="AU39" s="332">
        <f t="shared" ref="AU39:AU53" si="14">Q39*$D39</f>
        <v>0</v>
      </c>
      <c r="AV39" s="332">
        <f t="shared" ref="AV39:AV53" si="15">R39*$D39</f>
        <v>0</v>
      </c>
      <c r="AW39" s="332">
        <f t="shared" ref="AW39:AW53" si="16">S39*$D39</f>
        <v>0</v>
      </c>
      <c r="AX39" s="354"/>
      <c r="AY39" s="332">
        <f t="shared" ref="AY39:AY53" si="17">AJ39*$E39</f>
        <v>0</v>
      </c>
      <c r="AZ39" s="332">
        <f t="shared" ref="AZ39:AZ53" si="18">AK39*$E39</f>
        <v>0</v>
      </c>
      <c r="BA39" s="332">
        <f t="shared" ref="BA39:BA53" si="19">AL39*$E39</f>
        <v>0</v>
      </c>
      <c r="BB39" s="332">
        <f t="shared" ref="BB39:BB53" si="20">AM39*$E39</f>
        <v>0</v>
      </c>
      <c r="BC39" s="332">
        <f t="shared" ref="BC39:BC53" si="21">AN39*$E39</f>
        <v>0</v>
      </c>
      <c r="BD39" s="332">
        <f t="shared" ref="BD39:BD53" si="22">AO39*$E39</f>
        <v>0</v>
      </c>
      <c r="BE39" s="332">
        <f t="shared" ref="BE39:BE53" si="23">AP39*$E39</f>
        <v>0</v>
      </c>
      <c r="BF39" s="332">
        <f t="shared" ref="BF39:BF53" si="24">AQ39*$E39</f>
        <v>0</v>
      </c>
      <c r="BG39" s="332">
        <f t="shared" ref="BG39:BG53" si="25">AR39*$E39</f>
        <v>0</v>
      </c>
      <c r="BH39" s="332">
        <f t="shared" ref="BH39:BH53" si="26">AS39*$E39</f>
        <v>0</v>
      </c>
      <c r="BI39" s="332">
        <f t="shared" ref="BI39:BI53" si="27">AT39*$E39</f>
        <v>0</v>
      </c>
      <c r="BJ39" s="332">
        <f t="shared" ref="BJ39:BJ53" si="28">AU39*$E39</f>
        <v>0</v>
      </c>
      <c r="BK39" s="332">
        <f t="shared" ref="BK39:BK53" si="29">AV39*$E39</f>
        <v>0</v>
      </c>
      <c r="BL39" s="332">
        <f t="shared" ref="BL39:BL53" si="30">AW39*$E39</f>
        <v>0</v>
      </c>
    </row>
    <row r="40" spans="1:101" s="289" customFormat="1" ht="18.75" customHeight="1" x14ac:dyDescent="0.45">
      <c r="A40" s="283"/>
      <c r="B40" s="200" t="s">
        <v>721</v>
      </c>
      <c r="C40" s="284" t="s">
        <v>853</v>
      </c>
      <c r="D40" s="285"/>
      <c r="E40" s="286"/>
      <c r="F40" s="287"/>
      <c r="G40" s="287"/>
      <c r="H40" s="287"/>
      <c r="I40" s="287"/>
      <c r="J40" s="287"/>
      <c r="K40" s="287"/>
      <c r="L40" s="287"/>
      <c r="M40" s="287"/>
      <c r="N40" s="287"/>
      <c r="O40" s="287"/>
      <c r="P40" s="287"/>
      <c r="Q40" s="287"/>
      <c r="R40" s="287"/>
      <c r="S40" s="287"/>
      <c r="T40" s="171">
        <f t="shared" ref="T40:T53" si="31">SUM(F40:S40)*D40</f>
        <v>0</v>
      </c>
      <c r="U40" s="171">
        <f t="shared" si="2"/>
        <v>0</v>
      </c>
      <c r="V40" s="283"/>
      <c r="W40" s="283"/>
      <c r="X40" s="283"/>
      <c r="Y40" s="283"/>
      <c r="Z40" s="283"/>
      <c r="AA40" s="283"/>
      <c r="AB40" s="283"/>
      <c r="AC40" s="283"/>
      <c r="AD40" s="283"/>
      <c r="AE40" s="283"/>
      <c r="AF40" s="283"/>
      <c r="AG40" s="283"/>
      <c r="AH40" s="283"/>
      <c r="AI40" s="283"/>
      <c r="AJ40" s="332">
        <f t="shared" si="3"/>
        <v>0</v>
      </c>
      <c r="AK40" s="332">
        <f t="shared" si="4"/>
        <v>0</v>
      </c>
      <c r="AL40" s="332">
        <f t="shared" si="5"/>
        <v>0</v>
      </c>
      <c r="AM40" s="332">
        <f t="shared" si="6"/>
        <v>0</v>
      </c>
      <c r="AN40" s="332">
        <f t="shared" si="7"/>
        <v>0</v>
      </c>
      <c r="AO40" s="332">
        <f t="shared" si="8"/>
        <v>0</v>
      </c>
      <c r="AP40" s="332">
        <f t="shared" si="9"/>
        <v>0</v>
      </c>
      <c r="AQ40" s="332">
        <f t="shared" si="10"/>
        <v>0</v>
      </c>
      <c r="AR40" s="332">
        <f t="shared" si="11"/>
        <v>0</v>
      </c>
      <c r="AS40" s="332">
        <f t="shared" si="12"/>
        <v>0</v>
      </c>
      <c r="AT40" s="332">
        <f t="shared" si="13"/>
        <v>0</v>
      </c>
      <c r="AU40" s="332">
        <f t="shared" si="14"/>
        <v>0</v>
      </c>
      <c r="AV40" s="332">
        <f t="shared" si="15"/>
        <v>0</v>
      </c>
      <c r="AW40" s="332">
        <f t="shared" si="16"/>
        <v>0</v>
      </c>
      <c r="AX40" s="354"/>
      <c r="AY40" s="332">
        <f t="shared" si="17"/>
        <v>0</v>
      </c>
      <c r="AZ40" s="332">
        <f t="shared" si="18"/>
        <v>0</v>
      </c>
      <c r="BA40" s="332">
        <f t="shared" si="19"/>
        <v>0</v>
      </c>
      <c r="BB40" s="332">
        <f t="shared" si="20"/>
        <v>0</v>
      </c>
      <c r="BC40" s="332">
        <f t="shared" si="21"/>
        <v>0</v>
      </c>
      <c r="BD40" s="332">
        <f t="shared" si="22"/>
        <v>0</v>
      </c>
      <c r="BE40" s="332">
        <f t="shared" si="23"/>
        <v>0</v>
      </c>
      <c r="BF40" s="332">
        <f t="shared" si="24"/>
        <v>0</v>
      </c>
      <c r="BG40" s="332">
        <f t="shared" si="25"/>
        <v>0</v>
      </c>
      <c r="BH40" s="332">
        <f t="shared" si="26"/>
        <v>0</v>
      </c>
      <c r="BI40" s="332">
        <f t="shared" si="27"/>
        <v>0</v>
      </c>
      <c r="BJ40" s="332">
        <f t="shared" si="28"/>
        <v>0</v>
      </c>
      <c r="BK40" s="332">
        <f t="shared" si="29"/>
        <v>0</v>
      </c>
      <c r="BL40" s="332">
        <f t="shared" si="30"/>
        <v>0</v>
      </c>
    </row>
    <row r="41" spans="1:101" s="289" customFormat="1" ht="18.75" customHeight="1" x14ac:dyDescent="0.45">
      <c r="A41" s="283"/>
      <c r="B41" s="200" t="s">
        <v>722</v>
      </c>
      <c r="C41" s="284" t="s">
        <v>853</v>
      </c>
      <c r="D41" s="285"/>
      <c r="E41" s="286"/>
      <c r="F41" s="287"/>
      <c r="G41" s="287"/>
      <c r="H41" s="287"/>
      <c r="I41" s="287"/>
      <c r="J41" s="287"/>
      <c r="K41" s="287"/>
      <c r="L41" s="287"/>
      <c r="M41" s="287"/>
      <c r="N41" s="287"/>
      <c r="O41" s="287"/>
      <c r="P41" s="287"/>
      <c r="Q41" s="287"/>
      <c r="R41" s="287"/>
      <c r="S41" s="287"/>
      <c r="T41" s="171">
        <f t="shared" si="31"/>
        <v>0</v>
      </c>
      <c r="U41" s="171">
        <f t="shared" si="2"/>
        <v>0</v>
      </c>
      <c r="V41" s="283"/>
      <c r="W41" s="283"/>
      <c r="X41" s="283"/>
      <c r="Y41" s="283"/>
      <c r="Z41" s="283"/>
      <c r="AA41" s="283"/>
      <c r="AB41" s="283"/>
      <c r="AC41" s="283"/>
      <c r="AD41" s="283"/>
      <c r="AE41" s="283"/>
      <c r="AF41" s="283"/>
      <c r="AG41" s="283"/>
      <c r="AH41" s="283"/>
      <c r="AI41" s="283"/>
      <c r="AJ41" s="332">
        <f t="shared" si="3"/>
        <v>0</v>
      </c>
      <c r="AK41" s="332">
        <f t="shared" si="4"/>
        <v>0</v>
      </c>
      <c r="AL41" s="332">
        <f t="shared" si="5"/>
        <v>0</v>
      </c>
      <c r="AM41" s="332">
        <f t="shared" si="6"/>
        <v>0</v>
      </c>
      <c r="AN41" s="332">
        <f t="shared" si="7"/>
        <v>0</v>
      </c>
      <c r="AO41" s="332">
        <f t="shared" si="8"/>
        <v>0</v>
      </c>
      <c r="AP41" s="332">
        <f t="shared" si="9"/>
        <v>0</v>
      </c>
      <c r="AQ41" s="332">
        <f t="shared" si="10"/>
        <v>0</v>
      </c>
      <c r="AR41" s="332">
        <f t="shared" si="11"/>
        <v>0</v>
      </c>
      <c r="AS41" s="332">
        <f t="shared" si="12"/>
        <v>0</v>
      </c>
      <c r="AT41" s="332">
        <f t="shared" si="13"/>
        <v>0</v>
      </c>
      <c r="AU41" s="332">
        <f t="shared" si="14"/>
        <v>0</v>
      </c>
      <c r="AV41" s="332">
        <f t="shared" si="15"/>
        <v>0</v>
      </c>
      <c r="AW41" s="332">
        <f t="shared" si="16"/>
        <v>0</v>
      </c>
      <c r="AX41" s="354"/>
      <c r="AY41" s="332">
        <f t="shared" si="17"/>
        <v>0</v>
      </c>
      <c r="AZ41" s="332">
        <f t="shared" si="18"/>
        <v>0</v>
      </c>
      <c r="BA41" s="332">
        <f t="shared" si="19"/>
        <v>0</v>
      </c>
      <c r="BB41" s="332">
        <f t="shared" si="20"/>
        <v>0</v>
      </c>
      <c r="BC41" s="332">
        <f t="shared" si="21"/>
        <v>0</v>
      </c>
      <c r="BD41" s="332">
        <f t="shared" si="22"/>
        <v>0</v>
      </c>
      <c r="BE41" s="332">
        <f t="shared" si="23"/>
        <v>0</v>
      </c>
      <c r="BF41" s="332">
        <f t="shared" si="24"/>
        <v>0</v>
      </c>
      <c r="BG41" s="332">
        <f t="shared" si="25"/>
        <v>0</v>
      </c>
      <c r="BH41" s="332">
        <f t="shared" si="26"/>
        <v>0</v>
      </c>
      <c r="BI41" s="332">
        <f t="shared" si="27"/>
        <v>0</v>
      </c>
      <c r="BJ41" s="332">
        <f t="shared" si="28"/>
        <v>0</v>
      </c>
      <c r="BK41" s="332">
        <f t="shared" si="29"/>
        <v>0</v>
      </c>
      <c r="BL41" s="332">
        <f t="shared" si="30"/>
        <v>0</v>
      </c>
    </row>
    <row r="42" spans="1:101" s="289" customFormat="1" ht="18.75" customHeight="1" x14ac:dyDescent="0.45">
      <c r="A42" s="283"/>
      <c r="B42" s="200" t="s">
        <v>723</v>
      </c>
      <c r="C42" s="284" t="s">
        <v>853</v>
      </c>
      <c r="D42" s="285"/>
      <c r="E42" s="286"/>
      <c r="F42" s="287"/>
      <c r="G42" s="287"/>
      <c r="H42" s="287"/>
      <c r="I42" s="287"/>
      <c r="J42" s="287"/>
      <c r="K42" s="287"/>
      <c r="L42" s="287"/>
      <c r="M42" s="287"/>
      <c r="N42" s="287"/>
      <c r="O42" s="287"/>
      <c r="P42" s="287"/>
      <c r="Q42" s="287"/>
      <c r="R42" s="287"/>
      <c r="S42" s="287"/>
      <c r="T42" s="171">
        <f t="shared" si="31"/>
        <v>0</v>
      </c>
      <c r="U42" s="171">
        <f t="shared" si="2"/>
        <v>0</v>
      </c>
      <c r="V42" s="283"/>
      <c r="W42" s="283"/>
      <c r="X42" s="283"/>
      <c r="Y42" s="283"/>
      <c r="Z42" s="283"/>
      <c r="AA42" s="283"/>
      <c r="AB42" s="283"/>
      <c r="AC42" s="283"/>
      <c r="AD42" s="283"/>
      <c r="AE42" s="283"/>
      <c r="AF42" s="283"/>
      <c r="AG42" s="283"/>
      <c r="AH42" s="283"/>
      <c r="AI42" s="283"/>
      <c r="AJ42" s="332">
        <f t="shared" si="3"/>
        <v>0</v>
      </c>
      <c r="AK42" s="332">
        <f t="shared" si="4"/>
        <v>0</v>
      </c>
      <c r="AL42" s="332">
        <f t="shared" si="5"/>
        <v>0</v>
      </c>
      <c r="AM42" s="332">
        <f t="shared" si="6"/>
        <v>0</v>
      </c>
      <c r="AN42" s="332">
        <f t="shared" si="7"/>
        <v>0</v>
      </c>
      <c r="AO42" s="332">
        <f t="shared" si="8"/>
        <v>0</v>
      </c>
      <c r="AP42" s="332">
        <f t="shared" si="9"/>
        <v>0</v>
      </c>
      <c r="AQ42" s="332">
        <f t="shared" si="10"/>
        <v>0</v>
      </c>
      <c r="AR42" s="332">
        <f t="shared" si="11"/>
        <v>0</v>
      </c>
      <c r="AS42" s="332">
        <f t="shared" si="12"/>
        <v>0</v>
      </c>
      <c r="AT42" s="332">
        <f t="shared" si="13"/>
        <v>0</v>
      </c>
      <c r="AU42" s="332">
        <f t="shared" si="14"/>
        <v>0</v>
      </c>
      <c r="AV42" s="332">
        <f t="shared" si="15"/>
        <v>0</v>
      </c>
      <c r="AW42" s="332">
        <f t="shared" si="16"/>
        <v>0</v>
      </c>
      <c r="AX42" s="354"/>
      <c r="AY42" s="332">
        <f t="shared" si="17"/>
        <v>0</v>
      </c>
      <c r="AZ42" s="332">
        <f t="shared" si="18"/>
        <v>0</v>
      </c>
      <c r="BA42" s="332">
        <f t="shared" si="19"/>
        <v>0</v>
      </c>
      <c r="BB42" s="332">
        <f t="shared" si="20"/>
        <v>0</v>
      </c>
      <c r="BC42" s="332">
        <f t="shared" si="21"/>
        <v>0</v>
      </c>
      <c r="BD42" s="332">
        <f t="shared" si="22"/>
        <v>0</v>
      </c>
      <c r="BE42" s="332">
        <f t="shared" si="23"/>
        <v>0</v>
      </c>
      <c r="BF42" s="332">
        <f t="shared" si="24"/>
        <v>0</v>
      </c>
      <c r="BG42" s="332">
        <f t="shared" si="25"/>
        <v>0</v>
      </c>
      <c r="BH42" s="332">
        <f t="shared" si="26"/>
        <v>0</v>
      </c>
      <c r="BI42" s="332">
        <f t="shared" si="27"/>
        <v>0</v>
      </c>
      <c r="BJ42" s="332">
        <f t="shared" si="28"/>
        <v>0</v>
      </c>
      <c r="BK42" s="332">
        <f t="shared" si="29"/>
        <v>0</v>
      </c>
      <c r="BL42" s="332">
        <f t="shared" si="30"/>
        <v>0</v>
      </c>
    </row>
    <row r="43" spans="1:101" s="289" customFormat="1" ht="18.75" customHeight="1" x14ac:dyDescent="0.45">
      <c r="A43" s="283"/>
      <c r="B43" s="200" t="s">
        <v>724</v>
      </c>
      <c r="C43" s="284" t="s">
        <v>853</v>
      </c>
      <c r="D43" s="285"/>
      <c r="E43" s="286"/>
      <c r="F43" s="287"/>
      <c r="G43" s="287"/>
      <c r="H43" s="287"/>
      <c r="I43" s="287"/>
      <c r="J43" s="287"/>
      <c r="K43" s="287"/>
      <c r="L43" s="287"/>
      <c r="M43" s="287"/>
      <c r="N43" s="287"/>
      <c r="O43" s="287"/>
      <c r="P43" s="287"/>
      <c r="Q43" s="287"/>
      <c r="R43" s="287"/>
      <c r="S43" s="287"/>
      <c r="T43" s="171">
        <f t="shared" si="31"/>
        <v>0</v>
      </c>
      <c r="U43" s="171">
        <f t="shared" si="2"/>
        <v>0</v>
      </c>
      <c r="V43" s="283"/>
      <c r="W43" s="283"/>
      <c r="X43" s="283"/>
      <c r="Y43" s="283"/>
      <c r="Z43" s="283"/>
      <c r="AA43" s="283"/>
      <c r="AB43" s="283"/>
      <c r="AC43" s="283"/>
      <c r="AD43" s="283"/>
      <c r="AE43" s="283"/>
      <c r="AF43" s="283"/>
      <c r="AG43" s="283"/>
      <c r="AH43" s="283"/>
      <c r="AI43" s="283"/>
      <c r="AJ43" s="332">
        <f t="shared" si="3"/>
        <v>0</v>
      </c>
      <c r="AK43" s="332">
        <f t="shared" si="4"/>
        <v>0</v>
      </c>
      <c r="AL43" s="332">
        <f t="shared" si="5"/>
        <v>0</v>
      </c>
      <c r="AM43" s="332">
        <f t="shared" si="6"/>
        <v>0</v>
      </c>
      <c r="AN43" s="332">
        <f t="shared" si="7"/>
        <v>0</v>
      </c>
      <c r="AO43" s="332">
        <f t="shared" si="8"/>
        <v>0</v>
      </c>
      <c r="AP43" s="332">
        <f t="shared" si="9"/>
        <v>0</v>
      </c>
      <c r="AQ43" s="332">
        <f t="shared" si="10"/>
        <v>0</v>
      </c>
      <c r="AR43" s="332">
        <f t="shared" si="11"/>
        <v>0</v>
      </c>
      <c r="AS43" s="332">
        <f t="shared" si="12"/>
        <v>0</v>
      </c>
      <c r="AT43" s="332">
        <f t="shared" si="13"/>
        <v>0</v>
      </c>
      <c r="AU43" s="332">
        <f t="shared" si="14"/>
        <v>0</v>
      </c>
      <c r="AV43" s="332">
        <f t="shared" si="15"/>
        <v>0</v>
      </c>
      <c r="AW43" s="332">
        <f t="shared" si="16"/>
        <v>0</v>
      </c>
      <c r="AX43" s="354"/>
      <c r="AY43" s="332">
        <f t="shared" si="17"/>
        <v>0</v>
      </c>
      <c r="AZ43" s="332">
        <f t="shared" si="18"/>
        <v>0</v>
      </c>
      <c r="BA43" s="332">
        <f t="shared" si="19"/>
        <v>0</v>
      </c>
      <c r="BB43" s="332">
        <f t="shared" si="20"/>
        <v>0</v>
      </c>
      <c r="BC43" s="332">
        <f t="shared" si="21"/>
        <v>0</v>
      </c>
      <c r="BD43" s="332">
        <f t="shared" si="22"/>
        <v>0</v>
      </c>
      <c r="BE43" s="332">
        <f t="shared" si="23"/>
        <v>0</v>
      </c>
      <c r="BF43" s="332">
        <f t="shared" si="24"/>
        <v>0</v>
      </c>
      <c r="BG43" s="332">
        <f t="shared" si="25"/>
        <v>0</v>
      </c>
      <c r="BH43" s="332">
        <f t="shared" si="26"/>
        <v>0</v>
      </c>
      <c r="BI43" s="332">
        <f t="shared" si="27"/>
        <v>0</v>
      </c>
      <c r="BJ43" s="332">
        <f t="shared" si="28"/>
        <v>0</v>
      </c>
      <c r="BK43" s="332">
        <f t="shared" si="29"/>
        <v>0</v>
      </c>
      <c r="BL43" s="332">
        <f t="shared" si="30"/>
        <v>0</v>
      </c>
    </row>
    <row r="44" spans="1:101" s="289" customFormat="1" ht="18.75" customHeight="1" x14ac:dyDescent="0.45">
      <c r="A44" s="283"/>
      <c r="B44" s="200" t="s">
        <v>725</v>
      </c>
      <c r="C44" s="284" t="s">
        <v>853</v>
      </c>
      <c r="D44" s="285"/>
      <c r="E44" s="286"/>
      <c r="F44" s="287"/>
      <c r="G44" s="287"/>
      <c r="H44" s="287"/>
      <c r="I44" s="287"/>
      <c r="J44" s="287"/>
      <c r="K44" s="287"/>
      <c r="L44" s="287"/>
      <c r="M44" s="287"/>
      <c r="N44" s="287"/>
      <c r="O44" s="287"/>
      <c r="P44" s="287"/>
      <c r="Q44" s="287"/>
      <c r="R44" s="287"/>
      <c r="S44" s="287"/>
      <c r="T44" s="171">
        <f t="shared" si="31"/>
        <v>0</v>
      </c>
      <c r="U44" s="171">
        <f t="shared" si="2"/>
        <v>0</v>
      </c>
      <c r="V44" s="283"/>
      <c r="W44" s="283"/>
      <c r="X44" s="283"/>
      <c r="Y44" s="283"/>
      <c r="Z44" s="283"/>
      <c r="AA44" s="283"/>
      <c r="AB44" s="283"/>
      <c r="AC44" s="283"/>
      <c r="AD44" s="283"/>
      <c r="AE44" s="283"/>
      <c r="AF44" s="283"/>
      <c r="AG44" s="283"/>
      <c r="AH44" s="283"/>
      <c r="AI44" s="283"/>
      <c r="AJ44" s="332">
        <f t="shared" si="3"/>
        <v>0</v>
      </c>
      <c r="AK44" s="332">
        <f t="shared" si="4"/>
        <v>0</v>
      </c>
      <c r="AL44" s="332">
        <f t="shared" si="5"/>
        <v>0</v>
      </c>
      <c r="AM44" s="332">
        <f t="shared" si="6"/>
        <v>0</v>
      </c>
      <c r="AN44" s="332">
        <f t="shared" si="7"/>
        <v>0</v>
      </c>
      <c r="AO44" s="332">
        <f t="shared" si="8"/>
        <v>0</v>
      </c>
      <c r="AP44" s="332">
        <f t="shared" si="9"/>
        <v>0</v>
      </c>
      <c r="AQ44" s="332">
        <f t="shared" si="10"/>
        <v>0</v>
      </c>
      <c r="AR44" s="332">
        <f t="shared" si="11"/>
        <v>0</v>
      </c>
      <c r="AS44" s="332">
        <f t="shared" si="12"/>
        <v>0</v>
      </c>
      <c r="AT44" s="332">
        <f t="shared" si="13"/>
        <v>0</v>
      </c>
      <c r="AU44" s="332">
        <f t="shared" si="14"/>
        <v>0</v>
      </c>
      <c r="AV44" s="332">
        <f t="shared" si="15"/>
        <v>0</v>
      </c>
      <c r="AW44" s="332">
        <f t="shared" si="16"/>
        <v>0</v>
      </c>
      <c r="AX44" s="354"/>
      <c r="AY44" s="332">
        <f t="shared" si="17"/>
        <v>0</v>
      </c>
      <c r="AZ44" s="332">
        <f t="shared" si="18"/>
        <v>0</v>
      </c>
      <c r="BA44" s="332">
        <f t="shared" si="19"/>
        <v>0</v>
      </c>
      <c r="BB44" s="332">
        <f t="shared" si="20"/>
        <v>0</v>
      </c>
      <c r="BC44" s="332">
        <f t="shared" si="21"/>
        <v>0</v>
      </c>
      <c r="BD44" s="332">
        <f t="shared" si="22"/>
        <v>0</v>
      </c>
      <c r="BE44" s="332">
        <f t="shared" si="23"/>
        <v>0</v>
      </c>
      <c r="BF44" s="332">
        <f t="shared" si="24"/>
        <v>0</v>
      </c>
      <c r="BG44" s="332">
        <f t="shared" si="25"/>
        <v>0</v>
      </c>
      <c r="BH44" s="332">
        <f t="shared" si="26"/>
        <v>0</v>
      </c>
      <c r="BI44" s="332">
        <f t="shared" si="27"/>
        <v>0</v>
      </c>
      <c r="BJ44" s="332">
        <f t="shared" si="28"/>
        <v>0</v>
      </c>
      <c r="BK44" s="332">
        <f t="shared" si="29"/>
        <v>0</v>
      </c>
      <c r="BL44" s="332">
        <f t="shared" si="30"/>
        <v>0</v>
      </c>
    </row>
    <row r="45" spans="1:101" s="289" customFormat="1" ht="18.75" customHeight="1" x14ac:dyDescent="0.45">
      <c r="A45" s="283"/>
      <c r="B45" s="200" t="s">
        <v>726</v>
      </c>
      <c r="C45" s="284" t="s">
        <v>853</v>
      </c>
      <c r="D45" s="285"/>
      <c r="E45" s="286"/>
      <c r="F45" s="287"/>
      <c r="G45" s="287"/>
      <c r="H45" s="287"/>
      <c r="I45" s="287"/>
      <c r="J45" s="287"/>
      <c r="K45" s="287"/>
      <c r="L45" s="287"/>
      <c r="M45" s="287"/>
      <c r="N45" s="287"/>
      <c r="O45" s="287"/>
      <c r="P45" s="287"/>
      <c r="Q45" s="287"/>
      <c r="R45" s="287"/>
      <c r="S45" s="287"/>
      <c r="T45" s="171">
        <f t="shared" si="31"/>
        <v>0</v>
      </c>
      <c r="U45" s="171">
        <f t="shared" si="2"/>
        <v>0</v>
      </c>
      <c r="V45" s="283"/>
      <c r="W45" s="283"/>
      <c r="X45" s="283"/>
      <c r="Y45" s="283"/>
      <c r="Z45" s="283"/>
      <c r="AA45" s="283"/>
      <c r="AB45" s="283"/>
      <c r="AC45" s="283"/>
      <c r="AD45" s="283"/>
      <c r="AE45" s="283"/>
      <c r="AF45" s="283"/>
      <c r="AG45" s="283"/>
      <c r="AH45" s="283"/>
      <c r="AI45" s="283"/>
      <c r="AJ45" s="332">
        <f t="shared" si="3"/>
        <v>0</v>
      </c>
      <c r="AK45" s="332">
        <f t="shared" si="4"/>
        <v>0</v>
      </c>
      <c r="AL45" s="332">
        <f t="shared" si="5"/>
        <v>0</v>
      </c>
      <c r="AM45" s="332">
        <f t="shared" si="6"/>
        <v>0</v>
      </c>
      <c r="AN45" s="332">
        <f t="shared" si="7"/>
        <v>0</v>
      </c>
      <c r="AO45" s="332">
        <f t="shared" si="8"/>
        <v>0</v>
      </c>
      <c r="AP45" s="332">
        <f t="shared" si="9"/>
        <v>0</v>
      </c>
      <c r="AQ45" s="332">
        <f t="shared" si="10"/>
        <v>0</v>
      </c>
      <c r="AR45" s="332">
        <f t="shared" si="11"/>
        <v>0</v>
      </c>
      <c r="AS45" s="332">
        <f t="shared" si="12"/>
        <v>0</v>
      </c>
      <c r="AT45" s="332">
        <f t="shared" si="13"/>
        <v>0</v>
      </c>
      <c r="AU45" s="332">
        <f t="shared" si="14"/>
        <v>0</v>
      </c>
      <c r="AV45" s="332">
        <f t="shared" si="15"/>
        <v>0</v>
      </c>
      <c r="AW45" s="332">
        <f t="shared" si="16"/>
        <v>0</v>
      </c>
      <c r="AX45" s="354"/>
      <c r="AY45" s="332">
        <f t="shared" si="17"/>
        <v>0</v>
      </c>
      <c r="AZ45" s="332">
        <f t="shared" si="18"/>
        <v>0</v>
      </c>
      <c r="BA45" s="332">
        <f t="shared" si="19"/>
        <v>0</v>
      </c>
      <c r="BB45" s="332">
        <f t="shared" si="20"/>
        <v>0</v>
      </c>
      <c r="BC45" s="332">
        <f t="shared" si="21"/>
        <v>0</v>
      </c>
      <c r="BD45" s="332">
        <f t="shared" si="22"/>
        <v>0</v>
      </c>
      <c r="BE45" s="332">
        <f t="shared" si="23"/>
        <v>0</v>
      </c>
      <c r="BF45" s="332">
        <f t="shared" si="24"/>
        <v>0</v>
      </c>
      <c r="BG45" s="332">
        <f t="shared" si="25"/>
        <v>0</v>
      </c>
      <c r="BH45" s="332">
        <f t="shared" si="26"/>
        <v>0</v>
      </c>
      <c r="BI45" s="332">
        <f t="shared" si="27"/>
        <v>0</v>
      </c>
      <c r="BJ45" s="332">
        <f t="shared" si="28"/>
        <v>0</v>
      </c>
      <c r="BK45" s="332">
        <f t="shared" si="29"/>
        <v>0</v>
      </c>
      <c r="BL45" s="332">
        <f t="shared" si="30"/>
        <v>0</v>
      </c>
    </row>
    <row r="46" spans="1:101" s="289" customFormat="1" ht="18.75" customHeight="1" x14ac:dyDescent="0.45">
      <c r="A46" s="283"/>
      <c r="B46" s="200" t="s">
        <v>825</v>
      </c>
      <c r="C46" s="284" t="s">
        <v>853</v>
      </c>
      <c r="D46" s="285"/>
      <c r="E46" s="286"/>
      <c r="F46" s="287"/>
      <c r="G46" s="287"/>
      <c r="H46" s="287"/>
      <c r="I46" s="287"/>
      <c r="J46" s="287"/>
      <c r="K46" s="287"/>
      <c r="L46" s="287"/>
      <c r="M46" s="287"/>
      <c r="N46" s="287"/>
      <c r="O46" s="287"/>
      <c r="P46" s="287"/>
      <c r="Q46" s="287"/>
      <c r="R46" s="287"/>
      <c r="S46" s="287"/>
      <c r="T46" s="171">
        <f t="shared" si="31"/>
        <v>0</v>
      </c>
      <c r="U46" s="171">
        <f t="shared" si="2"/>
        <v>0</v>
      </c>
      <c r="V46" s="283"/>
      <c r="W46" s="283"/>
      <c r="X46" s="283"/>
      <c r="Y46" s="283"/>
      <c r="Z46" s="283"/>
      <c r="AA46" s="283"/>
      <c r="AB46" s="283"/>
      <c r="AC46" s="283"/>
      <c r="AD46" s="283"/>
      <c r="AE46" s="283"/>
      <c r="AF46" s="283"/>
      <c r="AG46" s="283"/>
      <c r="AH46" s="283"/>
      <c r="AI46" s="283"/>
      <c r="AJ46" s="332">
        <f t="shared" si="3"/>
        <v>0</v>
      </c>
      <c r="AK46" s="332">
        <f t="shared" si="4"/>
        <v>0</v>
      </c>
      <c r="AL46" s="332">
        <f t="shared" si="5"/>
        <v>0</v>
      </c>
      <c r="AM46" s="332">
        <f t="shared" si="6"/>
        <v>0</v>
      </c>
      <c r="AN46" s="332">
        <f t="shared" si="7"/>
        <v>0</v>
      </c>
      <c r="AO46" s="332">
        <f t="shared" si="8"/>
        <v>0</v>
      </c>
      <c r="AP46" s="332">
        <f t="shared" si="9"/>
        <v>0</v>
      </c>
      <c r="AQ46" s="332">
        <f t="shared" si="10"/>
        <v>0</v>
      </c>
      <c r="AR46" s="332">
        <f t="shared" si="11"/>
        <v>0</v>
      </c>
      <c r="AS46" s="332">
        <f t="shared" si="12"/>
        <v>0</v>
      </c>
      <c r="AT46" s="332">
        <f t="shared" si="13"/>
        <v>0</v>
      </c>
      <c r="AU46" s="332">
        <f t="shared" si="14"/>
        <v>0</v>
      </c>
      <c r="AV46" s="332">
        <f t="shared" si="15"/>
        <v>0</v>
      </c>
      <c r="AW46" s="332">
        <f t="shared" si="16"/>
        <v>0</v>
      </c>
      <c r="AX46" s="354"/>
      <c r="AY46" s="332">
        <f t="shared" si="17"/>
        <v>0</v>
      </c>
      <c r="AZ46" s="332">
        <f t="shared" si="18"/>
        <v>0</v>
      </c>
      <c r="BA46" s="332">
        <f t="shared" si="19"/>
        <v>0</v>
      </c>
      <c r="BB46" s="332">
        <f t="shared" si="20"/>
        <v>0</v>
      </c>
      <c r="BC46" s="332">
        <f t="shared" si="21"/>
        <v>0</v>
      </c>
      <c r="BD46" s="332">
        <f t="shared" si="22"/>
        <v>0</v>
      </c>
      <c r="BE46" s="332">
        <f t="shared" si="23"/>
        <v>0</v>
      </c>
      <c r="BF46" s="332">
        <f t="shared" si="24"/>
        <v>0</v>
      </c>
      <c r="BG46" s="332">
        <f t="shared" si="25"/>
        <v>0</v>
      </c>
      <c r="BH46" s="332">
        <f t="shared" si="26"/>
        <v>0</v>
      </c>
      <c r="BI46" s="332">
        <f t="shared" si="27"/>
        <v>0</v>
      </c>
      <c r="BJ46" s="332">
        <f t="shared" si="28"/>
        <v>0</v>
      </c>
      <c r="BK46" s="332">
        <f t="shared" si="29"/>
        <v>0</v>
      </c>
      <c r="BL46" s="332">
        <f t="shared" si="30"/>
        <v>0</v>
      </c>
    </row>
    <row r="47" spans="1:101" s="289" customFormat="1" ht="18.75" customHeight="1" x14ac:dyDescent="0.45">
      <c r="A47" s="283"/>
      <c r="B47" s="200" t="s">
        <v>727</v>
      </c>
      <c r="C47" s="284" t="s">
        <v>853</v>
      </c>
      <c r="D47" s="285"/>
      <c r="E47" s="286"/>
      <c r="F47" s="287"/>
      <c r="G47" s="287"/>
      <c r="H47" s="287"/>
      <c r="I47" s="287"/>
      <c r="J47" s="287"/>
      <c r="K47" s="287"/>
      <c r="L47" s="287"/>
      <c r="M47" s="287"/>
      <c r="N47" s="287"/>
      <c r="O47" s="287"/>
      <c r="P47" s="287"/>
      <c r="Q47" s="287"/>
      <c r="R47" s="287"/>
      <c r="S47" s="287"/>
      <c r="T47" s="171">
        <f t="shared" si="31"/>
        <v>0</v>
      </c>
      <c r="U47" s="171">
        <f t="shared" si="2"/>
        <v>0</v>
      </c>
      <c r="V47" s="283"/>
      <c r="W47" s="283"/>
      <c r="X47" s="283"/>
      <c r="Y47" s="283"/>
      <c r="Z47" s="283"/>
      <c r="AA47" s="283"/>
      <c r="AB47" s="283"/>
      <c r="AC47" s="283"/>
      <c r="AD47" s="283"/>
      <c r="AE47" s="283"/>
      <c r="AF47" s="283"/>
      <c r="AG47" s="283"/>
      <c r="AH47" s="283"/>
      <c r="AI47" s="283"/>
      <c r="AJ47" s="332">
        <f t="shared" si="3"/>
        <v>0</v>
      </c>
      <c r="AK47" s="332">
        <f t="shared" si="4"/>
        <v>0</v>
      </c>
      <c r="AL47" s="332">
        <f t="shared" si="5"/>
        <v>0</v>
      </c>
      <c r="AM47" s="332">
        <f t="shared" si="6"/>
        <v>0</v>
      </c>
      <c r="AN47" s="332">
        <f t="shared" si="7"/>
        <v>0</v>
      </c>
      <c r="AO47" s="332">
        <f t="shared" si="8"/>
        <v>0</v>
      </c>
      <c r="AP47" s="332">
        <f t="shared" si="9"/>
        <v>0</v>
      </c>
      <c r="AQ47" s="332">
        <f t="shared" si="10"/>
        <v>0</v>
      </c>
      <c r="AR47" s="332">
        <f t="shared" si="11"/>
        <v>0</v>
      </c>
      <c r="AS47" s="332">
        <f t="shared" si="12"/>
        <v>0</v>
      </c>
      <c r="AT47" s="332">
        <f t="shared" si="13"/>
        <v>0</v>
      </c>
      <c r="AU47" s="332">
        <f t="shared" si="14"/>
        <v>0</v>
      </c>
      <c r="AV47" s="332">
        <f t="shared" si="15"/>
        <v>0</v>
      </c>
      <c r="AW47" s="332">
        <f t="shared" si="16"/>
        <v>0</v>
      </c>
      <c r="AX47" s="354"/>
      <c r="AY47" s="332">
        <f t="shared" si="17"/>
        <v>0</v>
      </c>
      <c r="AZ47" s="332">
        <f t="shared" si="18"/>
        <v>0</v>
      </c>
      <c r="BA47" s="332">
        <f t="shared" si="19"/>
        <v>0</v>
      </c>
      <c r="BB47" s="332">
        <f t="shared" si="20"/>
        <v>0</v>
      </c>
      <c r="BC47" s="332">
        <f t="shared" si="21"/>
        <v>0</v>
      </c>
      <c r="BD47" s="332">
        <f t="shared" si="22"/>
        <v>0</v>
      </c>
      <c r="BE47" s="332">
        <f t="shared" si="23"/>
        <v>0</v>
      </c>
      <c r="BF47" s="332">
        <f t="shared" si="24"/>
        <v>0</v>
      </c>
      <c r="BG47" s="332">
        <f t="shared" si="25"/>
        <v>0</v>
      </c>
      <c r="BH47" s="332">
        <f t="shared" si="26"/>
        <v>0</v>
      </c>
      <c r="BI47" s="332">
        <f t="shared" si="27"/>
        <v>0</v>
      </c>
      <c r="BJ47" s="332">
        <f t="shared" si="28"/>
        <v>0</v>
      </c>
      <c r="BK47" s="332">
        <f t="shared" si="29"/>
        <v>0</v>
      </c>
      <c r="BL47" s="332">
        <f t="shared" si="30"/>
        <v>0</v>
      </c>
    </row>
    <row r="48" spans="1:101" s="289" customFormat="1" ht="18.75" customHeight="1" x14ac:dyDescent="0.45">
      <c r="A48" s="283"/>
      <c r="B48" s="200" t="s">
        <v>728</v>
      </c>
      <c r="C48" s="284" t="s">
        <v>853</v>
      </c>
      <c r="D48" s="285"/>
      <c r="E48" s="286"/>
      <c r="F48" s="287"/>
      <c r="G48" s="287"/>
      <c r="H48" s="287"/>
      <c r="I48" s="287"/>
      <c r="J48" s="287"/>
      <c r="K48" s="287"/>
      <c r="L48" s="287"/>
      <c r="M48" s="287"/>
      <c r="N48" s="287"/>
      <c r="O48" s="287"/>
      <c r="P48" s="287"/>
      <c r="Q48" s="287"/>
      <c r="R48" s="287"/>
      <c r="S48" s="287"/>
      <c r="T48" s="171">
        <f t="shared" si="31"/>
        <v>0</v>
      </c>
      <c r="U48" s="171">
        <f t="shared" si="2"/>
        <v>0</v>
      </c>
      <c r="V48" s="283"/>
      <c r="W48" s="283"/>
      <c r="X48" s="283"/>
      <c r="Y48" s="283"/>
      <c r="Z48" s="283"/>
      <c r="AA48" s="283"/>
      <c r="AB48" s="283"/>
      <c r="AC48" s="283"/>
      <c r="AD48" s="283"/>
      <c r="AE48" s="283"/>
      <c r="AF48" s="283"/>
      <c r="AG48" s="283"/>
      <c r="AH48" s="283"/>
      <c r="AI48" s="283"/>
      <c r="AJ48" s="332">
        <f t="shared" si="3"/>
        <v>0</v>
      </c>
      <c r="AK48" s="332">
        <f t="shared" si="4"/>
        <v>0</v>
      </c>
      <c r="AL48" s="332">
        <f t="shared" si="5"/>
        <v>0</v>
      </c>
      <c r="AM48" s="332">
        <f t="shared" si="6"/>
        <v>0</v>
      </c>
      <c r="AN48" s="332">
        <f t="shared" si="7"/>
        <v>0</v>
      </c>
      <c r="AO48" s="332">
        <f t="shared" si="8"/>
        <v>0</v>
      </c>
      <c r="AP48" s="332">
        <f t="shared" si="9"/>
        <v>0</v>
      </c>
      <c r="AQ48" s="332">
        <f t="shared" si="10"/>
        <v>0</v>
      </c>
      <c r="AR48" s="332">
        <f t="shared" si="11"/>
        <v>0</v>
      </c>
      <c r="AS48" s="332">
        <f t="shared" si="12"/>
        <v>0</v>
      </c>
      <c r="AT48" s="332">
        <f t="shared" si="13"/>
        <v>0</v>
      </c>
      <c r="AU48" s="332">
        <f t="shared" si="14"/>
        <v>0</v>
      </c>
      <c r="AV48" s="332">
        <f t="shared" si="15"/>
        <v>0</v>
      </c>
      <c r="AW48" s="332">
        <f t="shared" si="16"/>
        <v>0</v>
      </c>
      <c r="AX48" s="354"/>
      <c r="AY48" s="332">
        <f t="shared" si="17"/>
        <v>0</v>
      </c>
      <c r="AZ48" s="332">
        <f t="shared" si="18"/>
        <v>0</v>
      </c>
      <c r="BA48" s="332">
        <f t="shared" si="19"/>
        <v>0</v>
      </c>
      <c r="BB48" s="332">
        <f t="shared" si="20"/>
        <v>0</v>
      </c>
      <c r="BC48" s="332">
        <f t="shared" si="21"/>
        <v>0</v>
      </c>
      <c r="BD48" s="332">
        <f t="shared" si="22"/>
        <v>0</v>
      </c>
      <c r="BE48" s="332">
        <f t="shared" si="23"/>
        <v>0</v>
      </c>
      <c r="BF48" s="332">
        <f t="shared" si="24"/>
        <v>0</v>
      </c>
      <c r="BG48" s="332">
        <f t="shared" si="25"/>
        <v>0</v>
      </c>
      <c r="BH48" s="332">
        <f t="shared" si="26"/>
        <v>0</v>
      </c>
      <c r="BI48" s="332">
        <f t="shared" si="27"/>
        <v>0</v>
      </c>
      <c r="BJ48" s="332">
        <f t="shared" si="28"/>
        <v>0</v>
      </c>
      <c r="BK48" s="332">
        <f t="shared" si="29"/>
        <v>0</v>
      </c>
      <c r="BL48" s="332">
        <f t="shared" si="30"/>
        <v>0</v>
      </c>
    </row>
    <row r="49" spans="1:113" s="289" customFormat="1" ht="18.75" customHeight="1" x14ac:dyDescent="0.45">
      <c r="A49" s="283"/>
      <c r="B49" s="200" t="s">
        <v>826</v>
      </c>
      <c r="C49" s="284" t="s">
        <v>853</v>
      </c>
      <c r="D49" s="285"/>
      <c r="E49" s="286"/>
      <c r="F49" s="287"/>
      <c r="G49" s="287"/>
      <c r="H49" s="287"/>
      <c r="I49" s="287"/>
      <c r="J49" s="287"/>
      <c r="K49" s="287"/>
      <c r="L49" s="287"/>
      <c r="M49" s="287"/>
      <c r="N49" s="287"/>
      <c r="O49" s="287"/>
      <c r="P49" s="287"/>
      <c r="Q49" s="287"/>
      <c r="R49" s="287"/>
      <c r="S49" s="287"/>
      <c r="T49" s="171">
        <f t="shared" si="31"/>
        <v>0</v>
      </c>
      <c r="U49" s="171">
        <f t="shared" si="2"/>
        <v>0</v>
      </c>
      <c r="V49" s="283"/>
      <c r="W49" s="283"/>
      <c r="X49" s="283"/>
      <c r="Y49" s="283"/>
      <c r="Z49" s="283"/>
      <c r="AA49" s="283"/>
      <c r="AB49" s="283"/>
      <c r="AC49" s="283"/>
      <c r="AD49" s="283"/>
      <c r="AE49" s="283"/>
      <c r="AF49" s="283"/>
      <c r="AG49" s="283"/>
      <c r="AH49" s="283"/>
      <c r="AI49" s="283"/>
      <c r="AJ49" s="332">
        <f t="shared" si="3"/>
        <v>0</v>
      </c>
      <c r="AK49" s="332">
        <f t="shared" si="4"/>
        <v>0</v>
      </c>
      <c r="AL49" s="332">
        <f t="shared" si="5"/>
        <v>0</v>
      </c>
      <c r="AM49" s="332">
        <f t="shared" si="6"/>
        <v>0</v>
      </c>
      <c r="AN49" s="332">
        <f t="shared" si="7"/>
        <v>0</v>
      </c>
      <c r="AO49" s="332">
        <f t="shared" si="8"/>
        <v>0</v>
      </c>
      <c r="AP49" s="332">
        <f t="shared" si="9"/>
        <v>0</v>
      </c>
      <c r="AQ49" s="332">
        <f t="shared" si="10"/>
        <v>0</v>
      </c>
      <c r="AR49" s="332">
        <f t="shared" si="11"/>
        <v>0</v>
      </c>
      <c r="AS49" s="332">
        <f t="shared" si="12"/>
        <v>0</v>
      </c>
      <c r="AT49" s="332">
        <f t="shared" si="13"/>
        <v>0</v>
      </c>
      <c r="AU49" s="332">
        <f t="shared" si="14"/>
        <v>0</v>
      </c>
      <c r="AV49" s="332">
        <f t="shared" si="15"/>
        <v>0</v>
      </c>
      <c r="AW49" s="332">
        <f t="shared" si="16"/>
        <v>0</v>
      </c>
      <c r="AX49" s="354"/>
      <c r="AY49" s="332">
        <f t="shared" si="17"/>
        <v>0</v>
      </c>
      <c r="AZ49" s="332">
        <f t="shared" si="18"/>
        <v>0</v>
      </c>
      <c r="BA49" s="332">
        <f t="shared" si="19"/>
        <v>0</v>
      </c>
      <c r="BB49" s="332">
        <f t="shared" si="20"/>
        <v>0</v>
      </c>
      <c r="BC49" s="332">
        <f t="shared" si="21"/>
        <v>0</v>
      </c>
      <c r="BD49" s="332">
        <f t="shared" si="22"/>
        <v>0</v>
      </c>
      <c r="BE49" s="332">
        <f t="shared" si="23"/>
        <v>0</v>
      </c>
      <c r="BF49" s="332">
        <f t="shared" si="24"/>
        <v>0</v>
      </c>
      <c r="BG49" s="332">
        <f t="shared" si="25"/>
        <v>0</v>
      </c>
      <c r="BH49" s="332">
        <f t="shared" si="26"/>
        <v>0</v>
      </c>
      <c r="BI49" s="332">
        <f t="shared" si="27"/>
        <v>0</v>
      </c>
      <c r="BJ49" s="332">
        <f t="shared" si="28"/>
        <v>0</v>
      </c>
      <c r="BK49" s="332">
        <f t="shared" si="29"/>
        <v>0</v>
      </c>
      <c r="BL49" s="332">
        <f t="shared" si="30"/>
        <v>0</v>
      </c>
    </row>
    <row r="50" spans="1:113" s="289" customFormat="1" ht="18.75" customHeight="1" x14ac:dyDescent="0.45">
      <c r="A50" s="283"/>
      <c r="B50" s="200" t="s">
        <v>1070</v>
      </c>
      <c r="C50" s="284" t="s">
        <v>853</v>
      </c>
      <c r="D50" s="285"/>
      <c r="E50" s="286"/>
      <c r="F50" s="287"/>
      <c r="G50" s="287"/>
      <c r="H50" s="287"/>
      <c r="I50" s="287"/>
      <c r="J50" s="287"/>
      <c r="K50" s="287"/>
      <c r="L50" s="287"/>
      <c r="M50" s="287"/>
      <c r="N50" s="287"/>
      <c r="O50" s="287"/>
      <c r="P50" s="287"/>
      <c r="Q50" s="287"/>
      <c r="R50" s="287"/>
      <c r="S50" s="287"/>
      <c r="T50" s="171">
        <f t="shared" si="31"/>
        <v>0</v>
      </c>
      <c r="U50" s="171">
        <f t="shared" si="2"/>
        <v>0</v>
      </c>
      <c r="V50" s="283"/>
      <c r="W50" s="283"/>
      <c r="X50" s="283"/>
      <c r="Y50" s="283"/>
      <c r="Z50" s="283"/>
      <c r="AA50" s="283"/>
      <c r="AB50" s="283"/>
      <c r="AC50" s="283"/>
      <c r="AD50" s="283"/>
      <c r="AE50" s="283"/>
      <c r="AF50" s="283"/>
      <c r="AG50" s="283"/>
      <c r="AH50" s="283"/>
      <c r="AI50" s="283"/>
      <c r="AJ50" s="332">
        <f t="shared" si="3"/>
        <v>0</v>
      </c>
      <c r="AK50" s="332">
        <f t="shared" si="4"/>
        <v>0</v>
      </c>
      <c r="AL50" s="332">
        <f t="shared" si="5"/>
        <v>0</v>
      </c>
      <c r="AM50" s="332">
        <f t="shared" si="6"/>
        <v>0</v>
      </c>
      <c r="AN50" s="332">
        <f t="shared" si="7"/>
        <v>0</v>
      </c>
      <c r="AO50" s="332">
        <f t="shared" si="8"/>
        <v>0</v>
      </c>
      <c r="AP50" s="332">
        <f t="shared" si="9"/>
        <v>0</v>
      </c>
      <c r="AQ50" s="332">
        <f t="shared" si="10"/>
        <v>0</v>
      </c>
      <c r="AR50" s="332">
        <f t="shared" si="11"/>
        <v>0</v>
      </c>
      <c r="AS50" s="332">
        <f t="shared" si="12"/>
        <v>0</v>
      </c>
      <c r="AT50" s="332">
        <f t="shared" si="13"/>
        <v>0</v>
      </c>
      <c r="AU50" s="332">
        <f t="shared" si="14"/>
        <v>0</v>
      </c>
      <c r="AV50" s="332">
        <f t="shared" si="15"/>
        <v>0</v>
      </c>
      <c r="AW50" s="332">
        <f t="shared" si="16"/>
        <v>0</v>
      </c>
      <c r="AX50" s="354"/>
      <c r="AY50" s="332">
        <f t="shared" si="17"/>
        <v>0</v>
      </c>
      <c r="AZ50" s="332">
        <f t="shared" si="18"/>
        <v>0</v>
      </c>
      <c r="BA50" s="332">
        <f t="shared" si="19"/>
        <v>0</v>
      </c>
      <c r="BB50" s="332">
        <f t="shared" si="20"/>
        <v>0</v>
      </c>
      <c r="BC50" s="332">
        <f t="shared" si="21"/>
        <v>0</v>
      </c>
      <c r="BD50" s="332">
        <f t="shared" si="22"/>
        <v>0</v>
      </c>
      <c r="BE50" s="332">
        <f t="shared" si="23"/>
        <v>0</v>
      </c>
      <c r="BF50" s="332">
        <f t="shared" si="24"/>
        <v>0</v>
      </c>
      <c r="BG50" s="332">
        <f t="shared" si="25"/>
        <v>0</v>
      </c>
      <c r="BH50" s="332">
        <f t="shared" si="26"/>
        <v>0</v>
      </c>
      <c r="BI50" s="332">
        <f t="shared" si="27"/>
        <v>0</v>
      </c>
      <c r="BJ50" s="332">
        <f t="shared" si="28"/>
        <v>0</v>
      </c>
      <c r="BK50" s="332">
        <f t="shared" si="29"/>
        <v>0</v>
      </c>
      <c r="BL50" s="332">
        <f t="shared" si="30"/>
        <v>0</v>
      </c>
    </row>
    <row r="51" spans="1:113" s="289" customFormat="1" ht="18.75" customHeight="1" x14ac:dyDescent="0.45">
      <c r="A51" s="283"/>
      <c r="B51" s="200" t="s">
        <v>1071</v>
      </c>
      <c r="C51" s="284" t="s">
        <v>853</v>
      </c>
      <c r="D51" s="285"/>
      <c r="E51" s="286"/>
      <c r="F51" s="287"/>
      <c r="G51" s="287"/>
      <c r="H51" s="287"/>
      <c r="I51" s="287"/>
      <c r="J51" s="287"/>
      <c r="K51" s="287"/>
      <c r="L51" s="287"/>
      <c r="M51" s="287"/>
      <c r="N51" s="287"/>
      <c r="O51" s="287"/>
      <c r="P51" s="287"/>
      <c r="Q51" s="287"/>
      <c r="R51" s="287"/>
      <c r="S51" s="287"/>
      <c r="T51" s="171">
        <f t="shared" si="31"/>
        <v>0</v>
      </c>
      <c r="U51" s="171">
        <f t="shared" si="2"/>
        <v>0</v>
      </c>
      <c r="V51" s="283"/>
      <c r="W51" s="283"/>
      <c r="X51" s="283"/>
      <c r="Y51" s="283"/>
      <c r="Z51" s="283"/>
      <c r="AA51" s="283"/>
      <c r="AB51" s="283"/>
      <c r="AC51" s="283"/>
      <c r="AD51" s="283"/>
      <c r="AE51" s="283"/>
      <c r="AF51" s="283"/>
      <c r="AG51" s="283"/>
      <c r="AH51" s="283"/>
      <c r="AI51" s="283"/>
      <c r="AJ51" s="332">
        <f t="shared" si="3"/>
        <v>0</v>
      </c>
      <c r="AK51" s="332">
        <f t="shared" si="4"/>
        <v>0</v>
      </c>
      <c r="AL51" s="332">
        <f t="shared" si="5"/>
        <v>0</v>
      </c>
      <c r="AM51" s="332">
        <f t="shared" si="6"/>
        <v>0</v>
      </c>
      <c r="AN51" s="332">
        <f t="shared" si="7"/>
        <v>0</v>
      </c>
      <c r="AO51" s="332">
        <f t="shared" si="8"/>
        <v>0</v>
      </c>
      <c r="AP51" s="332">
        <f t="shared" si="9"/>
        <v>0</v>
      </c>
      <c r="AQ51" s="332">
        <f t="shared" si="10"/>
        <v>0</v>
      </c>
      <c r="AR51" s="332">
        <f t="shared" si="11"/>
        <v>0</v>
      </c>
      <c r="AS51" s="332">
        <f t="shared" si="12"/>
        <v>0</v>
      </c>
      <c r="AT51" s="332">
        <f t="shared" si="13"/>
        <v>0</v>
      </c>
      <c r="AU51" s="332">
        <f t="shared" si="14"/>
        <v>0</v>
      </c>
      <c r="AV51" s="332">
        <f t="shared" si="15"/>
        <v>0</v>
      </c>
      <c r="AW51" s="332">
        <f t="shared" si="16"/>
        <v>0</v>
      </c>
      <c r="AX51" s="354"/>
      <c r="AY51" s="332">
        <f t="shared" si="17"/>
        <v>0</v>
      </c>
      <c r="AZ51" s="332">
        <f t="shared" si="18"/>
        <v>0</v>
      </c>
      <c r="BA51" s="332">
        <f t="shared" si="19"/>
        <v>0</v>
      </c>
      <c r="BB51" s="332">
        <f t="shared" si="20"/>
        <v>0</v>
      </c>
      <c r="BC51" s="332">
        <f t="shared" si="21"/>
        <v>0</v>
      </c>
      <c r="BD51" s="332">
        <f t="shared" si="22"/>
        <v>0</v>
      </c>
      <c r="BE51" s="332">
        <f t="shared" si="23"/>
        <v>0</v>
      </c>
      <c r="BF51" s="332">
        <f t="shared" si="24"/>
        <v>0</v>
      </c>
      <c r="BG51" s="332">
        <f t="shared" si="25"/>
        <v>0</v>
      </c>
      <c r="BH51" s="332">
        <f t="shared" si="26"/>
        <v>0</v>
      </c>
      <c r="BI51" s="332">
        <f t="shared" si="27"/>
        <v>0</v>
      </c>
      <c r="BJ51" s="332">
        <f t="shared" si="28"/>
        <v>0</v>
      </c>
      <c r="BK51" s="332">
        <f t="shared" si="29"/>
        <v>0</v>
      </c>
      <c r="BL51" s="332">
        <f t="shared" si="30"/>
        <v>0</v>
      </c>
    </row>
    <row r="52" spans="1:113" s="289" customFormat="1" ht="18.75" customHeight="1" x14ac:dyDescent="0.45">
      <c r="A52" s="283"/>
      <c r="B52" s="200" t="s">
        <v>1072</v>
      </c>
      <c r="C52" s="284" t="s">
        <v>853</v>
      </c>
      <c r="D52" s="285"/>
      <c r="E52" s="286"/>
      <c r="F52" s="287"/>
      <c r="G52" s="287"/>
      <c r="H52" s="287"/>
      <c r="I52" s="287"/>
      <c r="J52" s="287"/>
      <c r="K52" s="287"/>
      <c r="L52" s="287"/>
      <c r="M52" s="287"/>
      <c r="N52" s="287"/>
      <c r="O52" s="287"/>
      <c r="P52" s="287"/>
      <c r="Q52" s="287"/>
      <c r="R52" s="287"/>
      <c r="S52" s="287"/>
      <c r="T52" s="171">
        <f t="shared" si="31"/>
        <v>0</v>
      </c>
      <c r="U52" s="171">
        <f t="shared" si="2"/>
        <v>0</v>
      </c>
      <c r="V52" s="283"/>
      <c r="W52" s="283"/>
      <c r="X52" s="283"/>
      <c r="Y52" s="283"/>
      <c r="Z52" s="283"/>
      <c r="AA52" s="283"/>
      <c r="AB52" s="283"/>
      <c r="AC52" s="283"/>
      <c r="AD52" s="283"/>
      <c r="AE52" s="283"/>
      <c r="AF52" s="283"/>
      <c r="AG52" s="283"/>
      <c r="AH52" s="283"/>
      <c r="AI52" s="283"/>
      <c r="AJ52" s="332">
        <f t="shared" si="3"/>
        <v>0</v>
      </c>
      <c r="AK52" s="332">
        <f t="shared" si="4"/>
        <v>0</v>
      </c>
      <c r="AL52" s="332">
        <f t="shared" si="5"/>
        <v>0</v>
      </c>
      <c r="AM52" s="332">
        <f t="shared" si="6"/>
        <v>0</v>
      </c>
      <c r="AN52" s="332">
        <f t="shared" si="7"/>
        <v>0</v>
      </c>
      <c r="AO52" s="332">
        <f t="shared" si="8"/>
        <v>0</v>
      </c>
      <c r="AP52" s="332">
        <f t="shared" si="9"/>
        <v>0</v>
      </c>
      <c r="AQ52" s="332">
        <f t="shared" si="10"/>
        <v>0</v>
      </c>
      <c r="AR52" s="332">
        <f t="shared" si="11"/>
        <v>0</v>
      </c>
      <c r="AS52" s="332">
        <f t="shared" si="12"/>
        <v>0</v>
      </c>
      <c r="AT52" s="332">
        <f t="shared" si="13"/>
        <v>0</v>
      </c>
      <c r="AU52" s="332">
        <f t="shared" si="14"/>
        <v>0</v>
      </c>
      <c r="AV52" s="332">
        <f t="shared" si="15"/>
        <v>0</v>
      </c>
      <c r="AW52" s="332">
        <f t="shared" si="16"/>
        <v>0</v>
      </c>
      <c r="AX52" s="354"/>
      <c r="AY52" s="332">
        <f t="shared" si="17"/>
        <v>0</v>
      </c>
      <c r="AZ52" s="332">
        <f t="shared" si="18"/>
        <v>0</v>
      </c>
      <c r="BA52" s="332">
        <f t="shared" si="19"/>
        <v>0</v>
      </c>
      <c r="BB52" s="332">
        <f t="shared" si="20"/>
        <v>0</v>
      </c>
      <c r="BC52" s="332">
        <f t="shared" si="21"/>
        <v>0</v>
      </c>
      <c r="BD52" s="332">
        <f t="shared" si="22"/>
        <v>0</v>
      </c>
      <c r="BE52" s="332">
        <f t="shared" si="23"/>
        <v>0</v>
      </c>
      <c r="BF52" s="332">
        <f t="shared" si="24"/>
        <v>0</v>
      </c>
      <c r="BG52" s="332">
        <f t="shared" si="25"/>
        <v>0</v>
      </c>
      <c r="BH52" s="332">
        <f t="shared" si="26"/>
        <v>0</v>
      </c>
      <c r="BI52" s="332">
        <f t="shared" si="27"/>
        <v>0</v>
      </c>
      <c r="BJ52" s="332">
        <f t="shared" si="28"/>
        <v>0</v>
      </c>
      <c r="BK52" s="332">
        <f t="shared" si="29"/>
        <v>0</v>
      </c>
      <c r="BL52" s="332">
        <f t="shared" si="30"/>
        <v>0</v>
      </c>
    </row>
    <row r="53" spans="1:113" s="289" customFormat="1" ht="18.75" customHeight="1" x14ac:dyDescent="0.45">
      <c r="A53" s="283"/>
      <c r="B53" s="200" t="s">
        <v>1073</v>
      </c>
      <c r="C53" s="284" t="s">
        <v>853</v>
      </c>
      <c r="D53" s="285"/>
      <c r="E53" s="286"/>
      <c r="F53" s="287"/>
      <c r="G53" s="287"/>
      <c r="H53" s="287"/>
      <c r="I53" s="287"/>
      <c r="J53" s="287"/>
      <c r="K53" s="287"/>
      <c r="L53" s="287"/>
      <c r="M53" s="287"/>
      <c r="N53" s="287"/>
      <c r="O53" s="287"/>
      <c r="P53" s="287"/>
      <c r="Q53" s="287"/>
      <c r="R53" s="287"/>
      <c r="S53" s="287"/>
      <c r="T53" s="171">
        <f t="shared" si="31"/>
        <v>0</v>
      </c>
      <c r="U53" s="171">
        <f t="shared" si="2"/>
        <v>0</v>
      </c>
      <c r="V53" s="283"/>
      <c r="W53" s="283"/>
      <c r="X53" s="283"/>
      <c r="Y53" s="283"/>
      <c r="Z53" s="283"/>
      <c r="AA53" s="283"/>
      <c r="AB53" s="283"/>
      <c r="AC53" s="283"/>
      <c r="AD53" s="283"/>
      <c r="AE53" s="283"/>
      <c r="AF53" s="283"/>
      <c r="AG53" s="283"/>
      <c r="AH53" s="283"/>
      <c r="AI53" s="283"/>
      <c r="AJ53" s="332">
        <f t="shared" si="3"/>
        <v>0</v>
      </c>
      <c r="AK53" s="332">
        <f t="shared" si="4"/>
        <v>0</v>
      </c>
      <c r="AL53" s="332">
        <f t="shared" si="5"/>
        <v>0</v>
      </c>
      <c r="AM53" s="332">
        <f t="shared" si="6"/>
        <v>0</v>
      </c>
      <c r="AN53" s="332">
        <f t="shared" si="7"/>
        <v>0</v>
      </c>
      <c r="AO53" s="332">
        <f t="shared" si="8"/>
        <v>0</v>
      </c>
      <c r="AP53" s="332">
        <f t="shared" si="9"/>
        <v>0</v>
      </c>
      <c r="AQ53" s="332">
        <f t="shared" si="10"/>
        <v>0</v>
      </c>
      <c r="AR53" s="332">
        <f t="shared" si="11"/>
        <v>0</v>
      </c>
      <c r="AS53" s="332">
        <f t="shared" si="12"/>
        <v>0</v>
      </c>
      <c r="AT53" s="332">
        <f t="shared" si="13"/>
        <v>0</v>
      </c>
      <c r="AU53" s="332">
        <f t="shared" si="14"/>
        <v>0</v>
      </c>
      <c r="AV53" s="332">
        <f t="shared" si="15"/>
        <v>0</v>
      </c>
      <c r="AW53" s="332">
        <f t="shared" si="16"/>
        <v>0</v>
      </c>
      <c r="AX53" s="354"/>
      <c r="AY53" s="332">
        <f t="shared" si="17"/>
        <v>0</v>
      </c>
      <c r="AZ53" s="332">
        <f t="shared" si="18"/>
        <v>0</v>
      </c>
      <c r="BA53" s="332">
        <f t="shared" si="19"/>
        <v>0</v>
      </c>
      <c r="BB53" s="332">
        <f t="shared" si="20"/>
        <v>0</v>
      </c>
      <c r="BC53" s="332">
        <f t="shared" si="21"/>
        <v>0</v>
      </c>
      <c r="BD53" s="332">
        <f t="shared" si="22"/>
        <v>0</v>
      </c>
      <c r="BE53" s="332">
        <f t="shared" si="23"/>
        <v>0</v>
      </c>
      <c r="BF53" s="332">
        <f t="shared" si="24"/>
        <v>0</v>
      </c>
      <c r="BG53" s="332">
        <f t="shared" si="25"/>
        <v>0</v>
      </c>
      <c r="BH53" s="332">
        <f t="shared" si="26"/>
        <v>0</v>
      </c>
      <c r="BI53" s="332">
        <f t="shared" si="27"/>
        <v>0</v>
      </c>
      <c r="BJ53" s="332">
        <f t="shared" si="28"/>
        <v>0</v>
      </c>
      <c r="BK53" s="332">
        <f t="shared" si="29"/>
        <v>0</v>
      </c>
      <c r="BL53" s="332">
        <f t="shared" si="30"/>
        <v>0</v>
      </c>
    </row>
    <row r="54" spans="1:113" x14ac:dyDescent="0.45">
      <c r="A54" s="43"/>
      <c r="B54" s="290"/>
      <c r="C54" s="43"/>
      <c r="D54" s="43"/>
      <c r="E54" s="43"/>
      <c r="F54" s="43"/>
      <c r="G54" s="43"/>
      <c r="H54" s="43"/>
      <c r="I54" s="43"/>
      <c r="J54" s="43"/>
      <c r="K54" s="43"/>
      <c r="L54" s="43"/>
      <c r="M54" s="43"/>
      <c r="N54" s="43"/>
      <c r="O54" s="43"/>
      <c r="P54" s="43"/>
      <c r="Q54" s="43"/>
      <c r="R54" s="43"/>
      <c r="S54" s="43"/>
      <c r="T54" s="291">
        <f>SUM(T39:T53)</f>
        <v>0</v>
      </c>
      <c r="U54" s="291">
        <f>SUM(U39:U53)</f>
        <v>0</v>
      </c>
      <c r="V54" s="43"/>
      <c r="W54" s="43"/>
      <c r="X54" s="43"/>
      <c r="Y54" s="43"/>
      <c r="Z54" s="43"/>
      <c r="AA54" s="43"/>
      <c r="AB54" s="43"/>
      <c r="AC54" s="43"/>
      <c r="AD54" s="43"/>
      <c r="AE54" s="43"/>
      <c r="AF54" s="43"/>
      <c r="AG54" s="43"/>
      <c r="AH54" s="43"/>
      <c r="AI54" s="43"/>
      <c r="AJ54" s="355">
        <f>SUM(AJ39:AJ53)</f>
        <v>0</v>
      </c>
      <c r="AK54" s="355">
        <f>SUM(AK39:AK53)</f>
        <v>0</v>
      </c>
      <c r="AL54" s="355">
        <f>SUM(AL39:AL53)</f>
        <v>0</v>
      </c>
      <c r="AM54" s="355">
        <f>SUM(AM39:AM53)</f>
        <v>0</v>
      </c>
      <c r="AN54" s="355">
        <f t="shared" ref="AN54:BL54" si="32">SUM(AN39:AN53)</f>
        <v>0</v>
      </c>
      <c r="AO54" s="355">
        <f t="shared" si="32"/>
        <v>0</v>
      </c>
      <c r="AP54" s="355">
        <f t="shared" si="32"/>
        <v>0</v>
      </c>
      <c r="AQ54" s="355">
        <f t="shared" si="32"/>
        <v>0</v>
      </c>
      <c r="AR54" s="355">
        <f t="shared" si="32"/>
        <v>0</v>
      </c>
      <c r="AS54" s="355">
        <f t="shared" si="32"/>
        <v>0</v>
      </c>
      <c r="AT54" s="355">
        <f t="shared" si="32"/>
        <v>0</v>
      </c>
      <c r="AU54" s="355">
        <f t="shared" si="32"/>
        <v>0</v>
      </c>
      <c r="AV54" s="355">
        <f t="shared" si="32"/>
        <v>0</v>
      </c>
      <c r="AW54" s="355">
        <f t="shared" si="32"/>
        <v>0</v>
      </c>
      <c r="AX54" s="339"/>
      <c r="AY54" s="355">
        <f t="shared" si="32"/>
        <v>0</v>
      </c>
      <c r="AZ54" s="355">
        <f t="shared" si="32"/>
        <v>0</v>
      </c>
      <c r="BA54" s="355">
        <f t="shared" si="32"/>
        <v>0</v>
      </c>
      <c r="BB54" s="355">
        <f t="shared" si="32"/>
        <v>0</v>
      </c>
      <c r="BC54" s="355">
        <f t="shared" si="32"/>
        <v>0</v>
      </c>
      <c r="BD54" s="355">
        <f t="shared" si="32"/>
        <v>0</v>
      </c>
      <c r="BE54" s="355">
        <f t="shared" si="32"/>
        <v>0</v>
      </c>
      <c r="BF54" s="355">
        <f t="shared" si="32"/>
        <v>0</v>
      </c>
      <c r="BG54" s="355">
        <f t="shared" si="32"/>
        <v>0</v>
      </c>
      <c r="BH54" s="355">
        <f t="shared" si="32"/>
        <v>0</v>
      </c>
      <c r="BI54" s="355">
        <f t="shared" si="32"/>
        <v>0</v>
      </c>
      <c r="BJ54" s="355">
        <f t="shared" si="32"/>
        <v>0</v>
      </c>
      <c r="BK54" s="355">
        <f t="shared" si="32"/>
        <v>0</v>
      </c>
      <c r="BL54" s="355">
        <f t="shared" si="32"/>
        <v>0</v>
      </c>
      <c r="BM54" s="43"/>
      <c r="BN54" s="43"/>
      <c r="BO54" s="43"/>
      <c r="BP54" s="43"/>
      <c r="BQ54" s="43"/>
      <c r="BR54" s="43"/>
      <c r="BS54" s="43"/>
      <c r="BT54" s="43"/>
      <c r="BU54" s="43"/>
      <c r="BV54" s="43"/>
      <c r="BW54" s="43"/>
      <c r="BX54" s="43"/>
      <c r="BY54" s="43"/>
      <c r="BZ54" s="43"/>
      <c r="CA54" s="43"/>
      <c r="CB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row>
    <row r="55" spans="1:113" ht="15" x14ac:dyDescent="0.45">
      <c r="A55" s="43"/>
      <c r="B55" s="200" t="s">
        <v>1074</v>
      </c>
      <c r="C55" s="414" t="s">
        <v>755</v>
      </c>
      <c r="D55" s="414"/>
      <c r="E55" s="414"/>
      <c r="F55" s="414"/>
      <c r="G55" s="414"/>
      <c r="H55" s="414"/>
      <c r="I55" s="414"/>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339"/>
      <c r="AK55" s="339"/>
      <c r="AL55" s="339"/>
      <c r="AM55" s="339"/>
      <c r="AN55" s="339"/>
      <c r="AO55" s="339"/>
      <c r="AP55" s="339"/>
      <c r="AQ55" s="339"/>
      <c r="AR55" s="339"/>
      <c r="AS55" s="339"/>
      <c r="AT55" s="339"/>
      <c r="AU55" s="339"/>
      <c r="AV55" s="339"/>
      <c r="AW55" s="339"/>
      <c r="AX55" s="339"/>
      <c r="AY55" s="339"/>
      <c r="AZ55" s="339"/>
      <c r="BA55" s="339"/>
      <c r="BB55" s="339"/>
      <c r="BC55" s="339"/>
      <c r="BD55" s="339"/>
      <c r="BE55" s="339"/>
      <c r="BF55" s="339"/>
      <c r="BG55" s="339"/>
      <c r="BH55" s="339"/>
      <c r="BI55" s="339"/>
      <c r="BJ55" s="339"/>
      <c r="BK55" s="339"/>
      <c r="BL55" s="339"/>
      <c r="BM55" s="43"/>
      <c r="BN55" s="43"/>
      <c r="BO55" s="43"/>
      <c r="BP55" s="43"/>
      <c r="BQ55" s="43"/>
      <c r="BR55" s="43"/>
      <c r="BS55" s="43"/>
      <c r="BT55" s="43"/>
      <c r="BU55" s="43"/>
      <c r="BV55" s="43"/>
      <c r="BW55" s="43"/>
      <c r="BX55" s="43"/>
      <c r="BY55" s="43"/>
      <c r="BZ55" s="43"/>
      <c r="CA55" s="43"/>
      <c r="CB55" s="43"/>
      <c r="CD55" s="43"/>
      <c r="CE55" s="43"/>
      <c r="CF55" s="43"/>
      <c r="CG55" s="43"/>
      <c r="CH55" s="43"/>
      <c r="CI55" s="43"/>
      <c r="CJ55" s="43"/>
      <c r="CK55" s="43"/>
      <c r="CL55" s="43"/>
      <c r="CM55" s="43"/>
      <c r="CN55" s="43"/>
      <c r="CO55" s="43"/>
      <c r="CP55" s="43"/>
      <c r="CQ55" s="43"/>
      <c r="CR55" s="43"/>
      <c r="CS55" s="43"/>
      <c r="CT55" s="43"/>
      <c r="CU55" s="43"/>
      <c r="CV55" s="43"/>
      <c r="CW55" s="43"/>
    </row>
    <row r="56" spans="1:113" x14ac:dyDescent="0.45">
      <c r="A56" s="43"/>
      <c r="B56" s="184"/>
      <c r="C56" s="537"/>
      <c r="D56" s="538"/>
      <c r="E56" s="538"/>
      <c r="F56" s="538"/>
      <c r="G56" s="538"/>
      <c r="H56" s="538"/>
      <c r="I56" s="539"/>
      <c r="J56" s="43"/>
      <c r="K56" s="43"/>
      <c r="L56" s="43"/>
      <c r="M56" s="43"/>
      <c r="N56" s="43"/>
      <c r="O56" s="43"/>
      <c r="P56" s="43"/>
      <c r="Q56" s="43"/>
      <c r="R56" s="43"/>
      <c r="S56" s="43"/>
      <c r="T56" s="43"/>
      <c r="U56" s="43"/>
      <c r="V56" s="43"/>
      <c r="W56" s="43"/>
      <c r="X56" s="43"/>
      <c r="Y56" s="43"/>
      <c r="Z56" s="339"/>
      <c r="AA56" s="339"/>
      <c r="AB56" s="339"/>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39"/>
      <c r="AY56" s="339"/>
      <c r="AZ56" s="339"/>
      <c r="BA56" s="339"/>
      <c r="BB56" s="339"/>
      <c r="BC56" s="339"/>
      <c r="BD56" s="339"/>
      <c r="BE56" s="339"/>
      <c r="BF56" s="339"/>
      <c r="BG56" s="43"/>
      <c r="BH56" s="43"/>
      <c r="BI56" s="43"/>
      <c r="BJ56" s="43"/>
      <c r="BK56" s="43"/>
      <c r="BL56" s="43"/>
      <c r="BM56" s="43"/>
      <c r="BN56" s="43"/>
      <c r="BO56" s="43"/>
      <c r="BP56" s="43"/>
      <c r="BQ56" s="43"/>
      <c r="BR56" s="43"/>
      <c r="BS56" s="43"/>
      <c r="BT56" s="43"/>
      <c r="BU56" s="43"/>
      <c r="BV56" s="43"/>
      <c r="BW56" s="43"/>
      <c r="BX56" s="43"/>
      <c r="BY56" s="43"/>
      <c r="BZ56" s="43"/>
      <c r="CA56" s="43"/>
      <c r="CB56" s="43"/>
      <c r="CD56" s="43"/>
      <c r="CE56" s="43"/>
      <c r="CF56" s="43"/>
      <c r="CG56" s="43"/>
      <c r="CH56" s="43"/>
      <c r="CI56" s="43"/>
      <c r="CJ56" s="43"/>
      <c r="CK56" s="43"/>
      <c r="CL56" s="43"/>
      <c r="CM56" s="43"/>
      <c r="CN56" s="43"/>
      <c r="CO56" s="43"/>
      <c r="CP56" s="43"/>
      <c r="CQ56" s="43"/>
      <c r="CR56" s="43"/>
      <c r="CS56" s="43"/>
      <c r="CT56" s="43"/>
      <c r="CU56" s="43"/>
      <c r="CV56" s="43"/>
      <c r="CW56" s="43"/>
    </row>
    <row r="57" spans="1:113" x14ac:dyDescent="0.45">
      <c r="A57" s="43"/>
      <c r="B57" s="184"/>
      <c r="C57" s="540"/>
      <c r="D57" s="541"/>
      <c r="E57" s="541"/>
      <c r="F57" s="541"/>
      <c r="G57" s="541"/>
      <c r="H57" s="541"/>
      <c r="I57" s="542"/>
      <c r="J57" s="43"/>
      <c r="K57" s="43"/>
      <c r="L57" s="43"/>
      <c r="M57" s="43"/>
      <c r="N57" s="43"/>
      <c r="O57" s="43"/>
      <c r="P57" s="43"/>
      <c r="Q57" s="43"/>
      <c r="R57" s="43"/>
      <c r="S57" s="43"/>
      <c r="T57" s="43"/>
      <c r="U57" s="43"/>
      <c r="V57" s="43"/>
      <c r="W57" s="43"/>
      <c r="X57" s="43"/>
      <c r="Y57" s="43"/>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39"/>
      <c r="AY57" s="339"/>
      <c r="AZ57" s="339"/>
      <c r="BA57" s="339"/>
      <c r="BB57" s="339"/>
      <c r="BC57" s="339"/>
      <c r="BD57" s="339"/>
      <c r="BE57" s="339"/>
      <c r="BF57" s="339"/>
      <c r="BG57" s="43"/>
      <c r="BH57" s="43"/>
      <c r="BI57" s="43"/>
      <c r="BJ57" s="43"/>
      <c r="BK57" s="43"/>
      <c r="BL57" s="43"/>
      <c r="BM57" s="43"/>
      <c r="BN57" s="43"/>
      <c r="BO57" s="43"/>
      <c r="BP57" s="43"/>
      <c r="BQ57" s="43"/>
      <c r="BR57" s="43"/>
      <c r="BS57" s="43"/>
      <c r="BT57" s="43"/>
      <c r="BU57" s="43"/>
      <c r="BV57" s="43"/>
      <c r="BW57" s="43"/>
      <c r="BX57" s="43"/>
      <c r="BY57" s="43"/>
      <c r="BZ57" s="43"/>
      <c r="CA57" s="43"/>
      <c r="CB57" s="43"/>
      <c r="CD57" s="43"/>
      <c r="CE57" s="43"/>
      <c r="CF57" s="43"/>
      <c r="CG57" s="43"/>
      <c r="CH57" s="43"/>
      <c r="CI57" s="43"/>
      <c r="CJ57" s="43"/>
      <c r="CK57" s="43"/>
      <c r="CL57" s="43"/>
      <c r="CM57" s="43"/>
      <c r="CN57" s="43"/>
      <c r="CO57" s="43"/>
      <c r="CP57" s="43"/>
      <c r="CQ57" s="43"/>
      <c r="CR57" s="43"/>
      <c r="CS57" s="43"/>
      <c r="CT57" s="43"/>
      <c r="CU57" s="43"/>
      <c r="CV57" s="43"/>
      <c r="CW57" s="43"/>
    </row>
    <row r="58" spans="1:113" x14ac:dyDescent="0.45">
      <c r="A58" s="43"/>
      <c r="B58" s="184"/>
      <c r="C58" s="540"/>
      <c r="D58" s="541"/>
      <c r="E58" s="541"/>
      <c r="F58" s="541"/>
      <c r="G58" s="541"/>
      <c r="H58" s="541"/>
      <c r="I58" s="542"/>
      <c r="J58" s="43"/>
      <c r="K58" s="43"/>
      <c r="L58" s="43"/>
      <c r="M58" s="43"/>
      <c r="N58" s="43"/>
      <c r="O58" s="43"/>
      <c r="P58" s="43"/>
      <c r="Q58" s="43"/>
      <c r="R58" s="43"/>
      <c r="S58" s="43"/>
      <c r="T58" s="43"/>
      <c r="U58" s="43"/>
      <c r="V58" s="43"/>
      <c r="W58" s="43"/>
      <c r="X58" s="43"/>
      <c r="Y58" s="43"/>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c r="AY58" s="339"/>
      <c r="AZ58" s="339"/>
      <c r="BA58" s="339"/>
      <c r="BB58" s="339"/>
      <c r="BC58" s="339"/>
      <c r="BD58" s="339"/>
      <c r="BE58" s="339"/>
      <c r="BF58" s="339"/>
      <c r="BG58" s="43"/>
      <c r="BH58" s="43"/>
      <c r="BI58" s="43"/>
      <c r="BJ58" s="43"/>
      <c r="BK58" s="43"/>
      <c r="BL58" s="43"/>
      <c r="BM58" s="43"/>
      <c r="BN58" s="43"/>
      <c r="BO58" s="43"/>
      <c r="BP58" s="43"/>
      <c r="BQ58" s="43"/>
      <c r="BR58" s="43"/>
      <c r="BS58" s="43"/>
      <c r="BT58" s="43"/>
      <c r="BU58" s="43"/>
      <c r="BV58" s="43"/>
      <c r="BW58" s="43"/>
      <c r="BX58" s="43"/>
      <c r="BY58" s="43"/>
      <c r="BZ58" s="43"/>
      <c r="CA58" s="43"/>
      <c r="CB58" s="43"/>
      <c r="CD58" s="43"/>
      <c r="CE58" s="43"/>
      <c r="CF58" s="43"/>
      <c r="CG58" s="43"/>
      <c r="CH58" s="43"/>
      <c r="CI58" s="43"/>
      <c r="CJ58" s="43"/>
      <c r="CK58" s="43"/>
      <c r="CL58" s="43"/>
      <c r="CM58" s="43"/>
      <c r="CN58" s="43"/>
      <c r="CO58" s="43"/>
      <c r="CP58" s="43"/>
      <c r="CQ58" s="43"/>
      <c r="CR58" s="43"/>
      <c r="CS58" s="43"/>
      <c r="CT58" s="43"/>
      <c r="CU58" s="43"/>
      <c r="CV58" s="43"/>
      <c r="CW58" s="43"/>
    </row>
    <row r="59" spans="1:113" x14ac:dyDescent="0.45">
      <c r="A59" s="43"/>
      <c r="B59" s="184"/>
      <c r="C59" s="540"/>
      <c r="D59" s="541"/>
      <c r="E59" s="541"/>
      <c r="F59" s="541"/>
      <c r="G59" s="541"/>
      <c r="H59" s="541"/>
      <c r="I59" s="542"/>
      <c r="J59" s="43"/>
      <c r="K59" s="43"/>
      <c r="L59" s="43"/>
      <c r="M59" s="43"/>
      <c r="N59" s="43"/>
      <c r="O59" s="43"/>
      <c r="P59" s="43"/>
      <c r="Q59" s="43"/>
      <c r="R59" s="43"/>
      <c r="S59" s="43"/>
      <c r="T59" s="43"/>
      <c r="U59" s="43"/>
      <c r="V59" s="43"/>
      <c r="W59" s="43"/>
      <c r="X59" s="43"/>
      <c r="Y59" s="43"/>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39"/>
      <c r="AV59" s="339"/>
      <c r="AW59" s="339"/>
      <c r="AX59" s="339"/>
      <c r="AY59" s="339"/>
      <c r="AZ59" s="339"/>
      <c r="BA59" s="339"/>
      <c r="BB59" s="339"/>
      <c r="BC59" s="339"/>
      <c r="BD59" s="339"/>
      <c r="BE59" s="339"/>
      <c r="BF59" s="339"/>
      <c r="BG59" s="43"/>
      <c r="BH59" s="43"/>
      <c r="BI59" s="43"/>
      <c r="BJ59" s="43"/>
      <c r="BK59" s="43"/>
      <c r="BL59" s="43"/>
      <c r="BM59" s="43"/>
      <c r="BN59" s="43"/>
      <c r="BO59" s="43"/>
      <c r="BP59" s="43"/>
      <c r="BQ59" s="43"/>
      <c r="BR59" s="43"/>
      <c r="BS59" s="43"/>
      <c r="BT59" s="43"/>
      <c r="BU59" s="43"/>
      <c r="BV59" s="43"/>
      <c r="BW59" s="43"/>
      <c r="BX59" s="43"/>
      <c r="BY59" s="43"/>
      <c r="BZ59" s="43"/>
      <c r="CA59" s="43"/>
      <c r="CB59" s="43"/>
      <c r="CD59" s="43"/>
      <c r="CE59" s="43"/>
      <c r="CF59" s="43"/>
      <c r="CG59" s="43"/>
      <c r="CH59" s="43"/>
      <c r="CI59" s="43"/>
      <c r="CJ59" s="43"/>
      <c r="CK59" s="43"/>
      <c r="CL59" s="43"/>
      <c r="CM59" s="43"/>
      <c r="CN59" s="43"/>
      <c r="CO59" s="43"/>
      <c r="CP59" s="43"/>
      <c r="CQ59" s="43"/>
      <c r="CR59" s="43"/>
      <c r="CS59" s="43"/>
      <c r="CT59" s="43"/>
      <c r="CU59" s="43"/>
      <c r="CV59" s="43"/>
      <c r="CW59" s="43"/>
    </row>
    <row r="60" spans="1:113" x14ac:dyDescent="0.45">
      <c r="A60" s="43"/>
      <c r="B60" s="184"/>
      <c r="C60" s="540"/>
      <c r="D60" s="541"/>
      <c r="E60" s="541"/>
      <c r="F60" s="541"/>
      <c r="G60" s="541"/>
      <c r="H60" s="541"/>
      <c r="I60" s="542"/>
      <c r="J60" s="43"/>
      <c r="K60" s="43"/>
      <c r="L60" s="43"/>
      <c r="M60" s="43"/>
      <c r="N60" s="43"/>
      <c r="O60" s="43"/>
      <c r="P60" s="43"/>
      <c r="Q60" s="43"/>
      <c r="R60" s="43"/>
      <c r="S60" s="43"/>
      <c r="T60" s="43"/>
      <c r="U60" s="43"/>
      <c r="V60" s="43"/>
      <c r="W60" s="43"/>
      <c r="X60" s="43"/>
      <c r="Y60" s="43"/>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c r="AY60" s="339"/>
      <c r="AZ60" s="339"/>
      <c r="BA60" s="339"/>
      <c r="BB60" s="339"/>
      <c r="BC60" s="339"/>
      <c r="BD60" s="339"/>
      <c r="BE60" s="339"/>
      <c r="BF60" s="339"/>
      <c r="BG60" s="43"/>
      <c r="BH60" s="43"/>
      <c r="BI60" s="43"/>
      <c r="BJ60" s="43"/>
      <c r="BK60" s="43"/>
      <c r="BL60" s="43"/>
      <c r="BM60" s="43"/>
      <c r="BN60" s="43"/>
      <c r="BO60" s="43"/>
      <c r="BP60" s="43"/>
      <c r="BQ60" s="43"/>
      <c r="BR60" s="43"/>
      <c r="BS60" s="43"/>
      <c r="BT60" s="43"/>
      <c r="BU60" s="43"/>
      <c r="BV60" s="43"/>
      <c r="BW60" s="43"/>
      <c r="BX60" s="43"/>
      <c r="BY60" s="43"/>
      <c r="BZ60" s="43"/>
      <c r="CA60" s="43"/>
      <c r="CB60" s="43"/>
      <c r="CD60" s="43"/>
      <c r="CE60" s="43"/>
      <c r="CF60" s="43"/>
      <c r="CG60" s="43"/>
      <c r="CH60" s="43"/>
      <c r="CI60" s="43"/>
      <c r="CJ60" s="43"/>
      <c r="CK60" s="43"/>
      <c r="CL60" s="43"/>
      <c r="CM60" s="43"/>
      <c r="CN60" s="43"/>
      <c r="CO60" s="43"/>
      <c r="CP60" s="43"/>
      <c r="CQ60" s="43"/>
      <c r="CR60" s="43"/>
      <c r="CS60" s="43"/>
      <c r="CT60" s="43"/>
      <c r="CU60" s="43"/>
      <c r="CV60" s="43"/>
      <c r="CW60" s="43"/>
    </row>
    <row r="61" spans="1:113" ht="15" x14ac:dyDescent="0.45">
      <c r="A61" s="43"/>
      <c r="B61" s="164"/>
      <c r="C61" s="543"/>
      <c r="D61" s="544"/>
      <c r="E61" s="544"/>
      <c r="F61" s="544"/>
      <c r="G61" s="544"/>
      <c r="H61" s="544"/>
      <c r="I61" s="545"/>
      <c r="J61" s="43"/>
      <c r="K61" s="43"/>
      <c r="L61" s="43"/>
      <c r="M61" s="43"/>
      <c r="N61" s="43"/>
      <c r="O61" s="43"/>
      <c r="P61" s="43"/>
      <c r="Q61" s="43"/>
      <c r="R61" s="43"/>
      <c r="S61" s="43"/>
      <c r="T61" s="43"/>
      <c r="U61" s="43"/>
      <c r="V61" s="43"/>
      <c r="W61" s="43"/>
      <c r="X61" s="43"/>
      <c r="Y61" s="43"/>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56"/>
      <c r="AY61" s="356"/>
      <c r="AZ61" s="356"/>
      <c r="BA61" s="356"/>
      <c r="BB61" s="356"/>
      <c r="BC61" s="356"/>
      <c r="BD61" s="356"/>
      <c r="BE61" s="356"/>
      <c r="BF61" s="356"/>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row>
    <row r="62" spans="1:113" x14ac:dyDescent="0.4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339"/>
      <c r="AW62" s="339"/>
      <c r="AX62" s="356"/>
      <c r="AY62" s="356"/>
      <c r="AZ62" s="356"/>
      <c r="BA62" s="356"/>
      <c r="BB62" s="356"/>
      <c r="BC62" s="356"/>
      <c r="BD62" s="356"/>
      <c r="BE62" s="356"/>
      <c r="BF62" s="356"/>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row>
    <row r="63" spans="1:113" x14ac:dyDescent="0.4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56"/>
      <c r="AY63" s="356"/>
      <c r="AZ63" s="356"/>
      <c r="BA63" s="356"/>
      <c r="BB63" s="356"/>
      <c r="BC63" s="356"/>
      <c r="BD63" s="356"/>
      <c r="BE63" s="356"/>
      <c r="BF63" s="356"/>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row>
    <row r="64" spans="1:113" ht="17.649999999999999" x14ac:dyDescent="0.45">
      <c r="A64" s="43"/>
      <c r="B64" s="152" t="s">
        <v>1098</v>
      </c>
      <c r="C64" s="151"/>
      <c r="D64" s="280"/>
      <c r="E64" s="201"/>
      <c r="F64" s="344" t="s">
        <v>1048</v>
      </c>
      <c r="G64" s="344" t="str">
        <f>F64</f>
        <v>material</v>
      </c>
      <c r="H64" s="344" t="str">
        <f t="shared" ref="H64:S64" si="33">G64</f>
        <v>material</v>
      </c>
      <c r="I64" s="344" t="str">
        <f t="shared" si="33"/>
        <v>material</v>
      </c>
      <c r="J64" s="344" t="str">
        <f t="shared" si="33"/>
        <v>material</v>
      </c>
      <c r="K64" s="344" t="str">
        <f t="shared" si="33"/>
        <v>material</v>
      </c>
      <c r="L64" s="344" t="str">
        <f t="shared" si="33"/>
        <v>material</v>
      </c>
      <c r="M64" s="344" t="str">
        <f t="shared" si="33"/>
        <v>material</v>
      </c>
      <c r="N64" s="344" t="str">
        <f t="shared" si="33"/>
        <v>material</v>
      </c>
      <c r="O64" s="344" t="str">
        <f t="shared" si="33"/>
        <v>material</v>
      </c>
      <c r="P64" s="344" t="str">
        <f t="shared" si="33"/>
        <v>material</v>
      </c>
      <c r="Q64" s="344" t="str">
        <f t="shared" si="33"/>
        <v>material</v>
      </c>
      <c r="R64" s="344" t="str">
        <f t="shared" si="33"/>
        <v>material</v>
      </c>
      <c r="S64" s="344" t="str">
        <f t="shared" si="33"/>
        <v>material</v>
      </c>
      <c r="T64" s="43"/>
      <c r="U64" s="43"/>
      <c r="V64" s="43"/>
      <c r="W64" s="43"/>
      <c r="X64" s="43"/>
      <c r="Y64" s="43"/>
      <c r="Z64" s="43"/>
      <c r="AA64" s="43"/>
      <c r="AB64" s="43"/>
      <c r="AC64" s="43"/>
      <c r="AD64" s="43"/>
      <c r="AE64" s="43"/>
      <c r="AF64" s="43"/>
      <c r="AG64" s="43"/>
      <c r="AH64" s="43"/>
      <c r="AI64" s="43"/>
      <c r="AJ64" s="339" t="s">
        <v>1049</v>
      </c>
      <c r="AK64" s="339" t="s">
        <v>1049</v>
      </c>
      <c r="AL64" s="339" t="s">
        <v>1049</v>
      </c>
      <c r="AM64" s="339" t="s">
        <v>1049</v>
      </c>
      <c r="AN64" s="339" t="s">
        <v>1049</v>
      </c>
      <c r="AO64" s="339" t="s">
        <v>1049</v>
      </c>
      <c r="AP64" s="339" t="s">
        <v>1049</v>
      </c>
      <c r="AQ64" s="339" t="s">
        <v>1049</v>
      </c>
      <c r="AR64" s="339" t="s">
        <v>1049</v>
      </c>
      <c r="AS64" s="339" t="s">
        <v>1049</v>
      </c>
      <c r="AT64" s="339" t="s">
        <v>1049</v>
      </c>
      <c r="AU64" s="339" t="s">
        <v>1049</v>
      </c>
      <c r="AV64" s="339" t="s">
        <v>1049</v>
      </c>
      <c r="AW64" s="339" t="s">
        <v>1049</v>
      </c>
      <c r="AX64" s="356"/>
      <c r="AY64" s="356"/>
      <c r="AZ64" s="356"/>
      <c r="BA64" s="356"/>
      <c r="BB64" s="356"/>
      <c r="BC64" s="356"/>
      <c r="BD64" s="356"/>
      <c r="BE64" s="356"/>
      <c r="BF64" s="356"/>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row>
    <row r="65" spans="1:58" s="279" customFormat="1" ht="7.5" customHeight="1" x14ac:dyDescent="0.45">
      <c r="A65" s="43"/>
      <c r="B65" s="49"/>
      <c r="C65" s="49"/>
      <c r="D65" s="49"/>
      <c r="E65" s="49"/>
      <c r="F65" s="49"/>
      <c r="G65" s="49"/>
      <c r="H65" s="49"/>
      <c r="I65" s="4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339"/>
      <c r="AK65" s="339"/>
      <c r="AL65" s="339"/>
      <c r="AM65" s="339"/>
      <c r="AN65" s="339"/>
      <c r="AO65" s="339"/>
      <c r="AP65" s="339"/>
      <c r="AQ65" s="339"/>
      <c r="AR65" s="339"/>
      <c r="AS65" s="339"/>
      <c r="AT65" s="339"/>
      <c r="AU65" s="339"/>
      <c r="AV65" s="339"/>
      <c r="AW65" s="339"/>
      <c r="AX65" s="356"/>
      <c r="AY65" s="356"/>
      <c r="AZ65" s="356"/>
      <c r="BA65" s="356"/>
      <c r="BB65" s="356"/>
      <c r="BC65" s="356"/>
      <c r="BD65" s="356"/>
      <c r="BE65" s="356"/>
      <c r="BF65" s="356"/>
    </row>
    <row r="66" spans="1:58" s="279" customFormat="1" ht="60" x14ac:dyDescent="0.45">
      <c r="A66" s="43"/>
      <c r="B66" s="49"/>
      <c r="C66" s="596" t="s">
        <v>1096</v>
      </c>
      <c r="D66" s="597"/>
      <c r="E66" s="550" t="s">
        <v>742</v>
      </c>
      <c r="F66" s="281" t="str">
        <f>F36</f>
        <v>Payment Milestone 3</v>
      </c>
      <c r="G66" s="281" t="str">
        <f t="shared" ref="G66:S67" si="34">G36</f>
        <v>Payment Milestone 4.1</v>
      </c>
      <c r="H66" s="281" t="str">
        <f t="shared" si="34"/>
        <v>Payment Milestone 4.2</v>
      </c>
      <c r="I66" s="281" t="str">
        <f t="shared" si="34"/>
        <v>Payment Milestone 4.3</v>
      </c>
      <c r="J66" s="281" t="str">
        <f t="shared" si="34"/>
        <v>Payment Milestone 4.4</v>
      </c>
      <c r="K66" s="281" t="str">
        <f t="shared" si="34"/>
        <v>Payment Milestone 4.5</v>
      </c>
      <c r="L66" s="281" t="str">
        <f t="shared" si="34"/>
        <v>Payment Milestone 4.6</v>
      </c>
      <c r="M66" s="281" t="str">
        <f t="shared" si="34"/>
        <v>Payment Milestone 4.7</v>
      </c>
      <c r="N66" s="281" t="str">
        <f t="shared" si="34"/>
        <v>Payment Milestone 4.8</v>
      </c>
      <c r="O66" s="281" t="str">
        <f t="shared" si="34"/>
        <v>Payment Milestone 4.9</v>
      </c>
      <c r="P66" s="281" t="str">
        <f t="shared" si="34"/>
        <v>Payment Milestone 4.10</v>
      </c>
      <c r="Q66" s="281" t="str">
        <f t="shared" si="34"/>
        <v>Payment Milestone 5</v>
      </c>
      <c r="R66" s="281" t="str">
        <f t="shared" si="34"/>
        <v>Payment Milestone 6</v>
      </c>
      <c r="S66" s="281" t="str">
        <f t="shared" si="34"/>
        <v>Payment Milestone 7</v>
      </c>
      <c r="T66" s="550" t="s">
        <v>746</v>
      </c>
      <c r="U66" s="43"/>
      <c r="V66" s="43"/>
      <c r="W66" s="43"/>
      <c r="X66" s="43"/>
      <c r="Y66" s="43"/>
      <c r="Z66" s="43"/>
      <c r="AA66" s="43"/>
      <c r="AB66" s="43"/>
      <c r="AC66" s="43"/>
      <c r="AD66" s="43"/>
      <c r="AE66" s="43"/>
      <c r="AF66" s="43"/>
      <c r="AG66" s="43"/>
      <c r="AH66" s="43"/>
      <c r="AI66" s="43"/>
      <c r="AJ66" s="349" t="str">
        <f t="shared" ref="AJ66:AW67" si="35">F66</f>
        <v>Payment Milestone 3</v>
      </c>
      <c r="AK66" s="349" t="str">
        <f t="shared" si="35"/>
        <v>Payment Milestone 4.1</v>
      </c>
      <c r="AL66" s="349" t="str">
        <f t="shared" si="35"/>
        <v>Payment Milestone 4.2</v>
      </c>
      <c r="AM66" s="349" t="str">
        <f t="shared" si="35"/>
        <v>Payment Milestone 4.3</v>
      </c>
      <c r="AN66" s="349" t="str">
        <f t="shared" si="35"/>
        <v>Payment Milestone 4.4</v>
      </c>
      <c r="AO66" s="349" t="str">
        <f t="shared" si="35"/>
        <v>Payment Milestone 4.5</v>
      </c>
      <c r="AP66" s="349" t="str">
        <f t="shared" si="35"/>
        <v>Payment Milestone 4.6</v>
      </c>
      <c r="AQ66" s="349" t="str">
        <f t="shared" si="35"/>
        <v>Payment Milestone 4.7</v>
      </c>
      <c r="AR66" s="349" t="str">
        <f t="shared" si="35"/>
        <v>Payment Milestone 4.8</v>
      </c>
      <c r="AS66" s="349" t="str">
        <f t="shared" si="35"/>
        <v>Payment Milestone 4.9</v>
      </c>
      <c r="AT66" s="349" t="str">
        <f t="shared" si="35"/>
        <v>Payment Milestone 4.10</v>
      </c>
      <c r="AU66" s="349" t="str">
        <f t="shared" si="35"/>
        <v>Payment Milestone 5</v>
      </c>
      <c r="AV66" s="349" t="str">
        <f t="shared" si="35"/>
        <v>Payment Milestone 6</v>
      </c>
      <c r="AW66" s="349" t="str">
        <f t="shared" si="35"/>
        <v>Payment Milestone 7</v>
      </c>
      <c r="AX66" s="356"/>
      <c r="AY66" s="356"/>
      <c r="AZ66" s="356"/>
      <c r="BA66" s="356"/>
      <c r="BB66" s="356"/>
      <c r="BC66" s="356"/>
      <c r="BD66" s="356"/>
      <c r="BE66" s="356"/>
      <c r="BF66" s="356"/>
    </row>
    <row r="67" spans="1:58" s="279" customFormat="1" ht="31.5" customHeight="1" x14ac:dyDescent="0.45">
      <c r="A67" s="43"/>
      <c r="B67" s="49"/>
      <c r="C67" s="598"/>
      <c r="D67" s="599"/>
      <c r="E67" s="556"/>
      <c r="F67" s="351" t="str">
        <f>F37</f>
        <v>Detailed Engineering</v>
      </c>
      <c r="G67" s="351" t="str">
        <f t="shared" si="34"/>
        <v>[Enter title]</v>
      </c>
      <c r="H67" s="351" t="str">
        <f t="shared" si="34"/>
        <v>[Enter title]</v>
      </c>
      <c r="I67" s="351" t="str">
        <f t="shared" si="34"/>
        <v>[Enter title]</v>
      </c>
      <c r="J67" s="351" t="str">
        <f t="shared" si="34"/>
        <v>[Enter title]</v>
      </c>
      <c r="K67" s="351" t="str">
        <f t="shared" si="34"/>
        <v>[Enter title]</v>
      </c>
      <c r="L67" s="351" t="str">
        <f t="shared" si="34"/>
        <v>[Enter title]</v>
      </c>
      <c r="M67" s="351" t="str">
        <f t="shared" si="34"/>
        <v>[Enter title]</v>
      </c>
      <c r="N67" s="351" t="str">
        <f t="shared" si="34"/>
        <v>[Enter title]</v>
      </c>
      <c r="O67" s="351" t="str">
        <f t="shared" si="34"/>
        <v>[Enter title]</v>
      </c>
      <c r="P67" s="351" t="str">
        <f t="shared" si="34"/>
        <v>[Enter title]</v>
      </c>
      <c r="Q67" s="351" t="str">
        <f t="shared" si="34"/>
        <v>Construction</v>
      </c>
      <c r="R67" s="351" t="str">
        <f t="shared" si="34"/>
        <v>Operation</v>
      </c>
      <c r="S67" s="351" t="str">
        <f t="shared" si="34"/>
        <v>Close out</v>
      </c>
      <c r="T67" s="556"/>
      <c r="U67" s="43"/>
      <c r="V67" s="43"/>
      <c r="W67" s="43"/>
      <c r="X67" s="43"/>
      <c r="Y67" s="43"/>
      <c r="Z67" s="43"/>
      <c r="AA67" s="43"/>
      <c r="AB67" s="43"/>
      <c r="AC67" s="43"/>
      <c r="AD67" s="43"/>
      <c r="AE67" s="43"/>
      <c r="AF67" s="43"/>
      <c r="AG67" s="43"/>
      <c r="AH67" s="43"/>
      <c r="AI67" s="43"/>
      <c r="AJ67" s="357" t="str">
        <f t="shared" si="35"/>
        <v>Detailed Engineering</v>
      </c>
      <c r="AK67" s="357" t="str">
        <f t="shared" si="35"/>
        <v>[Enter title]</v>
      </c>
      <c r="AL67" s="357" t="str">
        <f t="shared" si="35"/>
        <v>[Enter title]</v>
      </c>
      <c r="AM67" s="357" t="str">
        <f t="shared" si="35"/>
        <v>[Enter title]</v>
      </c>
      <c r="AN67" s="357" t="str">
        <f t="shared" si="35"/>
        <v>[Enter title]</v>
      </c>
      <c r="AO67" s="357" t="str">
        <f t="shared" si="35"/>
        <v>[Enter title]</v>
      </c>
      <c r="AP67" s="357" t="str">
        <f t="shared" si="35"/>
        <v>[Enter title]</v>
      </c>
      <c r="AQ67" s="357" t="str">
        <f t="shared" si="35"/>
        <v>[Enter title]</v>
      </c>
      <c r="AR67" s="357" t="str">
        <f t="shared" si="35"/>
        <v>[Enter title]</v>
      </c>
      <c r="AS67" s="357" t="str">
        <f t="shared" si="35"/>
        <v>[Enter title]</v>
      </c>
      <c r="AT67" s="357" t="str">
        <f t="shared" si="35"/>
        <v>[Enter title]</v>
      </c>
      <c r="AU67" s="357" t="str">
        <f t="shared" si="35"/>
        <v>Construction</v>
      </c>
      <c r="AV67" s="357" t="str">
        <f t="shared" si="35"/>
        <v>Operation</v>
      </c>
      <c r="AW67" s="357" t="str">
        <f t="shared" si="35"/>
        <v>Close out</v>
      </c>
      <c r="AX67" s="356"/>
      <c r="AY67" s="356"/>
      <c r="AZ67" s="356"/>
      <c r="BA67" s="356"/>
      <c r="BB67" s="356"/>
      <c r="BC67" s="356"/>
      <c r="BD67" s="356"/>
      <c r="BE67" s="356"/>
      <c r="BF67" s="356"/>
    </row>
    <row r="68" spans="1:58" s="279" customFormat="1" ht="15.4" x14ac:dyDescent="0.45">
      <c r="A68" s="43"/>
      <c r="B68" s="49"/>
      <c r="C68" s="600"/>
      <c r="D68" s="601"/>
      <c r="E68" s="282" t="s">
        <v>82</v>
      </c>
      <c r="F68" s="282" t="s">
        <v>743</v>
      </c>
      <c r="G68" s="282" t="s">
        <v>743</v>
      </c>
      <c r="H68" s="282" t="s">
        <v>743</v>
      </c>
      <c r="I68" s="282" t="s">
        <v>743</v>
      </c>
      <c r="J68" s="282" t="s">
        <v>743</v>
      </c>
      <c r="K68" s="282" t="s">
        <v>743</v>
      </c>
      <c r="L68" s="282" t="s">
        <v>743</v>
      </c>
      <c r="M68" s="282" t="s">
        <v>743</v>
      </c>
      <c r="N68" s="282" t="s">
        <v>743</v>
      </c>
      <c r="O68" s="282" t="s">
        <v>743</v>
      </c>
      <c r="P68" s="282" t="s">
        <v>743</v>
      </c>
      <c r="Q68" s="282" t="s">
        <v>743</v>
      </c>
      <c r="R68" s="282" t="s">
        <v>743</v>
      </c>
      <c r="S68" s="282" t="s">
        <v>743</v>
      </c>
      <c r="T68" s="282" t="s">
        <v>50</v>
      </c>
      <c r="U68" s="43"/>
      <c r="V68" s="43"/>
      <c r="W68" s="43"/>
      <c r="X68" s="43"/>
      <c r="Y68" s="43"/>
      <c r="Z68" s="43"/>
      <c r="AA68" s="43"/>
      <c r="AB68" s="43"/>
      <c r="AC68" s="43"/>
      <c r="AD68" s="43"/>
      <c r="AE68" s="43"/>
      <c r="AF68" s="43"/>
      <c r="AG68" s="43"/>
      <c r="AH68" s="43"/>
      <c r="AI68" s="43"/>
      <c r="AJ68" s="353" t="s">
        <v>50</v>
      </c>
      <c r="AK68" s="353" t="s">
        <v>50</v>
      </c>
      <c r="AL68" s="353" t="s">
        <v>50</v>
      </c>
      <c r="AM68" s="353" t="s">
        <v>50</v>
      </c>
      <c r="AN68" s="353" t="s">
        <v>50</v>
      </c>
      <c r="AO68" s="353" t="s">
        <v>50</v>
      </c>
      <c r="AP68" s="353" t="s">
        <v>50</v>
      </c>
      <c r="AQ68" s="353" t="s">
        <v>50</v>
      </c>
      <c r="AR68" s="353" t="s">
        <v>50</v>
      </c>
      <c r="AS68" s="353" t="s">
        <v>50</v>
      </c>
      <c r="AT68" s="353" t="s">
        <v>50</v>
      </c>
      <c r="AU68" s="353" t="s">
        <v>50</v>
      </c>
      <c r="AV68" s="353" t="s">
        <v>50</v>
      </c>
      <c r="AW68" s="353" t="s">
        <v>50</v>
      </c>
      <c r="AX68" s="356"/>
      <c r="AY68" s="356"/>
      <c r="AZ68" s="356"/>
      <c r="BA68" s="356"/>
      <c r="BB68" s="356"/>
      <c r="BC68" s="356"/>
      <c r="BD68" s="356"/>
      <c r="BE68" s="356"/>
      <c r="BF68" s="356"/>
    </row>
    <row r="69" spans="1:58" s="289" customFormat="1" ht="18.75" customHeight="1" x14ac:dyDescent="0.45">
      <c r="A69" s="283"/>
      <c r="B69" s="200" t="s">
        <v>729</v>
      </c>
      <c r="C69" s="594" t="s">
        <v>854</v>
      </c>
      <c r="D69" s="595"/>
      <c r="E69" s="285"/>
      <c r="F69" s="287"/>
      <c r="G69" s="287"/>
      <c r="H69" s="287"/>
      <c r="I69" s="287"/>
      <c r="J69" s="287"/>
      <c r="K69" s="287"/>
      <c r="L69" s="287"/>
      <c r="M69" s="287"/>
      <c r="N69" s="287"/>
      <c r="O69" s="287"/>
      <c r="P69" s="287"/>
      <c r="Q69" s="287"/>
      <c r="R69" s="287"/>
      <c r="S69" s="287"/>
      <c r="T69" s="171">
        <f>SUM(F69:S69)*E69</f>
        <v>0</v>
      </c>
      <c r="U69" s="283"/>
      <c r="V69" s="283"/>
      <c r="W69" s="283"/>
      <c r="X69" s="283"/>
      <c r="Y69" s="283"/>
      <c r="Z69" s="283"/>
      <c r="AA69" s="283"/>
      <c r="AB69" s="283"/>
      <c r="AC69" s="283"/>
      <c r="AD69" s="283"/>
      <c r="AE69" s="283"/>
      <c r="AF69" s="283"/>
      <c r="AG69" s="283"/>
      <c r="AH69" s="283"/>
      <c r="AI69" s="283"/>
      <c r="AJ69" s="332">
        <f t="shared" ref="AJ69:AJ83" si="36">F69*$E69</f>
        <v>0</v>
      </c>
      <c r="AK69" s="332">
        <f t="shared" ref="AK69:AK83" si="37">G69*$E69</f>
        <v>0</v>
      </c>
      <c r="AL69" s="332">
        <f t="shared" ref="AL69:AL83" si="38">H69*$E69</f>
        <v>0</v>
      </c>
      <c r="AM69" s="332">
        <f t="shared" ref="AM69:AM83" si="39">I69*$E69</f>
        <v>0</v>
      </c>
      <c r="AN69" s="332">
        <f t="shared" ref="AN69:AN83" si="40">J69*$E69</f>
        <v>0</v>
      </c>
      <c r="AO69" s="332">
        <f t="shared" ref="AO69:AO83" si="41">K69*$E69</f>
        <v>0</v>
      </c>
      <c r="AP69" s="332">
        <f t="shared" ref="AP69:AP83" si="42">L69*$E69</f>
        <v>0</v>
      </c>
      <c r="AQ69" s="332">
        <f t="shared" ref="AQ69:AQ83" si="43">M69*$E69</f>
        <v>0</v>
      </c>
      <c r="AR69" s="332">
        <f t="shared" ref="AR69:AR83" si="44">N69*$E69</f>
        <v>0</v>
      </c>
      <c r="AS69" s="332">
        <f t="shared" ref="AS69:AS83" si="45">O69*$E69</f>
        <v>0</v>
      </c>
      <c r="AT69" s="332">
        <f t="shared" ref="AT69:AT83" si="46">P69*$E69</f>
        <v>0</v>
      </c>
      <c r="AU69" s="332">
        <f t="shared" ref="AU69:AU83" si="47">Q69*$E69</f>
        <v>0</v>
      </c>
      <c r="AV69" s="332">
        <f t="shared" ref="AV69:AV83" si="48">R69*$E69</f>
        <v>0</v>
      </c>
      <c r="AW69" s="332">
        <f t="shared" ref="AW69:AW83" si="49">S69*$E69</f>
        <v>0</v>
      </c>
      <c r="AX69" s="358"/>
      <c r="AY69" s="358"/>
      <c r="AZ69" s="358"/>
      <c r="BA69" s="358"/>
      <c r="BB69" s="358"/>
      <c r="BC69" s="358"/>
      <c r="BD69" s="358"/>
      <c r="BE69" s="358"/>
      <c r="BF69" s="358"/>
    </row>
    <row r="70" spans="1:58" s="289" customFormat="1" ht="18.75" customHeight="1" x14ac:dyDescent="0.45">
      <c r="A70" s="283"/>
      <c r="B70" s="200" t="s">
        <v>827</v>
      </c>
      <c r="C70" s="594" t="s">
        <v>854</v>
      </c>
      <c r="D70" s="595"/>
      <c r="E70" s="285"/>
      <c r="F70" s="287"/>
      <c r="G70" s="287"/>
      <c r="H70" s="287"/>
      <c r="I70" s="287"/>
      <c r="J70" s="287"/>
      <c r="K70" s="287"/>
      <c r="L70" s="287"/>
      <c r="M70" s="287"/>
      <c r="N70" s="287"/>
      <c r="O70" s="287"/>
      <c r="P70" s="287"/>
      <c r="Q70" s="287"/>
      <c r="R70" s="287"/>
      <c r="S70" s="287"/>
      <c r="T70" s="171">
        <f t="shared" ref="T70:T83" si="50">SUM(F70:S70)*E70</f>
        <v>0</v>
      </c>
      <c r="U70" s="283"/>
      <c r="V70" s="283"/>
      <c r="W70" s="283"/>
      <c r="X70" s="283"/>
      <c r="Y70" s="283"/>
      <c r="Z70" s="283"/>
      <c r="AA70" s="283"/>
      <c r="AB70" s="283"/>
      <c r="AC70" s="283"/>
      <c r="AD70" s="283"/>
      <c r="AE70" s="283"/>
      <c r="AF70" s="283"/>
      <c r="AG70" s="283"/>
      <c r="AH70" s="283"/>
      <c r="AI70" s="283"/>
      <c r="AJ70" s="332">
        <f t="shared" si="36"/>
        <v>0</v>
      </c>
      <c r="AK70" s="332">
        <f t="shared" si="37"/>
        <v>0</v>
      </c>
      <c r="AL70" s="332">
        <f t="shared" si="38"/>
        <v>0</v>
      </c>
      <c r="AM70" s="332">
        <f t="shared" si="39"/>
        <v>0</v>
      </c>
      <c r="AN70" s="332">
        <f t="shared" si="40"/>
        <v>0</v>
      </c>
      <c r="AO70" s="332">
        <f t="shared" si="41"/>
        <v>0</v>
      </c>
      <c r="AP70" s="332">
        <f t="shared" si="42"/>
        <v>0</v>
      </c>
      <c r="AQ70" s="332">
        <f t="shared" si="43"/>
        <v>0</v>
      </c>
      <c r="AR70" s="332">
        <f t="shared" si="44"/>
        <v>0</v>
      </c>
      <c r="AS70" s="332">
        <f t="shared" si="45"/>
        <v>0</v>
      </c>
      <c r="AT70" s="332">
        <f t="shared" si="46"/>
        <v>0</v>
      </c>
      <c r="AU70" s="332">
        <f t="shared" si="47"/>
        <v>0</v>
      </c>
      <c r="AV70" s="332">
        <f t="shared" si="48"/>
        <v>0</v>
      </c>
      <c r="AW70" s="332">
        <f t="shared" si="49"/>
        <v>0</v>
      </c>
      <c r="AX70" s="358"/>
      <c r="AY70" s="358"/>
      <c r="AZ70" s="358"/>
      <c r="BA70" s="358"/>
      <c r="BB70" s="358"/>
      <c r="BC70" s="358"/>
      <c r="BD70" s="358"/>
      <c r="BE70" s="358"/>
      <c r="BF70" s="358"/>
    </row>
    <row r="71" spans="1:58" s="289" customFormat="1" ht="18.75" customHeight="1" x14ac:dyDescent="0.45">
      <c r="A71" s="283"/>
      <c r="B71" s="200" t="s">
        <v>828</v>
      </c>
      <c r="C71" s="594" t="s">
        <v>854</v>
      </c>
      <c r="D71" s="595"/>
      <c r="E71" s="285"/>
      <c r="F71" s="287"/>
      <c r="G71" s="287"/>
      <c r="H71" s="287"/>
      <c r="I71" s="287"/>
      <c r="J71" s="287"/>
      <c r="K71" s="287"/>
      <c r="L71" s="287"/>
      <c r="M71" s="287"/>
      <c r="N71" s="287"/>
      <c r="O71" s="287"/>
      <c r="P71" s="287"/>
      <c r="Q71" s="287"/>
      <c r="R71" s="287"/>
      <c r="S71" s="287"/>
      <c r="T71" s="171">
        <f t="shared" si="50"/>
        <v>0</v>
      </c>
      <c r="U71" s="283"/>
      <c r="V71" s="283"/>
      <c r="W71" s="283"/>
      <c r="X71" s="283"/>
      <c r="Y71" s="283"/>
      <c r="Z71" s="283"/>
      <c r="AA71" s="283"/>
      <c r="AB71" s="283"/>
      <c r="AC71" s="283"/>
      <c r="AD71" s="283"/>
      <c r="AE71" s="283"/>
      <c r="AF71" s="283"/>
      <c r="AG71" s="283"/>
      <c r="AH71" s="283"/>
      <c r="AI71" s="283"/>
      <c r="AJ71" s="332">
        <f t="shared" si="36"/>
        <v>0</v>
      </c>
      <c r="AK71" s="332">
        <f t="shared" si="37"/>
        <v>0</v>
      </c>
      <c r="AL71" s="332">
        <f t="shared" si="38"/>
        <v>0</v>
      </c>
      <c r="AM71" s="332">
        <f t="shared" si="39"/>
        <v>0</v>
      </c>
      <c r="AN71" s="332">
        <f t="shared" si="40"/>
        <v>0</v>
      </c>
      <c r="AO71" s="332">
        <f t="shared" si="41"/>
        <v>0</v>
      </c>
      <c r="AP71" s="332">
        <f t="shared" si="42"/>
        <v>0</v>
      </c>
      <c r="AQ71" s="332">
        <f t="shared" si="43"/>
        <v>0</v>
      </c>
      <c r="AR71" s="332">
        <f t="shared" si="44"/>
        <v>0</v>
      </c>
      <c r="AS71" s="332">
        <f t="shared" si="45"/>
        <v>0</v>
      </c>
      <c r="AT71" s="332">
        <f t="shared" si="46"/>
        <v>0</v>
      </c>
      <c r="AU71" s="332">
        <f t="shared" si="47"/>
        <v>0</v>
      </c>
      <c r="AV71" s="332">
        <f t="shared" si="48"/>
        <v>0</v>
      </c>
      <c r="AW71" s="332">
        <f t="shared" si="49"/>
        <v>0</v>
      </c>
      <c r="AX71" s="358"/>
      <c r="AY71" s="358"/>
      <c r="AZ71" s="358"/>
      <c r="BA71" s="358"/>
      <c r="BB71" s="358"/>
      <c r="BC71" s="358"/>
      <c r="BD71" s="358"/>
      <c r="BE71" s="358"/>
      <c r="BF71" s="358"/>
    </row>
    <row r="72" spans="1:58" s="289" customFormat="1" ht="18.75" customHeight="1" x14ac:dyDescent="0.45">
      <c r="A72" s="283"/>
      <c r="B72" s="200" t="s">
        <v>829</v>
      </c>
      <c r="C72" s="594" t="s">
        <v>854</v>
      </c>
      <c r="D72" s="595"/>
      <c r="E72" s="285"/>
      <c r="F72" s="287"/>
      <c r="G72" s="287"/>
      <c r="H72" s="287"/>
      <c r="I72" s="287"/>
      <c r="J72" s="287"/>
      <c r="K72" s="287"/>
      <c r="L72" s="287"/>
      <c r="M72" s="287"/>
      <c r="N72" s="287"/>
      <c r="O72" s="287"/>
      <c r="P72" s="287"/>
      <c r="Q72" s="287"/>
      <c r="R72" s="287"/>
      <c r="S72" s="287"/>
      <c r="T72" s="171">
        <f t="shared" si="50"/>
        <v>0</v>
      </c>
      <c r="U72" s="283"/>
      <c r="V72" s="283"/>
      <c r="W72" s="283"/>
      <c r="X72" s="283"/>
      <c r="Y72" s="283"/>
      <c r="Z72" s="283"/>
      <c r="AA72" s="283"/>
      <c r="AB72" s="283"/>
      <c r="AC72" s="283"/>
      <c r="AD72" s="283"/>
      <c r="AE72" s="283"/>
      <c r="AF72" s="283"/>
      <c r="AG72" s="283"/>
      <c r="AH72" s="283"/>
      <c r="AI72" s="283"/>
      <c r="AJ72" s="332">
        <f t="shared" si="36"/>
        <v>0</v>
      </c>
      <c r="AK72" s="332">
        <f t="shared" si="37"/>
        <v>0</v>
      </c>
      <c r="AL72" s="332">
        <f t="shared" si="38"/>
        <v>0</v>
      </c>
      <c r="AM72" s="332">
        <f t="shared" si="39"/>
        <v>0</v>
      </c>
      <c r="AN72" s="332">
        <f t="shared" si="40"/>
        <v>0</v>
      </c>
      <c r="AO72" s="332">
        <f t="shared" si="41"/>
        <v>0</v>
      </c>
      <c r="AP72" s="332">
        <f t="shared" si="42"/>
        <v>0</v>
      </c>
      <c r="AQ72" s="332">
        <f t="shared" si="43"/>
        <v>0</v>
      </c>
      <c r="AR72" s="332">
        <f t="shared" si="44"/>
        <v>0</v>
      </c>
      <c r="AS72" s="332">
        <f t="shared" si="45"/>
        <v>0</v>
      </c>
      <c r="AT72" s="332">
        <f t="shared" si="46"/>
        <v>0</v>
      </c>
      <c r="AU72" s="332">
        <f t="shared" si="47"/>
        <v>0</v>
      </c>
      <c r="AV72" s="332">
        <f t="shared" si="48"/>
        <v>0</v>
      </c>
      <c r="AW72" s="332">
        <f t="shared" si="49"/>
        <v>0</v>
      </c>
      <c r="AX72" s="358"/>
      <c r="AY72" s="358"/>
      <c r="AZ72" s="358"/>
      <c r="BA72" s="358"/>
      <c r="BB72" s="358"/>
      <c r="BC72" s="358"/>
      <c r="BD72" s="358"/>
      <c r="BE72" s="358"/>
      <c r="BF72" s="358"/>
    </row>
    <row r="73" spans="1:58" s="289" customFormat="1" ht="18.75" customHeight="1" x14ac:dyDescent="0.45">
      <c r="A73" s="283"/>
      <c r="B73" s="200" t="s">
        <v>830</v>
      </c>
      <c r="C73" s="594" t="s">
        <v>854</v>
      </c>
      <c r="D73" s="595"/>
      <c r="E73" s="285"/>
      <c r="F73" s="287"/>
      <c r="G73" s="287"/>
      <c r="H73" s="287"/>
      <c r="I73" s="287"/>
      <c r="J73" s="287"/>
      <c r="K73" s="287"/>
      <c r="L73" s="287"/>
      <c r="M73" s="287"/>
      <c r="N73" s="287"/>
      <c r="O73" s="287"/>
      <c r="P73" s="287"/>
      <c r="Q73" s="287"/>
      <c r="R73" s="287"/>
      <c r="S73" s="287"/>
      <c r="T73" s="171">
        <f t="shared" si="50"/>
        <v>0</v>
      </c>
      <c r="U73" s="283"/>
      <c r="V73" s="283"/>
      <c r="W73" s="283"/>
      <c r="X73" s="283"/>
      <c r="Y73" s="283"/>
      <c r="Z73" s="283"/>
      <c r="AA73" s="283"/>
      <c r="AB73" s="283"/>
      <c r="AC73" s="283"/>
      <c r="AD73" s="283"/>
      <c r="AE73" s="283"/>
      <c r="AF73" s="283"/>
      <c r="AG73" s="283"/>
      <c r="AH73" s="283"/>
      <c r="AI73" s="283"/>
      <c r="AJ73" s="332">
        <f t="shared" si="36"/>
        <v>0</v>
      </c>
      <c r="AK73" s="332">
        <f t="shared" si="37"/>
        <v>0</v>
      </c>
      <c r="AL73" s="332">
        <f t="shared" si="38"/>
        <v>0</v>
      </c>
      <c r="AM73" s="332">
        <f t="shared" si="39"/>
        <v>0</v>
      </c>
      <c r="AN73" s="332">
        <f t="shared" si="40"/>
        <v>0</v>
      </c>
      <c r="AO73" s="332">
        <f t="shared" si="41"/>
        <v>0</v>
      </c>
      <c r="AP73" s="332">
        <f t="shared" si="42"/>
        <v>0</v>
      </c>
      <c r="AQ73" s="332">
        <f t="shared" si="43"/>
        <v>0</v>
      </c>
      <c r="AR73" s="332">
        <f t="shared" si="44"/>
        <v>0</v>
      </c>
      <c r="AS73" s="332">
        <f t="shared" si="45"/>
        <v>0</v>
      </c>
      <c r="AT73" s="332">
        <f t="shared" si="46"/>
        <v>0</v>
      </c>
      <c r="AU73" s="332">
        <f t="shared" si="47"/>
        <v>0</v>
      </c>
      <c r="AV73" s="332">
        <f t="shared" si="48"/>
        <v>0</v>
      </c>
      <c r="AW73" s="332">
        <f t="shared" si="49"/>
        <v>0</v>
      </c>
      <c r="AX73" s="358"/>
      <c r="AY73" s="358"/>
      <c r="AZ73" s="358"/>
      <c r="BA73" s="358"/>
      <c r="BB73" s="358"/>
      <c r="BC73" s="358"/>
      <c r="BD73" s="358"/>
      <c r="BE73" s="358"/>
      <c r="BF73" s="358"/>
    </row>
    <row r="74" spans="1:58" s="289" customFormat="1" ht="18.75" customHeight="1" x14ac:dyDescent="0.45">
      <c r="A74" s="283"/>
      <c r="B74" s="200" t="s">
        <v>831</v>
      </c>
      <c r="C74" s="594" t="s">
        <v>854</v>
      </c>
      <c r="D74" s="595"/>
      <c r="E74" s="285"/>
      <c r="F74" s="287"/>
      <c r="G74" s="287"/>
      <c r="H74" s="287"/>
      <c r="I74" s="287"/>
      <c r="J74" s="287"/>
      <c r="K74" s="287"/>
      <c r="L74" s="287"/>
      <c r="M74" s="287"/>
      <c r="N74" s="287"/>
      <c r="O74" s="287"/>
      <c r="P74" s="287"/>
      <c r="Q74" s="287"/>
      <c r="R74" s="287"/>
      <c r="S74" s="287"/>
      <c r="T74" s="171">
        <f t="shared" si="50"/>
        <v>0</v>
      </c>
      <c r="U74" s="283"/>
      <c r="V74" s="283"/>
      <c r="W74" s="283"/>
      <c r="X74" s="283"/>
      <c r="Y74" s="283"/>
      <c r="Z74" s="283"/>
      <c r="AA74" s="283"/>
      <c r="AB74" s="283"/>
      <c r="AC74" s="283"/>
      <c r="AD74" s="283"/>
      <c r="AE74" s="283"/>
      <c r="AF74" s="283"/>
      <c r="AG74" s="283"/>
      <c r="AH74" s="283"/>
      <c r="AI74" s="283"/>
      <c r="AJ74" s="332">
        <f t="shared" si="36"/>
        <v>0</v>
      </c>
      <c r="AK74" s="332">
        <f t="shared" si="37"/>
        <v>0</v>
      </c>
      <c r="AL74" s="332">
        <f t="shared" si="38"/>
        <v>0</v>
      </c>
      <c r="AM74" s="332">
        <f t="shared" si="39"/>
        <v>0</v>
      </c>
      <c r="AN74" s="332">
        <f t="shared" si="40"/>
        <v>0</v>
      </c>
      <c r="AO74" s="332">
        <f t="shared" si="41"/>
        <v>0</v>
      </c>
      <c r="AP74" s="332">
        <f t="shared" si="42"/>
        <v>0</v>
      </c>
      <c r="AQ74" s="332">
        <f t="shared" si="43"/>
        <v>0</v>
      </c>
      <c r="AR74" s="332">
        <f t="shared" si="44"/>
        <v>0</v>
      </c>
      <c r="AS74" s="332">
        <f t="shared" si="45"/>
        <v>0</v>
      </c>
      <c r="AT74" s="332">
        <f t="shared" si="46"/>
        <v>0</v>
      </c>
      <c r="AU74" s="332">
        <f t="shared" si="47"/>
        <v>0</v>
      </c>
      <c r="AV74" s="332">
        <f t="shared" si="48"/>
        <v>0</v>
      </c>
      <c r="AW74" s="332">
        <f t="shared" si="49"/>
        <v>0</v>
      </c>
      <c r="AX74" s="358"/>
      <c r="AY74" s="358"/>
      <c r="AZ74" s="358"/>
      <c r="BA74" s="358"/>
      <c r="BB74" s="358"/>
      <c r="BC74" s="358"/>
      <c r="BD74" s="358"/>
      <c r="BE74" s="358"/>
      <c r="BF74" s="358"/>
    </row>
    <row r="75" spans="1:58" s="289" customFormat="1" ht="18.75" customHeight="1" x14ac:dyDescent="0.45">
      <c r="A75" s="283"/>
      <c r="B75" s="200" t="s">
        <v>832</v>
      </c>
      <c r="C75" s="594" t="s">
        <v>854</v>
      </c>
      <c r="D75" s="595"/>
      <c r="E75" s="285"/>
      <c r="F75" s="287"/>
      <c r="G75" s="287"/>
      <c r="H75" s="287"/>
      <c r="I75" s="287"/>
      <c r="J75" s="287"/>
      <c r="K75" s="287"/>
      <c r="L75" s="287"/>
      <c r="M75" s="287"/>
      <c r="N75" s="287"/>
      <c r="O75" s="287"/>
      <c r="P75" s="287"/>
      <c r="Q75" s="287"/>
      <c r="R75" s="287"/>
      <c r="S75" s="287"/>
      <c r="T75" s="171">
        <f t="shared" si="50"/>
        <v>0</v>
      </c>
      <c r="U75" s="283"/>
      <c r="V75" s="283"/>
      <c r="W75" s="283"/>
      <c r="X75" s="283"/>
      <c r="Y75" s="283"/>
      <c r="Z75" s="283"/>
      <c r="AA75" s="283"/>
      <c r="AB75" s="283"/>
      <c r="AC75" s="283"/>
      <c r="AD75" s="283"/>
      <c r="AE75" s="283"/>
      <c r="AF75" s="283"/>
      <c r="AG75" s="283"/>
      <c r="AH75" s="283"/>
      <c r="AI75" s="283"/>
      <c r="AJ75" s="332">
        <f t="shared" si="36"/>
        <v>0</v>
      </c>
      <c r="AK75" s="332">
        <f t="shared" si="37"/>
        <v>0</v>
      </c>
      <c r="AL75" s="332">
        <f t="shared" si="38"/>
        <v>0</v>
      </c>
      <c r="AM75" s="332">
        <f t="shared" si="39"/>
        <v>0</v>
      </c>
      <c r="AN75" s="332">
        <f t="shared" si="40"/>
        <v>0</v>
      </c>
      <c r="AO75" s="332">
        <f t="shared" si="41"/>
        <v>0</v>
      </c>
      <c r="AP75" s="332">
        <f t="shared" si="42"/>
        <v>0</v>
      </c>
      <c r="AQ75" s="332">
        <f t="shared" si="43"/>
        <v>0</v>
      </c>
      <c r="AR75" s="332">
        <f t="shared" si="44"/>
        <v>0</v>
      </c>
      <c r="AS75" s="332">
        <f t="shared" si="45"/>
        <v>0</v>
      </c>
      <c r="AT75" s="332">
        <f t="shared" si="46"/>
        <v>0</v>
      </c>
      <c r="AU75" s="332">
        <f t="shared" si="47"/>
        <v>0</v>
      </c>
      <c r="AV75" s="332">
        <f t="shared" si="48"/>
        <v>0</v>
      </c>
      <c r="AW75" s="332">
        <f t="shared" si="49"/>
        <v>0</v>
      </c>
      <c r="AX75" s="358"/>
      <c r="AY75" s="358"/>
      <c r="AZ75" s="358"/>
      <c r="BA75" s="358"/>
      <c r="BB75" s="358"/>
      <c r="BC75" s="358"/>
      <c r="BD75" s="358"/>
      <c r="BE75" s="358"/>
      <c r="BF75" s="358"/>
    </row>
    <row r="76" spans="1:58" s="289" customFormat="1" ht="18.75" customHeight="1" x14ac:dyDescent="0.45">
      <c r="A76" s="283"/>
      <c r="B76" s="200" t="s">
        <v>833</v>
      </c>
      <c r="C76" s="594" t="s">
        <v>854</v>
      </c>
      <c r="D76" s="595"/>
      <c r="E76" s="285"/>
      <c r="F76" s="287"/>
      <c r="G76" s="287"/>
      <c r="H76" s="287"/>
      <c r="I76" s="287"/>
      <c r="J76" s="287"/>
      <c r="K76" s="287"/>
      <c r="L76" s="287"/>
      <c r="M76" s="287"/>
      <c r="N76" s="287"/>
      <c r="O76" s="287"/>
      <c r="P76" s="287"/>
      <c r="Q76" s="287"/>
      <c r="R76" s="287"/>
      <c r="S76" s="287"/>
      <c r="T76" s="171">
        <f t="shared" si="50"/>
        <v>0</v>
      </c>
      <c r="U76" s="283"/>
      <c r="V76" s="283"/>
      <c r="W76" s="283"/>
      <c r="X76" s="283"/>
      <c r="Y76" s="283"/>
      <c r="Z76" s="283"/>
      <c r="AA76" s="283"/>
      <c r="AB76" s="283"/>
      <c r="AC76" s="283"/>
      <c r="AD76" s="283"/>
      <c r="AE76" s="283"/>
      <c r="AF76" s="283"/>
      <c r="AG76" s="283"/>
      <c r="AH76" s="283"/>
      <c r="AI76" s="283"/>
      <c r="AJ76" s="332">
        <f t="shared" si="36"/>
        <v>0</v>
      </c>
      <c r="AK76" s="332">
        <f t="shared" si="37"/>
        <v>0</v>
      </c>
      <c r="AL76" s="332">
        <f t="shared" si="38"/>
        <v>0</v>
      </c>
      <c r="AM76" s="332">
        <f t="shared" si="39"/>
        <v>0</v>
      </c>
      <c r="AN76" s="332">
        <f t="shared" si="40"/>
        <v>0</v>
      </c>
      <c r="AO76" s="332">
        <f t="shared" si="41"/>
        <v>0</v>
      </c>
      <c r="AP76" s="332">
        <f t="shared" si="42"/>
        <v>0</v>
      </c>
      <c r="AQ76" s="332">
        <f t="shared" si="43"/>
        <v>0</v>
      </c>
      <c r="AR76" s="332">
        <f t="shared" si="44"/>
        <v>0</v>
      </c>
      <c r="AS76" s="332">
        <f t="shared" si="45"/>
        <v>0</v>
      </c>
      <c r="AT76" s="332">
        <f t="shared" si="46"/>
        <v>0</v>
      </c>
      <c r="AU76" s="332">
        <f t="shared" si="47"/>
        <v>0</v>
      </c>
      <c r="AV76" s="332">
        <f t="shared" si="48"/>
        <v>0</v>
      </c>
      <c r="AW76" s="332">
        <f t="shared" si="49"/>
        <v>0</v>
      </c>
      <c r="AX76" s="358"/>
      <c r="AY76" s="358"/>
      <c r="AZ76" s="358"/>
      <c r="BA76" s="358"/>
      <c r="BB76" s="358"/>
      <c r="BC76" s="358"/>
      <c r="BD76" s="358"/>
      <c r="BE76" s="358"/>
      <c r="BF76" s="358"/>
    </row>
    <row r="77" spans="1:58" s="289" customFormat="1" ht="18.75" customHeight="1" x14ac:dyDescent="0.45">
      <c r="A77" s="283"/>
      <c r="B77" s="200" t="s">
        <v>834</v>
      </c>
      <c r="C77" s="594" t="s">
        <v>854</v>
      </c>
      <c r="D77" s="595"/>
      <c r="E77" s="285"/>
      <c r="F77" s="287"/>
      <c r="G77" s="287"/>
      <c r="H77" s="287"/>
      <c r="I77" s="287"/>
      <c r="J77" s="287"/>
      <c r="K77" s="287"/>
      <c r="L77" s="287"/>
      <c r="M77" s="287"/>
      <c r="N77" s="287"/>
      <c r="O77" s="287"/>
      <c r="P77" s="287"/>
      <c r="Q77" s="287"/>
      <c r="R77" s="287"/>
      <c r="S77" s="287"/>
      <c r="T77" s="171">
        <f t="shared" si="50"/>
        <v>0</v>
      </c>
      <c r="U77" s="283"/>
      <c r="V77" s="283"/>
      <c r="W77" s="283"/>
      <c r="X77" s="283"/>
      <c r="Y77" s="283"/>
      <c r="Z77" s="283"/>
      <c r="AA77" s="283"/>
      <c r="AB77" s="283"/>
      <c r="AC77" s="283"/>
      <c r="AD77" s="283"/>
      <c r="AE77" s="283"/>
      <c r="AF77" s="283"/>
      <c r="AG77" s="283"/>
      <c r="AH77" s="283"/>
      <c r="AI77" s="283"/>
      <c r="AJ77" s="332">
        <f t="shared" si="36"/>
        <v>0</v>
      </c>
      <c r="AK77" s="332">
        <f t="shared" si="37"/>
        <v>0</v>
      </c>
      <c r="AL77" s="332">
        <f t="shared" si="38"/>
        <v>0</v>
      </c>
      <c r="AM77" s="332">
        <f t="shared" si="39"/>
        <v>0</v>
      </c>
      <c r="AN77" s="332">
        <f t="shared" si="40"/>
        <v>0</v>
      </c>
      <c r="AO77" s="332">
        <f t="shared" si="41"/>
        <v>0</v>
      </c>
      <c r="AP77" s="332">
        <f t="shared" si="42"/>
        <v>0</v>
      </c>
      <c r="AQ77" s="332">
        <f t="shared" si="43"/>
        <v>0</v>
      </c>
      <c r="AR77" s="332">
        <f t="shared" si="44"/>
        <v>0</v>
      </c>
      <c r="AS77" s="332">
        <f t="shared" si="45"/>
        <v>0</v>
      </c>
      <c r="AT77" s="332">
        <f t="shared" si="46"/>
        <v>0</v>
      </c>
      <c r="AU77" s="332">
        <f t="shared" si="47"/>
        <v>0</v>
      </c>
      <c r="AV77" s="332">
        <f t="shared" si="48"/>
        <v>0</v>
      </c>
      <c r="AW77" s="332">
        <f t="shared" si="49"/>
        <v>0</v>
      </c>
      <c r="AX77" s="358"/>
      <c r="AY77" s="358"/>
      <c r="AZ77" s="358"/>
      <c r="BA77" s="358"/>
      <c r="BB77" s="358"/>
      <c r="BC77" s="358"/>
      <c r="BD77" s="358"/>
      <c r="BE77" s="358"/>
      <c r="BF77" s="358"/>
    </row>
    <row r="78" spans="1:58" s="289" customFormat="1" ht="18.75" customHeight="1" x14ac:dyDescent="0.45">
      <c r="A78" s="283"/>
      <c r="B78" s="200" t="s">
        <v>835</v>
      </c>
      <c r="C78" s="594" t="s">
        <v>854</v>
      </c>
      <c r="D78" s="595"/>
      <c r="E78" s="285"/>
      <c r="F78" s="287"/>
      <c r="G78" s="287"/>
      <c r="H78" s="287"/>
      <c r="I78" s="287"/>
      <c r="J78" s="287"/>
      <c r="K78" s="287"/>
      <c r="L78" s="287"/>
      <c r="M78" s="287"/>
      <c r="N78" s="287"/>
      <c r="O78" s="287"/>
      <c r="P78" s="287"/>
      <c r="Q78" s="287"/>
      <c r="R78" s="287"/>
      <c r="S78" s="287"/>
      <c r="T78" s="171">
        <f t="shared" si="50"/>
        <v>0</v>
      </c>
      <c r="U78" s="283"/>
      <c r="V78" s="283"/>
      <c r="W78" s="283"/>
      <c r="X78" s="283"/>
      <c r="Y78" s="283"/>
      <c r="Z78" s="283"/>
      <c r="AA78" s="283"/>
      <c r="AB78" s="283"/>
      <c r="AC78" s="283"/>
      <c r="AD78" s="283"/>
      <c r="AE78" s="283"/>
      <c r="AF78" s="283"/>
      <c r="AG78" s="283"/>
      <c r="AH78" s="283"/>
      <c r="AI78" s="283"/>
      <c r="AJ78" s="332">
        <f t="shared" si="36"/>
        <v>0</v>
      </c>
      <c r="AK78" s="332">
        <f t="shared" si="37"/>
        <v>0</v>
      </c>
      <c r="AL78" s="332">
        <f t="shared" si="38"/>
        <v>0</v>
      </c>
      <c r="AM78" s="332">
        <f t="shared" si="39"/>
        <v>0</v>
      </c>
      <c r="AN78" s="332">
        <f t="shared" si="40"/>
        <v>0</v>
      </c>
      <c r="AO78" s="332">
        <f t="shared" si="41"/>
        <v>0</v>
      </c>
      <c r="AP78" s="332">
        <f t="shared" si="42"/>
        <v>0</v>
      </c>
      <c r="AQ78" s="332">
        <f t="shared" si="43"/>
        <v>0</v>
      </c>
      <c r="AR78" s="332">
        <f t="shared" si="44"/>
        <v>0</v>
      </c>
      <c r="AS78" s="332">
        <f t="shared" si="45"/>
        <v>0</v>
      </c>
      <c r="AT78" s="332">
        <f t="shared" si="46"/>
        <v>0</v>
      </c>
      <c r="AU78" s="332">
        <f t="shared" si="47"/>
        <v>0</v>
      </c>
      <c r="AV78" s="332">
        <f t="shared" si="48"/>
        <v>0</v>
      </c>
      <c r="AW78" s="332">
        <f t="shared" si="49"/>
        <v>0</v>
      </c>
      <c r="AX78" s="358"/>
      <c r="AY78" s="358"/>
      <c r="AZ78" s="358"/>
      <c r="BA78" s="358"/>
      <c r="BB78" s="358"/>
      <c r="BC78" s="358"/>
      <c r="BD78" s="358"/>
      <c r="BE78" s="358"/>
      <c r="BF78" s="358"/>
    </row>
    <row r="79" spans="1:58" s="289" customFormat="1" ht="18.75" customHeight="1" x14ac:dyDescent="0.45">
      <c r="A79" s="283"/>
      <c r="B79" s="200" t="s">
        <v>836</v>
      </c>
      <c r="C79" s="594" t="s">
        <v>854</v>
      </c>
      <c r="D79" s="595"/>
      <c r="E79" s="285"/>
      <c r="F79" s="287"/>
      <c r="G79" s="287"/>
      <c r="H79" s="287"/>
      <c r="I79" s="287"/>
      <c r="J79" s="287"/>
      <c r="K79" s="287"/>
      <c r="L79" s="287"/>
      <c r="M79" s="287"/>
      <c r="N79" s="287"/>
      <c r="O79" s="287"/>
      <c r="P79" s="287"/>
      <c r="Q79" s="287"/>
      <c r="R79" s="287"/>
      <c r="S79" s="287"/>
      <c r="T79" s="171">
        <f t="shared" si="50"/>
        <v>0</v>
      </c>
      <c r="U79" s="283"/>
      <c r="V79" s="283"/>
      <c r="W79" s="283"/>
      <c r="X79" s="283"/>
      <c r="Y79" s="283"/>
      <c r="Z79" s="283"/>
      <c r="AA79" s="283"/>
      <c r="AB79" s="283"/>
      <c r="AC79" s="283"/>
      <c r="AD79" s="283"/>
      <c r="AE79" s="283"/>
      <c r="AF79" s="283"/>
      <c r="AG79" s="283"/>
      <c r="AH79" s="283"/>
      <c r="AI79" s="283"/>
      <c r="AJ79" s="332">
        <f t="shared" si="36"/>
        <v>0</v>
      </c>
      <c r="AK79" s="332">
        <f t="shared" si="37"/>
        <v>0</v>
      </c>
      <c r="AL79" s="332">
        <f t="shared" si="38"/>
        <v>0</v>
      </c>
      <c r="AM79" s="332">
        <f t="shared" si="39"/>
        <v>0</v>
      </c>
      <c r="AN79" s="332">
        <f t="shared" si="40"/>
        <v>0</v>
      </c>
      <c r="AO79" s="332">
        <f t="shared" si="41"/>
        <v>0</v>
      </c>
      <c r="AP79" s="332">
        <f t="shared" si="42"/>
        <v>0</v>
      </c>
      <c r="AQ79" s="332">
        <f t="shared" si="43"/>
        <v>0</v>
      </c>
      <c r="AR79" s="332">
        <f t="shared" si="44"/>
        <v>0</v>
      </c>
      <c r="AS79" s="332">
        <f t="shared" si="45"/>
        <v>0</v>
      </c>
      <c r="AT79" s="332">
        <f t="shared" si="46"/>
        <v>0</v>
      </c>
      <c r="AU79" s="332">
        <f t="shared" si="47"/>
        <v>0</v>
      </c>
      <c r="AV79" s="332">
        <f t="shared" si="48"/>
        <v>0</v>
      </c>
      <c r="AW79" s="332">
        <f t="shared" si="49"/>
        <v>0</v>
      </c>
      <c r="AX79" s="358"/>
      <c r="AY79" s="358"/>
      <c r="AZ79" s="358"/>
      <c r="BA79" s="358"/>
      <c r="BB79" s="358"/>
      <c r="BC79" s="358"/>
      <c r="BD79" s="358"/>
      <c r="BE79" s="358"/>
      <c r="BF79" s="358"/>
    </row>
    <row r="80" spans="1:58" s="289" customFormat="1" ht="18.75" customHeight="1" x14ac:dyDescent="0.45">
      <c r="A80" s="283"/>
      <c r="B80" s="200" t="s">
        <v>1104</v>
      </c>
      <c r="C80" s="594" t="s">
        <v>854</v>
      </c>
      <c r="D80" s="595"/>
      <c r="E80" s="285"/>
      <c r="F80" s="287"/>
      <c r="G80" s="287"/>
      <c r="H80" s="287"/>
      <c r="I80" s="287"/>
      <c r="J80" s="287"/>
      <c r="K80" s="287"/>
      <c r="L80" s="287"/>
      <c r="M80" s="287"/>
      <c r="N80" s="287"/>
      <c r="O80" s="287"/>
      <c r="P80" s="287"/>
      <c r="Q80" s="287"/>
      <c r="R80" s="287"/>
      <c r="S80" s="287"/>
      <c r="T80" s="171">
        <f t="shared" si="50"/>
        <v>0</v>
      </c>
      <c r="U80" s="283"/>
      <c r="V80" s="283"/>
      <c r="W80" s="283"/>
      <c r="X80" s="283"/>
      <c r="Y80" s="283"/>
      <c r="Z80" s="283"/>
      <c r="AA80" s="283"/>
      <c r="AB80" s="283"/>
      <c r="AC80" s="283"/>
      <c r="AD80" s="283"/>
      <c r="AE80" s="283"/>
      <c r="AF80" s="283"/>
      <c r="AG80" s="283"/>
      <c r="AH80" s="283"/>
      <c r="AI80" s="283"/>
      <c r="AJ80" s="332">
        <f t="shared" si="36"/>
        <v>0</v>
      </c>
      <c r="AK80" s="332">
        <f t="shared" si="37"/>
        <v>0</v>
      </c>
      <c r="AL80" s="332">
        <f t="shared" si="38"/>
        <v>0</v>
      </c>
      <c r="AM80" s="332">
        <f t="shared" si="39"/>
        <v>0</v>
      </c>
      <c r="AN80" s="332">
        <f t="shared" si="40"/>
        <v>0</v>
      </c>
      <c r="AO80" s="332">
        <f t="shared" si="41"/>
        <v>0</v>
      </c>
      <c r="AP80" s="332">
        <f t="shared" si="42"/>
        <v>0</v>
      </c>
      <c r="AQ80" s="332">
        <f t="shared" si="43"/>
        <v>0</v>
      </c>
      <c r="AR80" s="332">
        <f t="shared" si="44"/>
        <v>0</v>
      </c>
      <c r="AS80" s="332">
        <f t="shared" si="45"/>
        <v>0</v>
      </c>
      <c r="AT80" s="332">
        <f t="shared" si="46"/>
        <v>0</v>
      </c>
      <c r="AU80" s="332">
        <f t="shared" si="47"/>
        <v>0</v>
      </c>
      <c r="AV80" s="332">
        <f t="shared" si="48"/>
        <v>0</v>
      </c>
      <c r="AW80" s="332">
        <f t="shared" si="49"/>
        <v>0</v>
      </c>
      <c r="AX80" s="358"/>
      <c r="AY80" s="358"/>
      <c r="AZ80" s="358"/>
      <c r="BA80" s="358"/>
      <c r="BB80" s="358"/>
      <c r="BC80" s="358"/>
      <c r="BD80" s="358"/>
      <c r="BE80" s="358"/>
      <c r="BF80" s="358"/>
    </row>
    <row r="81" spans="1:58" s="289" customFormat="1" ht="18.75" customHeight="1" x14ac:dyDescent="0.45">
      <c r="A81" s="283"/>
      <c r="B81" s="200" t="s">
        <v>1105</v>
      </c>
      <c r="C81" s="594" t="s">
        <v>854</v>
      </c>
      <c r="D81" s="595"/>
      <c r="E81" s="285"/>
      <c r="F81" s="287"/>
      <c r="G81" s="287"/>
      <c r="H81" s="287"/>
      <c r="I81" s="287"/>
      <c r="J81" s="287"/>
      <c r="K81" s="287"/>
      <c r="L81" s="287"/>
      <c r="M81" s="287"/>
      <c r="N81" s="287"/>
      <c r="O81" s="287"/>
      <c r="P81" s="287"/>
      <c r="Q81" s="287"/>
      <c r="R81" s="287"/>
      <c r="S81" s="287"/>
      <c r="T81" s="171">
        <f t="shared" si="50"/>
        <v>0</v>
      </c>
      <c r="U81" s="283"/>
      <c r="V81" s="283"/>
      <c r="W81" s="283"/>
      <c r="X81" s="283"/>
      <c r="Y81" s="283"/>
      <c r="Z81" s="283"/>
      <c r="AA81" s="283"/>
      <c r="AB81" s="283"/>
      <c r="AC81" s="283"/>
      <c r="AD81" s="283"/>
      <c r="AE81" s="283"/>
      <c r="AF81" s="283"/>
      <c r="AG81" s="283"/>
      <c r="AH81" s="283"/>
      <c r="AI81" s="283"/>
      <c r="AJ81" s="332">
        <f t="shared" si="36"/>
        <v>0</v>
      </c>
      <c r="AK81" s="332">
        <f t="shared" si="37"/>
        <v>0</v>
      </c>
      <c r="AL81" s="332">
        <f t="shared" si="38"/>
        <v>0</v>
      </c>
      <c r="AM81" s="332">
        <f t="shared" si="39"/>
        <v>0</v>
      </c>
      <c r="AN81" s="332">
        <f t="shared" si="40"/>
        <v>0</v>
      </c>
      <c r="AO81" s="332">
        <f t="shared" si="41"/>
        <v>0</v>
      </c>
      <c r="AP81" s="332">
        <f t="shared" si="42"/>
        <v>0</v>
      </c>
      <c r="AQ81" s="332">
        <f t="shared" si="43"/>
        <v>0</v>
      </c>
      <c r="AR81" s="332">
        <f t="shared" si="44"/>
        <v>0</v>
      </c>
      <c r="AS81" s="332">
        <f t="shared" si="45"/>
        <v>0</v>
      </c>
      <c r="AT81" s="332">
        <f t="shared" si="46"/>
        <v>0</v>
      </c>
      <c r="AU81" s="332">
        <f t="shared" si="47"/>
        <v>0</v>
      </c>
      <c r="AV81" s="332">
        <f t="shared" si="48"/>
        <v>0</v>
      </c>
      <c r="AW81" s="332">
        <f t="shared" si="49"/>
        <v>0</v>
      </c>
      <c r="AX81" s="358"/>
      <c r="AY81" s="358"/>
      <c r="AZ81" s="358"/>
      <c r="BA81" s="358"/>
      <c r="BB81" s="358"/>
      <c r="BC81" s="358"/>
      <c r="BD81" s="358"/>
      <c r="BE81" s="358"/>
      <c r="BF81" s="358"/>
    </row>
    <row r="82" spans="1:58" s="289" customFormat="1" ht="18.75" customHeight="1" x14ac:dyDescent="0.45">
      <c r="A82" s="283"/>
      <c r="B82" s="200" t="s">
        <v>1106</v>
      </c>
      <c r="C82" s="594" t="s">
        <v>854</v>
      </c>
      <c r="D82" s="595"/>
      <c r="E82" s="285"/>
      <c r="F82" s="287"/>
      <c r="G82" s="287"/>
      <c r="H82" s="287"/>
      <c r="I82" s="287"/>
      <c r="J82" s="287"/>
      <c r="K82" s="287"/>
      <c r="L82" s="287"/>
      <c r="M82" s="287"/>
      <c r="N82" s="287"/>
      <c r="O82" s="287"/>
      <c r="P82" s="287"/>
      <c r="Q82" s="287"/>
      <c r="R82" s="287"/>
      <c r="S82" s="287"/>
      <c r="T82" s="171">
        <f t="shared" si="50"/>
        <v>0</v>
      </c>
      <c r="U82" s="283"/>
      <c r="V82" s="283"/>
      <c r="W82" s="283"/>
      <c r="X82" s="283"/>
      <c r="Y82" s="283"/>
      <c r="Z82" s="283"/>
      <c r="AA82" s="283"/>
      <c r="AB82" s="283"/>
      <c r="AC82" s="283"/>
      <c r="AD82" s="283"/>
      <c r="AE82" s="283"/>
      <c r="AF82" s="283"/>
      <c r="AG82" s="283"/>
      <c r="AH82" s="283"/>
      <c r="AI82" s="283"/>
      <c r="AJ82" s="332">
        <f t="shared" si="36"/>
        <v>0</v>
      </c>
      <c r="AK82" s="332">
        <f t="shared" si="37"/>
        <v>0</v>
      </c>
      <c r="AL82" s="332">
        <f t="shared" si="38"/>
        <v>0</v>
      </c>
      <c r="AM82" s="332">
        <f t="shared" si="39"/>
        <v>0</v>
      </c>
      <c r="AN82" s="332">
        <f t="shared" si="40"/>
        <v>0</v>
      </c>
      <c r="AO82" s="332">
        <f t="shared" si="41"/>
        <v>0</v>
      </c>
      <c r="AP82" s="332">
        <f t="shared" si="42"/>
        <v>0</v>
      </c>
      <c r="AQ82" s="332">
        <f t="shared" si="43"/>
        <v>0</v>
      </c>
      <c r="AR82" s="332">
        <f t="shared" si="44"/>
        <v>0</v>
      </c>
      <c r="AS82" s="332">
        <f t="shared" si="45"/>
        <v>0</v>
      </c>
      <c r="AT82" s="332">
        <f t="shared" si="46"/>
        <v>0</v>
      </c>
      <c r="AU82" s="332">
        <f t="shared" si="47"/>
        <v>0</v>
      </c>
      <c r="AV82" s="332">
        <f t="shared" si="48"/>
        <v>0</v>
      </c>
      <c r="AW82" s="332">
        <f t="shared" si="49"/>
        <v>0</v>
      </c>
      <c r="AX82" s="358"/>
      <c r="AY82" s="358"/>
      <c r="AZ82" s="358"/>
      <c r="BA82" s="358"/>
      <c r="BB82" s="358"/>
      <c r="BC82" s="358"/>
      <c r="BD82" s="358"/>
      <c r="BE82" s="358"/>
      <c r="BF82" s="358"/>
    </row>
    <row r="83" spans="1:58" s="289" customFormat="1" ht="18.75" customHeight="1" x14ac:dyDescent="0.45">
      <c r="A83" s="283"/>
      <c r="B83" s="200" t="s">
        <v>1107</v>
      </c>
      <c r="C83" s="594" t="s">
        <v>854</v>
      </c>
      <c r="D83" s="595"/>
      <c r="E83" s="285"/>
      <c r="F83" s="287"/>
      <c r="G83" s="287"/>
      <c r="H83" s="287"/>
      <c r="I83" s="287"/>
      <c r="J83" s="287"/>
      <c r="K83" s="287"/>
      <c r="L83" s="287"/>
      <c r="M83" s="287"/>
      <c r="N83" s="287"/>
      <c r="O83" s="287"/>
      <c r="P83" s="287"/>
      <c r="Q83" s="287"/>
      <c r="R83" s="287"/>
      <c r="S83" s="287"/>
      <c r="T83" s="171">
        <f t="shared" si="50"/>
        <v>0</v>
      </c>
      <c r="U83" s="283"/>
      <c r="V83" s="283"/>
      <c r="W83" s="283"/>
      <c r="X83" s="283"/>
      <c r="Y83" s="283"/>
      <c r="Z83" s="283"/>
      <c r="AA83" s="283"/>
      <c r="AB83" s="283"/>
      <c r="AC83" s="283"/>
      <c r="AD83" s="283"/>
      <c r="AE83" s="283"/>
      <c r="AF83" s="283"/>
      <c r="AG83" s="283"/>
      <c r="AH83" s="283"/>
      <c r="AI83" s="283"/>
      <c r="AJ83" s="332">
        <f t="shared" si="36"/>
        <v>0</v>
      </c>
      <c r="AK83" s="332">
        <f t="shared" si="37"/>
        <v>0</v>
      </c>
      <c r="AL83" s="332">
        <f t="shared" si="38"/>
        <v>0</v>
      </c>
      <c r="AM83" s="332">
        <f t="shared" si="39"/>
        <v>0</v>
      </c>
      <c r="AN83" s="332">
        <f t="shared" si="40"/>
        <v>0</v>
      </c>
      <c r="AO83" s="332">
        <f t="shared" si="41"/>
        <v>0</v>
      </c>
      <c r="AP83" s="332">
        <f t="shared" si="42"/>
        <v>0</v>
      </c>
      <c r="AQ83" s="332">
        <f t="shared" si="43"/>
        <v>0</v>
      </c>
      <c r="AR83" s="332">
        <f t="shared" si="44"/>
        <v>0</v>
      </c>
      <c r="AS83" s="332">
        <f t="shared" si="45"/>
        <v>0</v>
      </c>
      <c r="AT83" s="332">
        <f t="shared" si="46"/>
        <v>0</v>
      </c>
      <c r="AU83" s="332">
        <f t="shared" si="47"/>
        <v>0</v>
      </c>
      <c r="AV83" s="332">
        <f t="shared" si="48"/>
        <v>0</v>
      </c>
      <c r="AW83" s="332">
        <f t="shared" si="49"/>
        <v>0</v>
      </c>
      <c r="AX83" s="358"/>
      <c r="AY83" s="358"/>
      <c r="AZ83" s="358"/>
      <c r="BA83" s="358"/>
      <c r="BB83" s="358"/>
      <c r="BC83" s="358"/>
      <c r="BD83" s="358"/>
      <c r="BE83" s="358"/>
      <c r="BF83" s="358"/>
    </row>
    <row r="84" spans="1:58" s="279" customFormat="1" x14ac:dyDescent="0.45">
      <c r="A84" s="43"/>
      <c r="B84" s="290"/>
      <c r="C84" s="43"/>
      <c r="D84" s="43"/>
      <c r="E84" s="43"/>
      <c r="F84" s="43"/>
      <c r="G84" s="43"/>
      <c r="H84" s="43"/>
      <c r="I84" s="43"/>
      <c r="J84" s="43"/>
      <c r="K84" s="43"/>
      <c r="L84" s="43"/>
      <c r="M84" s="43"/>
      <c r="N84" s="43"/>
      <c r="O84" s="43"/>
      <c r="P84" s="43"/>
      <c r="Q84" s="43"/>
      <c r="R84" s="43"/>
      <c r="S84" s="43"/>
      <c r="T84" s="291">
        <f>SUM(T69:T83)</f>
        <v>0</v>
      </c>
      <c r="U84" s="43"/>
      <c r="V84" s="43"/>
      <c r="W84" s="43"/>
      <c r="X84" s="43"/>
      <c r="Y84" s="43"/>
      <c r="Z84" s="43"/>
      <c r="AA84" s="43"/>
      <c r="AB84" s="43"/>
      <c r="AC84" s="43"/>
      <c r="AD84" s="43"/>
      <c r="AE84" s="43"/>
      <c r="AF84" s="43"/>
      <c r="AG84" s="43"/>
      <c r="AH84" s="43"/>
      <c r="AI84" s="43"/>
      <c r="AJ84" s="355">
        <f>SUM(AJ69:AJ83)</f>
        <v>0</v>
      </c>
      <c r="AK84" s="355">
        <f>SUM(AK69:AK83)</f>
        <v>0</v>
      </c>
      <c r="AL84" s="355">
        <f t="shared" ref="AL84:AW84" si="51">SUM(AL69:AL83)</f>
        <v>0</v>
      </c>
      <c r="AM84" s="355">
        <f t="shared" si="51"/>
        <v>0</v>
      </c>
      <c r="AN84" s="355">
        <f t="shared" si="51"/>
        <v>0</v>
      </c>
      <c r="AO84" s="355">
        <f t="shared" si="51"/>
        <v>0</v>
      </c>
      <c r="AP84" s="355">
        <f t="shared" si="51"/>
        <v>0</v>
      </c>
      <c r="AQ84" s="355">
        <f t="shared" si="51"/>
        <v>0</v>
      </c>
      <c r="AR84" s="355">
        <f t="shared" si="51"/>
        <v>0</v>
      </c>
      <c r="AS84" s="355">
        <f t="shared" si="51"/>
        <v>0</v>
      </c>
      <c r="AT84" s="355">
        <f t="shared" si="51"/>
        <v>0</v>
      </c>
      <c r="AU84" s="355">
        <f t="shared" si="51"/>
        <v>0</v>
      </c>
      <c r="AV84" s="355">
        <f t="shared" si="51"/>
        <v>0</v>
      </c>
      <c r="AW84" s="355">
        <f t="shared" si="51"/>
        <v>0</v>
      </c>
      <c r="AX84" s="356"/>
      <c r="AY84" s="356"/>
      <c r="AZ84" s="356"/>
      <c r="BA84" s="356"/>
      <c r="BB84" s="356"/>
      <c r="BC84" s="356"/>
      <c r="BD84" s="356"/>
      <c r="BE84" s="356"/>
      <c r="BF84" s="356"/>
    </row>
    <row r="85" spans="1:58" s="279" customFormat="1" ht="15" x14ac:dyDescent="0.45">
      <c r="A85" s="43"/>
      <c r="B85" s="200" t="s">
        <v>1108</v>
      </c>
      <c r="C85" s="414" t="s">
        <v>756</v>
      </c>
      <c r="D85" s="414"/>
      <c r="E85" s="414"/>
      <c r="F85" s="414"/>
      <c r="G85" s="414"/>
      <c r="H85" s="414"/>
      <c r="I85" s="414"/>
      <c r="J85" s="43"/>
      <c r="K85" s="43"/>
      <c r="L85" s="43"/>
      <c r="M85" s="43"/>
      <c r="N85" s="43"/>
      <c r="O85" s="43"/>
      <c r="P85" s="43"/>
      <c r="Q85" s="43"/>
      <c r="R85" s="43"/>
      <c r="S85" s="43"/>
      <c r="T85" s="43"/>
      <c r="U85" s="43"/>
      <c r="V85" s="43"/>
      <c r="W85" s="43"/>
      <c r="X85" s="43"/>
      <c r="Y85" s="43"/>
      <c r="Z85" s="339"/>
      <c r="AA85" s="339"/>
      <c r="AB85" s="339"/>
      <c r="AC85" s="339"/>
      <c r="AD85" s="339"/>
      <c r="AE85" s="339"/>
      <c r="AF85" s="339"/>
      <c r="AG85" s="339"/>
      <c r="AH85" s="339"/>
      <c r="AI85" s="339"/>
      <c r="AJ85" s="339"/>
      <c r="AK85" s="339"/>
      <c r="AL85" s="339"/>
      <c r="AM85" s="339"/>
      <c r="AN85" s="339"/>
      <c r="AO85" s="339"/>
      <c r="AP85" s="339"/>
      <c r="AQ85" s="339"/>
      <c r="AR85" s="339"/>
      <c r="AS85" s="339"/>
      <c r="AT85" s="339"/>
      <c r="AU85" s="339"/>
      <c r="AV85" s="339"/>
      <c r="AW85" s="339"/>
      <c r="AX85" s="356"/>
      <c r="AY85" s="356"/>
      <c r="AZ85" s="356"/>
      <c r="BA85" s="356"/>
      <c r="BB85" s="356"/>
      <c r="BC85" s="356"/>
      <c r="BD85" s="356"/>
      <c r="BE85" s="356"/>
      <c r="BF85" s="356"/>
    </row>
    <row r="86" spans="1:58" s="279" customFormat="1" ht="15" x14ac:dyDescent="0.45">
      <c r="A86" s="43"/>
      <c r="B86" s="164"/>
      <c r="C86" s="537"/>
      <c r="D86" s="538"/>
      <c r="E86" s="538"/>
      <c r="F86" s="538"/>
      <c r="G86" s="538"/>
      <c r="H86" s="538"/>
      <c r="I86" s="539"/>
      <c r="J86" s="43"/>
      <c r="K86" s="43"/>
      <c r="L86" s="43"/>
      <c r="M86" s="43"/>
      <c r="N86" s="43"/>
      <c r="O86" s="43"/>
      <c r="P86" s="43"/>
      <c r="Q86" s="43"/>
      <c r="R86" s="43"/>
      <c r="S86" s="43"/>
      <c r="T86" s="43"/>
      <c r="U86" s="43"/>
      <c r="V86" s="43"/>
      <c r="W86" s="43"/>
      <c r="X86" s="43"/>
      <c r="Y86" s="43"/>
      <c r="Z86" s="339"/>
      <c r="AA86" s="339"/>
      <c r="AB86" s="339"/>
      <c r="AC86" s="339"/>
      <c r="AD86" s="339"/>
      <c r="AE86" s="339"/>
      <c r="AF86" s="339"/>
      <c r="AG86" s="339"/>
      <c r="AH86" s="339"/>
      <c r="AI86" s="339"/>
      <c r="AJ86" s="339"/>
      <c r="AK86" s="339"/>
      <c r="AL86" s="339"/>
      <c r="AM86" s="339"/>
      <c r="AN86" s="339"/>
      <c r="AO86" s="339"/>
      <c r="AP86" s="339"/>
      <c r="AQ86" s="339"/>
      <c r="AR86" s="339"/>
      <c r="AS86" s="339"/>
      <c r="AT86" s="339"/>
      <c r="AU86" s="339"/>
      <c r="AV86" s="339"/>
      <c r="AW86" s="339"/>
      <c r="AX86" s="356"/>
      <c r="AY86" s="356"/>
      <c r="AZ86" s="356"/>
      <c r="BA86" s="356"/>
      <c r="BB86" s="356"/>
      <c r="BC86" s="356"/>
      <c r="BD86" s="356"/>
      <c r="BE86" s="356"/>
      <c r="BF86" s="356"/>
    </row>
    <row r="87" spans="1:58" s="279" customFormat="1" ht="15" x14ac:dyDescent="0.45">
      <c r="A87" s="43"/>
      <c r="B87" s="164"/>
      <c r="C87" s="540"/>
      <c r="D87" s="541"/>
      <c r="E87" s="541"/>
      <c r="F87" s="541"/>
      <c r="G87" s="541"/>
      <c r="H87" s="541"/>
      <c r="I87" s="542"/>
      <c r="J87" s="43"/>
      <c r="K87" s="43"/>
      <c r="L87" s="43"/>
      <c r="M87" s="43"/>
      <c r="N87" s="43"/>
      <c r="O87" s="43"/>
      <c r="P87" s="43"/>
      <c r="Q87" s="43"/>
      <c r="R87" s="43"/>
      <c r="S87" s="43"/>
      <c r="T87" s="43"/>
      <c r="U87" s="43"/>
      <c r="V87" s="43"/>
      <c r="W87" s="43"/>
      <c r="X87" s="43"/>
      <c r="Y87" s="43"/>
      <c r="Z87" s="339"/>
      <c r="AA87" s="339"/>
      <c r="AB87" s="339"/>
      <c r="AC87" s="339"/>
      <c r="AD87" s="339"/>
      <c r="AE87" s="339"/>
      <c r="AF87" s="339"/>
      <c r="AG87" s="339"/>
      <c r="AH87" s="339"/>
      <c r="AI87" s="339"/>
      <c r="AJ87" s="339"/>
      <c r="AK87" s="339"/>
      <c r="AL87" s="339"/>
      <c r="AM87" s="339"/>
      <c r="AN87" s="339"/>
      <c r="AO87" s="339"/>
      <c r="AP87" s="339"/>
      <c r="AQ87" s="339"/>
      <c r="AR87" s="339"/>
      <c r="AS87" s="339"/>
      <c r="AT87" s="339"/>
      <c r="AU87" s="339"/>
      <c r="AV87" s="339"/>
      <c r="AW87" s="339"/>
      <c r="AX87" s="356"/>
      <c r="AY87" s="356"/>
      <c r="AZ87" s="356"/>
      <c r="BA87" s="356"/>
      <c r="BB87" s="356"/>
      <c r="BC87" s="356"/>
      <c r="BD87" s="356"/>
      <c r="BE87" s="356"/>
      <c r="BF87" s="356"/>
    </row>
    <row r="88" spans="1:58" s="279" customFormat="1" ht="15" x14ac:dyDescent="0.45">
      <c r="A88" s="43"/>
      <c r="B88" s="164"/>
      <c r="C88" s="540"/>
      <c r="D88" s="541"/>
      <c r="E88" s="541"/>
      <c r="F88" s="541"/>
      <c r="G88" s="541"/>
      <c r="H88" s="541"/>
      <c r="I88" s="542"/>
      <c r="J88" s="43"/>
      <c r="K88" s="43"/>
      <c r="L88" s="43"/>
      <c r="M88" s="43"/>
      <c r="N88" s="43"/>
      <c r="O88" s="43"/>
      <c r="P88" s="43"/>
      <c r="Q88" s="43"/>
      <c r="R88" s="43"/>
      <c r="S88" s="43"/>
      <c r="T88" s="43"/>
      <c r="U88" s="43"/>
      <c r="V88" s="43"/>
      <c r="W88" s="43"/>
      <c r="X88" s="43"/>
      <c r="Y88" s="43"/>
      <c r="Z88" s="339"/>
      <c r="AA88" s="339"/>
      <c r="AB88" s="339"/>
      <c r="AC88" s="339"/>
      <c r="AD88" s="339"/>
      <c r="AE88" s="339"/>
      <c r="AF88" s="339"/>
      <c r="AG88" s="339"/>
      <c r="AH88" s="339"/>
      <c r="AI88" s="339"/>
      <c r="AJ88" s="339"/>
      <c r="AK88" s="339"/>
      <c r="AL88" s="339"/>
      <c r="AM88" s="339"/>
      <c r="AN88" s="339"/>
      <c r="AO88" s="339"/>
      <c r="AP88" s="339"/>
      <c r="AQ88" s="339"/>
      <c r="AR88" s="339"/>
      <c r="AS88" s="339"/>
      <c r="AT88" s="339"/>
      <c r="AU88" s="339"/>
      <c r="AV88" s="339"/>
      <c r="AW88" s="339"/>
      <c r="AX88" s="356"/>
      <c r="AY88" s="356"/>
      <c r="AZ88" s="356"/>
      <c r="BA88" s="356"/>
      <c r="BB88" s="356"/>
      <c r="BC88" s="356"/>
      <c r="BD88" s="356"/>
      <c r="BE88" s="356"/>
      <c r="BF88" s="356"/>
    </row>
    <row r="89" spans="1:58" s="279" customFormat="1" ht="15" x14ac:dyDescent="0.45">
      <c r="A89" s="43"/>
      <c r="B89" s="164"/>
      <c r="C89" s="540"/>
      <c r="D89" s="541"/>
      <c r="E89" s="541"/>
      <c r="F89" s="541"/>
      <c r="G89" s="541"/>
      <c r="H89" s="541"/>
      <c r="I89" s="542"/>
      <c r="J89" s="43"/>
      <c r="K89" s="43"/>
      <c r="L89" s="43"/>
      <c r="M89" s="43"/>
      <c r="N89" s="43"/>
      <c r="O89" s="43"/>
      <c r="P89" s="43"/>
      <c r="Q89" s="43"/>
      <c r="R89" s="43"/>
      <c r="S89" s="43"/>
      <c r="T89" s="43"/>
      <c r="U89" s="43"/>
      <c r="V89" s="43"/>
      <c r="W89" s="43"/>
      <c r="X89" s="43"/>
      <c r="Y89" s="43"/>
      <c r="Z89" s="339"/>
      <c r="AA89" s="339"/>
      <c r="AB89" s="339"/>
      <c r="AC89" s="339"/>
      <c r="AD89" s="339"/>
      <c r="AE89" s="339"/>
      <c r="AF89" s="339"/>
      <c r="AG89" s="339"/>
      <c r="AH89" s="339"/>
      <c r="AI89" s="339"/>
      <c r="AJ89" s="339"/>
      <c r="AK89" s="339"/>
      <c r="AL89" s="339"/>
      <c r="AM89" s="339"/>
      <c r="AN89" s="339"/>
      <c r="AO89" s="339"/>
      <c r="AP89" s="339"/>
      <c r="AQ89" s="339"/>
      <c r="AR89" s="339"/>
      <c r="AS89" s="339"/>
      <c r="AT89" s="339"/>
      <c r="AU89" s="339"/>
      <c r="AV89" s="339"/>
      <c r="AW89" s="339"/>
      <c r="AX89" s="356"/>
      <c r="AY89" s="356"/>
      <c r="AZ89" s="356"/>
      <c r="BA89" s="356"/>
      <c r="BB89" s="356"/>
      <c r="BC89" s="356"/>
      <c r="BD89" s="356"/>
      <c r="BE89" s="356"/>
      <c r="BF89" s="356"/>
    </row>
    <row r="90" spans="1:58" s="279" customFormat="1" ht="15" x14ac:dyDescent="0.45">
      <c r="A90" s="43"/>
      <c r="B90" s="164"/>
      <c r="C90" s="540"/>
      <c r="D90" s="541"/>
      <c r="E90" s="541"/>
      <c r="F90" s="541"/>
      <c r="G90" s="541"/>
      <c r="H90" s="541"/>
      <c r="I90" s="542"/>
      <c r="J90" s="43"/>
      <c r="K90" s="43"/>
      <c r="L90" s="43"/>
      <c r="M90" s="43"/>
      <c r="N90" s="43"/>
      <c r="O90" s="43"/>
      <c r="P90" s="43"/>
      <c r="Q90" s="43"/>
      <c r="R90" s="43"/>
      <c r="S90" s="43"/>
      <c r="T90" s="43"/>
      <c r="U90" s="43"/>
      <c r="V90" s="43"/>
      <c r="W90" s="43"/>
      <c r="X90" s="43"/>
      <c r="Y90" s="43"/>
      <c r="Z90" s="339"/>
      <c r="AA90" s="339"/>
      <c r="AB90" s="339"/>
      <c r="AC90" s="339"/>
      <c r="AD90" s="339"/>
      <c r="AE90" s="339"/>
      <c r="AF90" s="339"/>
      <c r="AG90" s="339"/>
      <c r="AH90" s="339"/>
      <c r="AI90" s="339"/>
      <c r="AJ90" s="339"/>
      <c r="AK90" s="339"/>
      <c r="AL90" s="339"/>
      <c r="AM90" s="339"/>
      <c r="AN90" s="339"/>
      <c r="AO90" s="339"/>
      <c r="AP90" s="339"/>
      <c r="AQ90" s="339"/>
      <c r="AR90" s="339"/>
      <c r="AS90" s="339"/>
      <c r="AT90" s="339"/>
      <c r="AU90" s="339"/>
      <c r="AV90" s="339"/>
      <c r="AW90" s="339"/>
      <c r="AX90" s="356"/>
      <c r="AY90" s="356"/>
      <c r="AZ90" s="356"/>
      <c r="BA90" s="356"/>
      <c r="BB90" s="356"/>
      <c r="BC90" s="356"/>
      <c r="BD90" s="356"/>
      <c r="BE90" s="356"/>
      <c r="BF90" s="356"/>
    </row>
    <row r="91" spans="1:58" s="279" customFormat="1" ht="15" x14ac:dyDescent="0.45">
      <c r="A91" s="43"/>
      <c r="B91" s="164"/>
      <c r="C91" s="543"/>
      <c r="D91" s="544"/>
      <c r="E91" s="544"/>
      <c r="F91" s="544"/>
      <c r="G91" s="544"/>
      <c r="H91" s="544"/>
      <c r="I91" s="545"/>
      <c r="J91" s="43"/>
      <c r="K91" s="43"/>
      <c r="L91" s="43"/>
      <c r="M91" s="43"/>
      <c r="N91" s="43"/>
      <c r="O91" s="43"/>
      <c r="P91" s="43"/>
      <c r="Q91" s="43"/>
      <c r="R91" s="43"/>
      <c r="S91" s="43"/>
      <c r="T91" s="43"/>
      <c r="U91" s="43"/>
      <c r="V91" s="43"/>
      <c r="W91" s="43"/>
      <c r="X91" s="43"/>
      <c r="Y91" s="43"/>
      <c r="Z91" s="339"/>
      <c r="AA91" s="339"/>
      <c r="AB91" s="339"/>
      <c r="AC91" s="339"/>
      <c r="AD91" s="339"/>
      <c r="AE91" s="339"/>
      <c r="AF91" s="339"/>
      <c r="AG91" s="339"/>
      <c r="AH91" s="339"/>
      <c r="AI91" s="339"/>
      <c r="AJ91" s="339"/>
      <c r="AK91" s="339"/>
      <c r="AL91" s="339"/>
      <c r="AM91" s="339"/>
      <c r="AN91" s="339"/>
      <c r="AO91" s="339"/>
      <c r="AP91" s="339"/>
      <c r="AQ91" s="339"/>
      <c r="AR91" s="339"/>
      <c r="AS91" s="339"/>
      <c r="AT91" s="339"/>
      <c r="AU91" s="339"/>
      <c r="AV91" s="339"/>
      <c r="AW91" s="339"/>
      <c r="AX91" s="356"/>
      <c r="AY91" s="356"/>
      <c r="AZ91" s="356"/>
      <c r="BA91" s="356"/>
      <c r="BB91" s="356"/>
      <c r="BC91" s="356"/>
      <c r="BD91" s="356"/>
      <c r="BE91" s="356"/>
      <c r="BF91" s="356"/>
    </row>
    <row r="92" spans="1:58" s="279" customFormat="1" x14ac:dyDescent="0.4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339"/>
      <c r="AA92" s="339"/>
      <c r="AB92" s="339"/>
      <c r="AC92" s="339"/>
      <c r="AD92" s="339"/>
      <c r="AE92" s="339"/>
      <c r="AF92" s="339"/>
      <c r="AG92" s="339"/>
      <c r="AH92" s="339"/>
      <c r="AI92" s="339"/>
      <c r="AJ92" s="339"/>
      <c r="AK92" s="339"/>
      <c r="AL92" s="339"/>
      <c r="AM92" s="339"/>
      <c r="AN92" s="339"/>
      <c r="AO92" s="339"/>
      <c r="AP92" s="339"/>
      <c r="AQ92" s="339"/>
      <c r="AR92" s="339"/>
      <c r="AS92" s="339"/>
      <c r="AT92" s="339"/>
      <c r="AU92" s="339"/>
      <c r="AV92" s="339"/>
      <c r="AW92" s="339"/>
      <c r="AX92" s="356"/>
      <c r="AY92" s="356"/>
      <c r="AZ92" s="356"/>
      <c r="BA92" s="356"/>
      <c r="BB92" s="356"/>
      <c r="BC92" s="356"/>
      <c r="BD92" s="356"/>
      <c r="BE92" s="356"/>
      <c r="BF92" s="356"/>
    </row>
    <row r="93" spans="1:58" s="279" customFormat="1" x14ac:dyDescent="0.4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339"/>
      <c r="AA93" s="339"/>
      <c r="AB93" s="339"/>
      <c r="AC93" s="339"/>
      <c r="AD93" s="339"/>
      <c r="AE93" s="339"/>
      <c r="AF93" s="339"/>
      <c r="AG93" s="339"/>
      <c r="AH93" s="339"/>
      <c r="AI93" s="339"/>
      <c r="AJ93" s="339"/>
      <c r="AK93" s="339"/>
      <c r="AL93" s="339"/>
      <c r="AM93" s="339"/>
      <c r="AN93" s="339"/>
      <c r="AO93" s="339"/>
      <c r="AP93" s="339"/>
      <c r="AQ93" s="339"/>
      <c r="AR93" s="339"/>
      <c r="AS93" s="339"/>
      <c r="AT93" s="339"/>
      <c r="AU93" s="339"/>
      <c r="AV93" s="339"/>
      <c r="AW93" s="339"/>
      <c r="AX93" s="356"/>
      <c r="AY93" s="356"/>
      <c r="AZ93" s="356"/>
      <c r="BA93" s="356"/>
      <c r="BB93" s="356"/>
      <c r="BC93" s="356"/>
      <c r="BD93" s="356"/>
      <c r="BE93" s="356"/>
      <c r="BF93" s="356"/>
    </row>
    <row r="94" spans="1:58" s="279" customFormat="1" ht="17.649999999999999" x14ac:dyDescent="0.45">
      <c r="A94" s="43"/>
      <c r="B94" s="152" t="s">
        <v>1099</v>
      </c>
      <c r="C94" s="151"/>
      <c r="D94" s="280"/>
      <c r="E94" s="201"/>
      <c r="F94" s="43"/>
      <c r="H94" s="43"/>
      <c r="I94" s="344" t="s">
        <v>1050</v>
      </c>
      <c r="J94" s="344" t="str">
        <f>I94</f>
        <v>sub-contractor</v>
      </c>
      <c r="K94" s="344" t="str">
        <f t="shared" ref="K94:V94" si="52">J94</f>
        <v>sub-contractor</v>
      </c>
      <c r="L94" s="344" t="str">
        <f t="shared" si="52"/>
        <v>sub-contractor</v>
      </c>
      <c r="M94" s="344" t="str">
        <f t="shared" si="52"/>
        <v>sub-contractor</v>
      </c>
      <c r="N94" s="344" t="str">
        <f t="shared" si="52"/>
        <v>sub-contractor</v>
      </c>
      <c r="O94" s="344" t="str">
        <f t="shared" si="52"/>
        <v>sub-contractor</v>
      </c>
      <c r="P94" s="344" t="str">
        <f t="shared" si="52"/>
        <v>sub-contractor</v>
      </c>
      <c r="Q94" s="344" t="str">
        <f t="shared" si="52"/>
        <v>sub-contractor</v>
      </c>
      <c r="R94" s="344" t="str">
        <f t="shared" si="52"/>
        <v>sub-contractor</v>
      </c>
      <c r="S94" s="344" t="str">
        <f t="shared" si="52"/>
        <v>sub-contractor</v>
      </c>
      <c r="T94" s="344" t="str">
        <f t="shared" si="52"/>
        <v>sub-contractor</v>
      </c>
      <c r="U94" s="344" t="str">
        <f t="shared" si="52"/>
        <v>sub-contractor</v>
      </c>
      <c r="V94" s="344" t="str">
        <f t="shared" si="52"/>
        <v>sub-contractor</v>
      </c>
      <c r="W94" s="43"/>
      <c r="X94" s="43"/>
      <c r="Y94" s="43"/>
      <c r="Z94" s="339"/>
      <c r="AA94" s="339"/>
      <c r="AB94" s="339"/>
      <c r="AC94" s="339"/>
      <c r="AD94" s="339"/>
      <c r="AE94" s="339"/>
      <c r="AF94" s="339"/>
      <c r="AG94" s="339"/>
      <c r="AH94" s="339"/>
      <c r="AI94" s="339"/>
      <c r="AJ94" s="339"/>
      <c r="AK94" s="339"/>
      <c r="AL94" s="339"/>
      <c r="AM94" s="339"/>
      <c r="AN94" s="339"/>
      <c r="AO94" s="339"/>
      <c r="AP94" s="339"/>
      <c r="AQ94" s="339"/>
      <c r="AR94" s="339"/>
      <c r="AS94" s="339"/>
      <c r="AT94" s="339"/>
      <c r="AU94" s="339"/>
      <c r="AV94" s="339"/>
      <c r="AW94" s="339"/>
      <c r="AX94" s="356"/>
      <c r="AY94" s="356"/>
      <c r="AZ94" s="356"/>
      <c r="BA94" s="356"/>
      <c r="BB94" s="356"/>
      <c r="BC94" s="356"/>
      <c r="BD94" s="356"/>
      <c r="BE94" s="356"/>
      <c r="BF94" s="356"/>
    </row>
    <row r="95" spans="1:58" s="279" customFormat="1" ht="15.4" x14ac:dyDescent="0.45">
      <c r="A95" s="43"/>
      <c r="B95" s="49"/>
      <c r="C95" s="49"/>
      <c r="D95" s="49"/>
      <c r="E95" s="49"/>
      <c r="F95" s="49"/>
      <c r="G95" s="49"/>
      <c r="H95" s="49"/>
      <c r="J95" s="43"/>
      <c r="K95" s="43"/>
      <c r="L95" s="43"/>
      <c r="M95" s="43"/>
      <c r="N95" s="43"/>
      <c r="O95" s="43"/>
      <c r="P95" s="43"/>
      <c r="Q95" s="43"/>
      <c r="R95" s="43"/>
      <c r="S95" s="43"/>
      <c r="T95" s="43"/>
      <c r="U95" s="43"/>
      <c r="V95" s="43"/>
      <c r="W95" s="43"/>
      <c r="X95" s="43"/>
      <c r="Y95" s="43"/>
      <c r="Z95" s="339"/>
      <c r="AA95" s="339"/>
      <c r="AB95" s="339"/>
      <c r="AC95" s="339"/>
      <c r="AD95" s="339"/>
      <c r="AE95" s="339"/>
      <c r="AF95" s="339"/>
      <c r="AG95" s="339"/>
      <c r="AH95" s="339"/>
      <c r="AI95" s="339"/>
      <c r="AJ95" s="339"/>
      <c r="AK95" s="339"/>
      <c r="AL95" s="339"/>
      <c r="AM95" s="339"/>
      <c r="AN95" s="339"/>
      <c r="AO95" s="339"/>
      <c r="AP95" s="339"/>
      <c r="AQ95" s="339"/>
      <c r="AR95" s="339"/>
      <c r="AS95" s="339"/>
      <c r="AT95" s="339"/>
      <c r="AU95" s="339"/>
      <c r="AV95" s="339"/>
      <c r="AW95" s="339"/>
      <c r="AX95" s="356"/>
      <c r="AY95" s="356"/>
      <c r="AZ95" s="356"/>
      <c r="BA95" s="356"/>
      <c r="BB95" s="356"/>
      <c r="BC95" s="356"/>
      <c r="BD95" s="356"/>
      <c r="BE95" s="356"/>
      <c r="BF95" s="356"/>
    </row>
    <row r="96" spans="1:58" s="279" customFormat="1" ht="42" customHeight="1" x14ac:dyDescent="0.45">
      <c r="A96" s="43"/>
      <c r="B96" s="49"/>
      <c r="C96" s="583" t="s">
        <v>1095</v>
      </c>
      <c r="D96" s="550" t="s">
        <v>744</v>
      </c>
      <c r="E96" s="550"/>
      <c r="F96" s="550"/>
      <c r="G96" s="479" t="s">
        <v>14</v>
      </c>
      <c r="H96" s="476"/>
      <c r="I96" s="281" t="str">
        <f t="shared" ref="I96:V97" si="53">F66</f>
        <v>Payment Milestone 3</v>
      </c>
      <c r="J96" s="281" t="str">
        <f t="shared" si="53"/>
        <v>Payment Milestone 4.1</v>
      </c>
      <c r="K96" s="281" t="str">
        <f t="shared" si="53"/>
        <v>Payment Milestone 4.2</v>
      </c>
      <c r="L96" s="281" t="str">
        <f t="shared" si="53"/>
        <v>Payment Milestone 4.3</v>
      </c>
      <c r="M96" s="281" t="str">
        <f t="shared" si="53"/>
        <v>Payment Milestone 4.4</v>
      </c>
      <c r="N96" s="281" t="str">
        <f t="shared" si="53"/>
        <v>Payment Milestone 4.5</v>
      </c>
      <c r="O96" s="281" t="str">
        <f t="shared" si="53"/>
        <v>Payment Milestone 4.6</v>
      </c>
      <c r="P96" s="281" t="str">
        <f t="shared" si="53"/>
        <v>Payment Milestone 4.7</v>
      </c>
      <c r="Q96" s="281" t="str">
        <f t="shared" si="53"/>
        <v>Payment Milestone 4.8</v>
      </c>
      <c r="R96" s="281" t="str">
        <f t="shared" si="53"/>
        <v>Payment Milestone 4.9</v>
      </c>
      <c r="S96" s="281" t="str">
        <f t="shared" si="53"/>
        <v>Payment Milestone 4.10</v>
      </c>
      <c r="T96" s="281" t="str">
        <f t="shared" si="53"/>
        <v>Payment Milestone 5</v>
      </c>
      <c r="U96" s="281" t="str">
        <f t="shared" si="53"/>
        <v>Payment Milestone 6</v>
      </c>
      <c r="V96" s="281" t="str">
        <f t="shared" si="53"/>
        <v>Payment Milestone 7</v>
      </c>
      <c r="W96" s="550" t="s">
        <v>745</v>
      </c>
      <c r="X96" s="43"/>
      <c r="Y96" s="43"/>
      <c r="Z96" s="339"/>
      <c r="AA96" s="339"/>
      <c r="AB96" s="339"/>
      <c r="AC96" s="339"/>
      <c r="AD96" s="339"/>
      <c r="AE96" s="339"/>
      <c r="AF96" s="339"/>
      <c r="AG96" s="339"/>
      <c r="AH96" s="339"/>
      <c r="AI96" s="339"/>
      <c r="AJ96" s="339"/>
      <c r="AK96" s="339"/>
      <c r="AL96" s="339"/>
      <c r="AM96" s="339"/>
      <c r="AN96" s="339"/>
      <c r="AO96" s="339"/>
      <c r="AP96" s="339"/>
      <c r="AQ96" s="339"/>
      <c r="AR96" s="339"/>
      <c r="AS96" s="339"/>
      <c r="AT96" s="339"/>
      <c r="AU96" s="339"/>
      <c r="AV96" s="339"/>
      <c r="AW96" s="339"/>
      <c r="AX96" s="356"/>
      <c r="AY96" s="356"/>
      <c r="AZ96" s="356"/>
      <c r="BA96" s="356"/>
      <c r="BB96" s="356"/>
      <c r="BC96" s="356"/>
      <c r="BD96" s="356"/>
      <c r="BE96" s="356"/>
      <c r="BF96" s="356"/>
    </row>
    <row r="97" spans="1:58" s="279" customFormat="1" ht="33.75" customHeight="1" x14ac:dyDescent="0.45">
      <c r="A97" s="43"/>
      <c r="B97" s="49"/>
      <c r="C97" s="584"/>
      <c r="D97" s="551"/>
      <c r="E97" s="551"/>
      <c r="F97" s="551"/>
      <c r="G97" s="483"/>
      <c r="H97" s="485"/>
      <c r="I97" s="351" t="str">
        <f t="shared" si="53"/>
        <v>Detailed Engineering</v>
      </c>
      <c r="J97" s="351" t="str">
        <f t="shared" si="53"/>
        <v>[Enter title]</v>
      </c>
      <c r="K97" s="351" t="str">
        <f t="shared" si="53"/>
        <v>[Enter title]</v>
      </c>
      <c r="L97" s="351" t="str">
        <f t="shared" si="53"/>
        <v>[Enter title]</v>
      </c>
      <c r="M97" s="351" t="str">
        <f t="shared" si="53"/>
        <v>[Enter title]</v>
      </c>
      <c r="N97" s="351" t="str">
        <f t="shared" si="53"/>
        <v>[Enter title]</v>
      </c>
      <c r="O97" s="351" t="str">
        <f t="shared" si="53"/>
        <v>[Enter title]</v>
      </c>
      <c r="P97" s="351" t="str">
        <f t="shared" si="53"/>
        <v>[Enter title]</v>
      </c>
      <c r="Q97" s="351" t="str">
        <f t="shared" si="53"/>
        <v>[Enter title]</v>
      </c>
      <c r="R97" s="351" t="str">
        <f t="shared" si="53"/>
        <v>[Enter title]</v>
      </c>
      <c r="S97" s="351" t="str">
        <f t="shared" si="53"/>
        <v>[Enter title]</v>
      </c>
      <c r="T97" s="351" t="str">
        <f t="shared" si="53"/>
        <v>Construction</v>
      </c>
      <c r="U97" s="351" t="str">
        <f t="shared" si="53"/>
        <v>Operation</v>
      </c>
      <c r="V97" s="351" t="str">
        <f t="shared" si="53"/>
        <v>Close out</v>
      </c>
      <c r="W97" s="556"/>
      <c r="X97" s="43"/>
      <c r="Y97" s="43"/>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356"/>
      <c r="AY97" s="356"/>
      <c r="AZ97" s="356"/>
      <c r="BA97" s="356"/>
      <c r="BB97" s="356"/>
      <c r="BC97" s="356"/>
      <c r="BD97" s="356"/>
      <c r="BE97" s="356"/>
      <c r="BF97" s="356"/>
    </row>
    <row r="98" spans="1:58" s="279" customFormat="1" ht="15.4" x14ac:dyDescent="0.45">
      <c r="A98" s="43"/>
      <c r="B98" s="49"/>
      <c r="C98" s="585"/>
      <c r="D98" s="551"/>
      <c r="E98" s="551"/>
      <c r="F98" s="551"/>
      <c r="G98" s="480"/>
      <c r="H98" s="478"/>
      <c r="I98" s="282" t="s">
        <v>20</v>
      </c>
      <c r="J98" s="282" t="s">
        <v>20</v>
      </c>
      <c r="K98" s="282" t="s">
        <v>20</v>
      </c>
      <c r="L98" s="282" t="s">
        <v>20</v>
      </c>
      <c r="M98" s="282" t="s">
        <v>20</v>
      </c>
      <c r="N98" s="282" t="s">
        <v>20</v>
      </c>
      <c r="O98" s="282" t="s">
        <v>20</v>
      </c>
      <c r="P98" s="282" t="s">
        <v>20</v>
      </c>
      <c r="Q98" s="282" t="s">
        <v>20</v>
      </c>
      <c r="R98" s="282" t="s">
        <v>20</v>
      </c>
      <c r="S98" s="282" t="s">
        <v>20</v>
      </c>
      <c r="T98" s="282" t="s">
        <v>20</v>
      </c>
      <c r="U98" s="282" t="s">
        <v>20</v>
      </c>
      <c r="V98" s="282" t="s">
        <v>20</v>
      </c>
      <c r="W98" s="282" t="s">
        <v>50</v>
      </c>
      <c r="X98" s="43"/>
      <c r="Y98" s="43"/>
      <c r="Z98" s="339"/>
      <c r="AA98" s="339"/>
      <c r="AB98" s="339"/>
      <c r="AC98" s="339"/>
      <c r="AD98" s="339"/>
      <c r="AE98" s="339"/>
      <c r="AF98" s="339"/>
      <c r="AG98" s="339"/>
      <c r="AH98" s="339"/>
      <c r="AI98" s="339"/>
      <c r="AJ98" s="339"/>
      <c r="AK98" s="339"/>
      <c r="AL98" s="339"/>
      <c r="AM98" s="339"/>
      <c r="AN98" s="339"/>
      <c r="AO98" s="339"/>
      <c r="AP98" s="339"/>
      <c r="AQ98" s="339"/>
      <c r="AR98" s="339"/>
      <c r="AS98" s="339"/>
      <c r="AT98" s="339"/>
      <c r="AU98" s="339"/>
      <c r="AV98" s="339"/>
      <c r="AW98" s="339"/>
      <c r="AX98" s="356"/>
      <c r="AY98" s="356"/>
      <c r="AZ98" s="356"/>
      <c r="BA98" s="356"/>
      <c r="BB98" s="356"/>
      <c r="BC98" s="356"/>
      <c r="BD98" s="356"/>
      <c r="BE98" s="356"/>
      <c r="BF98" s="356"/>
    </row>
    <row r="99" spans="1:58" s="289" customFormat="1" ht="18.75" customHeight="1" x14ac:dyDescent="0.45">
      <c r="A99" s="283"/>
      <c r="B99" s="200" t="s">
        <v>731</v>
      </c>
      <c r="C99" s="284" t="s">
        <v>855</v>
      </c>
      <c r="D99" s="591"/>
      <c r="E99" s="592"/>
      <c r="F99" s="593"/>
      <c r="G99" s="589"/>
      <c r="H99" s="590"/>
      <c r="I99" s="303"/>
      <c r="J99" s="303"/>
      <c r="K99" s="303"/>
      <c r="L99" s="303"/>
      <c r="M99" s="303"/>
      <c r="N99" s="303"/>
      <c r="O99" s="303"/>
      <c r="P99" s="303"/>
      <c r="Q99" s="303"/>
      <c r="R99" s="303"/>
      <c r="S99" s="303"/>
      <c r="T99" s="303"/>
      <c r="U99" s="303"/>
      <c r="V99" s="303"/>
      <c r="W99" s="171">
        <f>SUM(I99:V99)</f>
        <v>0</v>
      </c>
      <c r="X99" s="43"/>
      <c r="Y99" s="43"/>
      <c r="Z99" s="339"/>
      <c r="AA99" s="339"/>
      <c r="AB99" s="339"/>
      <c r="AC99" s="339"/>
      <c r="AD99" s="339"/>
      <c r="AE99" s="339"/>
      <c r="AF99" s="339"/>
      <c r="AG99" s="339"/>
      <c r="AH99" s="339"/>
      <c r="AI99" s="339"/>
      <c r="AJ99" s="339"/>
      <c r="AK99" s="339"/>
      <c r="AL99" s="339"/>
      <c r="AM99" s="339"/>
      <c r="AN99" s="339"/>
      <c r="AO99" s="339"/>
      <c r="AP99" s="341"/>
      <c r="AQ99" s="341"/>
      <c r="AR99" s="341"/>
      <c r="AS99" s="341"/>
      <c r="AT99" s="341"/>
      <c r="AU99" s="341"/>
      <c r="AV99" s="341"/>
      <c r="AW99" s="341"/>
      <c r="AX99" s="358"/>
      <c r="AY99" s="358"/>
      <c r="AZ99" s="358"/>
      <c r="BA99" s="358"/>
      <c r="BB99" s="358"/>
      <c r="BC99" s="358"/>
      <c r="BD99" s="358"/>
      <c r="BE99" s="358"/>
      <c r="BF99" s="358"/>
    </row>
    <row r="100" spans="1:58" s="289" customFormat="1" ht="18.75" customHeight="1" x14ac:dyDescent="0.45">
      <c r="A100" s="283"/>
      <c r="B100" s="200" t="s">
        <v>857</v>
      </c>
      <c r="C100" s="284" t="s">
        <v>855</v>
      </c>
      <c r="D100" s="591"/>
      <c r="E100" s="592"/>
      <c r="F100" s="593"/>
      <c r="G100" s="589"/>
      <c r="H100" s="590"/>
      <c r="I100" s="303"/>
      <c r="J100" s="303"/>
      <c r="K100" s="303"/>
      <c r="L100" s="303"/>
      <c r="M100" s="303"/>
      <c r="N100" s="303"/>
      <c r="O100" s="303"/>
      <c r="P100" s="303"/>
      <c r="Q100" s="303"/>
      <c r="R100" s="303"/>
      <c r="S100" s="303"/>
      <c r="T100" s="303"/>
      <c r="U100" s="303"/>
      <c r="V100" s="303"/>
      <c r="W100" s="171">
        <f t="shared" ref="W100:W108" si="54">SUM(I100:V100)</f>
        <v>0</v>
      </c>
      <c r="X100" s="43"/>
      <c r="Y100" s="43"/>
      <c r="Z100" s="339"/>
      <c r="AA100" s="339"/>
      <c r="AB100" s="339"/>
      <c r="AC100" s="339"/>
      <c r="AD100" s="339"/>
      <c r="AE100" s="339"/>
      <c r="AF100" s="339"/>
      <c r="AG100" s="339"/>
      <c r="AH100" s="339"/>
      <c r="AI100" s="339"/>
      <c r="AJ100" s="339"/>
      <c r="AK100" s="339"/>
      <c r="AL100" s="339"/>
      <c r="AM100" s="339"/>
      <c r="AN100" s="339"/>
      <c r="AO100" s="339"/>
      <c r="AP100" s="341"/>
      <c r="AQ100" s="341"/>
      <c r="AR100" s="341"/>
      <c r="AS100" s="341"/>
      <c r="AT100" s="341"/>
      <c r="AU100" s="341"/>
      <c r="AV100" s="341"/>
      <c r="AW100" s="341"/>
      <c r="AX100" s="358"/>
      <c r="AY100" s="358"/>
      <c r="AZ100" s="358"/>
      <c r="BA100" s="358"/>
      <c r="BB100" s="358"/>
      <c r="BC100" s="358"/>
      <c r="BD100" s="358"/>
      <c r="BE100" s="358"/>
      <c r="BF100" s="358"/>
    </row>
    <row r="101" spans="1:58" s="289" customFormat="1" ht="18.75" customHeight="1" x14ac:dyDescent="0.45">
      <c r="A101" s="283"/>
      <c r="B101" s="200" t="s">
        <v>858</v>
      </c>
      <c r="C101" s="284" t="s">
        <v>855</v>
      </c>
      <c r="D101" s="586"/>
      <c r="E101" s="587"/>
      <c r="F101" s="588"/>
      <c r="G101" s="589"/>
      <c r="H101" s="590"/>
      <c r="I101" s="303"/>
      <c r="J101" s="303"/>
      <c r="K101" s="303"/>
      <c r="L101" s="303"/>
      <c r="M101" s="303"/>
      <c r="N101" s="303"/>
      <c r="O101" s="303"/>
      <c r="P101" s="303"/>
      <c r="Q101" s="303"/>
      <c r="R101" s="303"/>
      <c r="S101" s="303"/>
      <c r="T101" s="303"/>
      <c r="U101" s="303"/>
      <c r="V101" s="303"/>
      <c r="W101" s="171">
        <f t="shared" si="54"/>
        <v>0</v>
      </c>
      <c r="X101" s="43"/>
      <c r="Y101" s="43"/>
      <c r="Z101" s="339"/>
      <c r="AA101" s="339"/>
      <c r="AB101" s="339"/>
      <c r="AC101" s="339"/>
      <c r="AD101" s="339"/>
      <c r="AE101" s="339"/>
      <c r="AF101" s="339"/>
      <c r="AG101" s="339"/>
      <c r="AH101" s="339"/>
      <c r="AI101" s="339"/>
      <c r="AJ101" s="339"/>
      <c r="AK101" s="339"/>
      <c r="AL101" s="339"/>
      <c r="AM101" s="339"/>
      <c r="AN101" s="339"/>
      <c r="AO101" s="339"/>
      <c r="AP101" s="341"/>
      <c r="AQ101" s="341"/>
      <c r="AR101" s="341"/>
      <c r="AS101" s="341"/>
      <c r="AT101" s="341"/>
      <c r="AU101" s="341"/>
      <c r="AV101" s="341"/>
      <c r="AW101" s="341"/>
      <c r="AX101" s="358"/>
      <c r="AY101" s="358"/>
      <c r="AZ101" s="358"/>
      <c r="BA101" s="358"/>
      <c r="BB101" s="358"/>
      <c r="BC101" s="358"/>
      <c r="BD101" s="358"/>
      <c r="BE101" s="358"/>
      <c r="BF101" s="358"/>
    </row>
    <row r="102" spans="1:58" s="289" customFormat="1" ht="18.75" customHeight="1" x14ac:dyDescent="0.45">
      <c r="A102" s="283"/>
      <c r="B102" s="200" t="s">
        <v>859</v>
      </c>
      <c r="C102" s="284" t="s">
        <v>855</v>
      </c>
      <c r="D102" s="586"/>
      <c r="E102" s="587"/>
      <c r="F102" s="588"/>
      <c r="G102" s="589"/>
      <c r="H102" s="590"/>
      <c r="I102" s="303"/>
      <c r="J102" s="303"/>
      <c r="K102" s="303"/>
      <c r="L102" s="303"/>
      <c r="M102" s="303"/>
      <c r="N102" s="303"/>
      <c r="O102" s="303"/>
      <c r="P102" s="303"/>
      <c r="Q102" s="303"/>
      <c r="R102" s="303"/>
      <c r="S102" s="303"/>
      <c r="T102" s="303"/>
      <c r="U102" s="303"/>
      <c r="V102" s="303"/>
      <c r="W102" s="171">
        <f t="shared" si="54"/>
        <v>0</v>
      </c>
      <c r="X102" s="43"/>
      <c r="Y102" s="43"/>
      <c r="Z102" s="339"/>
      <c r="AA102" s="339"/>
      <c r="AB102" s="339"/>
      <c r="AC102" s="339"/>
      <c r="AD102" s="339"/>
      <c r="AE102" s="339"/>
      <c r="AF102" s="341"/>
      <c r="AG102" s="341"/>
      <c r="AH102" s="341"/>
      <c r="AI102" s="341"/>
      <c r="AJ102" s="341"/>
      <c r="AK102" s="341"/>
      <c r="AL102" s="341"/>
      <c r="AM102" s="341"/>
      <c r="AN102" s="341"/>
      <c r="AO102" s="341"/>
      <c r="AP102" s="341"/>
      <c r="AQ102" s="341"/>
      <c r="AR102" s="341"/>
      <c r="AS102" s="341"/>
      <c r="AT102" s="341"/>
      <c r="AU102" s="341"/>
      <c r="AV102" s="341"/>
      <c r="AW102" s="341"/>
      <c r="AX102" s="358"/>
      <c r="AY102" s="358"/>
      <c r="AZ102" s="358"/>
      <c r="BA102" s="358"/>
      <c r="BB102" s="358"/>
      <c r="BC102" s="358"/>
      <c r="BD102" s="358"/>
      <c r="BE102" s="358"/>
      <c r="BF102" s="358"/>
    </row>
    <row r="103" spans="1:58" s="289" customFormat="1" ht="18.75" customHeight="1" x14ac:dyDescent="0.45">
      <c r="A103" s="283"/>
      <c r="B103" s="200" t="s">
        <v>860</v>
      </c>
      <c r="C103" s="284" t="s">
        <v>855</v>
      </c>
      <c r="D103" s="586"/>
      <c r="E103" s="587"/>
      <c r="F103" s="588"/>
      <c r="G103" s="589"/>
      <c r="H103" s="590"/>
      <c r="I103" s="303"/>
      <c r="J103" s="303"/>
      <c r="K103" s="303"/>
      <c r="L103" s="303"/>
      <c r="M103" s="303"/>
      <c r="N103" s="303"/>
      <c r="O103" s="303"/>
      <c r="P103" s="303"/>
      <c r="Q103" s="303"/>
      <c r="R103" s="303"/>
      <c r="S103" s="303"/>
      <c r="T103" s="303"/>
      <c r="U103" s="303"/>
      <c r="V103" s="303"/>
      <c r="W103" s="171">
        <f t="shared" si="54"/>
        <v>0</v>
      </c>
      <c r="X103" s="43"/>
      <c r="Y103" s="43"/>
      <c r="Z103" s="339"/>
      <c r="AA103" s="339"/>
      <c r="AB103" s="339"/>
      <c r="AC103" s="339"/>
      <c r="AD103" s="339"/>
      <c r="AE103" s="339"/>
      <c r="AF103" s="341"/>
      <c r="AG103" s="341"/>
      <c r="AH103" s="341"/>
      <c r="AI103" s="341"/>
      <c r="AJ103" s="341"/>
      <c r="AK103" s="341"/>
      <c r="AL103" s="341"/>
      <c r="AM103" s="341"/>
      <c r="AN103" s="341"/>
      <c r="AO103" s="341"/>
      <c r="AP103" s="341"/>
      <c r="AQ103" s="341"/>
      <c r="AR103" s="341"/>
      <c r="AS103" s="341"/>
      <c r="AT103" s="341"/>
      <c r="AU103" s="341"/>
      <c r="AV103" s="341"/>
      <c r="AW103" s="341"/>
      <c r="AX103" s="358"/>
      <c r="AY103" s="358"/>
      <c r="AZ103" s="358"/>
      <c r="BA103" s="358"/>
      <c r="BB103" s="358"/>
      <c r="BC103" s="358"/>
      <c r="BD103" s="358"/>
      <c r="BE103" s="358"/>
      <c r="BF103" s="358"/>
    </row>
    <row r="104" spans="1:58" s="289" customFormat="1" ht="18.75" customHeight="1" x14ac:dyDescent="0.45">
      <c r="A104" s="283"/>
      <c r="B104" s="200" t="s">
        <v>861</v>
      </c>
      <c r="C104" s="284" t="s">
        <v>855</v>
      </c>
      <c r="D104" s="586"/>
      <c r="E104" s="587"/>
      <c r="F104" s="588"/>
      <c r="G104" s="589"/>
      <c r="H104" s="590"/>
      <c r="I104" s="303"/>
      <c r="J104" s="303"/>
      <c r="K104" s="303"/>
      <c r="L104" s="303"/>
      <c r="M104" s="303"/>
      <c r="N104" s="303"/>
      <c r="O104" s="303"/>
      <c r="P104" s="303"/>
      <c r="Q104" s="303"/>
      <c r="R104" s="303"/>
      <c r="S104" s="303"/>
      <c r="T104" s="303"/>
      <c r="U104" s="303"/>
      <c r="V104" s="303"/>
      <c r="W104" s="171">
        <f t="shared" si="54"/>
        <v>0</v>
      </c>
      <c r="X104" s="43"/>
      <c r="Y104" s="43"/>
      <c r="Z104" s="339"/>
      <c r="AA104" s="339"/>
      <c r="AB104" s="339"/>
      <c r="AC104" s="339"/>
      <c r="AD104" s="339"/>
      <c r="AE104" s="339"/>
      <c r="AF104" s="341"/>
      <c r="AG104" s="341"/>
      <c r="AH104" s="341"/>
      <c r="AI104" s="341"/>
      <c r="AJ104" s="341"/>
      <c r="AK104" s="341"/>
      <c r="AL104" s="341"/>
      <c r="AM104" s="341"/>
      <c r="AN104" s="341"/>
      <c r="AO104" s="341"/>
      <c r="AP104" s="341"/>
      <c r="AQ104" s="341"/>
      <c r="AR104" s="341"/>
      <c r="AS104" s="341"/>
      <c r="AT104" s="341"/>
      <c r="AU104" s="341"/>
      <c r="AV104" s="341"/>
      <c r="AW104" s="341"/>
      <c r="AX104" s="358"/>
      <c r="AY104" s="358"/>
      <c r="AZ104" s="358"/>
      <c r="BA104" s="358"/>
      <c r="BB104" s="358"/>
      <c r="BC104" s="358"/>
      <c r="BD104" s="358"/>
      <c r="BE104" s="358"/>
      <c r="BF104" s="358"/>
    </row>
    <row r="105" spans="1:58" s="289" customFormat="1" ht="18.75" customHeight="1" x14ac:dyDescent="0.45">
      <c r="A105" s="283"/>
      <c r="B105" s="200" t="s">
        <v>862</v>
      </c>
      <c r="C105" s="284" t="s">
        <v>855</v>
      </c>
      <c r="D105" s="586"/>
      <c r="E105" s="587"/>
      <c r="F105" s="588"/>
      <c r="G105" s="589"/>
      <c r="H105" s="590"/>
      <c r="I105" s="303"/>
      <c r="J105" s="303"/>
      <c r="K105" s="303"/>
      <c r="L105" s="303"/>
      <c r="M105" s="303"/>
      <c r="N105" s="303"/>
      <c r="O105" s="303"/>
      <c r="P105" s="303"/>
      <c r="Q105" s="303"/>
      <c r="R105" s="303"/>
      <c r="S105" s="303"/>
      <c r="T105" s="303"/>
      <c r="U105" s="303"/>
      <c r="V105" s="303"/>
      <c r="W105" s="171">
        <f t="shared" si="54"/>
        <v>0</v>
      </c>
      <c r="X105" s="43"/>
      <c r="Y105" s="43"/>
      <c r="Z105" s="339"/>
      <c r="AA105" s="339"/>
      <c r="AB105" s="339"/>
      <c r="AC105" s="339"/>
      <c r="AD105" s="339"/>
      <c r="AE105" s="339"/>
      <c r="AF105" s="341"/>
      <c r="AG105" s="341"/>
      <c r="AH105" s="341"/>
      <c r="AI105" s="341"/>
      <c r="AJ105" s="341"/>
      <c r="AK105" s="341"/>
      <c r="AL105" s="341"/>
      <c r="AM105" s="341"/>
      <c r="AN105" s="341"/>
      <c r="AO105" s="341"/>
      <c r="AP105" s="341"/>
      <c r="AQ105" s="341"/>
      <c r="AR105" s="341"/>
      <c r="AS105" s="341"/>
      <c r="AT105" s="341"/>
      <c r="AU105" s="341"/>
      <c r="AV105" s="341"/>
      <c r="AW105" s="341"/>
      <c r="AX105" s="358"/>
      <c r="AY105" s="358"/>
      <c r="AZ105" s="358"/>
      <c r="BA105" s="358"/>
      <c r="BB105" s="358"/>
      <c r="BC105" s="358"/>
      <c r="BD105" s="358"/>
      <c r="BE105" s="358"/>
      <c r="BF105" s="358"/>
    </row>
    <row r="106" spans="1:58" s="289" customFormat="1" ht="18.75" customHeight="1" x14ac:dyDescent="0.45">
      <c r="A106" s="283"/>
      <c r="B106" s="200" t="s">
        <v>863</v>
      </c>
      <c r="C106" s="284" t="s">
        <v>855</v>
      </c>
      <c r="D106" s="586"/>
      <c r="E106" s="587"/>
      <c r="F106" s="588"/>
      <c r="G106" s="589"/>
      <c r="H106" s="590"/>
      <c r="I106" s="303"/>
      <c r="J106" s="303"/>
      <c r="K106" s="303"/>
      <c r="L106" s="303"/>
      <c r="M106" s="303"/>
      <c r="N106" s="303"/>
      <c r="O106" s="303"/>
      <c r="P106" s="303"/>
      <c r="Q106" s="303"/>
      <c r="R106" s="303"/>
      <c r="S106" s="303"/>
      <c r="T106" s="303"/>
      <c r="U106" s="303"/>
      <c r="V106" s="303"/>
      <c r="W106" s="171">
        <f t="shared" si="54"/>
        <v>0</v>
      </c>
      <c r="X106" s="43"/>
      <c r="Y106" s="43"/>
      <c r="Z106" s="339"/>
      <c r="AA106" s="339"/>
      <c r="AB106" s="339"/>
      <c r="AC106" s="339"/>
      <c r="AD106" s="339"/>
      <c r="AE106" s="339"/>
      <c r="AF106" s="341"/>
      <c r="AG106" s="341"/>
      <c r="AH106" s="341"/>
      <c r="AI106" s="341"/>
      <c r="AJ106" s="341"/>
      <c r="AK106" s="341"/>
      <c r="AL106" s="341"/>
      <c r="AM106" s="341"/>
      <c r="AN106" s="341"/>
      <c r="AO106" s="341"/>
      <c r="AP106" s="341"/>
      <c r="AQ106" s="341"/>
      <c r="AR106" s="341"/>
      <c r="AS106" s="341"/>
      <c r="AT106" s="341"/>
      <c r="AU106" s="341"/>
      <c r="AV106" s="341"/>
      <c r="AW106" s="341"/>
      <c r="AX106" s="358"/>
      <c r="AY106" s="358"/>
      <c r="AZ106" s="358"/>
      <c r="BA106" s="358"/>
      <c r="BB106" s="358"/>
      <c r="BC106" s="358"/>
      <c r="BD106" s="358"/>
      <c r="BE106" s="358"/>
      <c r="BF106" s="358"/>
    </row>
    <row r="107" spans="1:58" s="289" customFormat="1" ht="18.75" customHeight="1" x14ac:dyDescent="0.45">
      <c r="A107" s="283"/>
      <c r="B107" s="200" t="s">
        <v>864</v>
      </c>
      <c r="C107" s="284" t="s">
        <v>855</v>
      </c>
      <c r="D107" s="586"/>
      <c r="E107" s="587"/>
      <c r="F107" s="588"/>
      <c r="G107" s="589"/>
      <c r="H107" s="590"/>
      <c r="I107" s="303"/>
      <c r="J107" s="303"/>
      <c r="K107" s="303"/>
      <c r="L107" s="303"/>
      <c r="M107" s="303"/>
      <c r="N107" s="303"/>
      <c r="O107" s="303"/>
      <c r="P107" s="303"/>
      <c r="Q107" s="303"/>
      <c r="R107" s="303"/>
      <c r="S107" s="303"/>
      <c r="T107" s="303"/>
      <c r="U107" s="303"/>
      <c r="V107" s="303"/>
      <c r="W107" s="171">
        <f t="shared" si="54"/>
        <v>0</v>
      </c>
      <c r="X107" s="43"/>
      <c r="Y107" s="43"/>
      <c r="Z107" s="339"/>
      <c r="AA107" s="339"/>
      <c r="AB107" s="339"/>
      <c r="AC107" s="339"/>
      <c r="AD107" s="339"/>
      <c r="AE107" s="339"/>
      <c r="AF107" s="341"/>
      <c r="AG107" s="341"/>
      <c r="AH107" s="341"/>
      <c r="AI107" s="341"/>
      <c r="AJ107" s="341"/>
      <c r="AK107" s="341"/>
      <c r="AL107" s="341"/>
      <c r="AM107" s="341"/>
      <c r="AN107" s="341"/>
      <c r="AO107" s="341"/>
      <c r="AP107" s="341"/>
      <c r="AQ107" s="341"/>
      <c r="AR107" s="341"/>
      <c r="AS107" s="341"/>
      <c r="AT107" s="341"/>
      <c r="AU107" s="341"/>
      <c r="AV107" s="341"/>
      <c r="AW107" s="341"/>
      <c r="AX107" s="358"/>
      <c r="AY107" s="358"/>
      <c r="AZ107" s="358"/>
      <c r="BA107" s="358"/>
      <c r="BB107" s="358"/>
      <c r="BC107" s="358"/>
      <c r="BD107" s="358"/>
      <c r="BE107" s="358"/>
      <c r="BF107" s="358"/>
    </row>
    <row r="108" spans="1:58" s="289" customFormat="1" ht="18.75" customHeight="1" x14ac:dyDescent="0.45">
      <c r="A108" s="283"/>
      <c r="B108" s="200" t="s">
        <v>865</v>
      </c>
      <c r="C108" s="284" t="s">
        <v>855</v>
      </c>
      <c r="D108" s="586"/>
      <c r="E108" s="587"/>
      <c r="F108" s="588"/>
      <c r="G108" s="589"/>
      <c r="H108" s="590"/>
      <c r="I108" s="303"/>
      <c r="J108" s="303"/>
      <c r="K108" s="303"/>
      <c r="L108" s="303"/>
      <c r="M108" s="303"/>
      <c r="N108" s="303"/>
      <c r="O108" s="303"/>
      <c r="P108" s="303"/>
      <c r="Q108" s="303"/>
      <c r="R108" s="303"/>
      <c r="S108" s="303"/>
      <c r="T108" s="303"/>
      <c r="U108" s="303"/>
      <c r="V108" s="303"/>
      <c r="W108" s="171">
        <f t="shared" si="54"/>
        <v>0</v>
      </c>
      <c r="X108" s="43"/>
      <c r="Y108" s="43"/>
      <c r="Z108" s="339"/>
      <c r="AA108" s="339"/>
      <c r="AB108" s="339"/>
      <c r="AC108" s="339"/>
      <c r="AD108" s="339"/>
      <c r="AE108" s="339"/>
      <c r="AF108" s="341"/>
      <c r="AG108" s="341"/>
      <c r="AH108" s="341"/>
      <c r="AI108" s="341"/>
      <c r="AJ108" s="341"/>
      <c r="AK108" s="341"/>
      <c r="AL108" s="341"/>
      <c r="AM108" s="341"/>
      <c r="AN108" s="341"/>
      <c r="AO108" s="341"/>
      <c r="AP108" s="341"/>
      <c r="AQ108" s="341"/>
      <c r="AR108" s="341"/>
      <c r="AS108" s="341"/>
      <c r="AT108" s="341"/>
      <c r="AU108" s="341"/>
      <c r="AV108" s="341"/>
      <c r="AW108" s="341"/>
      <c r="AX108" s="358"/>
      <c r="AY108" s="358"/>
      <c r="AZ108" s="358"/>
      <c r="BA108" s="358"/>
      <c r="BB108" s="358"/>
      <c r="BC108" s="358"/>
      <c r="BD108" s="358"/>
      <c r="BE108" s="358"/>
      <c r="BF108" s="358"/>
    </row>
    <row r="109" spans="1:58" s="279" customFormat="1" x14ac:dyDescent="0.45">
      <c r="A109" s="43"/>
      <c r="B109" s="290"/>
      <c r="C109" s="43"/>
      <c r="D109" s="43"/>
      <c r="E109" s="43"/>
      <c r="F109" s="43"/>
      <c r="G109" s="43"/>
      <c r="H109" s="45"/>
      <c r="I109" s="291">
        <f t="shared" ref="I109:W109" si="55">SUM(I99:I108)</f>
        <v>0</v>
      </c>
      <c r="J109" s="291">
        <f t="shared" si="55"/>
        <v>0</v>
      </c>
      <c r="K109" s="291">
        <f t="shared" si="55"/>
        <v>0</v>
      </c>
      <c r="L109" s="291">
        <f t="shared" si="55"/>
        <v>0</v>
      </c>
      <c r="M109" s="291">
        <f t="shared" si="55"/>
        <v>0</v>
      </c>
      <c r="N109" s="291">
        <f t="shared" si="55"/>
        <v>0</v>
      </c>
      <c r="O109" s="291">
        <f t="shared" si="55"/>
        <v>0</v>
      </c>
      <c r="P109" s="291">
        <f t="shared" si="55"/>
        <v>0</v>
      </c>
      <c r="Q109" s="291">
        <f t="shared" si="55"/>
        <v>0</v>
      </c>
      <c r="R109" s="291">
        <f t="shared" si="55"/>
        <v>0</v>
      </c>
      <c r="S109" s="291">
        <f t="shared" si="55"/>
        <v>0</v>
      </c>
      <c r="T109" s="291">
        <f t="shared" si="55"/>
        <v>0</v>
      </c>
      <c r="U109" s="291">
        <f t="shared" si="55"/>
        <v>0</v>
      </c>
      <c r="V109" s="291">
        <f t="shared" si="55"/>
        <v>0</v>
      </c>
      <c r="W109" s="291">
        <f t="shared" si="55"/>
        <v>0</v>
      </c>
      <c r="X109" s="43"/>
      <c r="Y109" s="43"/>
      <c r="Z109" s="339"/>
      <c r="AA109" s="339"/>
      <c r="AB109" s="339"/>
      <c r="AC109" s="339"/>
      <c r="AD109" s="339"/>
      <c r="AE109" s="339"/>
      <c r="AF109" s="339"/>
      <c r="AG109" s="339"/>
      <c r="AH109" s="339"/>
      <c r="AI109" s="339"/>
      <c r="AJ109" s="339"/>
      <c r="AK109" s="339"/>
      <c r="AL109" s="339"/>
      <c r="AM109" s="339"/>
      <c r="AN109" s="339"/>
      <c r="AO109" s="339"/>
      <c r="AP109" s="339"/>
      <c r="AQ109" s="339"/>
      <c r="AR109" s="339"/>
      <c r="AS109" s="339"/>
      <c r="AT109" s="339"/>
      <c r="AU109" s="339"/>
      <c r="AV109" s="339"/>
      <c r="AW109" s="339"/>
      <c r="AX109" s="356"/>
      <c r="AY109" s="356"/>
      <c r="AZ109" s="356"/>
      <c r="BA109" s="356"/>
      <c r="BB109" s="356"/>
      <c r="BC109" s="356"/>
      <c r="BD109" s="356"/>
      <c r="BE109" s="356"/>
      <c r="BF109" s="356"/>
    </row>
    <row r="110" spans="1:58" s="279" customFormat="1" ht="15" x14ac:dyDescent="0.45">
      <c r="A110" s="43"/>
      <c r="B110" s="200" t="s">
        <v>866</v>
      </c>
      <c r="C110" s="414" t="s">
        <v>757</v>
      </c>
      <c r="D110" s="414"/>
      <c r="E110" s="414"/>
      <c r="F110" s="414"/>
      <c r="G110" s="414"/>
      <c r="H110" s="414"/>
      <c r="I110" s="414"/>
      <c r="J110" s="43"/>
      <c r="K110" s="43"/>
      <c r="L110" s="43"/>
      <c r="M110" s="43"/>
      <c r="N110" s="43"/>
      <c r="O110" s="43"/>
      <c r="P110" s="43"/>
      <c r="Q110" s="43"/>
      <c r="R110" s="43"/>
      <c r="S110" s="43"/>
      <c r="T110" s="43"/>
      <c r="U110" s="43"/>
      <c r="V110" s="43"/>
      <c r="W110" s="43"/>
      <c r="X110" s="43"/>
      <c r="Y110" s="43"/>
      <c r="Z110" s="339"/>
      <c r="AA110" s="339"/>
      <c r="AB110" s="339"/>
      <c r="AC110" s="339"/>
      <c r="AD110" s="339"/>
      <c r="AE110" s="339"/>
      <c r="AF110" s="339"/>
      <c r="AG110" s="339"/>
      <c r="AH110" s="339"/>
      <c r="AI110" s="339"/>
      <c r="AJ110" s="339"/>
      <c r="AK110" s="339"/>
      <c r="AL110" s="339"/>
      <c r="AM110" s="339"/>
      <c r="AN110" s="339"/>
      <c r="AO110" s="339"/>
      <c r="AP110" s="339"/>
      <c r="AQ110" s="339"/>
      <c r="AR110" s="339"/>
      <c r="AS110" s="339"/>
      <c r="AT110" s="339"/>
      <c r="AU110" s="339"/>
      <c r="AV110" s="339"/>
      <c r="AW110" s="339"/>
      <c r="AX110" s="356"/>
      <c r="AY110" s="356"/>
      <c r="AZ110" s="356"/>
      <c r="BA110" s="356"/>
      <c r="BB110" s="356"/>
      <c r="BC110" s="356"/>
      <c r="BD110" s="356"/>
      <c r="BE110" s="356"/>
      <c r="BF110" s="356"/>
    </row>
    <row r="111" spans="1:58" s="279" customFormat="1" ht="15" x14ac:dyDescent="0.45">
      <c r="A111" s="43"/>
      <c r="B111" s="164"/>
      <c r="C111" s="537"/>
      <c r="D111" s="538"/>
      <c r="E111" s="538"/>
      <c r="F111" s="538"/>
      <c r="G111" s="538"/>
      <c r="H111" s="538"/>
      <c r="I111" s="539"/>
      <c r="J111" s="43"/>
      <c r="K111" s="43"/>
      <c r="L111" s="43"/>
      <c r="M111" s="43"/>
      <c r="N111" s="43"/>
      <c r="O111" s="43"/>
      <c r="P111" s="43"/>
      <c r="Q111" s="43"/>
      <c r="R111" s="43"/>
      <c r="S111" s="43"/>
      <c r="T111" s="43"/>
      <c r="U111" s="43"/>
      <c r="V111" s="43"/>
      <c r="W111" s="43"/>
      <c r="X111" s="43"/>
      <c r="Y111" s="43"/>
      <c r="Z111" s="339"/>
      <c r="AA111" s="339"/>
      <c r="AB111" s="339"/>
      <c r="AC111" s="339"/>
      <c r="AD111" s="339"/>
      <c r="AE111" s="339"/>
      <c r="AF111" s="339"/>
      <c r="AG111" s="339"/>
      <c r="AH111" s="339"/>
      <c r="AI111" s="339"/>
      <c r="AJ111" s="339"/>
      <c r="AK111" s="339"/>
      <c r="AL111" s="339"/>
      <c r="AM111" s="339"/>
      <c r="AN111" s="339"/>
      <c r="AO111" s="339"/>
      <c r="AP111" s="339"/>
      <c r="AQ111" s="339"/>
      <c r="AR111" s="339"/>
      <c r="AS111" s="339"/>
      <c r="AT111" s="339"/>
      <c r="AU111" s="339"/>
      <c r="AV111" s="339"/>
      <c r="AW111" s="339"/>
      <c r="AX111" s="356"/>
      <c r="AY111" s="356"/>
      <c r="AZ111" s="356"/>
      <c r="BA111" s="356"/>
      <c r="BB111" s="356"/>
      <c r="BC111" s="356"/>
      <c r="BD111" s="356"/>
      <c r="BE111" s="356"/>
      <c r="BF111" s="356"/>
    </row>
    <row r="112" spans="1:58" s="279" customFormat="1" ht="15" x14ac:dyDescent="0.45">
      <c r="A112" s="43"/>
      <c r="B112" s="164"/>
      <c r="C112" s="540"/>
      <c r="D112" s="541"/>
      <c r="E112" s="541"/>
      <c r="F112" s="541"/>
      <c r="G112" s="541"/>
      <c r="H112" s="541"/>
      <c r="I112" s="542"/>
      <c r="J112" s="43"/>
      <c r="K112" s="43"/>
      <c r="L112" s="43"/>
      <c r="M112" s="43"/>
      <c r="N112" s="43"/>
      <c r="O112" s="43"/>
      <c r="P112" s="43"/>
      <c r="Q112" s="43"/>
      <c r="R112" s="43"/>
      <c r="S112" s="43"/>
      <c r="T112" s="43"/>
      <c r="U112" s="43"/>
      <c r="V112" s="43"/>
      <c r="W112" s="43"/>
      <c r="X112" s="43"/>
      <c r="Y112" s="43"/>
      <c r="Z112" s="339"/>
      <c r="AA112" s="339"/>
      <c r="AB112" s="339"/>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56"/>
      <c r="AY112" s="356"/>
      <c r="AZ112" s="356"/>
      <c r="BA112" s="356"/>
      <c r="BB112" s="356"/>
      <c r="BC112" s="356"/>
      <c r="BD112" s="356"/>
      <c r="BE112" s="356"/>
      <c r="BF112" s="356"/>
    </row>
    <row r="113" spans="1:58" s="279" customFormat="1" ht="15" x14ac:dyDescent="0.45">
      <c r="A113" s="43"/>
      <c r="B113" s="164"/>
      <c r="C113" s="540"/>
      <c r="D113" s="541"/>
      <c r="E113" s="541"/>
      <c r="F113" s="541"/>
      <c r="G113" s="541"/>
      <c r="H113" s="541"/>
      <c r="I113" s="542"/>
      <c r="J113" s="43"/>
      <c r="K113" s="43"/>
      <c r="L113" s="43"/>
      <c r="M113" s="43"/>
      <c r="N113" s="43"/>
      <c r="O113" s="43"/>
      <c r="P113" s="43"/>
      <c r="Q113" s="43"/>
      <c r="R113" s="43"/>
      <c r="S113" s="43"/>
      <c r="T113" s="43"/>
      <c r="U113" s="43"/>
      <c r="V113" s="43"/>
      <c r="W113" s="43"/>
      <c r="X113" s="43"/>
      <c r="Y113" s="43"/>
      <c r="Z113" s="339"/>
      <c r="AA113" s="339"/>
      <c r="AB113" s="339"/>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56"/>
      <c r="AY113" s="356"/>
      <c r="AZ113" s="356"/>
      <c r="BA113" s="356"/>
      <c r="BB113" s="356"/>
      <c r="BC113" s="356"/>
      <c r="BD113" s="356"/>
      <c r="BE113" s="356"/>
      <c r="BF113" s="356"/>
    </row>
    <row r="114" spans="1:58" s="279" customFormat="1" ht="15" x14ac:dyDescent="0.45">
      <c r="A114" s="43"/>
      <c r="B114" s="164"/>
      <c r="C114" s="540"/>
      <c r="D114" s="541"/>
      <c r="E114" s="541"/>
      <c r="F114" s="541"/>
      <c r="G114" s="541"/>
      <c r="H114" s="541"/>
      <c r="I114" s="542"/>
      <c r="J114" s="43"/>
      <c r="K114" s="43"/>
      <c r="L114" s="43"/>
      <c r="M114" s="43"/>
      <c r="N114" s="43"/>
      <c r="O114" s="43"/>
      <c r="P114" s="43"/>
      <c r="Q114" s="43"/>
      <c r="R114" s="43"/>
      <c r="S114" s="43"/>
      <c r="T114" s="43"/>
      <c r="U114" s="43"/>
      <c r="V114" s="43"/>
      <c r="W114" s="43"/>
      <c r="X114" s="43"/>
      <c r="Y114" s="43"/>
      <c r="Z114" s="339"/>
      <c r="AA114" s="339"/>
      <c r="AB114" s="339"/>
      <c r="AC114" s="339"/>
      <c r="AD114" s="339"/>
      <c r="AE114" s="339"/>
      <c r="AF114" s="339"/>
      <c r="AG114" s="339"/>
      <c r="AH114" s="339"/>
      <c r="AI114" s="339"/>
      <c r="AJ114" s="339"/>
      <c r="AK114" s="339"/>
      <c r="AL114" s="339"/>
      <c r="AM114" s="339"/>
      <c r="AN114" s="339"/>
      <c r="AO114" s="339"/>
      <c r="AP114" s="339"/>
      <c r="AQ114" s="339"/>
      <c r="AR114" s="339"/>
      <c r="AS114" s="339"/>
      <c r="AT114" s="339"/>
      <c r="AU114" s="339"/>
      <c r="AV114" s="339"/>
      <c r="AW114" s="339"/>
      <c r="AX114" s="356"/>
      <c r="AY114" s="356"/>
      <c r="AZ114" s="356"/>
      <c r="BA114" s="356"/>
      <c r="BB114" s="356"/>
      <c r="BC114" s="356"/>
      <c r="BD114" s="356"/>
      <c r="BE114" s="356"/>
      <c r="BF114" s="356"/>
    </row>
    <row r="115" spans="1:58" s="279" customFormat="1" ht="15" x14ac:dyDescent="0.45">
      <c r="A115" s="43"/>
      <c r="B115" s="164"/>
      <c r="C115" s="540"/>
      <c r="D115" s="541"/>
      <c r="E115" s="541"/>
      <c r="F115" s="541"/>
      <c r="G115" s="541"/>
      <c r="H115" s="541"/>
      <c r="I115" s="542"/>
      <c r="J115" s="43"/>
      <c r="K115" s="43"/>
      <c r="L115" s="43"/>
      <c r="M115" s="43"/>
      <c r="N115" s="43"/>
      <c r="O115" s="43"/>
      <c r="P115" s="43"/>
      <c r="Q115" s="43"/>
      <c r="R115" s="43"/>
      <c r="S115" s="43"/>
      <c r="T115" s="43"/>
      <c r="U115" s="43"/>
      <c r="V115" s="43"/>
      <c r="W115" s="43"/>
      <c r="X115" s="43"/>
      <c r="Y115" s="43"/>
      <c r="Z115" s="339"/>
      <c r="AA115" s="339"/>
      <c r="AB115" s="339"/>
      <c r="AC115" s="339"/>
      <c r="AD115" s="339"/>
      <c r="AE115" s="339"/>
      <c r="AF115" s="339"/>
      <c r="AG115" s="339"/>
      <c r="AH115" s="339"/>
      <c r="AI115" s="339"/>
      <c r="AJ115" s="339"/>
      <c r="AK115" s="339"/>
      <c r="AL115" s="339"/>
      <c r="AM115" s="339"/>
      <c r="AN115" s="339"/>
      <c r="AO115" s="339"/>
      <c r="AP115" s="339"/>
      <c r="AQ115" s="339"/>
      <c r="AR115" s="339"/>
      <c r="AS115" s="339"/>
      <c r="AT115" s="339"/>
      <c r="AU115" s="339"/>
      <c r="AV115" s="339"/>
      <c r="AW115" s="339"/>
      <c r="AX115" s="356"/>
      <c r="AY115" s="356"/>
      <c r="AZ115" s="356"/>
      <c r="BA115" s="356"/>
      <c r="BB115" s="356"/>
      <c r="BC115" s="356"/>
      <c r="BD115" s="356"/>
      <c r="BE115" s="356"/>
      <c r="BF115" s="356"/>
    </row>
    <row r="116" spans="1:58" s="279" customFormat="1" ht="15" x14ac:dyDescent="0.45">
      <c r="A116" s="43"/>
      <c r="B116" s="164"/>
      <c r="C116" s="543"/>
      <c r="D116" s="544"/>
      <c r="E116" s="544"/>
      <c r="F116" s="544"/>
      <c r="G116" s="544"/>
      <c r="H116" s="544"/>
      <c r="I116" s="545"/>
      <c r="J116" s="43"/>
      <c r="K116" s="43"/>
      <c r="L116" s="43"/>
      <c r="M116" s="43"/>
      <c r="N116" s="43"/>
      <c r="O116" s="43"/>
      <c r="P116" s="43"/>
      <c r="Q116" s="43"/>
      <c r="R116" s="43"/>
      <c r="S116" s="43"/>
      <c r="T116" s="43"/>
      <c r="U116" s="43"/>
      <c r="V116" s="43"/>
      <c r="W116" s="43"/>
      <c r="X116" s="43"/>
      <c r="Y116" s="43"/>
      <c r="Z116" s="339"/>
      <c r="AA116" s="339"/>
      <c r="AB116" s="339"/>
      <c r="AC116" s="339"/>
      <c r="AD116" s="339"/>
      <c r="AE116" s="339"/>
      <c r="AF116" s="339"/>
      <c r="AG116" s="339"/>
      <c r="AH116" s="339"/>
      <c r="AI116" s="339"/>
      <c r="AJ116" s="339"/>
      <c r="AK116" s="339"/>
      <c r="AL116" s="339"/>
      <c r="AM116" s="339"/>
      <c r="AN116" s="339"/>
      <c r="AO116" s="339"/>
      <c r="AP116" s="339"/>
      <c r="AQ116" s="339"/>
      <c r="AR116" s="339"/>
      <c r="AS116" s="339"/>
      <c r="AT116" s="339"/>
      <c r="AU116" s="339"/>
      <c r="AV116" s="339"/>
      <c r="AW116" s="339"/>
      <c r="AX116" s="356"/>
      <c r="AY116" s="356"/>
      <c r="AZ116" s="356"/>
      <c r="BA116" s="356"/>
      <c r="BB116" s="356"/>
      <c r="BC116" s="356"/>
      <c r="BD116" s="356"/>
      <c r="BE116" s="356"/>
      <c r="BF116" s="356"/>
    </row>
    <row r="117" spans="1:58" s="279" customFormat="1" x14ac:dyDescent="0.4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339"/>
      <c r="AA117" s="339"/>
      <c r="AB117" s="339"/>
      <c r="AC117" s="339"/>
      <c r="AD117" s="339"/>
      <c r="AE117" s="339"/>
      <c r="AF117" s="339"/>
      <c r="AG117" s="339"/>
      <c r="AH117" s="339"/>
      <c r="AI117" s="339"/>
      <c r="AJ117" s="339"/>
      <c r="AK117" s="339"/>
      <c r="AL117" s="339"/>
      <c r="AM117" s="339"/>
      <c r="AN117" s="339"/>
      <c r="AO117" s="339"/>
      <c r="AP117" s="339"/>
      <c r="AQ117" s="339"/>
      <c r="AR117" s="339"/>
      <c r="AS117" s="339"/>
      <c r="AT117" s="339"/>
      <c r="AU117" s="339"/>
      <c r="AV117" s="339"/>
      <c r="AW117" s="339"/>
      <c r="AX117" s="356"/>
      <c r="AY117" s="356"/>
      <c r="AZ117" s="356"/>
      <c r="BA117" s="356"/>
      <c r="BB117" s="356"/>
      <c r="BC117" s="356"/>
      <c r="BD117" s="356"/>
      <c r="BE117" s="356"/>
      <c r="BF117" s="356"/>
    </row>
    <row r="118" spans="1:58" s="279" customFormat="1" x14ac:dyDescent="0.4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339"/>
      <c r="AA118" s="339"/>
      <c r="AB118" s="339"/>
      <c r="AC118" s="339"/>
      <c r="AD118" s="339"/>
      <c r="AE118" s="339"/>
      <c r="AF118" s="339"/>
      <c r="AG118" s="339"/>
      <c r="AH118" s="339"/>
      <c r="AI118" s="339"/>
      <c r="AJ118" s="339"/>
      <c r="AK118" s="339"/>
      <c r="AL118" s="339"/>
      <c r="AM118" s="339"/>
      <c r="AN118" s="339"/>
      <c r="AO118" s="339"/>
      <c r="AP118" s="339"/>
      <c r="AQ118" s="339"/>
      <c r="AR118" s="339"/>
      <c r="AS118" s="339"/>
      <c r="AT118" s="339"/>
      <c r="AU118" s="339"/>
      <c r="AV118" s="339"/>
      <c r="AW118" s="339"/>
      <c r="AX118" s="356"/>
      <c r="AY118" s="356"/>
      <c r="AZ118" s="356"/>
      <c r="BA118" s="356"/>
      <c r="BB118" s="356"/>
      <c r="BC118" s="356"/>
      <c r="BD118" s="356"/>
      <c r="BE118" s="356"/>
      <c r="BF118" s="356"/>
    </row>
    <row r="119" spans="1:58" s="279" customFormat="1" ht="17.649999999999999" x14ac:dyDescent="0.45">
      <c r="A119" s="43"/>
      <c r="B119" s="152" t="str">
        <f>CONCATENATE("3.5  Travel and subsistence costs for staff of ",'Home page'!L10)</f>
        <v>3.5  Travel and subsistence costs for staff of [Company name]</v>
      </c>
      <c r="C119" s="151"/>
      <c r="D119" s="280"/>
      <c r="E119" s="344" t="s">
        <v>1051</v>
      </c>
      <c r="F119" s="344" t="str">
        <f>E119</f>
        <v>travel/subs</v>
      </c>
      <c r="G119" s="344" t="str">
        <f t="shared" ref="G119:R119" si="56">F119</f>
        <v>travel/subs</v>
      </c>
      <c r="H119" s="344" t="str">
        <f t="shared" si="56"/>
        <v>travel/subs</v>
      </c>
      <c r="I119" s="344" t="str">
        <f t="shared" si="56"/>
        <v>travel/subs</v>
      </c>
      <c r="J119" s="344" t="str">
        <f t="shared" si="56"/>
        <v>travel/subs</v>
      </c>
      <c r="K119" s="344" t="str">
        <f t="shared" si="56"/>
        <v>travel/subs</v>
      </c>
      <c r="L119" s="344" t="str">
        <f t="shared" si="56"/>
        <v>travel/subs</v>
      </c>
      <c r="M119" s="344" t="str">
        <f t="shared" si="56"/>
        <v>travel/subs</v>
      </c>
      <c r="N119" s="344" t="str">
        <f t="shared" si="56"/>
        <v>travel/subs</v>
      </c>
      <c r="O119" s="344" t="str">
        <f t="shared" si="56"/>
        <v>travel/subs</v>
      </c>
      <c r="P119" s="344" t="str">
        <f t="shared" si="56"/>
        <v>travel/subs</v>
      </c>
      <c r="Q119" s="344" t="str">
        <f t="shared" si="56"/>
        <v>travel/subs</v>
      </c>
      <c r="R119" s="344" t="str">
        <f t="shared" si="56"/>
        <v>travel/subs</v>
      </c>
      <c r="S119" s="43"/>
      <c r="T119" s="43"/>
      <c r="U119" s="43"/>
      <c r="V119" s="43"/>
      <c r="W119" s="43"/>
      <c r="X119" s="43"/>
      <c r="Y119" s="43"/>
      <c r="Z119" s="43"/>
      <c r="AA119" s="43"/>
      <c r="AB119" s="43"/>
      <c r="AC119" s="43"/>
      <c r="AD119" s="43"/>
      <c r="AE119" s="43"/>
      <c r="AF119" s="43"/>
      <c r="AG119" s="43"/>
      <c r="AH119" s="43"/>
      <c r="AI119" s="43"/>
      <c r="AJ119" s="339" t="s">
        <v>1052</v>
      </c>
      <c r="AK119" s="339" t="s">
        <v>1052</v>
      </c>
      <c r="AL119" s="339" t="s">
        <v>1052</v>
      </c>
      <c r="AM119" s="339" t="s">
        <v>1052</v>
      </c>
      <c r="AN119" s="339" t="s">
        <v>1052</v>
      </c>
      <c r="AO119" s="339" t="s">
        <v>1052</v>
      </c>
      <c r="AP119" s="339" t="s">
        <v>1052</v>
      </c>
      <c r="AQ119" s="339" t="s">
        <v>1052</v>
      </c>
      <c r="AR119" s="339" t="s">
        <v>1052</v>
      </c>
      <c r="AS119" s="339" t="s">
        <v>1052</v>
      </c>
      <c r="AT119" s="339" t="s">
        <v>1052</v>
      </c>
      <c r="AU119" s="339" t="s">
        <v>1052</v>
      </c>
      <c r="AV119" s="339" t="s">
        <v>1052</v>
      </c>
      <c r="AW119" s="339" t="s">
        <v>1052</v>
      </c>
      <c r="AX119" s="356"/>
      <c r="AY119" s="356"/>
      <c r="AZ119" s="356"/>
      <c r="BA119" s="356"/>
      <c r="BB119" s="356"/>
      <c r="BC119" s="356"/>
      <c r="BD119" s="356"/>
      <c r="BE119" s="356"/>
      <c r="BF119" s="356"/>
    </row>
    <row r="120" spans="1:58" s="279" customFormat="1" ht="15.4" x14ac:dyDescent="0.45">
      <c r="A120" s="43"/>
      <c r="B120" s="49"/>
      <c r="C120" s="49"/>
      <c r="D120" s="49"/>
      <c r="E120" s="49"/>
      <c r="F120" s="49"/>
      <c r="G120" s="49"/>
      <c r="H120" s="49"/>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339"/>
      <c r="AK120" s="339"/>
      <c r="AL120" s="339"/>
      <c r="AM120" s="339"/>
      <c r="AN120" s="339"/>
      <c r="AO120" s="339"/>
      <c r="AP120" s="339"/>
      <c r="AQ120" s="339"/>
      <c r="AR120" s="339"/>
      <c r="AS120" s="339"/>
      <c r="AT120" s="339"/>
      <c r="AU120" s="339"/>
      <c r="AV120" s="339"/>
      <c r="AW120" s="339"/>
      <c r="AX120" s="356"/>
      <c r="AY120" s="356"/>
      <c r="AZ120" s="356"/>
      <c r="BA120" s="356"/>
      <c r="BB120" s="356"/>
      <c r="BC120" s="356"/>
      <c r="BD120" s="356"/>
      <c r="BE120" s="356"/>
      <c r="BF120" s="356"/>
    </row>
    <row r="121" spans="1:58" s="279" customFormat="1" ht="60" x14ac:dyDescent="0.45">
      <c r="A121" s="43"/>
      <c r="B121" s="49"/>
      <c r="C121" s="583" t="s">
        <v>1094</v>
      </c>
      <c r="D121" s="550" t="s">
        <v>749</v>
      </c>
      <c r="E121" s="281" t="str">
        <f>F36</f>
        <v>Payment Milestone 3</v>
      </c>
      <c r="F121" s="281" t="str">
        <f t="shared" ref="F121:R122" si="57">G36</f>
        <v>Payment Milestone 4.1</v>
      </c>
      <c r="G121" s="281" t="str">
        <f t="shared" si="57"/>
        <v>Payment Milestone 4.2</v>
      </c>
      <c r="H121" s="281" t="str">
        <f t="shared" si="57"/>
        <v>Payment Milestone 4.3</v>
      </c>
      <c r="I121" s="281" t="str">
        <f t="shared" si="57"/>
        <v>Payment Milestone 4.4</v>
      </c>
      <c r="J121" s="281" t="str">
        <f t="shared" si="57"/>
        <v>Payment Milestone 4.5</v>
      </c>
      <c r="K121" s="281" t="str">
        <f t="shared" si="57"/>
        <v>Payment Milestone 4.6</v>
      </c>
      <c r="L121" s="281" t="str">
        <f t="shared" si="57"/>
        <v>Payment Milestone 4.7</v>
      </c>
      <c r="M121" s="281" t="str">
        <f t="shared" si="57"/>
        <v>Payment Milestone 4.8</v>
      </c>
      <c r="N121" s="281" t="str">
        <f t="shared" si="57"/>
        <v>Payment Milestone 4.9</v>
      </c>
      <c r="O121" s="281" t="str">
        <f t="shared" si="57"/>
        <v>Payment Milestone 4.10</v>
      </c>
      <c r="P121" s="281" t="str">
        <f t="shared" si="57"/>
        <v>Payment Milestone 5</v>
      </c>
      <c r="Q121" s="281" t="str">
        <f t="shared" si="57"/>
        <v>Payment Milestone 6</v>
      </c>
      <c r="R121" s="281" t="str">
        <f t="shared" si="57"/>
        <v>Payment Milestone 7</v>
      </c>
      <c r="S121" s="550" t="s">
        <v>750</v>
      </c>
      <c r="T121" s="43"/>
      <c r="U121" s="43"/>
      <c r="V121" s="43"/>
      <c r="W121" s="43"/>
      <c r="X121" s="43"/>
      <c r="Y121" s="43"/>
      <c r="Z121" s="43"/>
      <c r="AA121" s="43"/>
      <c r="AB121" s="43"/>
      <c r="AC121" s="43"/>
      <c r="AD121" s="43"/>
      <c r="AE121" s="43"/>
      <c r="AF121" s="43"/>
      <c r="AG121" s="43"/>
      <c r="AH121" s="43"/>
      <c r="AI121" s="43"/>
      <c r="AJ121" s="349" t="str">
        <f t="shared" ref="AJ121:AW122" si="58">E121</f>
        <v>Payment Milestone 3</v>
      </c>
      <c r="AK121" s="349" t="str">
        <f t="shared" si="58"/>
        <v>Payment Milestone 4.1</v>
      </c>
      <c r="AL121" s="349" t="str">
        <f t="shared" si="58"/>
        <v>Payment Milestone 4.2</v>
      </c>
      <c r="AM121" s="349" t="str">
        <f t="shared" si="58"/>
        <v>Payment Milestone 4.3</v>
      </c>
      <c r="AN121" s="349" t="str">
        <f t="shared" si="58"/>
        <v>Payment Milestone 4.4</v>
      </c>
      <c r="AO121" s="349" t="str">
        <f t="shared" si="58"/>
        <v>Payment Milestone 4.5</v>
      </c>
      <c r="AP121" s="349" t="str">
        <f t="shared" si="58"/>
        <v>Payment Milestone 4.6</v>
      </c>
      <c r="AQ121" s="349" t="str">
        <f t="shared" si="58"/>
        <v>Payment Milestone 4.7</v>
      </c>
      <c r="AR121" s="349" t="str">
        <f t="shared" si="58"/>
        <v>Payment Milestone 4.8</v>
      </c>
      <c r="AS121" s="349" t="str">
        <f t="shared" si="58"/>
        <v>Payment Milestone 4.9</v>
      </c>
      <c r="AT121" s="349" t="str">
        <f t="shared" si="58"/>
        <v>Payment Milestone 4.10</v>
      </c>
      <c r="AU121" s="349" t="str">
        <f t="shared" si="58"/>
        <v>Payment Milestone 5</v>
      </c>
      <c r="AV121" s="349" t="str">
        <f t="shared" si="58"/>
        <v>Payment Milestone 6</v>
      </c>
      <c r="AW121" s="349" t="str">
        <f t="shared" si="58"/>
        <v>Payment Milestone 7</v>
      </c>
      <c r="AX121" s="356"/>
      <c r="AY121" s="356"/>
      <c r="AZ121" s="356"/>
      <c r="BA121" s="356"/>
      <c r="BB121" s="356"/>
      <c r="BC121" s="356"/>
      <c r="BD121" s="356"/>
      <c r="BE121" s="356"/>
      <c r="BF121" s="356"/>
    </row>
    <row r="122" spans="1:58" s="279" customFormat="1" ht="33.75" customHeight="1" x14ac:dyDescent="0.45">
      <c r="A122" s="43"/>
      <c r="B122" s="49"/>
      <c r="C122" s="584"/>
      <c r="D122" s="556"/>
      <c r="E122" s="351" t="str">
        <f>F37</f>
        <v>Detailed Engineering</v>
      </c>
      <c r="F122" s="351" t="str">
        <f t="shared" si="57"/>
        <v>[Enter title]</v>
      </c>
      <c r="G122" s="351" t="str">
        <f t="shared" si="57"/>
        <v>[Enter title]</v>
      </c>
      <c r="H122" s="351" t="str">
        <f t="shared" si="57"/>
        <v>[Enter title]</v>
      </c>
      <c r="I122" s="351" t="str">
        <f t="shared" si="57"/>
        <v>[Enter title]</v>
      </c>
      <c r="J122" s="351" t="str">
        <f t="shared" si="57"/>
        <v>[Enter title]</v>
      </c>
      <c r="K122" s="351" t="str">
        <f t="shared" si="57"/>
        <v>[Enter title]</v>
      </c>
      <c r="L122" s="351" t="str">
        <f t="shared" si="57"/>
        <v>[Enter title]</v>
      </c>
      <c r="M122" s="351" t="str">
        <f t="shared" si="57"/>
        <v>[Enter title]</v>
      </c>
      <c r="N122" s="351" t="str">
        <f t="shared" si="57"/>
        <v>[Enter title]</v>
      </c>
      <c r="O122" s="351" t="str">
        <f t="shared" si="57"/>
        <v>[Enter title]</v>
      </c>
      <c r="P122" s="351" t="str">
        <f t="shared" si="57"/>
        <v>Construction</v>
      </c>
      <c r="Q122" s="351" t="str">
        <f t="shared" si="57"/>
        <v>Operation</v>
      </c>
      <c r="R122" s="351" t="str">
        <f t="shared" si="57"/>
        <v>Close out</v>
      </c>
      <c r="S122" s="556"/>
      <c r="T122" s="43"/>
      <c r="U122" s="43"/>
      <c r="V122" s="43"/>
      <c r="W122" s="43"/>
      <c r="X122" s="43"/>
      <c r="Y122" s="43"/>
      <c r="Z122" s="43"/>
      <c r="AA122" s="43"/>
      <c r="AB122" s="43"/>
      <c r="AC122" s="43"/>
      <c r="AD122" s="43"/>
      <c r="AE122" s="43"/>
      <c r="AF122" s="43"/>
      <c r="AG122" s="43"/>
      <c r="AH122" s="43"/>
      <c r="AI122" s="43"/>
      <c r="AJ122" s="357" t="str">
        <f t="shared" si="58"/>
        <v>Detailed Engineering</v>
      </c>
      <c r="AK122" s="357" t="str">
        <f t="shared" si="58"/>
        <v>[Enter title]</v>
      </c>
      <c r="AL122" s="357" t="str">
        <f t="shared" si="58"/>
        <v>[Enter title]</v>
      </c>
      <c r="AM122" s="357" t="str">
        <f t="shared" si="58"/>
        <v>[Enter title]</v>
      </c>
      <c r="AN122" s="357" t="str">
        <f t="shared" si="58"/>
        <v>[Enter title]</v>
      </c>
      <c r="AO122" s="357" t="str">
        <f t="shared" si="58"/>
        <v>[Enter title]</v>
      </c>
      <c r="AP122" s="357" t="str">
        <f t="shared" si="58"/>
        <v>[Enter title]</v>
      </c>
      <c r="AQ122" s="357" t="str">
        <f t="shared" si="58"/>
        <v>[Enter title]</v>
      </c>
      <c r="AR122" s="357" t="str">
        <f t="shared" si="58"/>
        <v>[Enter title]</v>
      </c>
      <c r="AS122" s="357" t="str">
        <f t="shared" si="58"/>
        <v>[Enter title]</v>
      </c>
      <c r="AT122" s="357" t="str">
        <f t="shared" si="58"/>
        <v>[Enter title]</v>
      </c>
      <c r="AU122" s="357" t="str">
        <f t="shared" si="58"/>
        <v>Construction</v>
      </c>
      <c r="AV122" s="357" t="str">
        <f t="shared" si="58"/>
        <v>Operation</v>
      </c>
      <c r="AW122" s="357" t="str">
        <f t="shared" si="58"/>
        <v>Close out</v>
      </c>
      <c r="AX122" s="356"/>
      <c r="AY122" s="356"/>
      <c r="AZ122" s="356"/>
      <c r="BA122" s="356"/>
      <c r="BB122" s="356"/>
      <c r="BC122" s="356"/>
      <c r="BD122" s="356"/>
      <c r="BE122" s="356"/>
      <c r="BF122" s="356"/>
    </row>
    <row r="123" spans="1:58" s="279" customFormat="1" ht="15.4" x14ac:dyDescent="0.45">
      <c r="A123" s="43"/>
      <c r="B123" s="49"/>
      <c r="C123" s="585"/>
      <c r="D123" s="282" t="s">
        <v>751</v>
      </c>
      <c r="E123" s="282" t="s">
        <v>743</v>
      </c>
      <c r="F123" s="282" t="s">
        <v>743</v>
      </c>
      <c r="G123" s="282" t="s">
        <v>743</v>
      </c>
      <c r="H123" s="282" t="s">
        <v>743</v>
      </c>
      <c r="I123" s="282" t="s">
        <v>743</v>
      </c>
      <c r="J123" s="282" t="s">
        <v>743</v>
      </c>
      <c r="K123" s="282" t="s">
        <v>743</v>
      </c>
      <c r="L123" s="282" t="s">
        <v>743</v>
      </c>
      <c r="M123" s="282" t="s">
        <v>743</v>
      </c>
      <c r="N123" s="282" t="s">
        <v>743</v>
      </c>
      <c r="O123" s="282" t="s">
        <v>743</v>
      </c>
      <c r="P123" s="282" t="s">
        <v>743</v>
      </c>
      <c r="Q123" s="282" t="s">
        <v>743</v>
      </c>
      <c r="R123" s="282" t="s">
        <v>743</v>
      </c>
      <c r="S123" s="282" t="s">
        <v>50</v>
      </c>
      <c r="T123" s="43"/>
      <c r="U123" s="43"/>
      <c r="V123" s="43"/>
      <c r="W123" s="43"/>
      <c r="X123" s="43"/>
      <c r="Y123" s="43"/>
      <c r="Z123" s="43"/>
      <c r="AA123" s="43"/>
      <c r="AB123" s="43"/>
      <c r="AC123" s="43"/>
      <c r="AD123" s="43"/>
      <c r="AE123" s="43"/>
      <c r="AF123" s="43"/>
      <c r="AG123" s="43"/>
      <c r="AH123" s="43"/>
      <c r="AI123" s="43"/>
      <c r="AJ123" s="353" t="s">
        <v>50</v>
      </c>
      <c r="AK123" s="353" t="s">
        <v>50</v>
      </c>
      <c r="AL123" s="353" t="s">
        <v>50</v>
      </c>
      <c r="AM123" s="353" t="s">
        <v>50</v>
      </c>
      <c r="AN123" s="353" t="s">
        <v>50</v>
      </c>
      <c r="AO123" s="353" t="s">
        <v>50</v>
      </c>
      <c r="AP123" s="353" t="s">
        <v>50</v>
      </c>
      <c r="AQ123" s="353" t="s">
        <v>50</v>
      </c>
      <c r="AR123" s="353" t="s">
        <v>50</v>
      </c>
      <c r="AS123" s="353" t="s">
        <v>50</v>
      </c>
      <c r="AT123" s="353" t="s">
        <v>50</v>
      </c>
      <c r="AU123" s="353" t="s">
        <v>50</v>
      </c>
      <c r="AV123" s="353" t="s">
        <v>50</v>
      </c>
      <c r="AW123" s="353" t="s">
        <v>50</v>
      </c>
      <c r="AX123" s="356"/>
      <c r="AY123" s="356"/>
      <c r="AZ123" s="356"/>
      <c r="BA123" s="356"/>
      <c r="BB123" s="356"/>
      <c r="BC123" s="356"/>
      <c r="BD123" s="356"/>
      <c r="BE123" s="356"/>
      <c r="BF123" s="356"/>
    </row>
    <row r="124" spans="1:58" s="289" customFormat="1" ht="18.75" customHeight="1" x14ac:dyDescent="0.45">
      <c r="A124" s="283"/>
      <c r="B124" s="200" t="s">
        <v>732</v>
      </c>
      <c r="C124" s="284" t="s">
        <v>856</v>
      </c>
      <c r="D124" s="293"/>
      <c r="E124" s="303"/>
      <c r="F124" s="303"/>
      <c r="G124" s="303"/>
      <c r="H124" s="303"/>
      <c r="I124" s="303"/>
      <c r="J124" s="303"/>
      <c r="K124" s="303"/>
      <c r="L124" s="303"/>
      <c r="M124" s="303"/>
      <c r="N124" s="303"/>
      <c r="O124" s="303"/>
      <c r="P124" s="303"/>
      <c r="Q124" s="303"/>
      <c r="R124" s="303"/>
      <c r="S124" s="171">
        <f>SUM(E124:R124)*D124</f>
        <v>0</v>
      </c>
      <c r="T124" s="283"/>
      <c r="U124" s="283"/>
      <c r="V124" s="283"/>
      <c r="W124" s="283"/>
      <c r="X124" s="283"/>
      <c r="Y124" s="283"/>
      <c r="Z124" s="283"/>
      <c r="AA124" s="283"/>
      <c r="AB124" s="283"/>
      <c r="AC124" s="283"/>
      <c r="AD124" s="283"/>
      <c r="AE124" s="283"/>
      <c r="AF124" s="283"/>
      <c r="AG124" s="283"/>
      <c r="AH124" s="283"/>
      <c r="AI124" s="283"/>
      <c r="AJ124" s="332">
        <f t="shared" ref="AJ124:AJ133" si="59">E124*$D124</f>
        <v>0</v>
      </c>
      <c r="AK124" s="332">
        <f t="shared" ref="AK124:AK133" si="60">F124*$D124</f>
        <v>0</v>
      </c>
      <c r="AL124" s="332">
        <f t="shared" ref="AL124:AL133" si="61">G124*$D124</f>
        <v>0</v>
      </c>
      <c r="AM124" s="332">
        <f t="shared" ref="AM124:AM133" si="62">H124*$D124</f>
        <v>0</v>
      </c>
      <c r="AN124" s="332">
        <f t="shared" ref="AN124:AN133" si="63">I124*$D124</f>
        <v>0</v>
      </c>
      <c r="AO124" s="332">
        <f t="shared" ref="AO124:AO133" si="64">J124*$D124</f>
        <v>0</v>
      </c>
      <c r="AP124" s="332">
        <f t="shared" ref="AP124:AP133" si="65">K124*$D124</f>
        <v>0</v>
      </c>
      <c r="AQ124" s="332">
        <f t="shared" ref="AQ124:AQ133" si="66">L124*$D124</f>
        <v>0</v>
      </c>
      <c r="AR124" s="332">
        <f t="shared" ref="AR124:AR133" si="67">M124*$D124</f>
        <v>0</v>
      </c>
      <c r="AS124" s="332">
        <f t="shared" ref="AS124:AS133" si="68">N124*$D124</f>
        <v>0</v>
      </c>
      <c r="AT124" s="332">
        <f t="shared" ref="AT124:AT133" si="69">O124*$D124</f>
        <v>0</v>
      </c>
      <c r="AU124" s="332">
        <f t="shared" ref="AU124:AU133" si="70">P124*$D124</f>
        <v>0</v>
      </c>
      <c r="AV124" s="332">
        <f t="shared" ref="AV124:AV133" si="71">Q124*$D124</f>
        <v>0</v>
      </c>
      <c r="AW124" s="332">
        <f t="shared" ref="AW124:AW133" si="72">R124*$D124</f>
        <v>0</v>
      </c>
      <c r="AX124" s="358"/>
      <c r="AY124" s="358"/>
      <c r="AZ124" s="358"/>
      <c r="BA124" s="358"/>
      <c r="BB124" s="358"/>
      <c r="BC124" s="358"/>
      <c r="BD124" s="358"/>
      <c r="BE124" s="358"/>
      <c r="BF124" s="358"/>
    </row>
    <row r="125" spans="1:58" s="289" customFormat="1" ht="18.75" customHeight="1" x14ac:dyDescent="0.45">
      <c r="A125" s="283"/>
      <c r="B125" s="200" t="s">
        <v>837</v>
      </c>
      <c r="C125" s="284" t="s">
        <v>856</v>
      </c>
      <c r="D125" s="293"/>
      <c r="E125" s="303"/>
      <c r="F125" s="303"/>
      <c r="G125" s="303"/>
      <c r="H125" s="303"/>
      <c r="I125" s="303"/>
      <c r="J125" s="303"/>
      <c r="K125" s="303"/>
      <c r="L125" s="303"/>
      <c r="M125" s="303"/>
      <c r="N125" s="303"/>
      <c r="O125" s="303"/>
      <c r="P125" s="303"/>
      <c r="Q125" s="303"/>
      <c r="R125" s="303"/>
      <c r="S125" s="171">
        <f t="shared" ref="S125:S133" si="73">SUM(E125:R125)</f>
        <v>0</v>
      </c>
      <c r="T125" s="283"/>
      <c r="U125" s="283"/>
      <c r="V125" s="283"/>
      <c r="W125" s="283"/>
      <c r="X125" s="283"/>
      <c r="Y125" s="283"/>
      <c r="Z125" s="283"/>
      <c r="AA125" s="283"/>
      <c r="AB125" s="283"/>
      <c r="AC125" s="283"/>
      <c r="AD125" s="283"/>
      <c r="AE125" s="283"/>
      <c r="AF125" s="283"/>
      <c r="AG125" s="283"/>
      <c r="AH125" s="283"/>
      <c r="AI125" s="283"/>
      <c r="AJ125" s="332">
        <f t="shared" si="59"/>
        <v>0</v>
      </c>
      <c r="AK125" s="332">
        <f t="shared" si="60"/>
        <v>0</v>
      </c>
      <c r="AL125" s="332">
        <f t="shared" si="61"/>
        <v>0</v>
      </c>
      <c r="AM125" s="332">
        <f t="shared" si="62"/>
        <v>0</v>
      </c>
      <c r="AN125" s="332">
        <f t="shared" si="63"/>
        <v>0</v>
      </c>
      <c r="AO125" s="332">
        <f t="shared" si="64"/>
        <v>0</v>
      </c>
      <c r="AP125" s="332">
        <f t="shared" si="65"/>
        <v>0</v>
      </c>
      <c r="AQ125" s="332">
        <f t="shared" si="66"/>
        <v>0</v>
      </c>
      <c r="AR125" s="332">
        <f t="shared" si="67"/>
        <v>0</v>
      </c>
      <c r="AS125" s="332">
        <f t="shared" si="68"/>
        <v>0</v>
      </c>
      <c r="AT125" s="332">
        <f t="shared" si="69"/>
        <v>0</v>
      </c>
      <c r="AU125" s="332">
        <f t="shared" si="70"/>
        <v>0</v>
      </c>
      <c r="AV125" s="332">
        <f t="shared" si="71"/>
        <v>0</v>
      </c>
      <c r="AW125" s="332">
        <f t="shared" si="72"/>
        <v>0</v>
      </c>
      <c r="AX125" s="358"/>
      <c r="AY125" s="358"/>
      <c r="AZ125" s="358"/>
      <c r="BA125" s="358"/>
      <c r="BB125" s="358"/>
      <c r="BC125" s="358"/>
      <c r="BD125" s="358"/>
      <c r="BE125" s="358"/>
      <c r="BF125" s="358"/>
    </row>
    <row r="126" spans="1:58" s="289" customFormat="1" ht="18.75" customHeight="1" x14ac:dyDescent="0.45">
      <c r="A126" s="283"/>
      <c r="B126" s="200" t="s">
        <v>838</v>
      </c>
      <c r="C126" s="284" t="s">
        <v>856</v>
      </c>
      <c r="D126" s="293"/>
      <c r="E126" s="303"/>
      <c r="F126" s="303"/>
      <c r="G126" s="303"/>
      <c r="H126" s="303"/>
      <c r="I126" s="303"/>
      <c r="J126" s="303"/>
      <c r="K126" s="303"/>
      <c r="L126" s="303"/>
      <c r="M126" s="303"/>
      <c r="N126" s="303"/>
      <c r="O126" s="303"/>
      <c r="P126" s="303"/>
      <c r="Q126" s="303"/>
      <c r="R126" s="303"/>
      <c r="S126" s="171">
        <f t="shared" si="73"/>
        <v>0</v>
      </c>
      <c r="T126" s="283"/>
      <c r="U126" s="283"/>
      <c r="V126" s="283"/>
      <c r="W126" s="283"/>
      <c r="X126" s="283"/>
      <c r="Y126" s="283"/>
      <c r="Z126" s="283"/>
      <c r="AA126" s="283"/>
      <c r="AB126" s="283"/>
      <c r="AC126" s="283"/>
      <c r="AD126" s="283"/>
      <c r="AE126" s="283"/>
      <c r="AF126" s="283"/>
      <c r="AG126" s="283"/>
      <c r="AH126" s="283"/>
      <c r="AI126" s="283"/>
      <c r="AJ126" s="332">
        <f t="shared" si="59"/>
        <v>0</v>
      </c>
      <c r="AK126" s="332">
        <f t="shared" si="60"/>
        <v>0</v>
      </c>
      <c r="AL126" s="332">
        <f t="shared" si="61"/>
        <v>0</v>
      </c>
      <c r="AM126" s="332">
        <f t="shared" si="62"/>
        <v>0</v>
      </c>
      <c r="AN126" s="332">
        <f t="shared" si="63"/>
        <v>0</v>
      </c>
      <c r="AO126" s="332">
        <f t="shared" si="64"/>
        <v>0</v>
      </c>
      <c r="AP126" s="332">
        <f t="shared" si="65"/>
        <v>0</v>
      </c>
      <c r="AQ126" s="332">
        <f t="shared" si="66"/>
        <v>0</v>
      </c>
      <c r="AR126" s="332">
        <f t="shared" si="67"/>
        <v>0</v>
      </c>
      <c r="AS126" s="332">
        <f t="shared" si="68"/>
        <v>0</v>
      </c>
      <c r="AT126" s="332">
        <f t="shared" si="69"/>
        <v>0</v>
      </c>
      <c r="AU126" s="332">
        <f t="shared" si="70"/>
        <v>0</v>
      </c>
      <c r="AV126" s="332">
        <f t="shared" si="71"/>
        <v>0</v>
      </c>
      <c r="AW126" s="332">
        <f t="shared" si="72"/>
        <v>0</v>
      </c>
      <c r="AX126" s="358"/>
      <c r="AY126" s="358"/>
      <c r="AZ126" s="358"/>
      <c r="BA126" s="358"/>
      <c r="BB126" s="358"/>
      <c r="BC126" s="358"/>
      <c r="BD126" s="358"/>
      <c r="BE126" s="358"/>
      <c r="BF126" s="358"/>
    </row>
    <row r="127" spans="1:58" s="289" customFormat="1" ht="18.75" customHeight="1" x14ac:dyDescent="0.45">
      <c r="A127" s="283"/>
      <c r="B127" s="200" t="s">
        <v>839</v>
      </c>
      <c r="C127" s="284" t="s">
        <v>856</v>
      </c>
      <c r="D127" s="293"/>
      <c r="E127" s="303"/>
      <c r="F127" s="303"/>
      <c r="G127" s="303"/>
      <c r="H127" s="303"/>
      <c r="I127" s="303"/>
      <c r="J127" s="303"/>
      <c r="K127" s="303"/>
      <c r="L127" s="303"/>
      <c r="M127" s="303"/>
      <c r="N127" s="303"/>
      <c r="O127" s="303"/>
      <c r="P127" s="303"/>
      <c r="Q127" s="303"/>
      <c r="R127" s="303"/>
      <c r="S127" s="171">
        <f t="shared" si="73"/>
        <v>0</v>
      </c>
      <c r="T127" s="283"/>
      <c r="U127" s="283"/>
      <c r="V127" s="283"/>
      <c r="W127" s="283"/>
      <c r="X127" s="283"/>
      <c r="Y127" s="283"/>
      <c r="Z127" s="283"/>
      <c r="AA127" s="283"/>
      <c r="AB127" s="283"/>
      <c r="AC127" s="283"/>
      <c r="AD127" s="283"/>
      <c r="AE127" s="283"/>
      <c r="AF127" s="283"/>
      <c r="AG127" s="283"/>
      <c r="AH127" s="283"/>
      <c r="AI127" s="283"/>
      <c r="AJ127" s="332">
        <f t="shared" si="59"/>
        <v>0</v>
      </c>
      <c r="AK127" s="332">
        <f t="shared" si="60"/>
        <v>0</v>
      </c>
      <c r="AL127" s="332">
        <f t="shared" si="61"/>
        <v>0</v>
      </c>
      <c r="AM127" s="332">
        <f t="shared" si="62"/>
        <v>0</v>
      </c>
      <c r="AN127" s="332">
        <f t="shared" si="63"/>
        <v>0</v>
      </c>
      <c r="AO127" s="332">
        <f t="shared" si="64"/>
        <v>0</v>
      </c>
      <c r="AP127" s="332">
        <f t="shared" si="65"/>
        <v>0</v>
      </c>
      <c r="AQ127" s="332">
        <f t="shared" si="66"/>
        <v>0</v>
      </c>
      <c r="AR127" s="332">
        <f t="shared" si="67"/>
        <v>0</v>
      </c>
      <c r="AS127" s="332">
        <f t="shared" si="68"/>
        <v>0</v>
      </c>
      <c r="AT127" s="332">
        <f t="shared" si="69"/>
        <v>0</v>
      </c>
      <c r="AU127" s="332">
        <f t="shared" si="70"/>
        <v>0</v>
      </c>
      <c r="AV127" s="332">
        <f t="shared" si="71"/>
        <v>0</v>
      </c>
      <c r="AW127" s="332">
        <f t="shared" si="72"/>
        <v>0</v>
      </c>
      <c r="AX127" s="358"/>
      <c r="AY127" s="358"/>
      <c r="AZ127" s="358"/>
      <c r="BA127" s="358"/>
      <c r="BB127" s="358"/>
      <c r="BC127" s="358"/>
      <c r="BD127" s="358"/>
      <c r="BE127" s="358"/>
      <c r="BF127" s="358"/>
    </row>
    <row r="128" spans="1:58" s="289" customFormat="1" ht="18.75" customHeight="1" x14ac:dyDescent="0.45">
      <c r="A128" s="283"/>
      <c r="B128" s="200" t="s">
        <v>840</v>
      </c>
      <c r="C128" s="284" t="s">
        <v>856</v>
      </c>
      <c r="D128" s="293"/>
      <c r="E128" s="303"/>
      <c r="F128" s="303"/>
      <c r="G128" s="303"/>
      <c r="H128" s="303"/>
      <c r="I128" s="303"/>
      <c r="J128" s="303"/>
      <c r="K128" s="303"/>
      <c r="L128" s="303"/>
      <c r="M128" s="303"/>
      <c r="N128" s="303"/>
      <c r="O128" s="303"/>
      <c r="P128" s="303"/>
      <c r="Q128" s="303"/>
      <c r="R128" s="303"/>
      <c r="S128" s="171">
        <f t="shared" si="73"/>
        <v>0</v>
      </c>
      <c r="T128" s="283"/>
      <c r="U128" s="283"/>
      <c r="V128" s="283"/>
      <c r="W128" s="283"/>
      <c r="X128" s="283"/>
      <c r="Y128" s="283"/>
      <c r="Z128" s="283"/>
      <c r="AA128" s="283"/>
      <c r="AB128" s="283"/>
      <c r="AC128" s="283"/>
      <c r="AD128" s="283"/>
      <c r="AE128" s="283"/>
      <c r="AF128" s="283"/>
      <c r="AG128" s="283"/>
      <c r="AH128" s="283"/>
      <c r="AI128" s="283"/>
      <c r="AJ128" s="332">
        <f t="shared" si="59"/>
        <v>0</v>
      </c>
      <c r="AK128" s="332">
        <f t="shared" si="60"/>
        <v>0</v>
      </c>
      <c r="AL128" s="332">
        <f t="shared" si="61"/>
        <v>0</v>
      </c>
      <c r="AM128" s="332">
        <f t="shared" si="62"/>
        <v>0</v>
      </c>
      <c r="AN128" s="332">
        <f t="shared" si="63"/>
        <v>0</v>
      </c>
      <c r="AO128" s="332">
        <f t="shared" si="64"/>
        <v>0</v>
      </c>
      <c r="AP128" s="332">
        <f t="shared" si="65"/>
        <v>0</v>
      </c>
      <c r="AQ128" s="332">
        <f t="shared" si="66"/>
        <v>0</v>
      </c>
      <c r="AR128" s="332">
        <f t="shared" si="67"/>
        <v>0</v>
      </c>
      <c r="AS128" s="332">
        <f t="shared" si="68"/>
        <v>0</v>
      </c>
      <c r="AT128" s="332">
        <f t="shared" si="69"/>
        <v>0</v>
      </c>
      <c r="AU128" s="332">
        <f t="shared" si="70"/>
        <v>0</v>
      </c>
      <c r="AV128" s="332">
        <f t="shared" si="71"/>
        <v>0</v>
      </c>
      <c r="AW128" s="332">
        <f t="shared" si="72"/>
        <v>0</v>
      </c>
      <c r="AX128" s="358"/>
      <c r="AY128" s="358"/>
      <c r="AZ128" s="358"/>
      <c r="BA128" s="358"/>
      <c r="BB128" s="358"/>
      <c r="BC128" s="358"/>
      <c r="BD128" s="358"/>
      <c r="BE128" s="358"/>
      <c r="BF128" s="358"/>
    </row>
    <row r="129" spans="1:58" s="289" customFormat="1" ht="18.75" customHeight="1" x14ac:dyDescent="0.45">
      <c r="A129" s="283"/>
      <c r="B129" s="200" t="s">
        <v>841</v>
      </c>
      <c r="C129" s="284" t="s">
        <v>856</v>
      </c>
      <c r="D129" s="293"/>
      <c r="E129" s="303"/>
      <c r="F129" s="303"/>
      <c r="G129" s="303"/>
      <c r="H129" s="303"/>
      <c r="I129" s="303"/>
      <c r="J129" s="303"/>
      <c r="K129" s="303"/>
      <c r="L129" s="303"/>
      <c r="M129" s="303"/>
      <c r="N129" s="303"/>
      <c r="O129" s="303"/>
      <c r="P129" s="303"/>
      <c r="Q129" s="303"/>
      <c r="R129" s="303"/>
      <c r="S129" s="171">
        <f t="shared" si="73"/>
        <v>0</v>
      </c>
      <c r="T129" s="283"/>
      <c r="U129" s="283"/>
      <c r="V129" s="283"/>
      <c r="W129" s="283"/>
      <c r="X129" s="283"/>
      <c r="Y129" s="283"/>
      <c r="Z129" s="283"/>
      <c r="AA129" s="283"/>
      <c r="AB129" s="283"/>
      <c r="AC129" s="283"/>
      <c r="AD129" s="283"/>
      <c r="AE129" s="283"/>
      <c r="AF129" s="283"/>
      <c r="AG129" s="283"/>
      <c r="AH129" s="283"/>
      <c r="AI129" s="283"/>
      <c r="AJ129" s="332">
        <f t="shared" si="59"/>
        <v>0</v>
      </c>
      <c r="AK129" s="332">
        <f t="shared" si="60"/>
        <v>0</v>
      </c>
      <c r="AL129" s="332">
        <f t="shared" si="61"/>
        <v>0</v>
      </c>
      <c r="AM129" s="332">
        <f t="shared" si="62"/>
        <v>0</v>
      </c>
      <c r="AN129" s="332">
        <f t="shared" si="63"/>
        <v>0</v>
      </c>
      <c r="AO129" s="332">
        <f t="shared" si="64"/>
        <v>0</v>
      </c>
      <c r="AP129" s="332">
        <f t="shared" si="65"/>
        <v>0</v>
      </c>
      <c r="AQ129" s="332">
        <f t="shared" si="66"/>
        <v>0</v>
      </c>
      <c r="AR129" s="332">
        <f t="shared" si="67"/>
        <v>0</v>
      </c>
      <c r="AS129" s="332">
        <f t="shared" si="68"/>
        <v>0</v>
      </c>
      <c r="AT129" s="332">
        <f t="shared" si="69"/>
        <v>0</v>
      </c>
      <c r="AU129" s="332">
        <f t="shared" si="70"/>
        <v>0</v>
      </c>
      <c r="AV129" s="332">
        <f t="shared" si="71"/>
        <v>0</v>
      </c>
      <c r="AW129" s="332">
        <f t="shared" si="72"/>
        <v>0</v>
      </c>
      <c r="AX129" s="358"/>
      <c r="AY129" s="358"/>
      <c r="AZ129" s="358"/>
      <c r="BA129" s="358"/>
      <c r="BB129" s="358"/>
      <c r="BC129" s="358"/>
      <c r="BD129" s="358"/>
      <c r="BE129" s="358"/>
      <c r="BF129" s="358"/>
    </row>
    <row r="130" spans="1:58" s="289" customFormat="1" ht="18.75" customHeight="1" x14ac:dyDescent="0.45">
      <c r="A130" s="283"/>
      <c r="B130" s="200" t="s">
        <v>842</v>
      </c>
      <c r="C130" s="284" t="s">
        <v>856</v>
      </c>
      <c r="D130" s="293"/>
      <c r="E130" s="303"/>
      <c r="F130" s="303"/>
      <c r="G130" s="303"/>
      <c r="H130" s="303"/>
      <c r="I130" s="303"/>
      <c r="J130" s="303"/>
      <c r="K130" s="303"/>
      <c r="L130" s="303"/>
      <c r="M130" s="303"/>
      <c r="N130" s="303"/>
      <c r="O130" s="303"/>
      <c r="P130" s="303"/>
      <c r="Q130" s="303"/>
      <c r="R130" s="303"/>
      <c r="S130" s="171">
        <f t="shared" si="73"/>
        <v>0</v>
      </c>
      <c r="T130" s="283"/>
      <c r="U130" s="283"/>
      <c r="V130" s="283"/>
      <c r="W130" s="283"/>
      <c r="X130" s="283"/>
      <c r="Y130" s="283"/>
      <c r="Z130" s="283"/>
      <c r="AA130" s="283"/>
      <c r="AB130" s="283"/>
      <c r="AC130" s="283"/>
      <c r="AD130" s="283"/>
      <c r="AE130" s="283"/>
      <c r="AF130" s="283"/>
      <c r="AG130" s="283"/>
      <c r="AH130" s="283"/>
      <c r="AI130" s="283"/>
      <c r="AJ130" s="332">
        <f t="shared" si="59"/>
        <v>0</v>
      </c>
      <c r="AK130" s="332">
        <f t="shared" si="60"/>
        <v>0</v>
      </c>
      <c r="AL130" s="332">
        <f t="shared" si="61"/>
        <v>0</v>
      </c>
      <c r="AM130" s="332">
        <f t="shared" si="62"/>
        <v>0</v>
      </c>
      <c r="AN130" s="332">
        <f t="shared" si="63"/>
        <v>0</v>
      </c>
      <c r="AO130" s="332">
        <f t="shared" si="64"/>
        <v>0</v>
      </c>
      <c r="AP130" s="332">
        <f t="shared" si="65"/>
        <v>0</v>
      </c>
      <c r="AQ130" s="332">
        <f t="shared" si="66"/>
        <v>0</v>
      </c>
      <c r="AR130" s="332">
        <f t="shared" si="67"/>
        <v>0</v>
      </c>
      <c r="AS130" s="332">
        <f t="shared" si="68"/>
        <v>0</v>
      </c>
      <c r="AT130" s="332">
        <f t="shared" si="69"/>
        <v>0</v>
      </c>
      <c r="AU130" s="332">
        <f t="shared" si="70"/>
        <v>0</v>
      </c>
      <c r="AV130" s="332">
        <f t="shared" si="71"/>
        <v>0</v>
      </c>
      <c r="AW130" s="332">
        <f t="shared" si="72"/>
        <v>0</v>
      </c>
      <c r="AX130" s="358"/>
      <c r="AY130" s="358"/>
      <c r="AZ130" s="358"/>
      <c r="BA130" s="358"/>
      <c r="BB130" s="358"/>
      <c r="BC130" s="358"/>
      <c r="BD130" s="358"/>
      <c r="BE130" s="358"/>
      <c r="BF130" s="358"/>
    </row>
    <row r="131" spans="1:58" s="289" customFormat="1" ht="18.75" customHeight="1" x14ac:dyDescent="0.45">
      <c r="A131" s="283"/>
      <c r="B131" s="200" t="s">
        <v>843</v>
      </c>
      <c r="C131" s="284" t="s">
        <v>856</v>
      </c>
      <c r="D131" s="293"/>
      <c r="E131" s="303"/>
      <c r="F131" s="303"/>
      <c r="G131" s="303"/>
      <c r="H131" s="303"/>
      <c r="I131" s="303"/>
      <c r="J131" s="303"/>
      <c r="K131" s="303"/>
      <c r="L131" s="303"/>
      <c r="M131" s="303"/>
      <c r="N131" s="303"/>
      <c r="O131" s="303"/>
      <c r="P131" s="303"/>
      <c r="Q131" s="303"/>
      <c r="R131" s="303"/>
      <c r="S131" s="171">
        <f t="shared" si="73"/>
        <v>0</v>
      </c>
      <c r="T131" s="283"/>
      <c r="U131" s="283"/>
      <c r="V131" s="283"/>
      <c r="W131" s="283"/>
      <c r="X131" s="283"/>
      <c r="Y131" s="283"/>
      <c r="Z131" s="283"/>
      <c r="AA131" s="283"/>
      <c r="AB131" s="283"/>
      <c r="AC131" s="283"/>
      <c r="AD131" s="283"/>
      <c r="AE131" s="283"/>
      <c r="AF131" s="283"/>
      <c r="AG131" s="283"/>
      <c r="AH131" s="283"/>
      <c r="AI131" s="283"/>
      <c r="AJ131" s="332">
        <f t="shared" si="59"/>
        <v>0</v>
      </c>
      <c r="AK131" s="332">
        <f t="shared" si="60"/>
        <v>0</v>
      </c>
      <c r="AL131" s="332">
        <f t="shared" si="61"/>
        <v>0</v>
      </c>
      <c r="AM131" s="332">
        <f t="shared" si="62"/>
        <v>0</v>
      </c>
      <c r="AN131" s="332">
        <f t="shared" si="63"/>
        <v>0</v>
      </c>
      <c r="AO131" s="332">
        <f t="shared" si="64"/>
        <v>0</v>
      </c>
      <c r="AP131" s="332">
        <f t="shared" si="65"/>
        <v>0</v>
      </c>
      <c r="AQ131" s="332">
        <f t="shared" si="66"/>
        <v>0</v>
      </c>
      <c r="AR131" s="332">
        <f t="shared" si="67"/>
        <v>0</v>
      </c>
      <c r="AS131" s="332">
        <f t="shared" si="68"/>
        <v>0</v>
      </c>
      <c r="AT131" s="332">
        <f t="shared" si="69"/>
        <v>0</v>
      </c>
      <c r="AU131" s="332">
        <f t="shared" si="70"/>
        <v>0</v>
      </c>
      <c r="AV131" s="332">
        <f t="shared" si="71"/>
        <v>0</v>
      </c>
      <c r="AW131" s="332">
        <f t="shared" si="72"/>
        <v>0</v>
      </c>
      <c r="AX131" s="358"/>
      <c r="AY131" s="358"/>
      <c r="AZ131" s="358"/>
      <c r="BA131" s="358"/>
      <c r="BB131" s="358"/>
      <c r="BC131" s="358"/>
      <c r="BD131" s="358"/>
      <c r="BE131" s="358"/>
      <c r="BF131" s="358"/>
    </row>
    <row r="132" spans="1:58" s="289" customFormat="1" ht="18.75" customHeight="1" x14ac:dyDescent="0.45">
      <c r="A132" s="283"/>
      <c r="B132" s="200" t="s">
        <v>844</v>
      </c>
      <c r="C132" s="284" t="s">
        <v>856</v>
      </c>
      <c r="D132" s="293"/>
      <c r="E132" s="303"/>
      <c r="F132" s="303"/>
      <c r="G132" s="303"/>
      <c r="H132" s="303"/>
      <c r="I132" s="303"/>
      <c r="J132" s="303"/>
      <c r="K132" s="303"/>
      <c r="L132" s="303"/>
      <c r="M132" s="303"/>
      <c r="N132" s="303"/>
      <c r="O132" s="303"/>
      <c r="P132" s="303"/>
      <c r="Q132" s="303"/>
      <c r="R132" s="303"/>
      <c r="S132" s="171">
        <f t="shared" si="73"/>
        <v>0</v>
      </c>
      <c r="T132" s="283"/>
      <c r="U132" s="283"/>
      <c r="V132" s="283"/>
      <c r="W132" s="283"/>
      <c r="X132" s="283"/>
      <c r="Y132" s="283"/>
      <c r="Z132" s="283"/>
      <c r="AA132" s="283"/>
      <c r="AB132" s="283"/>
      <c r="AC132" s="283"/>
      <c r="AD132" s="283"/>
      <c r="AE132" s="283"/>
      <c r="AF132" s="283"/>
      <c r="AG132" s="283"/>
      <c r="AH132" s="283"/>
      <c r="AI132" s="283"/>
      <c r="AJ132" s="332">
        <f t="shared" si="59"/>
        <v>0</v>
      </c>
      <c r="AK132" s="332">
        <f t="shared" si="60"/>
        <v>0</v>
      </c>
      <c r="AL132" s="332">
        <f t="shared" si="61"/>
        <v>0</v>
      </c>
      <c r="AM132" s="332">
        <f t="shared" si="62"/>
        <v>0</v>
      </c>
      <c r="AN132" s="332">
        <f t="shared" si="63"/>
        <v>0</v>
      </c>
      <c r="AO132" s="332">
        <f t="shared" si="64"/>
        <v>0</v>
      </c>
      <c r="AP132" s="332">
        <f t="shared" si="65"/>
        <v>0</v>
      </c>
      <c r="AQ132" s="332">
        <f t="shared" si="66"/>
        <v>0</v>
      </c>
      <c r="AR132" s="332">
        <f t="shared" si="67"/>
        <v>0</v>
      </c>
      <c r="AS132" s="332">
        <f t="shared" si="68"/>
        <v>0</v>
      </c>
      <c r="AT132" s="332">
        <f t="shared" si="69"/>
        <v>0</v>
      </c>
      <c r="AU132" s="332">
        <f t="shared" si="70"/>
        <v>0</v>
      </c>
      <c r="AV132" s="332">
        <f t="shared" si="71"/>
        <v>0</v>
      </c>
      <c r="AW132" s="332">
        <f t="shared" si="72"/>
        <v>0</v>
      </c>
      <c r="AX132" s="358"/>
      <c r="AY132" s="358"/>
      <c r="AZ132" s="358"/>
      <c r="BA132" s="358"/>
      <c r="BB132" s="358"/>
      <c r="BC132" s="358"/>
      <c r="BD132" s="358"/>
      <c r="BE132" s="358"/>
      <c r="BF132" s="358"/>
    </row>
    <row r="133" spans="1:58" s="289" customFormat="1" ht="18.75" customHeight="1" x14ac:dyDescent="0.45">
      <c r="A133" s="283"/>
      <c r="B133" s="200" t="s">
        <v>845</v>
      </c>
      <c r="C133" s="284" t="s">
        <v>856</v>
      </c>
      <c r="D133" s="293"/>
      <c r="E133" s="303"/>
      <c r="F133" s="303"/>
      <c r="G133" s="303"/>
      <c r="H133" s="303"/>
      <c r="I133" s="303"/>
      <c r="J133" s="303"/>
      <c r="K133" s="303"/>
      <c r="L133" s="303"/>
      <c r="M133" s="303"/>
      <c r="N133" s="303"/>
      <c r="O133" s="303"/>
      <c r="P133" s="303"/>
      <c r="Q133" s="303"/>
      <c r="R133" s="303"/>
      <c r="S133" s="171">
        <f t="shared" si="73"/>
        <v>0</v>
      </c>
      <c r="T133" s="283"/>
      <c r="U133" s="283"/>
      <c r="V133" s="283"/>
      <c r="W133" s="283"/>
      <c r="X133" s="283"/>
      <c r="Y133" s="283"/>
      <c r="Z133" s="283"/>
      <c r="AA133" s="283"/>
      <c r="AB133" s="283"/>
      <c r="AC133" s="283"/>
      <c r="AD133" s="283"/>
      <c r="AE133" s="283"/>
      <c r="AF133" s="283"/>
      <c r="AG133" s="283"/>
      <c r="AH133" s="283"/>
      <c r="AI133" s="283"/>
      <c r="AJ133" s="332">
        <f t="shared" si="59"/>
        <v>0</v>
      </c>
      <c r="AK133" s="332">
        <f t="shared" si="60"/>
        <v>0</v>
      </c>
      <c r="AL133" s="332">
        <f t="shared" si="61"/>
        <v>0</v>
      </c>
      <c r="AM133" s="332">
        <f t="shared" si="62"/>
        <v>0</v>
      </c>
      <c r="AN133" s="332">
        <f t="shared" si="63"/>
        <v>0</v>
      </c>
      <c r="AO133" s="332">
        <f t="shared" si="64"/>
        <v>0</v>
      </c>
      <c r="AP133" s="332">
        <f t="shared" si="65"/>
        <v>0</v>
      </c>
      <c r="AQ133" s="332">
        <f t="shared" si="66"/>
        <v>0</v>
      </c>
      <c r="AR133" s="332">
        <f t="shared" si="67"/>
        <v>0</v>
      </c>
      <c r="AS133" s="332">
        <f t="shared" si="68"/>
        <v>0</v>
      </c>
      <c r="AT133" s="332">
        <f t="shared" si="69"/>
        <v>0</v>
      </c>
      <c r="AU133" s="332">
        <f t="shared" si="70"/>
        <v>0</v>
      </c>
      <c r="AV133" s="332">
        <f t="shared" si="71"/>
        <v>0</v>
      </c>
      <c r="AW133" s="332">
        <f t="shared" si="72"/>
        <v>0</v>
      </c>
      <c r="AX133" s="358"/>
      <c r="AY133" s="358"/>
      <c r="AZ133" s="358"/>
      <c r="BA133" s="358"/>
      <c r="BB133" s="358"/>
      <c r="BC133" s="358"/>
      <c r="BD133" s="358"/>
      <c r="BE133" s="358"/>
      <c r="BF133" s="358"/>
    </row>
    <row r="134" spans="1:58" s="279" customFormat="1" x14ac:dyDescent="0.45">
      <c r="A134" s="43"/>
      <c r="B134" s="290"/>
      <c r="C134" s="43"/>
      <c r="D134" s="43"/>
      <c r="E134" s="291">
        <f>SUM(E124:E133)</f>
        <v>0</v>
      </c>
      <c r="F134" s="291"/>
      <c r="G134" s="291"/>
      <c r="H134" s="291"/>
      <c r="I134" s="291"/>
      <c r="J134" s="291"/>
      <c r="K134" s="291"/>
      <c r="L134" s="291"/>
      <c r="M134" s="291"/>
      <c r="N134" s="291"/>
      <c r="O134" s="291"/>
      <c r="P134" s="291"/>
      <c r="Q134" s="291"/>
      <c r="R134" s="291"/>
      <c r="S134" s="291">
        <f>SUM(S124:S133)</f>
        <v>0</v>
      </c>
      <c r="T134" s="43"/>
      <c r="U134" s="43"/>
      <c r="V134" s="43"/>
      <c r="W134" s="43"/>
      <c r="X134" s="43"/>
      <c r="Y134" s="43"/>
      <c r="Z134" s="43"/>
      <c r="AA134" s="43"/>
      <c r="AB134" s="43"/>
      <c r="AC134" s="43"/>
      <c r="AD134" s="43"/>
      <c r="AE134" s="43"/>
      <c r="AF134" s="43"/>
      <c r="AG134" s="43"/>
      <c r="AH134" s="43"/>
      <c r="AI134" s="43"/>
      <c r="AJ134" s="355">
        <f>SUM(AJ124:AJ133)</f>
        <v>0</v>
      </c>
      <c r="AK134" s="355">
        <f>SUM(AK124:AK133)</f>
        <v>0</v>
      </c>
      <c r="AL134" s="355">
        <f t="shared" ref="AL134:AW134" si="74">SUM(AL124:AL133)</f>
        <v>0</v>
      </c>
      <c r="AM134" s="355">
        <f t="shared" si="74"/>
        <v>0</v>
      </c>
      <c r="AN134" s="355">
        <f t="shared" si="74"/>
        <v>0</v>
      </c>
      <c r="AO134" s="355">
        <f t="shared" si="74"/>
        <v>0</v>
      </c>
      <c r="AP134" s="355">
        <f t="shared" si="74"/>
        <v>0</v>
      </c>
      <c r="AQ134" s="355">
        <f t="shared" si="74"/>
        <v>0</v>
      </c>
      <c r="AR134" s="355">
        <f t="shared" si="74"/>
        <v>0</v>
      </c>
      <c r="AS134" s="355">
        <f t="shared" si="74"/>
        <v>0</v>
      </c>
      <c r="AT134" s="355">
        <f t="shared" si="74"/>
        <v>0</v>
      </c>
      <c r="AU134" s="355">
        <f t="shared" si="74"/>
        <v>0</v>
      </c>
      <c r="AV134" s="355">
        <f t="shared" si="74"/>
        <v>0</v>
      </c>
      <c r="AW134" s="355">
        <f t="shared" si="74"/>
        <v>0</v>
      </c>
      <c r="AX134" s="356"/>
      <c r="AY134" s="356"/>
      <c r="AZ134" s="356"/>
      <c r="BA134" s="356"/>
      <c r="BB134" s="356"/>
      <c r="BC134" s="356"/>
      <c r="BD134" s="356"/>
      <c r="BE134" s="356"/>
      <c r="BF134" s="356"/>
    </row>
    <row r="135" spans="1:58" s="279" customFormat="1" ht="15" x14ac:dyDescent="0.45">
      <c r="A135" s="43"/>
      <c r="B135" s="200" t="s">
        <v>846</v>
      </c>
      <c r="C135" s="414" t="s">
        <v>758</v>
      </c>
      <c r="D135" s="414"/>
      <c r="E135" s="414"/>
      <c r="F135" s="414"/>
      <c r="G135" s="414"/>
      <c r="H135" s="414"/>
      <c r="I135" s="414"/>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339"/>
      <c r="AK135" s="339"/>
      <c r="AL135" s="339"/>
      <c r="AM135" s="339"/>
      <c r="AN135" s="339"/>
      <c r="AO135" s="339"/>
      <c r="AP135" s="339"/>
      <c r="AQ135" s="339"/>
      <c r="AR135" s="339"/>
      <c r="AS135" s="339"/>
      <c r="AT135" s="339"/>
      <c r="AU135" s="339"/>
      <c r="AV135" s="339"/>
      <c r="AW135" s="339"/>
      <c r="AX135" s="356"/>
      <c r="AY135" s="356"/>
      <c r="AZ135" s="356"/>
      <c r="BA135" s="356"/>
      <c r="BB135" s="356"/>
      <c r="BC135" s="356"/>
      <c r="BD135" s="356"/>
      <c r="BE135" s="356"/>
      <c r="BF135" s="356"/>
    </row>
    <row r="136" spans="1:58" s="279" customFormat="1" ht="15" x14ac:dyDescent="0.45">
      <c r="A136" s="43"/>
      <c r="B136" s="164"/>
      <c r="C136" s="537"/>
      <c r="D136" s="538"/>
      <c r="E136" s="538"/>
      <c r="F136" s="538"/>
      <c r="G136" s="538"/>
      <c r="H136" s="538"/>
      <c r="I136" s="539"/>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339"/>
      <c r="AK136" s="339"/>
      <c r="AL136" s="339"/>
      <c r="AM136" s="339"/>
      <c r="AN136" s="339"/>
      <c r="AO136" s="339"/>
      <c r="AP136" s="339"/>
      <c r="AQ136" s="339"/>
      <c r="AR136" s="339"/>
      <c r="AS136" s="339"/>
      <c r="AT136" s="339"/>
      <c r="AU136" s="339"/>
      <c r="AV136" s="339"/>
      <c r="AW136" s="339"/>
      <c r="AX136" s="356"/>
      <c r="AY136" s="356"/>
      <c r="AZ136" s="356"/>
      <c r="BA136" s="356"/>
      <c r="BB136" s="356"/>
      <c r="BC136" s="356"/>
      <c r="BD136" s="356"/>
      <c r="BE136" s="356"/>
      <c r="BF136" s="356"/>
    </row>
    <row r="137" spans="1:58" s="279" customFormat="1" ht="15" x14ac:dyDescent="0.45">
      <c r="A137" s="43"/>
      <c r="B137" s="164"/>
      <c r="C137" s="540"/>
      <c r="D137" s="541"/>
      <c r="E137" s="541"/>
      <c r="F137" s="541"/>
      <c r="G137" s="541"/>
      <c r="H137" s="541"/>
      <c r="I137" s="542"/>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339"/>
      <c r="AK137" s="339"/>
      <c r="AL137" s="339"/>
      <c r="AM137" s="339"/>
      <c r="AN137" s="339"/>
      <c r="AO137" s="339"/>
      <c r="AP137" s="339"/>
      <c r="AQ137" s="339"/>
      <c r="AR137" s="339"/>
      <c r="AS137" s="339"/>
      <c r="AT137" s="339"/>
      <c r="AU137" s="339"/>
      <c r="AV137" s="339"/>
      <c r="AW137" s="339"/>
      <c r="AX137" s="356"/>
      <c r="AY137" s="356"/>
      <c r="AZ137" s="356"/>
      <c r="BA137" s="356"/>
      <c r="BB137" s="356"/>
      <c r="BC137" s="356"/>
      <c r="BD137" s="356"/>
      <c r="BE137" s="356"/>
      <c r="BF137" s="356"/>
    </row>
    <row r="138" spans="1:58" s="279" customFormat="1" ht="15" x14ac:dyDescent="0.45">
      <c r="A138" s="43"/>
      <c r="B138" s="164"/>
      <c r="C138" s="540"/>
      <c r="D138" s="541"/>
      <c r="E138" s="541"/>
      <c r="F138" s="541"/>
      <c r="G138" s="541"/>
      <c r="H138" s="541"/>
      <c r="I138" s="542"/>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339"/>
      <c r="AK138" s="339"/>
      <c r="AL138" s="339"/>
      <c r="AM138" s="339"/>
      <c r="AN138" s="339"/>
      <c r="AO138" s="339"/>
      <c r="AP138" s="339"/>
      <c r="AQ138" s="339"/>
      <c r="AR138" s="339"/>
      <c r="AS138" s="339"/>
      <c r="AT138" s="339"/>
      <c r="AU138" s="339"/>
      <c r="AV138" s="339"/>
      <c r="AW138" s="339"/>
      <c r="AX138" s="356"/>
      <c r="AY138" s="356"/>
      <c r="AZ138" s="356"/>
      <c r="BA138" s="356"/>
      <c r="BB138" s="356"/>
      <c r="BC138" s="356"/>
      <c r="BD138" s="356"/>
      <c r="BE138" s="356"/>
      <c r="BF138" s="356"/>
    </row>
    <row r="139" spans="1:58" s="279" customFormat="1" ht="15" x14ac:dyDescent="0.45">
      <c r="A139" s="43"/>
      <c r="B139" s="164"/>
      <c r="C139" s="540"/>
      <c r="D139" s="541"/>
      <c r="E139" s="541"/>
      <c r="F139" s="541"/>
      <c r="G139" s="541"/>
      <c r="H139" s="541"/>
      <c r="I139" s="542"/>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339"/>
      <c r="AK139" s="339"/>
      <c r="AL139" s="339"/>
      <c r="AM139" s="339"/>
      <c r="AN139" s="339"/>
      <c r="AO139" s="339"/>
      <c r="AP139" s="339"/>
      <c r="AQ139" s="339"/>
      <c r="AR139" s="339"/>
      <c r="AS139" s="339"/>
      <c r="AT139" s="339"/>
      <c r="AU139" s="339"/>
      <c r="AV139" s="339"/>
      <c r="AW139" s="339"/>
      <c r="AX139" s="356"/>
      <c r="AY139" s="356"/>
      <c r="AZ139" s="356"/>
      <c r="BA139" s="356"/>
      <c r="BB139" s="356"/>
      <c r="BC139" s="356"/>
      <c r="BD139" s="356"/>
      <c r="BE139" s="356"/>
      <c r="BF139" s="356"/>
    </row>
    <row r="140" spans="1:58" s="279" customFormat="1" ht="15" x14ac:dyDescent="0.45">
      <c r="A140" s="43"/>
      <c r="B140" s="164"/>
      <c r="C140" s="540"/>
      <c r="D140" s="541"/>
      <c r="E140" s="541"/>
      <c r="F140" s="541"/>
      <c r="G140" s="541"/>
      <c r="H140" s="541"/>
      <c r="I140" s="542"/>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339"/>
      <c r="AK140" s="339"/>
      <c r="AL140" s="339"/>
      <c r="AM140" s="339"/>
      <c r="AN140" s="339"/>
      <c r="AO140" s="339"/>
      <c r="AP140" s="339"/>
      <c r="AQ140" s="339"/>
      <c r="AR140" s="339"/>
      <c r="AS140" s="339"/>
      <c r="AT140" s="339"/>
      <c r="AU140" s="339"/>
      <c r="AV140" s="339"/>
      <c r="AW140" s="339"/>
      <c r="AX140" s="356"/>
      <c r="AY140" s="356"/>
      <c r="AZ140" s="356"/>
      <c r="BA140" s="356"/>
      <c r="BB140" s="356"/>
      <c r="BC140" s="356"/>
      <c r="BD140" s="356"/>
      <c r="BE140" s="356"/>
      <c r="BF140" s="356"/>
    </row>
    <row r="141" spans="1:58" s="279" customFormat="1" ht="15" x14ac:dyDescent="0.45">
      <c r="A141" s="43"/>
      <c r="B141" s="164"/>
      <c r="C141" s="543"/>
      <c r="D141" s="544"/>
      <c r="E141" s="544"/>
      <c r="F141" s="544"/>
      <c r="G141" s="544"/>
      <c r="H141" s="544"/>
      <c r="I141" s="545"/>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339"/>
      <c r="AK141" s="339"/>
      <c r="AL141" s="339"/>
      <c r="AM141" s="339"/>
      <c r="AN141" s="339"/>
      <c r="AO141" s="339"/>
      <c r="AP141" s="339"/>
      <c r="AQ141" s="339"/>
      <c r="AR141" s="339"/>
      <c r="AS141" s="339"/>
      <c r="AT141" s="339"/>
      <c r="AU141" s="339"/>
      <c r="AV141" s="339"/>
      <c r="AW141" s="339"/>
      <c r="AX141" s="356"/>
      <c r="AY141" s="356"/>
      <c r="AZ141" s="356"/>
      <c r="BA141" s="356"/>
      <c r="BB141" s="356"/>
      <c r="BC141" s="356"/>
      <c r="BD141" s="356"/>
      <c r="BE141" s="356"/>
      <c r="BF141" s="356"/>
    </row>
    <row r="142" spans="1:58" s="279" customFormat="1" x14ac:dyDescent="0.4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339"/>
      <c r="AK142" s="339"/>
      <c r="AL142" s="339"/>
      <c r="AM142" s="339"/>
      <c r="AN142" s="339"/>
      <c r="AO142" s="339"/>
      <c r="AP142" s="339"/>
      <c r="AQ142" s="339"/>
      <c r="AR142" s="339"/>
      <c r="AS142" s="339"/>
      <c r="AT142" s="339"/>
      <c r="AU142" s="339"/>
      <c r="AV142" s="339"/>
      <c r="AW142" s="339"/>
      <c r="AX142" s="356"/>
      <c r="AY142" s="356"/>
      <c r="AZ142" s="356"/>
      <c r="BA142" s="356"/>
      <c r="BB142" s="356"/>
      <c r="BC142" s="356"/>
      <c r="BD142" s="356"/>
      <c r="BE142" s="356"/>
      <c r="BF142" s="356"/>
    </row>
    <row r="143" spans="1:58" s="279" customFormat="1" x14ac:dyDescent="0.4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339"/>
      <c r="AK143" s="339"/>
      <c r="AL143" s="339"/>
      <c r="AM143" s="339"/>
      <c r="AN143" s="339"/>
      <c r="AO143" s="339"/>
      <c r="AP143" s="339"/>
      <c r="AQ143" s="339"/>
      <c r="AR143" s="339"/>
      <c r="AS143" s="339"/>
      <c r="AT143" s="339"/>
      <c r="AU143" s="339"/>
      <c r="AV143" s="339"/>
      <c r="AW143" s="339"/>
      <c r="AX143" s="356"/>
      <c r="AY143" s="356"/>
      <c r="AZ143" s="356"/>
      <c r="BA143" s="356"/>
      <c r="BB143" s="356"/>
      <c r="BC143" s="356"/>
      <c r="BD143" s="356"/>
      <c r="BE143" s="356"/>
      <c r="BF143" s="356"/>
    </row>
    <row r="144" spans="1:58" s="279" customFormat="1" ht="17.649999999999999" x14ac:dyDescent="0.45">
      <c r="A144" s="43"/>
      <c r="B144" s="152" t="s">
        <v>1100</v>
      </c>
      <c r="C144" s="151"/>
      <c r="D144" s="280"/>
      <c r="E144" s="344" t="s">
        <v>1053</v>
      </c>
      <c r="F144" s="344" t="str">
        <f>E144</f>
        <v>capital</v>
      </c>
      <c r="G144" s="344" t="str">
        <f t="shared" ref="G144:R144" si="75">F144</f>
        <v>capital</v>
      </c>
      <c r="H144" s="344" t="str">
        <f t="shared" si="75"/>
        <v>capital</v>
      </c>
      <c r="I144" s="344" t="str">
        <f t="shared" si="75"/>
        <v>capital</v>
      </c>
      <c r="J144" s="344" t="str">
        <f t="shared" si="75"/>
        <v>capital</v>
      </c>
      <c r="K144" s="344" t="str">
        <f t="shared" si="75"/>
        <v>capital</v>
      </c>
      <c r="L144" s="344" t="str">
        <f t="shared" si="75"/>
        <v>capital</v>
      </c>
      <c r="M144" s="344" t="str">
        <f t="shared" si="75"/>
        <v>capital</v>
      </c>
      <c r="N144" s="344" t="str">
        <f t="shared" si="75"/>
        <v>capital</v>
      </c>
      <c r="O144" s="344" t="str">
        <f t="shared" si="75"/>
        <v>capital</v>
      </c>
      <c r="P144" s="344" t="str">
        <f t="shared" si="75"/>
        <v>capital</v>
      </c>
      <c r="Q144" s="344" t="str">
        <f t="shared" si="75"/>
        <v>capital</v>
      </c>
      <c r="R144" s="344" t="str">
        <f t="shared" si="75"/>
        <v>capital</v>
      </c>
      <c r="S144" s="43"/>
      <c r="T144" s="43"/>
      <c r="U144" s="43"/>
      <c r="V144" s="43"/>
      <c r="W144" s="43"/>
      <c r="X144" s="43"/>
      <c r="Y144" s="43"/>
      <c r="Z144" s="43"/>
      <c r="AA144" s="43"/>
      <c r="AB144" s="43"/>
      <c r="AC144" s="43"/>
      <c r="AD144" s="43"/>
      <c r="AE144" s="43"/>
      <c r="AF144" s="43"/>
      <c r="AG144" s="43"/>
      <c r="AH144" s="43"/>
      <c r="AI144" s="43"/>
      <c r="AJ144" s="339" t="s">
        <v>1053</v>
      </c>
      <c r="AK144" s="339" t="s">
        <v>1053</v>
      </c>
      <c r="AL144" s="339" t="s">
        <v>1053</v>
      </c>
      <c r="AM144" s="339" t="s">
        <v>1053</v>
      </c>
      <c r="AN144" s="339" t="s">
        <v>1053</v>
      </c>
      <c r="AO144" s="339" t="s">
        <v>1053</v>
      </c>
      <c r="AP144" s="339" t="s">
        <v>1053</v>
      </c>
      <c r="AQ144" s="339" t="s">
        <v>1053</v>
      </c>
      <c r="AR144" s="339" t="s">
        <v>1053</v>
      </c>
      <c r="AS144" s="339" t="s">
        <v>1053</v>
      </c>
      <c r="AT144" s="339" t="s">
        <v>1053</v>
      </c>
      <c r="AU144" s="339" t="s">
        <v>1053</v>
      </c>
      <c r="AV144" s="339" t="s">
        <v>1053</v>
      </c>
      <c r="AW144" s="339" t="s">
        <v>1053</v>
      </c>
      <c r="AX144" s="356"/>
      <c r="AY144" s="356"/>
      <c r="AZ144" s="356"/>
      <c r="BA144" s="356"/>
      <c r="BB144" s="356"/>
      <c r="BC144" s="356"/>
      <c r="BD144" s="356"/>
      <c r="BE144" s="356"/>
      <c r="BF144" s="356"/>
    </row>
    <row r="145" spans="1:75" s="279" customFormat="1" ht="15.4" x14ac:dyDescent="0.45">
      <c r="A145" s="43"/>
      <c r="B145" s="49"/>
      <c r="C145" s="49"/>
      <c r="D145" s="49"/>
      <c r="E145" s="49"/>
      <c r="F145" s="49"/>
      <c r="G145" s="49"/>
      <c r="H145" s="49"/>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339"/>
      <c r="AK145" s="339"/>
      <c r="AL145" s="339"/>
      <c r="AM145" s="339"/>
      <c r="AN145" s="339"/>
      <c r="AO145" s="339"/>
      <c r="AP145" s="339"/>
      <c r="AQ145" s="339"/>
      <c r="AR145" s="339"/>
      <c r="AS145" s="339"/>
      <c r="AT145" s="339"/>
      <c r="AU145" s="339"/>
      <c r="AV145" s="339"/>
      <c r="AW145" s="339"/>
      <c r="AX145" s="356"/>
      <c r="AY145" s="356"/>
      <c r="AZ145" s="356"/>
      <c r="BA145" s="356"/>
      <c r="BB145" s="356"/>
      <c r="BC145" s="356"/>
      <c r="BD145" s="356"/>
      <c r="BE145" s="356"/>
      <c r="BF145" s="356"/>
    </row>
    <row r="146" spans="1:75" s="279" customFormat="1" ht="60" x14ac:dyDescent="0.45">
      <c r="A146" s="43"/>
      <c r="B146" s="49"/>
      <c r="C146" s="583" t="s">
        <v>1093</v>
      </c>
      <c r="D146" s="550" t="s">
        <v>1054</v>
      </c>
      <c r="E146" s="281" t="str">
        <f t="shared" ref="E146:R147" si="76">E121</f>
        <v>Payment Milestone 3</v>
      </c>
      <c r="F146" s="281" t="str">
        <f t="shared" si="76"/>
        <v>Payment Milestone 4.1</v>
      </c>
      <c r="G146" s="281" t="str">
        <f t="shared" si="76"/>
        <v>Payment Milestone 4.2</v>
      </c>
      <c r="H146" s="281" t="str">
        <f t="shared" si="76"/>
        <v>Payment Milestone 4.3</v>
      </c>
      <c r="I146" s="281" t="str">
        <f t="shared" si="76"/>
        <v>Payment Milestone 4.4</v>
      </c>
      <c r="J146" s="281" t="str">
        <f t="shared" si="76"/>
        <v>Payment Milestone 4.5</v>
      </c>
      <c r="K146" s="281" t="str">
        <f t="shared" si="76"/>
        <v>Payment Milestone 4.6</v>
      </c>
      <c r="L146" s="281" t="str">
        <f t="shared" si="76"/>
        <v>Payment Milestone 4.7</v>
      </c>
      <c r="M146" s="281" t="str">
        <f t="shared" si="76"/>
        <v>Payment Milestone 4.8</v>
      </c>
      <c r="N146" s="281" t="str">
        <f t="shared" si="76"/>
        <v>Payment Milestone 4.9</v>
      </c>
      <c r="O146" s="281" t="str">
        <f t="shared" si="76"/>
        <v>Payment Milestone 4.10</v>
      </c>
      <c r="P146" s="281" t="str">
        <f t="shared" si="76"/>
        <v>Payment Milestone 5</v>
      </c>
      <c r="Q146" s="281" t="str">
        <f t="shared" si="76"/>
        <v>Payment Milestone 6</v>
      </c>
      <c r="R146" s="281" t="str">
        <f t="shared" si="76"/>
        <v>Payment Milestone 7</v>
      </c>
      <c r="S146" s="550" t="s">
        <v>1055</v>
      </c>
      <c r="T146" s="43"/>
      <c r="U146" s="43"/>
      <c r="V146" s="43"/>
      <c r="W146" s="43"/>
      <c r="X146" s="43"/>
      <c r="Y146" s="49"/>
      <c r="Z146" s="43"/>
      <c r="AA146" s="43"/>
      <c r="AB146" s="43"/>
      <c r="AC146" s="43"/>
      <c r="AD146" s="43"/>
      <c r="AE146" s="43"/>
      <c r="AF146" s="43"/>
      <c r="AG146" s="43"/>
      <c r="AH146" s="43"/>
      <c r="AI146" s="43"/>
      <c r="AJ146" s="349" t="str">
        <f t="shared" ref="AJ146:AW147" si="77">E146</f>
        <v>Payment Milestone 3</v>
      </c>
      <c r="AK146" s="349" t="str">
        <f t="shared" si="77"/>
        <v>Payment Milestone 4.1</v>
      </c>
      <c r="AL146" s="349" t="str">
        <f t="shared" si="77"/>
        <v>Payment Milestone 4.2</v>
      </c>
      <c r="AM146" s="349" t="str">
        <f t="shared" si="77"/>
        <v>Payment Milestone 4.3</v>
      </c>
      <c r="AN146" s="349" t="str">
        <f t="shared" si="77"/>
        <v>Payment Milestone 4.4</v>
      </c>
      <c r="AO146" s="349" t="str">
        <f t="shared" si="77"/>
        <v>Payment Milestone 4.5</v>
      </c>
      <c r="AP146" s="349" t="str">
        <f t="shared" si="77"/>
        <v>Payment Milestone 4.6</v>
      </c>
      <c r="AQ146" s="349" t="str">
        <f t="shared" si="77"/>
        <v>Payment Milestone 4.7</v>
      </c>
      <c r="AR146" s="349" t="str">
        <f t="shared" si="77"/>
        <v>Payment Milestone 4.8</v>
      </c>
      <c r="AS146" s="349" t="str">
        <f t="shared" si="77"/>
        <v>Payment Milestone 4.9</v>
      </c>
      <c r="AT146" s="349" t="str">
        <f t="shared" si="77"/>
        <v>Payment Milestone 4.10</v>
      </c>
      <c r="AU146" s="349" t="str">
        <f t="shared" si="77"/>
        <v>Payment Milestone 5</v>
      </c>
      <c r="AV146" s="349" t="str">
        <f t="shared" si="77"/>
        <v>Payment Milestone 6</v>
      </c>
      <c r="AW146" s="349" t="str">
        <f t="shared" si="77"/>
        <v>Payment Milestone 7</v>
      </c>
      <c r="AX146" s="339"/>
      <c r="AY146" s="339"/>
      <c r="AZ146" s="339"/>
      <c r="BA146" s="339"/>
      <c r="BB146" s="339"/>
      <c r="BC146" s="339"/>
      <c r="BD146" s="339"/>
      <c r="BE146" s="339"/>
      <c r="BF146" s="339"/>
      <c r="BG146" s="339"/>
      <c r="BH146" s="339"/>
      <c r="BI146" s="339"/>
      <c r="BJ146" s="339"/>
      <c r="BK146" s="339"/>
      <c r="BL146" s="339"/>
      <c r="BM146" s="339"/>
      <c r="BN146" s="339"/>
      <c r="BO146" s="356"/>
      <c r="BP146" s="356"/>
      <c r="BQ146" s="356"/>
      <c r="BR146" s="356"/>
      <c r="BS146" s="356"/>
      <c r="BT146" s="356"/>
      <c r="BU146" s="356"/>
      <c r="BV146" s="356"/>
      <c r="BW146" s="356"/>
    </row>
    <row r="147" spans="1:75" s="279" customFormat="1" ht="59.25" customHeight="1" x14ac:dyDescent="0.45">
      <c r="A147" s="43"/>
      <c r="B147" s="49"/>
      <c r="C147" s="584"/>
      <c r="D147" s="556"/>
      <c r="E147" s="351" t="str">
        <f t="shared" si="76"/>
        <v>Detailed Engineering</v>
      </c>
      <c r="F147" s="351" t="str">
        <f t="shared" si="76"/>
        <v>[Enter title]</v>
      </c>
      <c r="G147" s="351" t="str">
        <f t="shared" si="76"/>
        <v>[Enter title]</v>
      </c>
      <c r="H147" s="351" t="str">
        <f t="shared" si="76"/>
        <v>[Enter title]</v>
      </c>
      <c r="I147" s="351" t="str">
        <f t="shared" si="76"/>
        <v>[Enter title]</v>
      </c>
      <c r="J147" s="351" t="str">
        <f t="shared" si="76"/>
        <v>[Enter title]</v>
      </c>
      <c r="K147" s="351" t="str">
        <f t="shared" si="76"/>
        <v>[Enter title]</v>
      </c>
      <c r="L147" s="351" t="str">
        <f t="shared" si="76"/>
        <v>[Enter title]</v>
      </c>
      <c r="M147" s="351" t="str">
        <f t="shared" si="76"/>
        <v>[Enter title]</v>
      </c>
      <c r="N147" s="351" t="str">
        <f t="shared" si="76"/>
        <v>[Enter title]</v>
      </c>
      <c r="O147" s="351" t="str">
        <f t="shared" si="76"/>
        <v>[Enter title]</v>
      </c>
      <c r="P147" s="351" t="str">
        <f t="shared" si="76"/>
        <v>Construction</v>
      </c>
      <c r="Q147" s="351" t="str">
        <f t="shared" si="76"/>
        <v>Operation</v>
      </c>
      <c r="R147" s="351" t="str">
        <f t="shared" si="76"/>
        <v>Close out</v>
      </c>
      <c r="S147" s="556"/>
      <c r="T147" s="43"/>
      <c r="U147" s="43"/>
      <c r="V147" s="43"/>
      <c r="W147" s="43"/>
      <c r="X147" s="43"/>
      <c r="Y147" s="49"/>
      <c r="Z147" s="43"/>
      <c r="AA147" s="43"/>
      <c r="AB147" s="43"/>
      <c r="AC147" s="43"/>
      <c r="AD147" s="43"/>
      <c r="AE147" s="43"/>
      <c r="AF147" s="43"/>
      <c r="AG147" s="43"/>
      <c r="AH147" s="43"/>
      <c r="AI147" s="43"/>
      <c r="AJ147" s="357" t="str">
        <f t="shared" si="77"/>
        <v>Detailed Engineering</v>
      </c>
      <c r="AK147" s="357" t="str">
        <f t="shared" si="77"/>
        <v>[Enter title]</v>
      </c>
      <c r="AL147" s="357" t="str">
        <f t="shared" si="77"/>
        <v>[Enter title]</v>
      </c>
      <c r="AM147" s="357" t="str">
        <f t="shared" si="77"/>
        <v>[Enter title]</v>
      </c>
      <c r="AN147" s="357" t="str">
        <f t="shared" si="77"/>
        <v>[Enter title]</v>
      </c>
      <c r="AO147" s="357" t="str">
        <f t="shared" si="77"/>
        <v>[Enter title]</v>
      </c>
      <c r="AP147" s="357" t="str">
        <f t="shared" si="77"/>
        <v>[Enter title]</v>
      </c>
      <c r="AQ147" s="357" t="str">
        <f t="shared" si="77"/>
        <v>[Enter title]</v>
      </c>
      <c r="AR147" s="357" t="str">
        <f t="shared" si="77"/>
        <v>[Enter title]</v>
      </c>
      <c r="AS147" s="357" t="str">
        <f t="shared" si="77"/>
        <v>[Enter title]</v>
      </c>
      <c r="AT147" s="357" t="str">
        <f t="shared" si="77"/>
        <v>[Enter title]</v>
      </c>
      <c r="AU147" s="357" t="str">
        <f t="shared" si="77"/>
        <v>Construction</v>
      </c>
      <c r="AV147" s="357" t="str">
        <f t="shared" si="77"/>
        <v>Operation</v>
      </c>
      <c r="AW147" s="357" t="str">
        <f t="shared" si="77"/>
        <v>Close out</v>
      </c>
      <c r="AX147" s="339"/>
      <c r="AY147" s="339"/>
      <c r="AZ147" s="339"/>
      <c r="BA147" s="339"/>
      <c r="BB147" s="339"/>
      <c r="BC147" s="339"/>
      <c r="BD147" s="339"/>
      <c r="BE147" s="339"/>
      <c r="BF147" s="339"/>
      <c r="BG147" s="339"/>
      <c r="BH147" s="339"/>
      <c r="BI147" s="339"/>
      <c r="BJ147" s="339"/>
      <c r="BK147" s="339"/>
      <c r="BL147" s="339"/>
      <c r="BM147" s="339"/>
      <c r="BN147" s="339"/>
      <c r="BO147" s="356"/>
      <c r="BP147" s="356"/>
      <c r="BQ147" s="356"/>
      <c r="BR147" s="356"/>
      <c r="BS147" s="356"/>
      <c r="BT147" s="356"/>
      <c r="BU147" s="356"/>
      <c r="BV147" s="356"/>
      <c r="BW147" s="356"/>
    </row>
    <row r="148" spans="1:75" s="279" customFormat="1" ht="15.4" x14ac:dyDescent="0.45">
      <c r="A148" s="43"/>
      <c r="B148" s="49"/>
      <c r="C148" s="585"/>
      <c r="D148" s="282" t="s">
        <v>751</v>
      </c>
      <c r="E148" s="282" t="s">
        <v>1056</v>
      </c>
      <c r="F148" s="282" t="s">
        <v>1056</v>
      </c>
      <c r="G148" s="282" t="s">
        <v>1056</v>
      </c>
      <c r="H148" s="282" t="s">
        <v>1056</v>
      </c>
      <c r="I148" s="282" t="s">
        <v>1056</v>
      </c>
      <c r="J148" s="282" t="s">
        <v>1056</v>
      </c>
      <c r="K148" s="282" t="s">
        <v>1056</v>
      </c>
      <c r="L148" s="282" t="s">
        <v>1056</v>
      </c>
      <c r="M148" s="282" t="s">
        <v>1056</v>
      </c>
      <c r="N148" s="282" t="s">
        <v>1056</v>
      </c>
      <c r="O148" s="282" t="s">
        <v>1056</v>
      </c>
      <c r="P148" s="282" t="s">
        <v>1056</v>
      </c>
      <c r="Q148" s="282" t="s">
        <v>1056</v>
      </c>
      <c r="R148" s="282" t="s">
        <v>1056</v>
      </c>
      <c r="S148" s="282" t="s">
        <v>50</v>
      </c>
      <c r="T148" s="43"/>
      <c r="U148" s="43"/>
      <c r="V148" s="43"/>
      <c r="W148" s="43"/>
      <c r="X148" s="43"/>
      <c r="Y148" s="49"/>
      <c r="Z148" s="43"/>
      <c r="AA148" s="43"/>
      <c r="AB148" s="43"/>
      <c r="AC148" s="43"/>
      <c r="AD148" s="43"/>
      <c r="AE148" s="43"/>
      <c r="AF148" s="43"/>
      <c r="AG148" s="43"/>
      <c r="AH148" s="43"/>
      <c r="AI148" s="43"/>
      <c r="AJ148" s="353" t="s">
        <v>50</v>
      </c>
      <c r="AK148" s="353" t="s">
        <v>50</v>
      </c>
      <c r="AL148" s="353" t="s">
        <v>50</v>
      </c>
      <c r="AM148" s="353" t="s">
        <v>50</v>
      </c>
      <c r="AN148" s="353" t="s">
        <v>50</v>
      </c>
      <c r="AO148" s="353" t="s">
        <v>50</v>
      </c>
      <c r="AP148" s="353" t="s">
        <v>50</v>
      </c>
      <c r="AQ148" s="353" t="s">
        <v>50</v>
      </c>
      <c r="AR148" s="353" t="s">
        <v>50</v>
      </c>
      <c r="AS148" s="353" t="s">
        <v>50</v>
      </c>
      <c r="AT148" s="353" t="s">
        <v>50</v>
      </c>
      <c r="AU148" s="353" t="s">
        <v>50</v>
      </c>
      <c r="AV148" s="353" t="s">
        <v>50</v>
      </c>
      <c r="AW148" s="353" t="s">
        <v>50</v>
      </c>
      <c r="AX148" s="339"/>
      <c r="AY148" s="339"/>
      <c r="AZ148" s="339"/>
      <c r="BA148" s="339"/>
      <c r="BB148" s="339"/>
      <c r="BC148" s="339"/>
      <c r="BD148" s="339"/>
      <c r="BE148" s="339"/>
      <c r="BF148" s="339"/>
      <c r="BG148" s="339"/>
      <c r="BH148" s="339"/>
      <c r="BI148" s="339"/>
      <c r="BJ148" s="339"/>
      <c r="BK148" s="339"/>
      <c r="BL148" s="339"/>
      <c r="BM148" s="339"/>
      <c r="BN148" s="339"/>
      <c r="BO148" s="356"/>
      <c r="BP148" s="356"/>
      <c r="BQ148" s="356"/>
      <c r="BR148" s="356"/>
      <c r="BS148" s="356"/>
      <c r="BT148" s="356"/>
      <c r="BU148" s="356"/>
      <c r="BV148" s="356"/>
      <c r="BW148" s="356"/>
    </row>
    <row r="149" spans="1:75" s="279" customFormat="1" ht="18.75" customHeight="1" x14ac:dyDescent="0.45">
      <c r="A149" s="43"/>
      <c r="B149" s="200" t="s">
        <v>1075</v>
      </c>
      <c r="C149" s="284" t="s">
        <v>856</v>
      </c>
      <c r="D149" s="293"/>
      <c r="E149" s="303"/>
      <c r="F149" s="303"/>
      <c r="G149" s="303"/>
      <c r="H149" s="303"/>
      <c r="I149" s="303"/>
      <c r="J149" s="303"/>
      <c r="K149" s="303"/>
      <c r="L149" s="303"/>
      <c r="M149" s="303"/>
      <c r="N149" s="303"/>
      <c r="O149" s="303"/>
      <c r="P149" s="303"/>
      <c r="Q149" s="303"/>
      <c r="R149" s="303"/>
      <c r="S149" s="171">
        <f t="shared" ref="S149:S158" si="78">SUM(E149:R149)*D149</f>
        <v>0</v>
      </c>
      <c r="T149" s="43"/>
      <c r="U149" s="43"/>
      <c r="V149" s="43"/>
      <c r="W149" s="43"/>
      <c r="X149" s="43"/>
      <c r="Y149" s="49"/>
      <c r="Z149" s="43"/>
      <c r="AA149" s="43"/>
      <c r="AB149" s="43"/>
      <c r="AC149" s="43"/>
      <c r="AD149" s="43"/>
      <c r="AE149" s="43"/>
      <c r="AF149" s="43"/>
      <c r="AG149" s="43"/>
      <c r="AH149" s="43"/>
      <c r="AI149" s="43"/>
      <c r="AJ149" s="332">
        <f t="shared" ref="AJ149:AJ158" si="79">E149*$D149</f>
        <v>0</v>
      </c>
      <c r="AK149" s="332">
        <f t="shared" ref="AK149:AK158" si="80">F149*$D149</f>
        <v>0</v>
      </c>
      <c r="AL149" s="332">
        <f t="shared" ref="AL149:AL158" si="81">G149*$D149</f>
        <v>0</v>
      </c>
      <c r="AM149" s="332">
        <f t="shared" ref="AM149:AM158" si="82">H149*$D149</f>
        <v>0</v>
      </c>
      <c r="AN149" s="332">
        <f t="shared" ref="AN149:AN158" si="83">I149*$D149</f>
        <v>0</v>
      </c>
      <c r="AO149" s="332">
        <f t="shared" ref="AO149:AO158" si="84">J149*$D149</f>
        <v>0</v>
      </c>
      <c r="AP149" s="332">
        <f t="shared" ref="AP149:AP158" si="85">K149*$D149</f>
        <v>0</v>
      </c>
      <c r="AQ149" s="332">
        <f t="shared" ref="AQ149:AQ158" si="86">L149*$D149</f>
        <v>0</v>
      </c>
      <c r="AR149" s="332">
        <f t="shared" ref="AR149:AR158" si="87">M149*$D149</f>
        <v>0</v>
      </c>
      <c r="AS149" s="332">
        <f t="shared" ref="AS149:AS158" si="88">N149*$D149</f>
        <v>0</v>
      </c>
      <c r="AT149" s="332">
        <f t="shared" ref="AT149:AT158" si="89">O149*$D149</f>
        <v>0</v>
      </c>
      <c r="AU149" s="332">
        <f t="shared" ref="AU149:AU158" si="90">P149*$D149</f>
        <v>0</v>
      </c>
      <c r="AV149" s="332">
        <f t="shared" ref="AV149:AV158" si="91">Q149*$D149</f>
        <v>0</v>
      </c>
      <c r="AW149" s="332">
        <f t="shared" ref="AW149:AW158" si="92">R149*$D149</f>
        <v>0</v>
      </c>
      <c r="AX149" s="339"/>
      <c r="AY149" s="339"/>
      <c r="AZ149" s="339"/>
      <c r="BA149" s="339"/>
      <c r="BB149" s="339"/>
      <c r="BC149" s="339"/>
      <c r="BD149" s="339"/>
      <c r="BE149" s="339"/>
      <c r="BF149" s="339"/>
      <c r="BG149" s="339"/>
      <c r="BH149" s="339"/>
      <c r="BI149" s="339"/>
      <c r="BJ149" s="339"/>
      <c r="BK149" s="339"/>
      <c r="BL149" s="339"/>
      <c r="BM149" s="339"/>
      <c r="BN149" s="339"/>
      <c r="BO149" s="356"/>
      <c r="BP149" s="356"/>
      <c r="BQ149" s="356"/>
      <c r="BR149" s="356"/>
      <c r="BS149" s="356"/>
      <c r="BT149" s="356"/>
      <c r="BU149" s="356"/>
      <c r="BV149" s="356"/>
      <c r="BW149" s="356"/>
    </row>
    <row r="150" spans="1:75" s="279" customFormat="1" ht="18.75" customHeight="1" x14ac:dyDescent="0.45">
      <c r="A150" s="43"/>
      <c r="B150" s="200" t="s">
        <v>1076</v>
      </c>
      <c r="C150" s="284" t="s">
        <v>856</v>
      </c>
      <c r="D150" s="293"/>
      <c r="E150" s="303"/>
      <c r="F150" s="303"/>
      <c r="G150" s="303"/>
      <c r="H150" s="303"/>
      <c r="I150" s="303"/>
      <c r="J150" s="303"/>
      <c r="K150" s="303"/>
      <c r="L150" s="303"/>
      <c r="M150" s="303"/>
      <c r="N150" s="303"/>
      <c r="O150" s="303"/>
      <c r="P150" s="303"/>
      <c r="Q150" s="303"/>
      <c r="R150" s="303"/>
      <c r="S150" s="171">
        <f t="shared" si="78"/>
        <v>0</v>
      </c>
      <c r="T150" s="43"/>
      <c r="U150" s="43"/>
      <c r="V150" s="43"/>
      <c r="W150" s="43"/>
      <c r="X150" s="43"/>
      <c r="Y150" s="49"/>
      <c r="Z150" s="43"/>
      <c r="AA150" s="43"/>
      <c r="AB150" s="43"/>
      <c r="AC150" s="43"/>
      <c r="AD150" s="43"/>
      <c r="AE150" s="43"/>
      <c r="AF150" s="43"/>
      <c r="AG150" s="43"/>
      <c r="AH150" s="43"/>
      <c r="AI150" s="43"/>
      <c r="AJ150" s="332">
        <f t="shared" si="79"/>
        <v>0</v>
      </c>
      <c r="AK150" s="332">
        <f t="shared" si="80"/>
        <v>0</v>
      </c>
      <c r="AL150" s="332">
        <f t="shared" si="81"/>
        <v>0</v>
      </c>
      <c r="AM150" s="332">
        <f t="shared" si="82"/>
        <v>0</v>
      </c>
      <c r="AN150" s="332">
        <f t="shared" si="83"/>
        <v>0</v>
      </c>
      <c r="AO150" s="332">
        <f t="shared" si="84"/>
        <v>0</v>
      </c>
      <c r="AP150" s="332">
        <f t="shared" si="85"/>
        <v>0</v>
      </c>
      <c r="AQ150" s="332">
        <f t="shared" si="86"/>
        <v>0</v>
      </c>
      <c r="AR150" s="332">
        <f t="shared" si="87"/>
        <v>0</v>
      </c>
      <c r="AS150" s="332">
        <f t="shared" si="88"/>
        <v>0</v>
      </c>
      <c r="AT150" s="332">
        <f t="shared" si="89"/>
        <v>0</v>
      </c>
      <c r="AU150" s="332">
        <f t="shared" si="90"/>
        <v>0</v>
      </c>
      <c r="AV150" s="332">
        <f t="shared" si="91"/>
        <v>0</v>
      </c>
      <c r="AW150" s="332">
        <f t="shared" si="92"/>
        <v>0</v>
      </c>
      <c r="AX150" s="339"/>
      <c r="AY150" s="339"/>
      <c r="AZ150" s="339"/>
      <c r="BA150" s="339"/>
      <c r="BB150" s="339"/>
      <c r="BC150" s="339"/>
      <c r="BD150" s="339"/>
      <c r="BE150" s="339"/>
      <c r="BF150" s="339"/>
      <c r="BG150" s="339"/>
      <c r="BH150" s="339"/>
      <c r="BI150" s="339"/>
      <c r="BJ150" s="339"/>
      <c r="BK150" s="339"/>
      <c r="BL150" s="339"/>
      <c r="BM150" s="339"/>
      <c r="BN150" s="339"/>
      <c r="BO150" s="356"/>
      <c r="BP150" s="356"/>
      <c r="BQ150" s="356"/>
      <c r="BR150" s="356"/>
      <c r="BS150" s="356"/>
      <c r="BT150" s="356"/>
      <c r="BU150" s="356"/>
      <c r="BV150" s="356"/>
      <c r="BW150" s="356"/>
    </row>
    <row r="151" spans="1:75" s="279" customFormat="1" ht="18.75" customHeight="1" x14ac:dyDescent="0.45">
      <c r="A151" s="43"/>
      <c r="B151" s="200" t="s">
        <v>1077</v>
      </c>
      <c r="C151" s="284" t="s">
        <v>856</v>
      </c>
      <c r="D151" s="293"/>
      <c r="E151" s="303"/>
      <c r="F151" s="303"/>
      <c r="G151" s="303"/>
      <c r="H151" s="303"/>
      <c r="I151" s="303"/>
      <c r="J151" s="303"/>
      <c r="K151" s="303"/>
      <c r="L151" s="303"/>
      <c r="M151" s="303"/>
      <c r="N151" s="303"/>
      <c r="O151" s="303"/>
      <c r="P151" s="303"/>
      <c r="Q151" s="303"/>
      <c r="R151" s="303"/>
      <c r="S151" s="171">
        <f t="shared" si="78"/>
        <v>0</v>
      </c>
      <c r="T151" s="43"/>
      <c r="U151" s="43"/>
      <c r="V151" s="43"/>
      <c r="W151" s="43"/>
      <c r="X151" s="43"/>
      <c r="Y151" s="49"/>
      <c r="Z151" s="43"/>
      <c r="AA151" s="43"/>
      <c r="AB151" s="43"/>
      <c r="AC151" s="43"/>
      <c r="AD151" s="43"/>
      <c r="AE151" s="43"/>
      <c r="AF151" s="43"/>
      <c r="AG151" s="43"/>
      <c r="AH151" s="43"/>
      <c r="AI151" s="43"/>
      <c r="AJ151" s="332">
        <f t="shared" si="79"/>
        <v>0</v>
      </c>
      <c r="AK151" s="332">
        <f t="shared" si="80"/>
        <v>0</v>
      </c>
      <c r="AL151" s="332">
        <f t="shared" si="81"/>
        <v>0</v>
      </c>
      <c r="AM151" s="332">
        <f t="shared" si="82"/>
        <v>0</v>
      </c>
      <c r="AN151" s="332">
        <f t="shared" si="83"/>
        <v>0</v>
      </c>
      <c r="AO151" s="332">
        <f t="shared" si="84"/>
        <v>0</v>
      </c>
      <c r="AP151" s="332">
        <f t="shared" si="85"/>
        <v>0</v>
      </c>
      <c r="AQ151" s="332">
        <f t="shared" si="86"/>
        <v>0</v>
      </c>
      <c r="AR151" s="332">
        <f t="shared" si="87"/>
        <v>0</v>
      </c>
      <c r="AS151" s="332">
        <f t="shared" si="88"/>
        <v>0</v>
      </c>
      <c r="AT151" s="332">
        <f t="shared" si="89"/>
        <v>0</v>
      </c>
      <c r="AU151" s="332">
        <f t="shared" si="90"/>
        <v>0</v>
      </c>
      <c r="AV151" s="332">
        <f t="shared" si="91"/>
        <v>0</v>
      </c>
      <c r="AW151" s="332">
        <f t="shared" si="92"/>
        <v>0</v>
      </c>
      <c r="AX151" s="339"/>
      <c r="AY151" s="339"/>
      <c r="AZ151" s="339"/>
      <c r="BA151" s="339"/>
      <c r="BB151" s="339"/>
      <c r="BC151" s="339"/>
      <c r="BD151" s="339"/>
      <c r="BE151" s="339"/>
      <c r="BF151" s="339"/>
      <c r="BG151" s="339"/>
      <c r="BH151" s="339"/>
      <c r="BI151" s="339"/>
      <c r="BJ151" s="339"/>
      <c r="BK151" s="339"/>
      <c r="BL151" s="339"/>
      <c r="BM151" s="339"/>
      <c r="BN151" s="339"/>
      <c r="BO151" s="356"/>
      <c r="BP151" s="356"/>
      <c r="BQ151" s="356"/>
      <c r="BR151" s="356"/>
      <c r="BS151" s="356"/>
      <c r="BT151" s="356"/>
      <c r="BU151" s="356"/>
      <c r="BV151" s="356"/>
      <c r="BW151" s="356"/>
    </row>
    <row r="152" spans="1:75" s="279" customFormat="1" ht="18.75" customHeight="1" x14ac:dyDescent="0.45">
      <c r="A152" s="43"/>
      <c r="B152" s="200" t="s">
        <v>1078</v>
      </c>
      <c r="C152" s="284" t="s">
        <v>856</v>
      </c>
      <c r="D152" s="293"/>
      <c r="E152" s="303"/>
      <c r="F152" s="303"/>
      <c r="G152" s="303"/>
      <c r="H152" s="303"/>
      <c r="I152" s="303"/>
      <c r="J152" s="303"/>
      <c r="K152" s="303"/>
      <c r="L152" s="303"/>
      <c r="M152" s="303"/>
      <c r="N152" s="303"/>
      <c r="O152" s="303"/>
      <c r="P152" s="303"/>
      <c r="Q152" s="303"/>
      <c r="R152" s="303"/>
      <c r="S152" s="171">
        <f t="shared" si="78"/>
        <v>0</v>
      </c>
      <c r="T152" s="43"/>
      <c r="U152" s="43"/>
      <c r="V152" s="43"/>
      <c r="W152" s="43"/>
      <c r="X152" s="43"/>
      <c r="Y152" s="49"/>
      <c r="Z152" s="43"/>
      <c r="AA152" s="43"/>
      <c r="AB152" s="43"/>
      <c r="AC152" s="43"/>
      <c r="AD152" s="43"/>
      <c r="AE152" s="43"/>
      <c r="AF152" s="43"/>
      <c r="AG152" s="43"/>
      <c r="AH152" s="43"/>
      <c r="AI152" s="43"/>
      <c r="AJ152" s="332">
        <f t="shared" si="79"/>
        <v>0</v>
      </c>
      <c r="AK152" s="332">
        <f t="shared" si="80"/>
        <v>0</v>
      </c>
      <c r="AL152" s="332">
        <f t="shared" si="81"/>
        <v>0</v>
      </c>
      <c r="AM152" s="332">
        <f t="shared" si="82"/>
        <v>0</v>
      </c>
      <c r="AN152" s="332">
        <f t="shared" si="83"/>
        <v>0</v>
      </c>
      <c r="AO152" s="332">
        <f t="shared" si="84"/>
        <v>0</v>
      </c>
      <c r="AP152" s="332">
        <f t="shared" si="85"/>
        <v>0</v>
      </c>
      <c r="AQ152" s="332">
        <f t="shared" si="86"/>
        <v>0</v>
      </c>
      <c r="AR152" s="332">
        <f t="shared" si="87"/>
        <v>0</v>
      </c>
      <c r="AS152" s="332">
        <f t="shared" si="88"/>
        <v>0</v>
      </c>
      <c r="AT152" s="332">
        <f t="shared" si="89"/>
        <v>0</v>
      </c>
      <c r="AU152" s="332">
        <f t="shared" si="90"/>
        <v>0</v>
      </c>
      <c r="AV152" s="332">
        <f t="shared" si="91"/>
        <v>0</v>
      </c>
      <c r="AW152" s="332">
        <f t="shared" si="92"/>
        <v>0</v>
      </c>
      <c r="AX152" s="339"/>
      <c r="AY152" s="339"/>
      <c r="AZ152" s="339"/>
      <c r="BA152" s="339"/>
      <c r="BB152" s="339"/>
      <c r="BC152" s="339"/>
      <c r="BD152" s="339"/>
      <c r="BE152" s="339"/>
      <c r="BF152" s="339"/>
      <c r="BG152" s="339"/>
      <c r="BH152" s="339"/>
      <c r="BI152" s="339"/>
      <c r="BJ152" s="339"/>
      <c r="BK152" s="339"/>
      <c r="BL152" s="339"/>
      <c r="BM152" s="339"/>
      <c r="BN152" s="339"/>
      <c r="BO152" s="356"/>
      <c r="BP152" s="356"/>
      <c r="BQ152" s="356"/>
      <c r="BR152" s="356"/>
      <c r="BS152" s="356"/>
      <c r="BT152" s="356"/>
      <c r="BU152" s="356"/>
      <c r="BV152" s="356"/>
      <c r="BW152" s="356"/>
    </row>
    <row r="153" spans="1:75" s="279" customFormat="1" ht="18.75" customHeight="1" x14ac:dyDescent="0.45">
      <c r="A153" s="43"/>
      <c r="B153" s="200" t="s">
        <v>1079</v>
      </c>
      <c r="C153" s="284" t="s">
        <v>856</v>
      </c>
      <c r="D153" s="293"/>
      <c r="E153" s="303"/>
      <c r="F153" s="303"/>
      <c r="G153" s="303"/>
      <c r="H153" s="303"/>
      <c r="I153" s="303"/>
      <c r="J153" s="303"/>
      <c r="K153" s="303"/>
      <c r="L153" s="303"/>
      <c r="M153" s="303"/>
      <c r="N153" s="303"/>
      <c r="O153" s="303"/>
      <c r="P153" s="303"/>
      <c r="Q153" s="303"/>
      <c r="R153" s="303"/>
      <c r="S153" s="171">
        <f t="shared" si="78"/>
        <v>0</v>
      </c>
      <c r="T153" s="43"/>
      <c r="U153" s="43"/>
      <c r="V153" s="43"/>
      <c r="W153" s="43"/>
      <c r="X153" s="43"/>
      <c r="Y153" s="49"/>
      <c r="Z153" s="43"/>
      <c r="AA153" s="43"/>
      <c r="AB153" s="43"/>
      <c r="AC153" s="43"/>
      <c r="AD153" s="43"/>
      <c r="AE153" s="43"/>
      <c r="AF153" s="43"/>
      <c r="AG153" s="43"/>
      <c r="AH153" s="43"/>
      <c r="AI153" s="43"/>
      <c r="AJ153" s="332">
        <f t="shared" si="79"/>
        <v>0</v>
      </c>
      <c r="AK153" s="332">
        <f t="shared" si="80"/>
        <v>0</v>
      </c>
      <c r="AL153" s="332">
        <f t="shared" si="81"/>
        <v>0</v>
      </c>
      <c r="AM153" s="332">
        <f t="shared" si="82"/>
        <v>0</v>
      </c>
      <c r="AN153" s="332">
        <f t="shared" si="83"/>
        <v>0</v>
      </c>
      <c r="AO153" s="332">
        <f t="shared" si="84"/>
        <v>0</v>
      </c>
      <c r="AP153" s="332">
        <f t="shared" si="85"/>
        <v>0</v>
      </c>
      <c r="AQ153" s="332">
        <f t="shared" si="86"/>
        <v>0</v>
      </c>
      <c r="AR153" s="332">
        <f t="shared" si="87"/>
        <v>0</v>
      </c>
      <c r="AS153" s="332">
        <f t="shared" si="88"/>
        <v>0</v>
      </c>
      <c r="AT153" s="332">
        <f t="shared" si="89"/>
        <v>0</v>
      </c>
      <c r="AU153" s="332">
        <f t="shared" si="90"/>
        <v>0</v>
      </c>
      <c r="AV153" s="332">
        <f t="shared" si="91"/>
        <v>0</v>
      </c>
      <c r="AW153" s="332">
        <f t="shared" si="92"/>
        <v>0</v>
      </c>
      <c r="AX153" s="339"/>
      <c r="AY153" s="339"/>
      <c r="AZ153" s="339"/>
      <c r="BA153" s="339"/>
      <c r="BB153" s="339"/>
      <c r="BC153" s="339"/>
      <c r="BD153" s="339"/>
      <c r="BE153" s="339"/>
      <c r="BF153" s="339"/>
      <c r="BG153" s="339"/>
      <c r="BH153" s="339"/>
      <c r="BI153" s="339"/>
      <c r="BJ153" s="339"/>
      <c r="BK153" s="339"/>
      <c r="BL153" s="339"/>
      <c r="BM153" s="339"/>
      <c r="BN153" s="339"/>
      <c r="BO153" s="356"/>
      <c r="BP153" s="356"/>
      <c r="BQ153" s="356"/>
      <c r="BR153" s="356"/>
      <c r="BS153" s="356"/>
      <c r="BT153" s="356"/>
      <c r="BU153" s="356"/>
      <c r="BV153" s="356"/>
      <c r="BW153" s="356"/>
    </row>
    <row r="154" spans="1:75" s="279" customFormat="1" ht="18.75" customHeight="1" x14ac:dyDescent="0.45">
      <c r="A154" s="43"/>
      <c r="B154" s="200" t="s">
        <v>1080</v>
      </c>
      <c r="C154" s="284" t="s">
        <v>856</v>
      </c>
      <c r="D154" s="293"/>
      <c r="E154" s="303"/>
      <c r="F154" s="303"/>
      <c r="G154" s="303"/>
      <c r="H154" s="303"/>
      <c r="I154" s="303"/>
      <c r="J154" s="303"/>
      <c r="K154" s="303"/>
      <c r="L154" s="303"/>
      <c r="M154" s="303"/>
      <c r="N154" s="303"/>
      <c r="O154" s="303"/>
      <c r="P154" s="303"/>
      <c r="Q154" s="303"/>
      <c r="R154" s="303"/>
      <c r="S154" s="171">
        <f t="shared" si="78"/>
        <v>0</v>
      </c>
      <c r="T154" s="43"/>
      <c r="U154" s="43"/>
      <c r="V154" s="43"/>
      <c r="W154" s="43"/>
      <c r="X154" s="43"/>
      <c r="Y154" s="49"/>
      <c r="Z154" s="43"/>
      <c r="AA154" s="43"/>
      <c r="AB154" s="43"/>
      <c r="AC154" s="43"/>
      <c r="AD154" s="43"/>
      <c r="AE154" s="43"/>
      <c r="AF154" s="43"/>
      <c r="AG154" s="43"/>
      <c r="AH154" s="43"/>
      <c r="AI154" s="43"/>
      <c r="AJ154" s="332">
        <f t="shared" si="79"/>
        <v>0</v>
      </c>
      <c r="AK154" s="332">
        <f t="shared" si="80"/>
        <v>0</v>
      </c>
      <c r="AL154" s="332">
        <f t="shared" si="81"/>
        <v>0</v>
      </c>
      <c r="AM154" s="332">
        <f t="shared" si="82"/>
        <v>0</v>
      </c>
      <c r="AN154" s="332">
        <f t="shared" si="83"/>
        <v>0</v>
      </c>
      <c r="AO154" s="332">
        <f t="shared" si="84"/>
        <v>0</v>
      </c>
      <c r="AP154" s="332">
        <f t="shared" si="85"/>
        <v>0</v>
      </c>
      <c r="AQ154" s="332">
        <f t="shared" si="86"/>
        <v>0</v>
      </c>
      <c r="AR154" s="332">
        <f t="shared" si="87"/>
        <v>0</v>
      </c>
      <c r="AS154" s="332">
        <f t="shared" si="88"/>
        <v>0</v>
      </c>
      <c r="AT154" s="332">
        <f t="shared" si="89"/>
        <v>0</v>
      </c>
      <c r="AU154" s="332">
        <f t="shared" si="90"/>
        <v>0</v>
      </c>
      <c r="AV154" s="332">
        <f t="shared" si="91"/>
        <v>0</v>
      </c>
      <c r="AW154" s="332">
        <f t="shared" si="92"/>
        <v>0</v>
      </c>
      <c r="AX154" s="339"/>
      <c r="AY154" s="339"/>
      <c r="AZ154" s="339"/>
      <c r="BA154" s="339"/>
      <c r="BB154" s="339"/>
      <c r="BC154" s="339"/>
      <c r="BD154" s="339"/>
      <c r="BE154" s="339"/>
      <c r="BF154" s="339"/>
      <c r="BG154" s="339"/>
      <c r="BH154" s="339"/>
      <c r="BI154" s="339"/>
      <c r="BJ154" s="339"/>
      <c r="BK154" s="339"/>
      <c r="BL154" s="339"/>
      <c r="BM154" s="339"/>
      <c r="BN154" s="339"/>
      <c r="BO154" s="356"/>
      <c r="BP154" s="356"/>
      <c r="BQ154" s="356"/>
      <c r="BR154" s="356"/>
      <c r="BS154" s="356"/>
      <c r="BT154" s="356"/>
      <c r="BU154" s="356"/>
      <c r="BV154" s="356"/>
      <c r="BW154" s="356"/>
    </row>
    <row r="155" spans="1:75" s="279" customFormat="1" ht="18.75" customHeight="1" x14ac:dyDescent="0.45">
      <c r="A155" s="43"/>
      <c r="B155" s="200" t="s">
        <v>1081</v>
      </c>
      <c r="C155" s="284" t="s">
        <v>856</v>
      </c>
      <c r="D155" s="293"/>
      <c r="E155" s="303"/>
      <c r="F155" s="303"/>
      <c r="G155" s="303"/>
      <c r="H155" s="303"/>
      <c r="I155" s="303"/>
      <c r="J155" s="303"/>
      <c r="K155" s="303"/>
      <c r="L155" s="303"/>
      <c r="M155" s="303"/>
      <c r="N155" s="303"/>
      <c r="O155" s="303"/>
      <c r="P155" s="303"/>
      <c r="Q155" s="303"/>
      <c r="R155" s="303"/>
      <c r="S155" s="171">
        <f t="shared" si="78"/>
        <v>0</v>
      </c>
      <c r="T155" s="43"/>
      <c r="U155" s="43"/>
      <c r="V155" s="43"/>
      <c r="W155" s="43"/>
      <c r="X155" s="43"/>
      <c r="Y155" s="49"/>
      <c r="Z155" s="43"/>
      <c r="AA155" s="43"/>
      <c r="AB155" s="43"/>
      <c r="AC155" s="43"/>
      <c r="AD155" s="43"/>
      <c r="AE155" s="43"/>
      <c r="AF155" s="43"/>
      <c r="AG155" s="43"/>
      <c r="AH155" s="43"/>
      <c r="AI155" s="43"/>
      <c r="AJ155" s="332">
        <f t="shared" si="79"/>
        <v>0</v>
      </c>
      <c r="AK155" s="332">
        <f t="shared" si="80"/>
        <v>0</v>
      </c>
      <c r="AL155" s="332">
        <f t="shared" si="81"/>
        <v>0</v>
      </c>
      <c r="AM155" s="332">
        <f t="shared" si="82"/>
        <v>0</v>
      </c>
      <c r="AN155" s="332">
        <f t="shared" si="83"/>
        <v>0</v>
      </c>
      <c r="AO155" s="332">
        <f t="shared" si="84"/>
        <v>0</v>
      </c>
      <c r="AP155" s="332">
        <f t="shared" si="85"/>
        <v>0</v>
      </c>
      <c r="AQ155" s="332">
        <f t="shared" si="86"/>
        <v>0</v>
      </c>
      <c r="AR155" s="332">
        <f t="shared" si="87"/>
        <v>0</v>
      </c>
      <c r="AS155" s="332">
        <f t="shared" si="88"/>
        <v>0</v>
      </c>
      <c r="AT155" s="332">
        <f t="shared" si="89"/>
        <v>0</v>
      </c>
      <c r="AU155" s="332">
        <f t="shared" si="90"/>
        <v>0</v>
      </c>
      <c r="AV155" s="332">
        <f t="shared" si="91"/>
        <v>0</v>
      </c>
      <c r="AW155" s="332">
        <f t="shared" si="92"/>
        <v>0</v>
      </c>
      <c r="AX155" s="339"/>
      <c r="AY155" s="339"/>
      <c r="AZ155" s="339"/>
      <c r="BA155" s="339"/>
      <c r="BB155" s="339"/>
      <c r="BC155" s="339"/>
      <c r="BD155" s="339"/>
      <c r="BE155" s="339"/>
      <c r="BF155" s="339"/>
      <c r="BG155" s="339"/>
      <c r="BH155" s="339"/>
      <c r="BI155" s="339"/>
      <c r="BJ155" s="339"/>
      <c r="BK155" s="339"/>
      <c r="BL155" s="339"/>
      <c r="BM155" s="339"/>
      <c r="BN155" s="339"/>
      <c r="BO155" s="356"/>
      <c r="BP155" s="356"/>
      <c r="BQ155" s="356"/>
      <c r="BR155" s="356"/>
      <c r="BS155" s="356"/>
      <c r="BT155" s="356"/>
      <c r="BU155" s="356"/>
      <c r="BV155" s="356"/>
      <c r="BW155" s="356"/>
    </row>
    <row r="156" spans="1:75" s="279" customFormat="1" ht="18.75" customHeight="1" x14ac:dyDescent="0.45">
      <c r="A156" s="43"/>
      <c r="B156" s="200" t="s">
        <v>1082</v>
      </c>
      <c r="C156" s="284" t="s">
        <v>856</v>
      </c>
      <c r="D156" s="293"/>
      <c r="E156" s="303"/>
      <c r="F156" s="303"/>
      <c r="G156" s="303"/>
      <c r="H156" s="303"/>
      <c r="I156" s="303"/>
      <c r="J156" s="303"/>
      <c r="K156" s="303"/>
      <c r="L156" s="303"/>
      <c r="M156" s="303"/>
      <c r="N156" s="303"/>
      <c r="O156" s="303"/>
      <c r="P156" s="303"/>
      <c r="Q156" s="303"/>
      <c r="R156" s="303"/>
      <c r="S156" s="171">
        <f t="shared" si="78"/>
        <v>0</v>
      </c>
      <c r="T156" s="43"/>
      <c r="U156" s="43"/>
      <c r="V156" s="43"/>
      <c r="W156" s="43"/>
      <c r="X156" s="43"/>
      <c r="Y156" s="49"/>
      <c r="Z156" s="43"/>
      <c r="AA156" s="43"/>
      <c r="AB156" s="43"/>
      <c r="AC156" s="43"/>
      <c r="AD156" s="43"/>
      <c r="AE156" s="43"/>
      <c r="AF156" s="43"/>
      <c r="AG156" s="43"/>
      <c r="AH156" s="43"/>
      <c r="AI156" s="43"/>
      <c r="AJ156" s="332">
        <f t="shared" si="79"/>
        <v>0</v>
      </c>
      <c r="AK156" s="332">
        <f t="shared" si="80"/>
        <v>0</v>
      </c>
      <c r="AL156" s="332">
        <f t="shared" si="81"/>
        <v>0</v>
      </c>
      <c r="AM156" s="332">
        <f t="shared" si="82"/>
        <v>0</v>
      </c>
      <c r="AN156" s="332">
        <f t="shared" si="83"/>
        <v>0</v>
      </c>
      <c r="AO156" s="332">
        <f t="shared" si="84"/>
        <v>0</v>
      </c>
      <c r="AP156" s="332">
        <f t="shared" si="85"/>
        <v>0</v>
      </c>
      <c r="AQ156" s="332">
        <f t="shared" si="86"/>
        <v>0</v>
      </c>
      <c r="AR156" s="332">
        <f t="shared" si="87"/>
        <v>0</v>
      </c>
      <c r="AS156" s="332">
        <f t="shared" si="88"/>
        <v>0</v>
      </c>
      <c r="AT156" s="332">
        <f t="shared" si="89"/>
        <v>0</v>
      </c>
      <c r="AU156" s="332">
        <f t="shared" si="90"/>
        <v>0</v>
      </c>
      <c r="AV156" s="332">
        <f t="shared" si="91"/>
        <v>0</v>
      </c>
      <c r="AW156" s="332">
        <f t="shared" si="92"/>
        <v>0</v>
      </c>
      <c r="AX156" s="339"/>
      <c r="AY156" s="339"/>
      <c r="AZ156" s="339"/>
      <c r="BA156" s="339"/>
      <c r="BB156" s="339"/>
      <c r="BC156" s="339"/>
      <c r="BD156" s="339"/>
      <c r="BE156" s="339"/>
      <c r="BF156" s="339"/>
      <c r="BG156" s="339"/>
      <c r="BH156" s="339"/>
      <c r="BI156" s="339"/>
      <c r="BJ156" s="339"/>
      <c r="BK156" s="339"/>
      <c r="BL156" s="339"/>
      <c r="BM156" s="339"/>
      <c r="BN156" s="339"/>
      <c r="BO156" s="356"/>
      <c r="BP156" s="356"/>
      <c r="BQ156" s="356"/>
      <c r="BR156" s="356"/>
      <c r="BS156" s="356"/>
      <c r="BT156" s="356"/>
      <c r="BU156" s="356"/>
      <c r="BV156" s="356"/>
      <c r="BW156" s="356"/>
    </row>
    <row r="157" spans="1:75" s="279" customFormat="1" ht="18.75" customHeight="1" x14ac:dyDescent="0.45">
      <c r="A157" s="43"/>
      <c r="B157" s="200" t="s">
        <v>1083</v>
      </c>
      <c r="C157" s="284" t="s">
        <v>856</v>
      </c>
      <c r="D157" s="293"/>
      <c r="E157" s="303"/>
      <c r="F157" s="303"/>
      <c r="G157" s="303"/>
      <c r="H157" s="303"/>
      <c r="I157" s="303"/>
      <c r="J157" s="303"/>
      <c r="K157" s="303"/>
      <c r="L157" s="303"/>
      <c r="M157" s="303"/>
      <c r="N157" s="303"/>
      <c r="O157" s="303"/>
      <c r="P157" s="303"/>
      <c r="Q157" s="303"/>
      <c r="R157" s="303"/>
      <c r="S157" s="171">
        <f t="shared" si="78"/>
        <v>0</v>
      </c>
      <c r="T157" s="43"/>
      <c r="U157" s="43"/>
      <c r="V157" s="43"/>
      <c r="W157" s="43"/>
      <c r="X157" s="43"/>
      <c r="Y157" s="49"/>
      <c r="Z157" s="43"/>
      <c r="AA157" s="43"/>
      <c r="AB157" s="43"/>
      <c r="AC157" s="43"/>
      <c r="AD157" s="43"/>
      <c r="AE157" s="43"/>
      <c r="AF157" s="43"/>
      <c r="AG157" s="43"/>
      <c r="AH157" s="43"/>
      <c r="AI157" s="43"/>
      <c r="AJ157" s="332">
        <f t="shared" si="79"/>
        <v>0</v>
      </c>
      <c r="AK157" s="332">
        <f t="shared" si="80"/>
        <v>0</v>
      </c>
      <c r="AL157" s="332">
        <f t="shared" si="81"/>
        <v>0</v>
      </c>
      <c r="AM157" s="332">
        <f t="shared" si="82"/>
        <v>0</v>
      </c>
      <c r="AN157" s="332">
        <f t="shared" si="83"/>
        <v>0</v>
      </c>
      <c r="AO157" s="332">
        <f t="shared" si="84"/>
        <v>0</v>
      </c>
      <c r="AP157" s="332">
        <f t="shared" si="85"/>
        <v>0</v>
      </c>
      <c r="AQ157" s="332">
        <f t="shared" si="86"/>
        <v>0</v>
      </c>
      <c r="AR157" s="332">
        <f t="shared" si="87"/>
        <v>0</v>
      </c>
      <c r="AS157" s="332">
        <f t="shared" si="88"/>
        <v>0</v>
      </c>
      <c r="AT157" s="332">
        <f t="shared" si="89"/>
        <v>0</v>
      </c>
      <c r="AU157" s="332">
        <f t="shared" si="90"/>
        <v>0</v>
      </c>
      <c r="AV157" s="332">
        <f t="shared" si="91"/>
        <v>0</v>
      </c>
      <c r="AW157" s="332">
        <f t="shared" si="92"/>
        <v>0</v>
      </c>
      <c r="AX157" s="339"/>
      <c r="AY157" s="339"/>
      <c r="AZ157" s="339"/>
      <c r="BA157" s="339"/>
      <c r="BB157" s="339"/>
      <c r="BC157" s="339"/>
      <c r="BD157" s="339"/>
      <c r="BE157" s="339"/>
      <c r="BF157" s="339"/>
      <c r="BG157" s="339"/>
      <c r="BH157" s="339"/>
      <c r="BI157" s="339"/>
      <c r="BJ157" s="339"/>
      <c r="BK157" s="339"/>
      <c r="BL157" s="339"/>
      <c r="BM157" s="339"/>
      <c r="BN157" s="339"/>
      <c r="BO157" s="356"/>
      <c r="BP157" s="356"/>
      <c r="BQ157" s="356"/>
      <c r="BR157" s="356"/>
      <c r="BS157" s="356"/>
      <c r="BT157" s="356"/>
      <c r="BU157" s="356"/>
      <c r="BV157" s="356"/>
      <c r="BW157" s="356"/>
    </row>
    <row r="158" spans="1:75" s="279" customFormat="1" ht="18.75" customHeight="1" x14ac:dyDescent="0.45">
      <c r="A158" s="43"/>
      <c r="B158" s="200" t="s">
        <v>1084</v>
      </c>
      <c r="C158" s="284" t="s">
        <v>856</v>
      </c>
      <c r="D158" s="293"/>
      <c r="E158" s="303"/>
      <c r="F158" s="303"/>
      <c r="G158" s="303"/>
      <c r="H158" s="303"/>
      <c r="I158" s="303"/>
      <c r="J158" s="303"/>
      <c r="K158" s="303"/>
      <c r="L158" s="303"/>
      <c r="M158" s="303"/>
      <c r="N158" s="303"/>
      <c r="O158" s="303"/>
      <c r="P158" s="303"/>
      <c r="Q158" s="303"/>
      <c r="R158" s="303"/>
      <c r="S158" s="171">
        <f t="shared" si="78"/>
        <v>0</v>
      </c>
      <c r="T158" s="43"/>
      <c r="U158" s="43"/>
      <c r="V158" s="43"/>
      <c r="W158" s="43"/>
      <c r="X158" s="43"/>
      <c r="Y158" s="49"/>
      <c r="Z158" s="43"/>
      <c r="AA158" s="43"/>
      <c r="AB158" s="43"/>
      <c r="AC158" s="43"/>
      <c r="AD158" s="43"/>
      <c r="AE158" s="43"/>
      <c r="AF158" s="43"/>
      <c r="AG158" s="43"/>
      <c r="AH158" s="43"/>
      <c r="AI158" s="43"/>
      <c r="AJ158" s="332">
        <f t="shared" si="79"/>
        <v>0</v>
      </c>
      <c r="AK158" s="332">
        <f t="shared" si="80"/>
        <v>0</v>
      </c>
      <c r="AL158" s="332">
        <f t="shared" si="81"/>
        <v>0</v>
      </c>
      <c r="AM158" s="332">
        <f t="shared" si="82"/>
        <v>0</v>
      </c>
      <c r="AN158" s="332">
        <f t="shared" si="83"/>
        <v>0</v>
      </c>
      <c r="AO158" s="332">
        <f t="shared" si="84"/>
        <v>0</v>
      </c>
      <c r="AP158" s="332">
        <f t="shared" si="85"/>
        <v>0</v>
      </c>
      <c r="AQ158" s="332">
        <f t="shared" si="86"/>
        <v>0</v>
      </c>
      <c r="AR158" s="332">
        <f t="shared" si="87"/>
        <v>0</v>
      </c>
      <c r="AS158" s="332">
        <f t="shared" si="88"/>
        <v>0</v>
      </c>
      <c r="AT158" s="332">
        <f t="shared" si="89"/>
        <v>0</v>
      </c>
      <c r="AU158" s="332">
        <f t="shared" si="90"/>
        <v>0</v>
      </c>
      <c r="AV158" s="332">
        <f t="shared" si="91"/>
        <v>0</v>
      </c>
      <c r="AW158" s="332">
        <f t="shared" si="92"/>
        <v>0</v>
      </c>
      <c r="AX158" s="339"/>
      <c r="AY158" s="339"/>
      <c r="AZ158" s="339"/>
      <c r="BA158" s="339"/>
      <c r="BB158" s="339"/>
      <c r="BC158" s="339"/>
      <c r="BD158" s="339"/>
      <c r="BE158" s="339"/>
      <c r="BF158" s="339"/>
      <c r="BG158" s="339"/>
      <c r="BH158" s="339"/>
      <c r="BI158" s="339"/>
      <c r="BJ158" s="339"/>
      <c r="BK158" s="339"/>
      <c r="BL158" s="339"/>
      <c r="BM158" s="339"/>
      <c r="BN158" s="339"/>
      <c r="BO158" s="356"/>
      <c r="BP158" s="356"/>
      <c r="BQ158" s="356"/>
      <c r="BR158" s="356"/>
      <c r="BS158" s="356"/>
      <c r="BT158" s="356"/>
      <c r="BU158" s="356"/>
      <c r="BV158" s="356"/>
      <c r="BW158" s="356"/>
    </row>
    <row r="159" spans="1:75" s="279" customFormat="1" ht="15.4" x14ac:dyDescent="0.45">
      <c r="A159" s="43"/>
      <c r="B159" s="290"/>
      <c r="C159" s="43"/>
      <c r="D159" s="43"/>
      <c r="E159" s="291">
        <f t="shared" ref="E159:R159" si="93">SUM(E149:E158)</f>
        <v>0</v>
      </c>
      <c r="F159" s="291">
        <f t="shared" si="93"/>
        <v>0</v>
      </c>
      <c r="G159" s="291">
        <f t="shared" si="93"/>
        <v>0</v>
      </c>
      <c r="H159" s="291">
        <f t="shared" si="93"/>
        <v>0</v>
      </c>
      <c r="I159" s="291">
        <f t="shared" si="93"/>
        <v>0</v>
      </c>
      <c r="J159" s="291">
        <f t="shared" si="93"/>
        <v>0</v>
      </c>
      <c r="K159" s="291">
        <f t="shared" si="93"/>
        <v>0</v>
      </c>
      <c r="L159" s="291">
        <f t="shared" si="93"/>
        <v>0</v>
      </c>
      <c r="M159" s="291">
        <f t="shared" si="93"/>
        <v>0</v>
      </c>
      <c r="N159" s="291">
        <f t="shared" si="93"/>
        <v>0</v>
      </c>
      <c r="O159" s="291">
        <f t="shared" si="93"/>
        <v>0</v>
      </c>
      <c r="P159" s="291">
        <f t="shared" si="93"/>
        <v>0</v>
      </c>
      <c r="Q159" s="291">
        <f t="shared" si="93"/>
        <v>0</v>
      </c>
      <c r="R159" s="291">
        <f t="shared" si="93"/>
        <v>0</v>
      </c>
      <c r="S159" s="291">
        <f>SUM(S149:S158)</f>
        <v>0</v>
      </c>
      <c r="T159" s="43"/>
      <c r="U159" s="43"/>
      <c r="V159" s="43"/>
      <c r="W159" s="43"/>
      <c r="X159" s="43"/>
      <c r="Y159" s="49"/>
      <c r="Z159" s="43"/>
      <c r="AA159" s="43"/>
      <c r="AB159" s="43"/>
      <c r="AC159" s="43"/>
      <c r="AD159" s="43"/>
      <c r="AE159" s="43"/>
      <c r="AF159" s="43"/>
      <c r="AG159" s="43"/>
      <c r="AH159" s="43"/>
      <c r="AI159" s="43"/>
      <c r="AJ159" s="355">
        <f>SUM(AJ149:AJ158)</f>
        <v>0</v>
      </c>
      <c r="AK159" s="355">
        <f>SUM(AK149:AK158)</f>
        <v>0</v>
      </c>
      <c r="AL159" s="355">
        <f t="shared" ref="AL159:AW159" si="94">SUM(AL149:AL158)</f>
        <v>0</v>
      </c>
      <c r="AM159" s="355">
        <f t="shared" si="94"/>
        <v>0</v>
      </c>
      <c r="AN159" s="355">
        <f t="shared" si="94"/>
        <v>0</v>
      </c>
      <c r="AO159" s="355">
        <f t="shared" si="94"/>
        <v>0</v>
      </c>
      <c r="AP159" s="355">
        <f t="shared" si="94"/>
        <v>0</v>
      </c>
      <c r="AQ159" s="355">
        <f t="shared" si="94"/>
        <v>0</v>
      </c>
      <c r="AR159" s="355">
        <f t="shared" si="94"/>
        <v>0</v>
      </c>
      <c r="AS159" s="355">
        <f t="shared" si="94"/>
        <v>0</v>
      </c>
      <c r="AT159" s="355">
        <f t="shared" si="94"/>
        <v>0</v>
      </c>
      <c r="AU159" s="355">
        <f t="shared" si="94"/>
        <v>0</v>
      </c>
      <c r="AV159" s="355">
        <f t="shared" si="94"/>
        <v>0</v>
      </c>
      <c r="AW159" s="355">
        <f t="shared" si="94"/>
        <v>0</v>
      </c>
      <c r="AX159" s="339"/>
      <c r="AY159" s="339"/>
      <c r="AZ159" s="339"/>
      <c r="BA159" s="339"/>
      <c r="BB159" s="339"/>
      <c r="BC159" s="339"/>
      <c r="BD159" s="339"/>
      <c r="BE159" s="339"/>
      <c r="BF159" s="339"/>
      <c r="BG159" s="339"/>
      <c r="BH159" s="339"/>
      <c r="BI159" s="339"/>
      <c r="BJ159" s="339"/>
      <c r="BK159" s="339"/>
      <c r="BL159" s="339"/>
      <c r="BM159" s="339"/>
      <c r="BN159" s="339"/>
      <c r="BO159" s="356"/>
      <c r="BP159" s="356"/>
      <c r="BQ159" s="356"/>
      <c r="BR159" s="356"/>
      <c r="BS159" s="356"/>
      <c r="BT159" s="356"/>
      <c r="BU159" s="356"/>
      <c r="BV159" s="356"/>
      <c r="BW159" s="356"/>
    </row>
    <row r="160" spans="1:75" s="279" customFormat="1" ht="15" x14ac:dyDescent="0.45">
      <c r="A160" s="43"/>
      <c r="B160" s="200" t="s">
        <v>1085</v>
      </c>
      <c r="C160" s="414" t="s">
        <v>758</v>
      </c>
      <c r="D160" s="414"/>
      <c r="E160" s="414"/>
      <c r="F160" s="414"/>
      <c r="G160" s="414"/>
      <c r="H160" s="414"/>
      <c r="I160" s="414"/>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339"/>
      <c r="AK160" s="339"/>
      <c r="AL160" s="339"/>
      <c r="AM160" s="339"/>
      <c r="AN160" s="339"/>
      <c r="AO160" s="339"/>
      <c r="AP160" s="339"/>
      <c r="AQ160" s="339"/>
      <c r="AR160" s="339"/>
      <c r="AS160" s="339"/>
      <c r="AT160" s="339"/>
      <c r="AU160" s="339"/>
      <c r="AV160" s="339"/>
      <c r="AW160" s="339"/>
      <c r="AX160" s="356"/>
      <c r="AY160" s="356"/>
      <c r="AZ160" s="356"/>
      <c r="BA160" s="356"/>
      <c r="BB160" s="356"/>
      <c r="BC160" s="356"/>
      <c r="BD160" s="356"/>
      <c r="BE160" s="356"/>
      <c r="BF160" s="356"/>
    </row>
    <row r="161" spans="1:73" s="279" customFormat="1" ht="15" x14ac:dyDescent="0.45">
      <c r="A161" s="43"/>
      <c r="B161" s="164"/>
      <c r="C161" s="537"/>
      <c r="D161" s="538"/>
      <c r="E161" s="538"/>
      <c r="F161" s="538"/>
      <c r="G161" s="538"/>
      <c r="H161" s="538"/>
      <c r="I161" s="539"/>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339"/>
      <c r="AK161" s="339"/>
      <c r="AL161" s="339"/>
      <c r="AM161" s="339"/>
      <c r="AN161" s="339"/>
      <c r="AO161" s="339"/>
      <c r="AP161" s="339"/>
      <c r="AQ161" s="339"/>
      <c r="AR161" s="339"/>
      <c r="AS161" s="339"/>
      <c r="AT161" s="339"/>
      <c r="AU161" s="339"/>
      <c r="AV161" s="339"/>
      <c r="AW161" s="339"/>
      <c r="AX161" s="356"/>
      <c r="AY161" s="356"/>
      <c r="AZ161" s="356"/>
      <c r="BA161" s="356"/>
      <c r="BB161" s="356"/>
      <c r="BC161" s="356"/>
      <c r="BD161" s="356"/>
      <c r="BE161" s="356"/>
      <c r="BF161" s="356"/>
    </row>
    <row r="162" spans="1:73" s="279" customFormat="1" ht="15" x14ac:dyDescent="0.45">
      <c r="A162" s="43"/>
      <c r="B162" s="164"/>
      <c r="C162" s="540"/>
      <c r="D162" s="541"/>
      <c r="E162" s="541"/>
      <c r="F162" s="541"/>
      <c r="G162" s="541"/>
      <c r="H162" s="541"/>
      <c r="I162" s="542"/>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339"/>
      <c r="AK162" s="339"/>
      <c r="AL162" s="339"/>
      <c r="AM162" s="339"/>
      <c r="AN162" s="339"/>
      <c r="AO162" s="339"/>
      <c r="AP162" s="339"/>
      <c r="AQ162" s="339"/>
      <c r="AR162" s="339"/>
      <c r="AS162" s="339"/>
      <c r="AT162" s="339"/>
      <c r="AU162" s="339"/>
      <c r="AV162" s="339"/>
      <c r="AW162" s="339"/>
      <c r="AX162" s="356"/>
      <c r="AY162" s="356"/>
      <c r="AZ162" s="356"/>
      <c r="BA162" s="356"/>
      <c r="BB162" s="356"/>
      <c r="BC162" s="356"/>
      <c r="BD162" s="356"/>
      <c r="BE162" s="356"/>
      <c r="BF162" s="356"/>
    </row>
    <row r="163" spans="1:73" s="279" customFormat="1" ht="15" x14ac:dyDescent="0.45">
      <c r="A163" s="43"/>
      <c r="B163" s="164"/>
      <c r="C163" s="540"/>
      <c r="D163" s="541"/>
      <c r="E163" s="541"/>
      <c r="F163" s="541"/>
      <c r="G163" s="541"/>
      <c r="H163" s="541"/>
      <c r="I163" s="542"/>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339"/>
      <c r="AK163" s="339"/>
      <c r="AL163" s="339"/>
      <c r="AM163" s="339"/>
      <c r="AN163" s="339"/>
      <c r="AO163" s="339"/>
      <c r="AP163" s="339"/>
      <c r="AQ163" s="339"/>
      <c r="AR163" s="339"/>
      <c r="AS163" s="339"/>
      <c r="AT163" s="339"/>
      <c r="AU163" s="339"/>
      <c r="AV163" s="339"/>
      <c r="AW163" s="339"/>
      <c r="AX163" s="356"/>
      <c r="AY163" s="356"/>
      <c r="AZ163" s="356"/>
      <c r="BA163" s="356"/>
      <c r="BB163" s="356"/>
      <c r="BC163" s="356"/>
      <c r="BD163" s="356"/>
      <c r="BE163" s="356"/>
      <c r="BF163" s="356"/>
    </row>
    <row r="164" spans="1:73" s="279" customFormat="1" ht="15" x14ac:dyDescent="0.45">
      <c r="A164" s="43"/>
      <c r="B164" s="164"/>
      <c r="C164" s="540"/>
      <c r="D164" s="541"/>
      <c r="E164" s="541"/>
      <c r="F164" s="541"/>
      <c r="G164" s="541"/>
      <c r="H164" s="541"/>
      <c r="I164" s="542"/>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339"/>
      <c r="AK164" s="339"/>
      <c r="AL164" s="339"/>
      <c r="AM164" s="339"/>
      <c r="AN164" s="339"/>
      <c r="AO164" s="339"/>
      <c r="AP164" s="339"/>
      <c r="AQ164" s="339"/>
      <c r="AR164" s="339"/>
      <c r="AS164" s="339"/>
      <c r="AT164" s="339"/>
      <c r="AU164" s="339"/>
      <c r="AV164" s="339"/>
      <c r="AW164" s="339"/>
      <c r="AX164" s="356"/>
      <c r="AY164" s="356"/>
      <c r="AZ164" s="356"/>
      <c r="BA164" s="356"/>
      <c r="BB164" s="356"/>
      <c r="BC164" s="356"/>
      <c r="BD164" s="356"/>
      <c r="BE164" s="356"/>
      <c r="BF164" s="356"/>
    </row>
    <row r="165" spans="1:73" s="279" customFormat="1" ht="15" x14ac:dyDescent="0.45">
      <c r="A165" s="43"/>
      <c r="B165" s="164"/>
      <c r="C165" s="540"/>
      <c r="D165" s="541"/>
      <c r="E165" s="541"/>
      <c r="F165" s="541"/>
      <c r="G165" s="541"/>
      <c r="H165" s="541"/>
      <c r="I165" s="542"/>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339"/>
      <c r="AK165" s="339"/>
      <c r="AL165" s="339"/>
      <c r="AM165" s="339"/>
      <c r="AN165" s="339"/>
      <c r="AO165" s="339"/>
      <c r="AP165" s="339"/>
      <c r="AQ165" s="339"/>
      <c r="AR165" s="339"/>
      <c r="AS165" s="339"/>
      <c r="AT165" s="339"/>
      <c r="AU165" s="339"/>
      <c r="AV165" s="339"/>
      <c r="AW165" s="339"/>
      <c r="AX165" s="356"/>
      <c r="AY165" s="356"/>
      <c r="AZ165" s="356"/>
      <c r="BA165" s="356"/>
      <c r="BB165" s="356"/>
      <c r="BC165" s="356"/>
      <c r="BD165" s="356"/>
      <c r="BE165" s="356"/>
      <c r="BF165" s="356"/>
    </row>
    <row r="166" spans="1:73" s="279" customFormat="1" ht="15" x14ac:dyDescent="0.45">
      <c r="A166" s="43"/>
      <c r="B166" s="164"/>
      <c r="C166" s="543"/>
      <c r="D166" s="544"/>
      <c r="E166" s="544"/>
      <c r="F166" s="544"/>
      <c r="G166" s="544"/>
      <c r="H166" s="544"/>
      <c r="I166" s="545"/>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339"/>
      <c r="AK166" s="339"/>
      <c r="AL166" s="339"/>
      <c r="AM166" s="339"/>
      <c r="AN166" s="339"/>
      <c r="AO166" s="339"/>
      <c r="AP166" s="339"/>
      <c r="AQ166" s="339"/>
      <c r="AR166" s="339"/>
      <c r="AS166" s="339"/>
      <c r="AT166" s="339"/>
      <c r="AU166" s="339"/>
      <c r="AV166" s="339"/>
      <c r="AW166" s="339"/>
      <c r="AX166" s="356"/>
      <c r="AY166" s="356"/>
      <c r="AZ166" s="356"/>
      <c r="BA166" s="356"/>
      <c r="BB166" s="356"/>
      <c r="BC166" s="356"/>
      <c r="BD166" s="356"/>
      <c r="BE166" s="356"/>
      <c r="BF166" s="356"/>
    </row>
    <row r="167" spans="1:73" s="279" customFormat="1" x14ac:dyDescent="0.4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339"/>
      <c r="AK167" s="339"/>
      <c r="AL167" s="339"/>
      <c r="AM167" s="339"/>
      <c r="AN167" s="339"/>
      <c r="AO167" s="339"/>
      <c r="AP167" s="339"/>
      <c r="AQ167" s="339"/>
      <c r="AR167" s="339"/>
      <c r="AS167" s="339"/>
      <c r="AT167" s="339"/>
      <c r="AU167" s="339"/>
      <c r="AV167" s="339"/>
      <c r="AW167" s="339"/>
      <c r="AX167" s="356"/>
      <c r="AY167" s="356"/>
      <c r="AZ167" s="356"/>
      <c r="BA167" s="356"/>
      <c r="BB167" s="356"/>
      <c r="BC167" s="356"/>
      <c r="BD167" s="356"/>
      <c r="BE167" s="356"/>
      <c r="BF167" s="356"/>
    </row>
    <row r="168" spans="1:73" s="279" customFormat="1" x14ac:dyDescent="0.4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339"/>
      <c r="AK168" s="339"/>
      <c r="AL168" s="339"/>
      <c r="AM168" s="339"/>
      <c r="AN168" s="339"/>
      <c r="AO168" s="339"/>
      <c r="AP168" s="339"/>
      <c r="AQ168" s="339"/>
      <c r="AR168" s="339"/>
      <c r="AS168" s="339"/>
      <c r="AT168" s="339"/>
      <c r="AU168" s="339"/>
      <c r="AV168" s="339"/>
      <c r="AW168" s="339"/>
      <c r="AX168" s="356"/>
      <c r="AY168" s="356"/>
      <c r="AZ168" s="356"/>
      <c r="BA168" s="356"/>
      <c r="BB168" s="356"/>
      <c r="BC168" s="356"/>
      <c r="BD168" s="356"/>
      <c r="BE168" s="356"/>
      <c r="BF168" s="356"/>
    </row>
    <row r="169" spans="1:73" s="279" customFormat="1" ht="17.649999999999999" x14ac:dyDescent="0.45">
      <c r="A169" s="43"/>
      <c r="B169" s="152" t="s">
        <v>1101</v>
      </c>
      <c r="C169" s="151"/>
      <c r="D169" s="280"/>
      <c r="E169" s="344" t="s">
        <v>1057</v>
      </c>
      <c r="F169" s="344" t="str">
        <f>E169</f>
        <v>other</v>
      </c>
      <c r="G169" s="344" t="str">
        <f t="shared" ref="G169:R169" si="95">F169</f>
        <v>other</v>
      </c>
      <c r="H169" s="344" t="str">
        <f t="shared" si="95"/>
        <v>other</v>
      </c>
      <c r="I169" s="344" t="str">
        <f t="shared" si="95"/>
        <v>other</v>
      </c>
      <c r="J169" s="344" t="str">
        <f t="shared" si="95"/>
        <v>other</v>
      </c>
      <c r="K169" s="344" t="str">
        <f t="shared" si="95"/>
        <v>other</v>
      </c>
      <c r="L169" s="344" t="str">
        <f t="shared" si="95"/>
        <v>other</v>
      </c>
      <c r="M169" s="344" t="str">
        <f t="shared" si="95"/>
        <v>other</v>
      </c>
      <c r="N169" s="344" t="str">
        <f t="shared" si="95"/>
        <v>other</v>
      </c>
      <c r="O169" s="344" t="str">
        <f t="shared" si="95"/>
        <v>other</v>
      </c>
      <c r="P169" s="344" t="str">
        <f t="shared" si="95"/>
        <v>other</v>
      </c>
      <c r="Q169" s="344" t="str">
        <f t="shared" si="95"/>
        <v>other</v>
      </c>
      <c r="R169" s="344" t="str">
        <f t="shared" si="95"/>
        <v>other</v>
      </c>
      <c r="S169" s="43"/>
      <c r="T169" s="43"/>
      <c r="U169" s="43"/>
      <c r="V169" s="43"/>
      <c r="W169" s="43"/>
      <c r="X169" s="43"/>
      <c r="Y169" s="43"/>
      <c r="Z169" s="43"/>
      <c r="AA169" s="43"/>
      <c r="AB169" s="43"/>
      <c r="AC169" s="43"/>
      <c r="AD169" s="43"/>
      <c r="AE169" s="43"/>
      <c r="AF169" s="43"/>
      <c r="AG169" s="43"/>
      <c r="AH169" s="43"/>
      <c r="AI169" s="43"/>
      <c r="AJ169" s="339" t="s">
        <v>1057</v>
      </c>
      <c r="AK169" s="339" t="s">
        <v>1057</v>
      </c>
      <c r="AL169" s="339" t="s">
        <v>1057</v>
      </c>
      <c r="AM169" s="339" t="s">
        <v>1057</v>
      </c>
      <c r="AN169" s="339" t="s">
        <v>1057</v>
      </c>
      <c r="AO169" s="339" t="s">
        <v>1057</v>
      </c>
      <c r="AP169" s="339" t="s">
        <v>1057</v>
      </c>
      <c r="AQ169" s="339" t="s">
        <v>1057</v>
      </c>
      <c r="AR169" s="339" t="s">
        <v>1057</v>
      </c>
      <c r="AS169" s="339" t="s">
        <v>1057</v>
      </c>
      <c r="AT169" s="339" t="s">
        <v>1057</v>
      </c>
      <c r="AU169" s="339" t="s">
        <v>1057</v>
      </c>
      <c r="AV169" s="339" t="s">
        <v>1057</v>
      </c>
      <c r="AW169" s="339" t="s">
        <v>1057</v>
      </c>
      <c r="AX169" s="356"/>
      <c r="AY169" s="356"/>
      <c r="AZ169" s="356"/>
      <c r="BA169" s="356"/>
      <c r="BB169" s="356"/>
      <c r="BC169" s="356"/>
      <c r="BD169" s="356"/>
      <c r="BE169" s="356"/>
      <c r="BF169" s="356"/>
    </row>
    <row r="170" spans="1:73" s="279" customFormat="1" ht="15.4" x14ac:dyDescent="0.45">
      <c r="A170" s="43"/>
      <c r="B170" s="49"/>
      <c r="C170" s="49"/>
      <c r="D170" s="49"/>
      <c r="E170" s="49"/>
      <c r="F170" s="49"/>
      <c r="G170" s="49"/>
      <c r="H170" s="49"/>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339"/>
      <c r="AK170" s="339"/>
      <c r="AL170" s="339"/>
      <c r="AM170" s="339"/>
      <c r="AN170" s="339"/>
      <c r="AO170" s="339"/>
      <c r="AP170" s="339"/>
      <c r="AQ170" s="339"/>
      <c r="AR170" s="339"/>
      <c r="AS170" s="339"/>
      <c r="AT170" s="339"/>
      <c r="AU170" s="339"/>
      <c r="AV170" s="339"/>
      <c r="AW170" s="339"/>
      <c r="AX170" s="356"/>
      <c r="AY170" s="356"/>
      <c r="AZ170" s="356"/>
      <c r="BA170" s="356"/>
      <c r="BB170" s="356"/>
      <c r="BC170" s="356"/>
      <c r="BD170" s="356"/>
      <c r="BE170" s="356"/>
      <c r="BF170" s="356"/>
    </row>
    <row r="171" spans="1:73" s="279" customFormat="1" ht="60" x14ac:dyDescent="0.45">
      <c r="A171" s="43"/>
      <c r="B171" s="49"/>
      <c r="C171" s="583" t="s">
        <v>1092</v>
      </c>
      <c r="D171" s="550" t="s">
        <v>749</v>
      </c>
      <c r="E171" s="281" t="str">
        <f t="shared" ref="E171:R172" si="96">E146</f>
        <v>Payment Milestone 3</v>
      </c>
      <c r="F171" s="281" t="str">
        <f t="shared" si="96"/>
        <v>Payment Milestone 4.1</v>
      </c>
      <c r="G171" s="281" t="str">
        <f t="shared" si="96"/>
        <v>Payment Milestone 4.2</v>
      </c>
      <c r="H171" s="281" t="str">
        <f t="shared" si="96"/>
        <v>Payment Milestone 4.3</v>
      </c>
      <c r="I171" s="281" t="str">
        <f t="shared" si="96"/>
        <v>Payment Milestone 4.4</v>
      </c>
      <c r="J171" s="281" t="str">
        <f t="shared" si="96"/>
        <v>Payment Milestone 4.5</v>
      </c>
      <c r="K171" s="281" t="str">
        <f t="shared" si="96"/>
        <v>Payment Milestone 4.6</v>
      </c>
      <c r="L171" s="281" t="str">
        <f t="shared" si="96"/>
        <v>Payment Milestone 4.7</v>
      </c>
      <c r="M171" s="281" t="str">
        <f t="shared" si="96"/>
        <v>Payment Milestone 4.8</v>
      </c>
      <c r="N171" s="281" t="str">
        <f t="shared" si="96"/>
        <v>Payment Milestone 4.9</v>
      </c>
      <c r="O171" s="281" t="str">
        <f t="shared" si="96"/>
        <v>Payment Milestone 4.10</v>
      </c>
      <c r="P171" s="281" t="str">
        <f t="shared" si="96"/>
        <v>Payment Milestone 5</v>
      </c>
      <c r="Q171" s="281" t="str">
        <f t="shared" si="96"/>
        <v>Payment Milestone 6</v>
      </c>
      <c r="R171" s="281" t="str">
        <f t="shared" si="96"/>
        <v>Payment Milestone 7</v>
      </c>
      <c r="S171" s="550" t="s">
        <v>1058</v>
      </c>
      <c r="T171" s="43"/>
      <c r="U171" s="43"/>
      <c r="V171" s="43"/>
      <c r="W171" s="43"/>
      <c r="X171" s="43"/>
      <c r="Y171" s="43"/>
      <c r="Z171" s="43"/>
      <c r="AA171" s="43"/>
      <c r="AB171" s="43"/>
      <c r="AC171" s="43"/>
      <c r="AD171" s="43"/>
      <c r="AE171" s="43"/>
      <c r="AF171" s="43"/>
      <c r="AG171" s="43"/>
      <c r="AH171" s="43"/>
      <c r="AI171" s="43"/>
      <c r="AJ171" s="349" t="str">
        <f t="shared" ref="AJ171:AW172" si="97">E171</f>
        <v>Payment Milestone 3</v>
      </c>
      <c r="AK171" s="349" t="str">
        <f t="shared" si="97"/>
        <v>Payment Milestone 4.1</v>
      </c>
      <c r="AL171" s="349" t="str">
        <f t="shared" si="97"/>
        <v>Payment Milestone 4.2</v>
      </c>
      <c r="AM171" s="349" t="str">
        <f t="shared" si="97"/>
        <v>Payment Milestone 4.3</v>
      </c>
      <c r="AN171" s="349" t="str">
        <f t="shared" si="97"/>
        <v>Payment Milestone 4.4</v>
      </c>
      <c r="AO171" s="349" t="str">
        <f t="shared" si="97"/>
        <v>Payment Milestone 4.5</v>
      </c>
      <c r="AP171" s="349" t="str">
        <f t="shared" si="97"/>
        <v>Payment Milestone 4.6</v>
      </c>
      <c r="AQ171" s="349" t="str">
        <f t="shared" si="97"/>
        <v>Payment Milestone 4.7</v>
      </c>
      <c r="AR171" s="349" t="str">
        <f t="shared" si="97"/>
        <v>Payment Milestone 4.8</v>
      </c>
      <c r="AS171" s="349" t="str">
        <f t="shared" si="97"/>
        <v>Payment Milestone 4.9</v>
      </c>
      <c r="AT171" s="349" t="str">
        <f t="shared" si="97"/>
        <v>Payment Milestone 4.10</v>
      </c>
      <c r="AU171" s="349" t="str">
        <f t="shared" si="97"/>
        <v>Payment Milestone 5</v>
      </c>
      <c r="AV171" s="349" t="str">
        <f t="shared" si="97"/>
        <v>Payment Milestone 6</v>
      </c>
      <c r="AW171" s="349" t="str">
        <f t="shared" si="97"/>
        <v>Payment Milestone 7</v>
      </c>
      <c r="AX171" s="339"/>
      <c r="AY171" s="339"/>
      <c r="AZ171" s="339"/>
      <c r="BA171" s="339"/>
      <c r="BB171" s="339"/>
      <c r="BC171" s="339"/>
      <c r="BD171" s="339"/>
      <c r="BE171" s="339"/>
      <c r="BF171" s="339"/>
      <c r="BG171" s="339"/>
      <c r="BH171" s="339"/>
      <c r="BI171" s="339"/>
      <c r="BJ171" s="339"/>
      <c r="BK171" s="339"/>
      <c r="BL171" s="339"/>
      <c r="BM171" s="356"/>
      <c r="BN171" s="356"/>
      <c r="BO171" s="356"/>
      <c r="BP171" s="356"/>
      <c r="BQ171" s="356"/>
      <c r="BR171" s="356"/>
      <c r="BS171" s="356"/>
      <c r="BT171" s="356"/>
      <c r="BU171" s="356"/>
    </row>
    <row r="172" spans="1:73" s="279" customFormat="1" ht="25.5" x14ac:dyDescent="0.45">
      <c r="A172" s="43"/>
      <c r="B172" s="49"/>
      <c r="C172" s="584"/>
      <c r="D172" s="556"/>
      <c r="E172" s="351" t="str">
        <f t="shared" si="96"/>
        <v>Detailed Engineering</v>
      </c>
      <c r="F172" s="351" t="str">
        <f t="shared" si="96"/>
        <v>[Enter title]</v>
      </c>
      <c r="G172" s="351" t="str">
        <f t="shared" si="96"/>
        <v>[Enter title]</v>
      </c>
      <c r="H172" s="351" t="str">
        <f t="shared" si="96"/>
        <v>[Enter title]</v>
      </c>
      <c r="I172" s="351" t="str">
        <f t="shared" si="96"/>
        <v>[Enter title]</v>
      </c>
      <c r="J172" s="351" t="str">
        <f t="shared" si="96"/>
        <v>[Enter title]</v>
      </c>
      <c r="K172" s="351" t="str">
        <f t="shared" si="96"/>
        <v>[Enter title]</v>
      </c>
      <c r="L172" s="351" t="str">
        <f t="shared" si="96"/>
        <v>[Enter title]</v>
      </c>
      <c r="M172" s="351" t="str">
        <f t="shared" si="96"/>
        <v>[Enter title]</v>
      </c>
      <c r="N172" s="351" t="str">
        <f t="shared" si="96"/>
        <v>[Enter title]</v>
      </c>
      <c r="O172" s="351" t="str">
        <f t="shared" si="96"/>
        <v>[Enter title]</v>
      </c>
      <c r="P172" s="351" t="str">
        <f t="shared" si="96"/>
        <v>Construction</v>
      </c>
      <c r="Q172" s="351" t="str">
        <f t="shared" si="96"/>
        <v>Operation</v>
      </c>
      <c r="R172" s="351" t="str">
        <f t="shared" si="96"/>
        <v>Close out</v>
      </c>
      <c r="S172" s="556"/>
      <c r="T172" s="43"/>
      <c r="U172" s="43"/>
      <c r="V172" s="43"/>
      <c r="W172" s="43"/>
      <c r="X172" s="43"/>
      <c r="Y172" s="43"/>
      <c r="Z172" s="43"/>
      <c r="AA172" s="43"/>
      <c r="AB172" s="43"/>
      <c r="AC172" s="43"/>
      <c r="AD172" s="43"/>
      <c r="AE172" s="43"/>
      <c r="AF172" s="43"/>
      <c r="AG172" s="43"/>
      <c r="AH172" s="43"/>
      <c r="AI172" s="43"/>
      <c r="AJ172" s="357" t="str">
        <f t="shared" si="97"/>
        <v>Detailed Engineering</v>
      </c>
      <c r="AK172" s="357" t="str">
        <f t="shared" si="97"/>
        <v>[Enter title]</v>
      </c>
      <c r="AL172" s="357" t="str">
        <f t="shared" si="97"/>
        <v>[Enter title]</v>
      </c>
      <c r="AM172" s="357" t="str">
        <f t="shared" si="97"/>
        <v>[Enter title]</v>
      </c>
      <c r="AN172" s="357" t="str">
        <f t="shared" si="97"/>
        <v>[Enter title]</v>
      </c>
      <c r="AO172" s="357" t="str">
        <f t="shared" si="97"/>
        <v>[Enter title]</v>
      </c>
      <c r="AP172" s="357" t="str">
        <f t="shared" si="97"/>
        <v>[Enter title]</v>
      </c>
      <c r="AQ172" s="357" t="str">
        <f t="shared" si="97"/>
        <v>[Enter title]</v>
      </c>
      <c r="AR172" s="357" t="str">
        <f t="shared" si="97"/>
        <v>[Enter title]</v>
      </c>
      <c r="AS172" s="357" t="str">
        <f t="shared" si="97"/>
        <v>[Enter title]</v>
      </c>
      <c r="AT172" s="357" t="str">
        <f t="shared" si="97"/>
        <v>[Enter title]</v>
      </c>
      <c r="AU172" s="357" t="str">
        <f t="shared" si="97"/>
        <v>Construction</v>
      </c>
      <c r="AV172" s="357" t="str">
        <f t="shared" si="97"/>
        <v>Operation</v>
      </c>
      <c r="AW172" s="357" t="str">
        <f t="shared" si="97"/>
        <v>Close out</v>
      </c>
      <c r="AX172" s="339"/>
      <c r="AY172" s="339"/>
      <c r="AZ172" s="339"/>
      <c r="BA172" s="339"/>
      <c r="BB172" s="339"/>
      <c r="BC172" s="339"/>
      <c r="BD172" s="339"/>
      <c r="BE172" s="339"/>
      <c r="BF172" s="339"/>
      <c r="BG172" s="339"/>
      <c r="BH172" s="339"/>
      <c r="BI172" s="339"/>
      <c r="BJ172" s="339"/>
      <c r="BK172" s="339"/>
      <c r="BL172" s="339"/>
      <c r="BM172" s="356"/>
      <c r="BN172" s="356"/>
      <c r="BO172" s="356"/>
      <c r="BP172" s="356"/>
      <c r="BQ172" s="356"/>
      <c r="BR172" s="356"/>
      <c r="BS172" s="356"/>
      <c r="BT172" s="356"/>
      <c r="BU172" s="356"/>
    </row>
    <row r="173" spans="1:73" s="279" customFormat="1" ht="15.4" x14ac:dyDescent="0.45">
      <c r="A173" s="43"/>
      <c r="B173" s="49"/>
      <c r="C173" s="585"/>
      <c r="D173" s="282" t="s">
        <v>751</v>
      </c>
      <c r="E173" s="282" t="s">
        <v>743</v>
      </c>
      <c r="F173" s="282" t="s">
        <v>743</v>
      </c>
      <c r="G173" s="282" t="s">
        <v>743</v>
      </c>
      <c r="H173" s="282" t="s">
        <v>743</v>
      </c>
      <c r="I173" s="282" t="s">
        <v>743</v>
      </c>
      <c r="J173" s="282" t="s">
        <v>743</v>
      </c>
      <c r="K173" s="282" t="s">
        <v>743</v>
      </c>
      <c r="L173" s="282" t="s">
        <v>743</v>
      </c>
      <c r="M173" s="282" t="s">
        <v>743</v>
      </c>
      <c r="N173" s="282" t="s">
        <v>743</v>
      </c>
      <c r="O173" s="282" t="s">
        <v>743</v>
      </c>
      <c r="P173" s="282" t="s">
        <v>743</v>
      </c>
      <c r="Q173" s="282" t="s">
        <v>743</v>
      </c>
      <c r="R173" s="282" t="s">
        <v>743</v>
      </c>
      <c r="S173" s="282" t="s">
        <v>50</v>
      </c>
      <c r="T173" s="43"/>
      <c r="U173" s="43"/>
      <c r="V173" s="43"/>
      <c r="W173" s="43"/>
      <c r="X173" s="43"/>
      <c r="Y173" s="43"/>
      <c r="Z173" s="43"/>
      <c r="AA173" s="43"/>
      <c r="AB173" s="43"/>
      <c r="AC173" s="43"/>
      <c r="AD173" s="43"/>
      <c r="AE173" s="43"/>
      <c r="AF173" s="43"/>
      <c r="AG173" s="43"/>
      <c r="AH173" s="43"/>
      <c r="AI173" s="43"/>
      <c r="AJ173" s="353" t="s">
        <v>50</v>
      </c>
      <c r="AK173" s="353" t="s">
        <v>50</v>
      </c>
      <c r="AL173" s="353" t="s">
        <v>50</v>
      </c>
      <c r="AM173" s="353" t="s">
        <v>50</v>
      </c>
      <c r="AN173" s="353" t="s">
        <v>50</v>
      </c>
      <c r="AO173" s="353" t="s">
        <v>50</v>
      </c>
      <c r="AP173" s="353" t="s">
        <v>50</v>
      </c>
      <c r="AQ173" s="353" t="s">
        <v>50</v>
      </c>
      <c r="AR173" s="353" t="s">
        <v>50</v>
      </c>
      <c r="AS173" s="353" t="s">
        <v>50</v>
      </c>
      <c r="AT173" s="353" t="s">
        <v>50</v>
      </c>
      <c r="AU173" s="353" t="s">
        <v>50</v>
      </c>
      <c r="AV173" s="353" t="s">
        <v>50</v>
      </c>
      <c r="AW173" s="353" t="s">
        <v>50</v>
      </c>
      <c r="AX173" s="339"/>
      <c r="AY173" s="339"/>
      <c r="AZ173" s="339"/>
      <c r="BA173" s="339"/>
      <c r="BB173" s="339"/>
      <c r="BC173" s="339"/>
      <c r="BD173" s="339"/>
      <c r="BE173" s="339"/>
      <c r="BF173" s="339"/>
      <c r="BG173" s="339"/>
      <c r="BH173" s="339"/>
      <c r="BI173" s="339"/>
      <c r="BJ173" s="339"/>
      <c r="BK173" s="339"/>
      <c r="BL173" s="339"/>
      <c r="BM173" s="356"/>
      <c r="BN173" s="356"/>
      <c r="BO173" s="356"/>
      <c r="BP173" s="356"/>
      <c r="BQ173" s="356"/>
      <c r="BR173" s="356"/>
      <c r="BS173" s="356"/>
      <c r="BT173" s="356"/>
      <c r="BU173" s="356"/>
    </row>
    <row r="174" spans="1:73" s="289" customFormat="1" ht="18.75" customHeight="1" x14ac:dyDescent="0.45">
      <c r="A174" s="283"/>
      <c r="B174" s="200" t="s">
        <v>1109</v>
      </c>
      <c r="C174" s="284" t="s">
        <v>856</v>
      </c>
      <c r="D174" s="293"/>
      <c r="E174" s="303"/>
      <c r="F174" s="303"/>
      <c r="G174" s="303"/>
      <c r="H174" s="303"/>
      <c r="I174" s="303"/>
      <c r="J174" s="303"/>
      <c r="K174" s="303"/>
      <c r="L174" s="303"/>
      <c r="M174" s="303"/>
      <c r="N174" s="303"/>
      <c r="O174" s="303"/>
      <c r="P174" s="303"/>
      <c r="Q174" s="303"/>
      <c r="R174" s="303"/>
      <c r="S174" s="171">
        <f>SUM(E174:R174)*D174</f>
        <v>0</v>
      </c>
      <c r="T174" s="43"/>
      <c r="U174" s="43"/>
      <c r="V174" s="43"/>
      <c r="W174" s="43"/>
      <c r="X174" s="43"/>
      <c r="Y174" s="43"/>
      <c r="Z174" s="283"/>
      <c r="AA174" s="283"/>
      <c r="AB174" s="283"/>
      <c r="AC174" s="283"/>
      <c r="AD174" s="283"/>
      <c r="AE174" s="283"/>
      <c r="AF174" s="283"/>
      <c r="AG174" s="283"/>
      <c r="AH174" s="283"/>
      <c r="AI174" s="283"/>
      <c r="AJ174" s="332">
        <f t="shared" ref="AJ174:AJ183" si="98">E174*$D174</f>
        <v>0</v>
      </c>
      <c r="AK174" s="332">
        <f t="shared" ref="AK174:AK183" si="99">F174*$D174</f>
        <v>0</v>
      </c>
      <c r="AL174" s="332">
        <f t="shared" ref="AL174:AL183" si="100">G174*$D174</f>
        <v>0</v>
      </c>
      <c r="AM174" s="332">
        <f t="shared" ref="AM174:AM183" si="101">H174*$D174</f>
        <v>0</v>
      </c>
      <c r="AN174" s="332">
        <f t="shared" ref="AN174:AN183" si="102">I174*$D174</f>
        <v>0</v>
      </c>
      <c r="AO174" s="332">
        <f t="shared" ref="AO174:AO183" si="103">J174*$D174</f>
        <v>0</v>
      </c>
      <c r="AP174" s="332">
        <f t="shared" ref="AP174:AP183" si="104">K174*$D174</f>
        <v>0</v>
      </c>
      <c r="AQ174" s="332">
        <f t="shared" ref="AQ174:AQ183" si="105">L174*$D174</f>
        <v>0</v>
      </c>
      <c r="AR174" s="332">
        <f t="shared" ref="AR174:AR183" si="106">M174*$D174</f>
        <v>0</v>
      </c>
      <c r="AS174" s="332">
        <f t="shared" ref="AS174:AS183" si="107">N174*$D174</f>
        <v>0</v>
      </c>
      <c r="AT174" s="332">
        <f t="shared" ref="AT174:AT183" si="108">O174*$D174</f>
        <v>0</v>
      </c>
      <c r="AU174" s="332">
        <f t="shared" ref="AU174:AU183" si="109">P174*$D174</f>
        <v>0</v>
      </c>
      <c r="AV174" s="332">
        <f t="shared" ref="AV174:AV183" si="110">Q174*$D174</f>
        <v>0</v>
      </c>
      <c r="AW174" s="332">
        <f t="shared" ref="AW174:AW183" si="111">R174*$D174</f>
        <v>0</v>
      </c>
      <c r="AX174" s="341"/>
      <c r="AY174" s="341"/>
      <c r="AZ174" s="341"/>
      <c r="BA174" s="341"/>
      <c r="BB174" s="341"/>
      <c r="BC174" s="341"/>
      <c r="BD174" s="341"/>
      <c r="BE174" s="341"/>
      <c r="BF174" s="341"/>
      <c r="BG174" s="341"/>
      <c r="BH174" s="341"/>
      <c r="BI174" s="341"/>
      <c r="BJ174" s="341"/>
      <c r="BK174" s="341"/>
      <c r="BL174" s="341"/>
      <c r="BM174" s="358"/>
      <c r="BN174" s="358"/>
      <c r="BO174" s="358"/>
      <c r="BP174" s="358"/>
      <c r="BQ174" s="358"/>
      <c r="BR174" s="358"/>
      <c r="BS174" s="358"/>
      <c r="BT174" s="358"/>
      <c r="BU174" s="358"/>
    </row>
    <row r="175" spans="1:73" s="289" customFormat="1" ht="18.75" customHeight="1" x14ac:dyDescent="0.45">
      <c r="A175" s="283"/>
      <c r="B175" s="200" t="s">
        <v>1110</v>
      </c>
      <c r="C175" s="284" t="s">
        <v>856</v>
      </c>
      <c r="D175" s="293"/>
      <c r="E175" s="303"/>
      <c r="F175" s="303"/>
      <c r="G175" s="303"/>
      <c r="H175" s="303"/>
      <c r="I175" s="303"/>
      <c r="J175" s="303"/>
      <c r="K175" s="303"/>
      <c r="L175" s="303"/>
      <c r="M175" s="303"/>
      <c r="N175" s="303"/>
      <c r="O175" s="303"/>
      <c r="P175" s="303"/>
      <c r="Q175" s="303"/>
      <c r="R175" s="303"/>
      <c r="S175" s="171">
        <f t="shared" ref="S175:S183" si="112">SUM(E175:R175)*D175</f>
        <v>0</v>
      </c>
      <c r="T175" s="43"/>
      <c r="U175" s="43"/>
      <c r="V175" s="43"/>
      <c r="W175" s="43"/>
      <c r="X175" s="43"/>
      <c r="Y175" s="43"/>
      <c r="Z175" s="283"/>
      <c r="AA175" s="283"/>
      <c r="AB175" s="283"/>
      <c r="AC175" s="283"/>
      <c r="AD175" s="283"/>
      <c r="AE175" s="283"/>
      <c r="AF175" s="283"/>
      <c r="AG175" s="283"/>
      <c r="AH175" s="283"/>
      <c r="AI175" s="283"/>
      <c r="AJ175" s="332">
        <f t="shared" si="98"/>
        <v>0</v>
      </c>
      <c r="AK175" s="332">
        <f t="shared" si="99"/>
        <v>0</v>
      </c>
      <c r="AL175" s="332">
        <f t="shared" si="100"/>
        <v>0</v>
      </c>
      <c r="AM175" s="332">
        <f t="shared" si="101"/>
        <v>0</v>
      </c>
      <c r="AN175" s="332">
        <f t="shared" si="102"/>
        <v>0</v>
      </c>
      <c r="AO175" s="332">
        <f t="shared" si="103"/>
        <v>0</v>
      </c>
      <c r="AP175" s="332">
        <f t="shared" si="104"/>
        <v>0</v>
      </c>
      <c r="AQ175" s="332">
        <f t="shared" si="105"/>
        <v>0</v>
      </c>
      <c r="AR175" s="332">
        <f t="shared" si="106"/>
        <v>0</v>
      </c>
      <c r="AS175" s="332">
        <f t="shared" si="107"/>
        <v>0</v>
      </c>
      <c r="AT175" s="332">
        <f t="shared" si="108"/>
        <v>0</v>
      </c>
      <c r="AU175" s="332">
        <f t="shared" si="109"/>
        <v>0</v>
      </c>
      <c r="AV175" s="332">
        <f t="shared" si="110"/>
        <v>0</v>
      </c>
      <c r="AW175" s="332">
        <f t="shared" si="111"/>
        <v>0</v>
      </c>
      <c r="AX175" s="341"/>
      <c r="AY175" s="341"/>
      <c r="AZ175" s="341"/>
      <c r="BA175" s="341"/>
      <c r="BB175" s="341"/>
      <c r="BC175" s="341"/>
      <c r="BD175" s="341"/>
      <c r="BE175" s="341"/>
      <c r="BF175" s="341"/>
      <c r="BG175" s="341"/>
      <c r="BH175" s="341"/>
      <c r="BI175" s="341"/>
      <c r="BJ175" s="341"/>
      <c r="BK175" s="341"/>
      <c r="BL175" s="341"/>
      <c r="BM175" s="358"/>
      <c r="BN175" s="358"/>
      <c r="BO175" s="358"/>
      <c r="BP175" s="358"/>
      <c r="BQ175" s="358"/>
      <c r="BR175" s="358"/>
      <c r="BS175" s="358"/>
      <c r="BT175" s="358"/>
      <c r="BU175" s="358"/>
    </row>
    <row r="176" spans="1:73" s="289" customFormat="1" ht="18.75" customHeight="1" x14ac:dyDescent="0.45">
      <c r="A176" s="283"/>
      <c r="B176" s="200" t="s">
        <v>1111</v>
      </c>
      <c r="C176" s="284" t="s">
        <v>856</v>
      </c>
      <c r="D176" s="293"/>
      <c r="E176" s="303"/>
      <c r="F176" s="303"/>
      <c r="G176" s="303"/>
      <c r="H176" s="303"/>
      <c r="I176" s="303"/>
      <c r="J176" s="303"/>
      <c r="K176" s="303"/>
      <c r="L176" s="303"/>
      <c r="M176" s="303"/>
      <c r="N176" s="303"/>
      <c r="O176" s="303"/>
      <c r="P176" s="303"/>
      <c r="Q176" s="303"/>
      <c r="R176" s="303"/>
      <c r="S176" s="171">
        <f t="shared" si="112"/>
        <v>0</v>
      </c>
      <c r="T176" s="43"/>
      <c r="U176" s="43"/>
      <c r="V176" s="43"/>
      <c r="W176" s="43"/>
      <c r="X176" s="43"/>
      <c r="Y176" s="43"/>
      <c r="Z176" s="283"/>
      <c r="AA176" s="283"/>
      <c r="AB176" s="283"/>
      <c r="AC176" s="283"/>
      <c r="AD176" s="283"/>
      <c r="AE176" s="283"/>
      <c r="AF176" s="283"/>
      <c r="AG176" s="283"/>
      <c r="AH176" s="283"/>
      <c r="AI176" s="283"/>
      <c r="AJ176" s="332">
        <f t="shared" si="98"/>
        <v>0</v>
      </c>
      <c r="AK176" s="332">
        <f t="shared" si="99"/>
        <v>0</v>
      </c>
      <c r="AL176" s="332">
        <f t="shared" si="100"/>
        <v>0</v>
      </c>
      <c r="AM176" s="332">
        <f t="shared" si="101"/>
        <v>0</v>
      </c>
      <c r="AN176" s="332">
        <f t="shared" si="102"/>
        <v>0</v>
      </c>
      <c r="AO176" s="332">
        <f t="shared" si="103"/>
        <v>0</v>
      </c>
      <c r="AP176" s="332">
        <f t="shared" si="104"/>
        <v>0</v>
      </c>
      <c r="AQ176" s="332">
        <f t="shared" si="105"/>
        <v>0</v>
      </c>
      <c r="AR176" s="332">
        <f t="shared" si="106"/>
        <v>0</v>
      </c>
      <c r="AS176" s="332">
        <f t="shared" si="107"/>
        <v>0</v>
      </c>
      <c r="AT176" s="332">
        <f t="shared" si="108"/>
        <v>0</v>
      </c>
      <c r="AU176" s="332">
        <f t="shared" si="109"/>
        <v>0</v>
      </c>
      <c r="AV176" s="332">
        <f t="shared" si="110"/>
        <v>0</v>
      </c>
      <c r="AW176" s="332">
        <f t="shared" si="111"/>
        <v>0</v>
      </c>
      <c r="AX176" s="341"/>
      <c r="AY176" s="341"/>
      <c r="AZ176" s="341"/>
      <c r="BA176" s="341"/>
      <c r="BB176" s="341"/>
      <c r="BC176" s="341"/>
      <c r="BD176" s="341"/>
      <c r="BE176" s="341"/>
      <c r="BF176" s="341"/>
      <c r="BG176" s="341"/>
      <c r="BH176" s="341"/>
      <c r="BI176" s="341"/>
      <c r="BJ176" s="341"/>
      <c r="BK176" s="341"/>
      <c r="BL176" s="341"/>
      <c r="BM176" s="358"/>
      <c r="BN176" s="358"/>
      <c r="BO176" s="358"/>
      <c r="BP176" s="358"/>
      <c r="BQ176" s="358"/>
      <c r="BR176" s="358"/>
      <c r="BS176" s="358"/>
      <c r="BT176" s="358"/>
      <c r="BU176" s="358"/>
    </row>
    <row r="177" spans="1:73" s="289" customFormat="1" ht="18.75" customHeight="1" x14ac:dyDescent="0.45">
      <c r="A177" s="283"/>
      <c r="B177" s="200" t="s">
        <v>847</v>
      </c>
      <c r="C177" s="284" t="s">
        <v>856</v>
      </c>
      <c r="D177" s="293"/>
      <c r="E177" s="303"/>
      <c r="F177" s="303"/>
      <c r="G177" s="303"/>
      <c r="H177" s="303"/>
      <c r="I177" s="303"/>
      <c r="J177" s="303"/>
      <c r="K177" s="303"/>
      <c r="L177" s="303"/>
      <c r="M177" s="303"/>
      <c r="N177" s="303"/>
      <c r="O177" s="303"/>
      <c r="P177" s="303"/>
      <c r="Q177" s="303"/>
      <c r="R177" s="303"/>
      <c r="S177" s="171">
        <f t="shared" si="112"/>
        <v>0</v>
      </c>
      <c r="T177" s="43"/>
      <c r="U177" s="43"/>
      <c r="V177" s="43"/>
      <c r="W177" s="43"/>
      <c r="X177" s="43"/>
      <c r="Y177" s="43"/>
      <c r="Z177" s="283"/>
      <c r="AA177" s="283"/>
      <c r="AB177" s="283"/>
      <c r="AC177" s="283"/>
      <c r="AD177" s="283"/>
      <c r="AE177" s="283"/>
      <c r="AF177" s="283"/>
      <c r="AG177" s="283"/>
      <c r="AH177" s="283"/>
      <c r="AI177" s="283"/>
      <c r="AJ177" s="332">
        <f t="shared" si="98"/>
        <v>0</v>
      </c>
      <c r="AK177" s="332">
        <f t="shared" si="99"/>
        <v>0</v>
      </c>
      <c r="AL177" s="332">
        <f t="shared" si="100"/>
        <v>0</v>
      </c>
      <c r="AM177" s="332">
        <f t="shared" si="101"/>
        <v>0</v>
      </c>
      <c r="AN177" s="332">
        <f t="shared" si="102"/>
        <v>0</v>
      </c>
      <c r="AO177" s="332">
        <f t="shared" si="103"/>
        <v>0</v>
      </c>
      <c r="AP177" s="332">
        <f t="shared" si="104"/>
        <v>0</v>
      </c>
      <c r="AQ177" s="332">
        <f t="shared" si="105"/>
        <v>0</v>
      </c>
      <c r="AR177" s="332">
        <f t="shared" si="106"/>
        <v>0</v>
      </c>
      <c r="AS177" s="332">
        <f t="shared" si="107"/>
        <v>0</v>
      </c>
      <c r="AT177" s="332">
        <f t="shared" si="108"/>
        <v>0</v>
      </c>
      <c r="AU177" s="332">
        <f t="shared" si="109"/>
        <v>0</v>
      </c>
      <c r="AV177" s="332">
        <f t="shared" si="110"/>
        <v>0</v>
      </c>
      <c r="AW177" s="332">
        <f t="shared" si="111"/>
        <v>0</v>
      </c>
      <c r="AX177" s="341"/>
      <c r="AY177" s="341"/>
      <c r="AZ177" s="341"/>
      <c r="BA177" s="341"/>
      <c r="BB177" s="341"/>
      <c r="BC177" s="341"/>
      <c r="BD177" s="341"/>
      <c r="BE177" s="341"/>
      <c r="BF177" s="341"/>
      <c r="BG177" s="341"/>
      <c r="BH177" s="341"/>
      <c r="BI177" s="341"/>
      <c r="BJ177" s="341"/>
      <c r="BK177" s="341"/>
      <c r="BL177" s="341"/>
      <c r="BM177" s="358"/>
      <c r="BN177" s="358"/>
      <c r="BO177" s="358"/>
      <c r="BP177" s="358"/>
      <c r="BQ177" s="358"/>
      <c r="BR177" s="358"/>
      <c r="BS177" s="358"/>
      <c r="BT177" s="358"/>
      <c r="BU177" s="358"/>
    </row>
    <row r="178" spans="1:73" s="289" customFormat="1" ht="18.75" customHeight="1" x14ac:dyDescent="0.45">
      <c r="A178" s="283"/>
      <c r="B178" s="200" t="s">
        <v>848</v>
      </c>
      <c r="C178" s="284" t="s">
        <v>856</v>
      </c>
      <c r="D178" s="293"/>
      <c r="E178" s="303"/>
      <c r="F178" s="303"/>
      <c r="G178" s="303"/>
      <c r="H178" s="303"/>
      <c r="I178" s="303"/>
      <c r="J178" s="303"/>
      <c r="K178" s="303"/>
      <c r="L178" s="303"/>
      <c r="M178" s="303"/>
      <c r="N178" s="303"/>
      <c r="O178" s="303"/>
      <c r="P178" s="303"/>
      <c r="Q178" s="303"/>
      <c r="R178" s="303"/>
      <c r="S178" s="171">
        <f t="shared" si="112"/>
        <v>0</v>
      </c>
      <c r="T178" s="43"/>
      <c r="U178" s="43"/>
      <c r="V178" s="43"/>
      <c r="W178" s="43"/>
      <c r="X178" s="43"/>
      <c r="Y178" s="43"/>
      <c r="Z178" s="283"/>
      <c r="AA178" s="283"/>
      <c r="AB178" s="283"/>
      <c r="AC178" s="283"/>
      <c r="AD178" s="283"/>
      <c r="AE178" s="283"/>
      <c r="AF178" s="283"/>
      <c r="AG178" s="283"/>
      <c r="AH178" s="283"/>
      <c r="AI178" s="283"/>
      <c r="AJ178" s="332">
        <f t="shared" si="98"/>
        <v>0</v>
      </c>
      <c r="AK178" s="332">
        <f t="shared" si="99"/>
        <v>0</v>
      </c>
      <c r="AL178" s="332">
        <f t="shared" si="100"/>
        <v>0</v>
      </c>
      <c r="AM178" s="332">
        <f t="shared" si="101"/>
        <v>0</v>
      </c>
      <c r="AN178" s="332">
        <f t="shared" si="102"/>
        <v>0</v>
      </c>
      <c r="AO178" s="332">
        <f t="shared" si="103"/>
        <v>0</v>
      </c>
      <c r="AP178" s="332">
        <f t="shared" si="104"/>
        <v>0</v>
      </c>
      <c r="AQ178" s="332">
        <f t="shared" si="105"/>
        <v>0</v>
      </c>
      <c r="AR178" s="332">
        <f t="shared" si="106"/>
        <v>0</v>
      </c>
      <c r="AS178" s="332">
        <f t="shared" si="107"/>
        <v>0</v>
      </c>
      <c r="AT178" s="332">
        <f t="shared" si="108"/>
        <v>0</v>
      </c>
      <c r="AU178" s="332">
        <f t="shared" si="109"/>
        <v>0</v>
      </c>
      <c r="AV178" s="332">
        <f t="shared" si="110"/>
        <v>0</v>
      </c>
      <c r="AW178" s="332">
        <f t="shared" si="111"/>
        <v>0</v>
      </c>
      <c r="AX178" s="341"/>
      <c r="AY178" s="341"/>
      <c r="AZ178" s="341"/>
      <c r="BA178" s="341"/>
      <c r="BB178" s="341"/>
      <c r="BC178" s="341"/>
      <c r="BD178" s="341"/>
      <c r="BE178" s="341"/>
      <c r="BF178" s="341"/>
      <c r="BG178" s="341"/>
      <c r="BH178" s="341"/>
      <c r="BI178" s="341"/>
      <c r="BJ178" s="341"/>
      <c r="BK178" s="341"/>
      <c r="BL178" s="341"/>
      <c r="BM178" s="358"/>
      <c r="BN178" s="358"/>
      <c r="BO178" s="358"/>
      <c r="BP178" s="358"/>
      <c r="BQ178" s="358"/>
      <c r="BR178" s="358"/>
      <c r="BS178" s="358"/>
      <c r="BT178" s="358"/>
      <c r="BU178" s="358"/>
    </row>
    <row r="179" spans="1:73" s="289" customFormat="1" ht="18.75" customHeight="1" x14ac:dyDescent="0.45">
      <c r="A179" s="283"/>
      <c r="B179" s="200" t="s">
        <v>1112</v>
      </c>
      <c r="C179" s="284" t="s">
        <v>856</v>
      </c>
      <c r="D179" s="293"/>
      <c r="E179" s="303"/>
      <c r="F179" s="303"/>
      <c r="G179" s="303"/>
      <c r="H179" s="303"/>
      <c r="I179" s="303"/>
      <c r="J179" s="303"/>
      <c r="K179" s="303"/>
      <c r="L179" s="303"/>
      <c r="M179" s="303"/>
      <c r="N179" s="303"/>
      <c r="O179" s="303"/>
      <c r="P179" s="303"/>
      <c r="Q179" s="303"/>
      <c r="R179" s="303"/>
      <c r="S179" s="171">
        <f t="shared" si="112"/>
        <v>0</v>
      </c>
      <c r="T179" s="43"/>
      <c r="U179" s="43"/>
      <c r="V179" s="43"/>
      <c r="W179" s="43"/>
      <c r="X179" s="43"/>
      <c r="Y179" s="43"/>
      <c r="Z179" s="283"/>
      <c r="AA179" s="283"/>
      <c r="AB179" s="283"/>
      <c r="AC179" s="283"/>
      <c r="AD179" s="283"/>
      <c r="AE179" s="283"/>
      <c r="AF179" s="283"/>
      <c r="AG179" s="283"/>
      <c r="AH179" s="283"/>
      <c r="AI179" s="283"/>
      <c r="AJ179" s="332">
        <f t="shared" si="98"/>
        <v>0</v>
      </c>
      <c r="AK179" s="332">
        <f t="shared" si="99"/>
        <v>0</v>
      </c>
      <c r="AL179" s="332">
        <f t="shared" si="100"/>
        <v>0</v>
      </c>
      <c r="AM179" s="332">
        <f t="shared" si="101"/>
        <v>0</v>
      </c>
      <c r="AN179" s="332">
        <f t="shared" si="102"/>
        <v>0</v>
      </c>
      <c r="AO179" s="332">
        <f t="shared" si="103"/>
        <v>0</v>
      </c>
      <c r="AP179" s="332">
        <f t="shared" si="104"/>
        <v>0</v>
      </c>
      <c r="AQ179" s="332">
        <f t="shared" si="105"/>
        <v>0</v>
      </c>
      <c r="AR179" s="332">
        <f t="shared" si="106"/>
        <v>0</v>
      </c>
      <c r="AS179" s="332">
        <f t="shared" si="107"/>
        <v>0</v>
      </c>
      <c r="AT179" s="332">
        <f t="shared" si="108"/>
        <v>0</v>
      </c>
      <c r="AU179" s="332">
        <f t="shared" si="109"/>
        <v>0</v>
      </c>
      <c r="AV179" s="332">
        <f t="shared" si="110"/>
        <v>0</v>
      </c>
      <c r="AW179" s="332">
        <f t="shared" si="111"/>
        <v>0</v>
      </c>
      <c r="AX179" s="341"/>
      <c r="AY179" s="341"/>
      <c r="AZ179" s="341"/>
      <c r="BA179" s="341"/>
      <c r="BB179" s="341"/>
      <c r="BC179" s="341"/>
      <c r="BD179" s="341"/>
      <c r="BE179" s="341"/>
      <c r="BF179" s="341"/>
      <c r="BG179" s="341"/>
      <c r="BH179" s="341"/>
      <c r="BI179" s="341"/>
      <c r="BJ179" s="341"/>
      <c r="BK179" s="341"/>
      <c r="BL179" s="341"/>
      <c r="BM179" s="358"/>
      <c r="BN179" s="358"/>
      <c r="BO179" s="358"/>
      <c r="BP179" s="358"/>
      <c r="BQ179" s="358"/>
      <c r="BR179" s="358"/>
      <c r="BS179" s="358"/>
      <c r="BT179" s="358"/>
      <c r="BU179" s="358"/>
    </row>
    <row r="180" spans="1:73" s="289" customFormat="1" ht="18.75" customHeight="1" x14ac:dyDescent="0.45">
      <c r="A180" s="283"/>
      <c r="B180" s="200" t="s">
        <v>1113</v>
      </c>
      <c r="C180" s="284" t="s">
        <v>856</v>
      </c>
      <c r="D180" s="293"/>
      <c r="E180" s="303"/>
      <c r="F180" s="303"/>
      <c r="G180" s="303"/>
      <c r="H180" s="303"/>
      <c r="I180" s="303"/>
      <c r="J180" s="303"/>
      <c r="K180" s="303"/>
      <c r="L180" s="303"/>
      <c r="M180" s="303"/>
      <c r="N180" s="303"/>
      <c r="O180" s="303"/>
      <c r="P180" s="303"/>
      <c r="Q180" s="303"/>
      <c r="R180" s="303"/>
      <c r="S180" s="171">
        <f t="shared" si="112"/>
        <v>0</v>
      </c>
      <c r="T180" s="43"/>
      <c r="U180" s="43"/>
      <c r="V180" s="43"/>
      <c r="W180" s="43"/>
      <c r="X180" s="43"/>
      <c r="Y180" s="43"/>
      <c r="Z180" s="283"/>
      <c r="AA180" s="283"/>
      <c r="AB180" s="283"/>
      <c r="AC180" s="283"/>
      <c r="AD180" s="283"/>
      <c r="AE180" s="283"/>
      <c r="AF180" s="283"/>
      <c r="AG180" s="283"/>
      <c r="AH180" s="283"/>
      <c r="AI180" s="283"/>
      <c r="AJ180" s="332">
        <f t="shared" si="98"/>
        <v>0</v>
      </c>
      <c r="AK180" s="332">
        <f t="shared" si="99"/>
        <v>0</v>
      </c>
      <c r="AL180" s="332">
        <f t="shared" si="100"/>
        <v>0</v>
      </c>
      <c r="AM180" s="332">
        <f t="shared" si="101"/>
        <v>0</v>
      </c>
      <c r="AN180" s="332">
        <f t="shared" si="102"/>
        <v>0</v>
      </c>
      <c r="AO180" s="332">
        <f t="shared" si="103"/>
        <v>0</v>
      </c>
      <c r="AP180" s="332">
        <f t="shared" si="104"/>
        <v>0</v>
      </c>
      <c r="AQ180" s="332">
        <f t="shared" si="105"/>
        <v>0</v>
      </c>
      <c r="AR180" s="332">
        <f t="shared" si="106"/>
        <v>0</v>
      </c>
      <c r="AS180" s="332">
        <f t="shared" si="107"/>
        <v>0</v>
      </c>
      <c r="AT180" s="332">
        <f t="shared" si="108"/>
        <v>0</v>
      </c>
      <c r="AU180" s="332">
        <f t="shared" si="109"/>
        <v>0</v>
      </c>
      <c r="AV180" s="332">
        <f t="shared" si="110"/>
        <v>0</v>
      </c>
      <c r="AW180" s="332">
        <f t="shared" si="111"/>
        <v>0</v>
      </c>
      <c r="AX180" s="341"/>
      <c r="AY180" s="341"/>
      <c r="AZ180" s="341"/>
      <c r="BA180" s="341"/>
      <c r="BB180" s="341"/>
      <c r="BC180" s="341"/>
      <c r="BD180" s="341"/>
      <c r="BE180" s="341"/>
      <c r="BF180" s="341"/>
      <c r="BG180" s="341"/>
      <c r="BH180" s="341"/>
      <c r="BI180" s="341"/>
      <c r="BJ180" s="341"/>
      <c r="BK180" s="341"/>
      <c r="BL180" s="341"/>
      <c r="BM180" s="358"/>
      <c r="BN180" s="358"/>
      <c r="BO180" s="358"/>
      <c r="BP180" s="358"/>
      <c r="BQ180" s="358"/>
      <c r="BR180" s="358"/>
      <c r="BS180" s="358"/>
      <c r="BT180" s="358"/>
      <c r="BU180" s="358"/>
    </row>
    <row r="181" spans="1:73" s="289" customFormat="1" ht="18.75" customHeight="1" x14ac:dyDescent="0.45">
      <c r="A181" s="283"/>
      <c r="B181" s="200" t="s">
        <v>849</v>
      </c>
      <c r="C181" s="284" t="s">
        <v>856</v>
      </c>
      <c r="D181" s="293"/>
      <c r="E181" s="303"/>
      <c r="F181" s="303"/>
      <c r="G181" s="303"/>
      <c r="H181" s="303"/>
      <c r="I181" s="303"/>
      <c r="J181" s="303"/>
      <c r="K181" s="303"/>
      <c r="L181" s="303"/>
      <c r="M181" s="303"/>
      <c r="N181" s="303"/>
      <c r="O181" s="303"/>
      <c r="P181" s="303"/>
      <c r="Q181" s="303"/>
      <c r="R181" s="303"/>
      <c r="S181" s="171">
        <f t="shared" si="112"/>
        <v>0</v>
      </c>
      <c r="T181" s="43"/>
      <c r="U181" s="43"/>
      <c r="V181" s="43"/>
      <c r="W181" s="43"/>
      <c r="X181" s="43"/>
      <c r="Y181" s="43"/>
      <c r="Z181" s="283"/>
      <c r="AA181" s="283"/>
      <c r="AB181" s="283"/>
      <c r="AC181" s="283"/>
      <c r="AD181" s="283"/>
      <c r="AE181" s="283"/>
      <c r="AF181" s="283"/>
      <c r="AG181" s="283"/>
      <c r="AH181" s="283"/>
      <c r="AI181" s="283"/>
      <c r="AJ181" s="332">
        <f t="shared" si="98"/>
        <v>0</v>
      </c>
      <c r="AK181" s="332">
        <f t="shared" si="99"/>
        <v>0</v>
      </c>
      <c r="AL181" s="332">
        <f t="shared" si="100"/>
        <v>0</v>
      </c>
      <c r="AM181" s="332">
        <f t="shared" si="101"/>
        <v>0</v>
      </c>
      <c r="AN181" s="332">
        <f t="shared" si="102"/>
        <v>0</v>
      </c>
      <c r="AO181" s="332">
        <f t="shared" si="103"/>
        <v>0</v>
      </c>
      <c r="AP181" s="332">
        <f t="shared" si="104"/>
        <v>0</v>
      </c>
      <c r="AQ181" s="332">
        <f t="shared" si="105"/>
        <v>0</v>
      </c>
      <c r="AR181" s="332">
        <f t="shared" si="106"/>
        <v>0</v>
      </c>
      <c r="AS181" s="332">
        <f t="shared" si="107"/>
        <v>0</v>
      </c>
      <c r="AT181" s="332">
        <f t="shared" si="108"/>
        <v>0</v>
      </c>
      <c r="AU181" s="332">
        <f t="shared" si="109"/>
        <v>0</v>
      </c>
      <c r="AV181" s="332">
        <f t="shared" si="110"/>
        <v>0</v>
      </c>
      <c r="AW181" s="332">
        <f t="shared" si="111"/>
        <v>0</v>
      </c>
      <c r="AX181" s="341"/>
      <c r="AY181" s="341"/>
      <c r="AZ181" s="341"/>
      <c r="BA181" s="341"/>
      <c r="BB181" s="341"/>
      <c r="BC181" s="341"/>
      <c r="BD181" s="341"/>
      <c r="BE181" s="341"/>
      <c r="BF181" s="341"/>
      <c r="BG181" s="341"/>
      <c r="BH181" s="341"/>
      <c r="BI181" s="341"/>
      <c r="BJ181" s="341"/>
      <c r="BK181" s="341"/>
      <c r="BL181" s="341"/>
      <c r="BM181" s="358"/>
      <c r="BN181" s="358"/>
      <c r="BO181" s="358"/>
      <c r="BP181" s="358"/>
      <c r="BQ181" s="358"/>
      <c r="BR181" s="358"/>
      <c r="BS181" s="358"/>
      <c r="BT181" s="358"/>
      <c r="BU181" s="358"/>
    </row>
    <row r="182" spans="1:73" s="289" customFormat="1" ht="18.75" customHeight="1" x14ac:dyDescent="0.45">
      <c r="A182" s="283"/>
      <c r="B182" s="200" t="s">
        <v>850</v>
      </c>
      <c r="C182" s="284" t="s">
        <v>856</v>
      </c>
      <c r="D182" s="293"/>
      <c r="E182" s="303"/>
      <c r="F182" s="303"/>
      <c r="G182" s="303"/>
      <c r="H182" s="303"/>
      <c r="I182" s="303"/>
      <c r="J182" s="303"/>
      <c r="K182" s="303"/>
      <c r="L182" s="303"/>
      <c r="M182" s="303"/>
      <c r="N182" s="303"/>
      <c r="O182" s="303"/>
      <c r="P182" s="303"/>
      <c r="Q182" s="303"/>
      <c r="R182" s="303"/>
      <c r="S182" s="171">
        <f t="shared" si="112"/>
        <v>0</v>
      </c>
      <c r="T182" s="43"/>
      <c r="U182" s="43"/>
      <c r="V182" s="43"/>
      <c r="W182" s="43"/>
      <c r="X182" s="43"/>
      <c r="Y182" s="43"/>
      <c r="Z182" s="283"/>
      <c r="AA182" s="283"/>
      <c r="AB182" s="283"/>
      <c r="AC182" s="283"/>
      <c r="AD182" s="283"/>
      <c r="AE182" s="283"/>
      <c r="AF182" s="283"/>
      <c r="AG182" s="283"/>
      <c r="AH182" s="283"/>
      <c r="AI182" s="283"/>
      <c r="AJ182" s="332">
        <f t="shared" si="98"/>
        <v>0</v>
      </c>
      <c r="AK182" s="332">
        <f t="shared" si="99"/>
        <v>0</v>
      </c>
      <c r="AL182" s="332">
        <f t="shared" si="100"/>
        <v>0</v>
      </c>
      <c r="AM182" s="332">
        <f t="shared" si="101"/>
        <v>0</v>
      </c>
      <c r="AN182" s="332">
        <f t="shared" si="102"/>
        <v>0</v>
      </c>
      <c r="AO182" s="332">
        <f t="shared" si="103"/>
        <v>0</v>
      </c>
      <c r="AP182" s="332">
        <f t="shared" si="104"/>
        <v>0</v>
      </c>
      <c r="AQ182" s="332">
        <f t="shared" si="105"/>
        <v>0</v>
      </c>
      <c r="AR182" s="332">
        <f t="shared" si="106"/>
        <v>0</v>
      </c>
      <c r="AS182" s="332">
        <f t="shared" si="107"/>
        <v>0</v>
      </c>
      <c r="AT182" s="332">
        <f t="shared" si="108"/>
        <v>0</v>
      </c>
      <c r="AU182" s="332">
        <f t="shared" si="109"/>
        <v>0</v>
      </c>
      <c r="AV182" s="332">
        <f t="shared" si="110"/>
        <v>0</v>
      </c>
      <c r="AW182" s="332">
        <f t="shared" si="111"/>
        <v>0</v>
      </c>
      <c r="AX182" s="341"/>
      <c r="AY182" s="341"/>
      <c r="AZ182" s="341"/>
      <c r="BA182" s="341"/>
      <c r="BB182" s="341"/>
      <c r="BC182" s="341"/>
      <c r="BD182" s="341"/>
      <c r="BE182" s="341"/>
      <c r="BF182" s="341"/>
      <c r="BG182" s="341"/>
      <c r="BH182" s="341"/>
      <c r="BI182" s="341"/>
      <c r="BJ182" s="341"/>
      <c r="BK182" s="341"/>
      <c r="BL182" s="341"/>
      <c r="BM182" s="358"/>
      <c r="BN182" s="358"/>
      <c r="BO182" s="358"/>
      <c r="BP182" s="358"/>
      <c r="BQ182" s="358"/>
      <c r="BR182" s="358"/>
      <c r="BS182" s="358"/>
      <c r="BT182" s="358"/>
      <c r="BU182" s="358"/>
    </row>
    <row r="183" spans="1:73" s="289" customFormat="1" ht="18.75" customHeight="1" x14ac:dyDescent="0.45">
      <c r="A183" s="283"/>
      <c r="B183" s="200" t="s">
        <v>851</v>
      </c>
      <c r="C183" s="284" t="s">
        <v>856</v>
      </c>
      <c r="D183" s="293"/>
      <c r="E183" s="303"/>
      <c r="F183" s="303"/>
      <c r="G183" s="303"/>
      <c r="H183" s="303"/>
      <c r="I183" s="303"/>
      <c r="J183" s="303"/>
      <c r="K183" s="303"/>
      <c r="L183" s="303"/>
      <c r="M183" s="303"/>
      <c r="N183" s="303"/>
      <c r="O183" s="303"/>
      <c r="P183" s="303"/>
      <c r="Q183" s="303"/>
      <c r="R183" s="303"/>
      <c r="S183" s="171">
        <f t="shared" si="112"/>
        <v>0</v>
      </c>
      <c r="T183" s="43"/>
      <c r="U183" s="43"/>
      <c r="V183" s="43"/>
      <c r="W183" s="43"/>
      <c r="X183" s="43"/>
      <c r="Y183" s="43"/>
      <c r="Z183" s="283"/>
      <c r="AA183" s="283"/>
      <c r="AB183" s="283"/>
      <c r="AC183" s="283"/>
      <c r="AD183" s="283"/>
      <c r="AE183" s="283"/>
      <c r="AF183" s="283"/>
      <c r="AG183" s="283"/>
      <c r="AH183" s="283"/>
      <c r="AI183" s="283"/>
      <c r="AJ183" s="332">
        <f t="shared" si="98"/>
        <v>0</v>
      </c>
      <c r="AK183" s="332">
        <f t="shared" si="99"/>
        <v>0</v>
      </c>
      <c r="AL183" s="332">
        <f t="shared" si="100"/>
        <v>0</v>
      </c>
      <c r="AM183" s="332">
        <f t="shared" si="101"/>
        <v>0</v>
      </c>
      <c r="AN183" s="332">
        <f t="shared" si="102"/>
        <v>0</v>
      </c>
      <c r="AO183" s="332">
        <f t="shared" si="103"/>
        <v>0</v>
      </c>
      <c r="AP183" s="332">
        <f t="shared" si="104"/>
        <v>0</v>
      </c>
      <c r="AQ183" s="332">
        <f t="shared" si="105"/>
        <v>0</v>
      </c>
      <c r="AR183" s="332">
        <f t="shared" si="106"/>
        <v>0</v>
      </c>
      <c r="AS183" s="332">
        <f t="shared" si="107"/>
        <v>0</v>
      </c>
      <c r="AT183" s="332">
        <f t="shared" si="108"/>
        <v>0</v>
      </c>
      <c r="AU183" s="332">
        <f t="shared" si="109"/>
        <v>0</v>
      </c>
      <c r="AV183" s="332">
        <f t="shared" si="110"/>
        <v>0</v>
      </c>
      <c r="AW183" s="332">
        <f t="shared" si="111"/>
        <v>0</v>
      </c>
      <c r="AX183" s="341"/>
      <c r="AY183" s="341"/>
      <c r="AZ183" s="341"/>
      <c r="BA183" s="341"/>
      <c r="BB183" s="341"/>
      <c r="BC183" s="341"/>
      <c r="BD183" s="341"/>
      <c r="BE183" s="341"/>
      <c r="BF183" s="341"/>
      <c r="BG183" s="341"/>
      <c r="BH183" s="341"/>
      <c r="BI183" s="341"/>
      <c r="BJ183" s="341"/>
      <c r="BK183" s="341"/>
      <c r="BL183" s="341"/>
      <c r="BM183" s="358"/>
      <c r="BN183" s="358"/>
      <c r="BO183" s="358"/>
      <c r="BP183" s="358"/>
      <c r="BQ183" s="358"/>
      <c r="BR183" s="358"/>
      <c r="BS183" s="358"/>
      <c r="BT183" s="358"/>
      <c r="BU183" s="358"/>
    </row>
    <row r="184" spans="1:73" s="279" customFormat="1" x14ac:dyDescent="0.45">
      <c r="A184" s="43"/>
      <c r="B184" s="290"/>
      <c r="C184" s="43"/>
      <c r="D184" s="43"/>
      <c r="E184" s="291"/>
      <c r="F184" s="291"/>
      <c r="G184" s="291"/>
      <c r="H184" s="291"/>
      <c r="I184" s="291"/>
      <c r="J184" s="291"/>
      <c r="K184" s="291"/>
      <c r="L184" s="291"/>
      <c r="M184" s="291"/>
      <c r="N184" s="291"/>
      <c r="O184" s="291"/>
      <c r="P184" s="291"/>
      <c r="Q184" s="291"/>
      <c r="R184" s="291"/>
      <c r="S184" s="291">
        <f>SUM(S174:S183)</f>
        <v>0</v>
      </c>
      <c r="T184" s="43"/>
      <c r="U184" s="43"/>
      <c r="V184" s="43"/>
      <c r="W184" s="43"/>
      <c r="X184" s="43"/>
      <c r="Y184" s="43"/>
      <c r="Z184" s="43"/>
      <c r="AA184" s="43"/>
      <c r="AB184" s="43"/>
      <c r="AC184" s="43"/>
      <c r="AD184" s="43"/>
      <c r="AE184" s="43"/>
      <c r="AF184" s="43"/>
      <c r="AG184" s="43"/>
      <c r="AH184" s="43"/>
      <c r="AI184" s="43"/>
      <c r="AJ184" s="355">
        <f>SUM(AJ174:AJ183)</f>
        <v>0</v>
      </c>
      <c r="AK184" s="355">
        <f>SUM(AK174:AK183)</f>
        <v>0</v>
      </c>
      <c r="AL184" s="355">
        <f t="shared" ref="AL184:AW184" si="113">SUM(AL174:AL183)</f>
        <v>0</v>
      </c>
      <c r="AM184" s="355">
        <f t="shared" si="113"/>
        <v>0</v>
      </c>
      <c r="AN184" s="355">
        <f t="shared" si="113"/>
        <v>0</v>
      </c>
      <c r="AO184" s="355">
        <f t="shared" si="113"/>
        <v>0</v>
      </c>
      <c r="AP184" s="355">
        <f t="shared" si="113"/>
        <v>0</v>
      </c>
      <c r="AQ184" s="355">
        <f t="shared" si="113"/>
        <v>0</v>
      </c>
      <c r="AR184" s="355">
        <f t="shared" si="113"/>
        <v>0</v>
      </c>
      <c r="AS184" s="355">
        <f t="shared" si="113"/>
        <v>0</v>
      </c>
      <c r="AT184" s="355">
        <f t="shared" si="113"/>
        <v>0</v>
      </c>
      <c r="AU184" s="355">
        <f t="shared" si="113"/>
        <v>0</v>
      </c>
      <c r="AV184" s="355">
        <f t="shared" si="113"/>
        <v>0</v>
      </c>
      <c r="AW184" s="355">
        <f t="shared" si="113"/>
        <v>0</v>
      </c>
      <c r="AX184" s="339"/>
      <c r="AY184" s="339"/>
      <c r="AZ184" s="339"/>
      <c r="BA184" s="339"/>
      <c r="BB184" s="339"/>
      <c r="BC184" s="339"/>
      <c r="BD184" s="339"/>
      <c r="BE184" s="339"/>
      <c r="BF184" s="339"/>
      <c r="BG184" s="339"/>
      <c r="BH184" s="339"/>
      <c r="BI184" s="339"/>
      <c r="BJ184" s="339"/>
      <c r="BK184" s="339"/>
      <c r="BL184" s="339"/>
      <c r="BM184" s="356"/>
      <c r="BN184" s="356"/>
      <c r="BO184" s="356"/>
      <c r="BP184" s="356"/>
      <c r="BQ184" s="356"/>
      <c r="BR184" s="356"/>
      <c r="BS184" s="356"/>
      <c r="BT184" s="356"/>
      <c r="BU184" s="356"/>
    </row>
    <row r="185" spans="1:73" s="279" customFormat="1" ht="15" x14ac:dyDescent="0.45">
      <c r="A185" s="43"/>
      <c r="B185" s="200" t="s">
        <v>852</v>
      </c>
      <c r="C185" s="414" t="s">
        <v>758</v>
      </c>
      <c r="D185" s="414"/>
      <c r="E185" s="414"/>
      <c r="F185" s="414"/>
      <c r="G185" s="414"/>
      <c r="H185" s="414"/>
      <c r="I185" s="414"/>
      <c r="J185" s="43"/>
      <c r="K185" s="43"/>
      <c r="L185" s="43"/>
      <c r="M185" s="43"/>
      <c r="N185" s="43"/>
      <c r="O185" s="43"/>
      <c r="P185" s="43"/>
      <c r="Q185" s="43"/>
      <c r="R185" s="43"/>
      <c r="S185" s="43"/>
      <c r="T185" s="43"/>
      <c r="U185" s="43"/>
      <c r="V185" s="43"/>
      <c r="W185" s="43"/>
      <c r="X185" s="43"/>
      <c r="Y185" s="43"/>
      <c r="Z185" s="339"/>
      <c r="AA185" s="339"/>
      <c r="AB185" s="339"/>
      <c r="AC185" s="339"/>
      <c r="AD185" s="339"/>
      <c r="AE185" s="339"/>
      <c r="AF185" s="339"/>
      <c r="AG185" s="339"/>
      <c r="AH185" s="339"/>
      <c r="AI185" s="339"/>
      <c r="AJ185" s="339"/>
      <c r="AK185" s="339"/>
      <c r="AL185" s="339"/>
      <c r="AM185" s="339"/>
      <c r="AN185" s="339"/>
      <c r="AO185" s="339"/>
      <c r="AP185" s="339"/>
      <c r="AQ185" s="339"/>
      <c r="AR185" s="339"/>
      <c r="AS185" s="339"/>
      <c r="AT185" s="339"/>
      <c r="AU185" s="339"/>
      <c r="AV185" s="339"/>
      <c r="AW185" s="339"/>
      <c r="AX185" s="356"/>
      <c r="AY185" s="356"/>
      <c r="AZ185" s="356"/>
      <c r="BA185" s="356"/>
      <c r="BB185" s="356"/>
      <c r="BC185" s="356"/>
      <c r="BD185" s="356"/>
      <c r="BE185" s="356"/>
      <c r="BF185" s="356"/>
    </row>
    <row r="186" spans="1:73" s="279" customFormat="1" ht="15" x14ac:dyDescent="0.45">
      <c r="A186" s="43"/>
      <c r="B186" s="164"/>
      <c r="C186" s="537"/>
      <c r="D186" s="538"/>
      <c r="E186" s="538"/>
      <c r="F186" s="538"/>
      <c r="G186" s="538"/>
      <c r="H186" s="538"/>
      <c r="I186" s="539"/>
      <c r="J186" s="43"/>
      <c r="K186" s="43"/>
      <c r="L186" s="43"/>
      <c r="M186" s="43"/>
      <c r="N186" s="43"/>
      <c r="O186" s="43"/>
      <c r="P186" s="43"/>
      <c r="Q186" s="43"/>
      <c r="R186" s="43"/>
      <c r="S186" s="43"/>
      <c r="T186" s="43"/>
      <c r="U186" s="43"/>
      <c r="V186" s="43"/>
      <c r="W186" s="43"/>
      <c r="X186" s="43"/>
      <c r="Y186" s="43"/>
      <c r="Z186" s="339"/>
      <c r="AA186" s="339"/>
      <c r="AB186" s="339"/>
      <c r="AC186" s="339"/>
      <c r="AD186" s="339"/>
      <c r="AE186" s="339"/>
      <c r="AF186" s="339"/>
      <c r="AG186" s="339"/>
      <c r="AH186" s="339"/>
      <c r="AI186" s="339"/>
      <c r="AJ186" s="339"/>
      <c r="AK186" s="339"/>
      <c r="AL186" s="339"/>
      <c r="AM186" s="339"/>
      <c r="AN186" s="339"/>
      <c r="AO186" s="339"/>
      <c r="AP186" s="339"/>
      <c r="AQ186" s="339"/>
      <c r="AR186" s="339"/>
      <c r="AS186" s="339"/>
      <c r="AT186" s="339"/>
      <c r="AU186" s="339"/>
      <c r="AV186" s="339"/>
      <c r="AW186" s="339"/>
      <c r="AX186" s="356"/>
      <c r="AY186" s="356"/>
      <c r="AZ186" s="356"/>
      <c r="BA186" s="356"/>
      <c r="BB186" s="356"/>
      <c r="BC186" s="356"/>
      <c r="BD186" s="356"/>
      <c r="BE186" s="356"/>
      <c r="BF186" s="356"/>
    </row>
    <row r="187" spans="1:73" s="279" customFormat="1" ht="15" x14ac:dyDescent="0.45">
      <c r="A187" s="43"/>
      <c r="B187" s="164"/>
      <c r="C187" s="540"/>
      <c r="D187" s="541"/>
      <c r="E187" s="541"/>
      <c r="F187" s="541"/>
      <c r="G187" s="541"/>
      <c r="H187" s="541"/>
      <c r="I187" s="542"/>
      <c r="J187" s="43"/>
      <c r="K187" s="43"/>
      <c r="L187" s="43"/>
      <c r="M187" s="43"/>
      <c r="N187" s="43"/>
      <c r="O187" s="43"/>
      <c r="P187" s="43"/>
      <c r="Q187" s="43"/>
      <c r="R187" s="43"/>
      <c r="S187" s="43"/>
      <c r="T187" s="43"/>
      <c r="U187" s="43"/>
      <c r="V187" s="43"/>
      <c r="W187" s="43"/>
      <c r="X187" s="43"/>
      <c r="Y187" s="43"/>
      <c r="Z187" s="339"/>
      <c r="AA187" s="339"/>
      <c r="AB187" s="339"/>
      <c r="AC187" s="339"/>
      <c r="AD187" s="339"/>
      <c r="AE187" s="339"/>
      <c r="AF187" s="339"/>
      <c r="AG187" s="339"/>
      <c r="AH187" s="339"/>
      <c r="AI187" s="339"/>
      <c r="AJ187" s="339"/>
      <c r="AK187" s="339"/>
      <c r="AL187" s="339"/>
      <c r="AM187" s="339"/>
      <c r="AN187" s="339"/>
      <c r="AO187" s="339"/>
      <c r="AP187" s="339"/>
      <c r="AQ187" s="339"/>
      <c r="AR187" s="339"/>
      <c r="AS187" s="339"/>
      <c r="AT187" s="339"/>
      <c r="AU187" s="339"/>
      <c r="AV187" s="339"/>
      <c r="AW187" s="339"/>
      <c r="AX187" s="356"/>
      <c r="AY187" s="356"/>
      <c r="AZ187" s="356"/>
      <c r="BA187" s="356"/>
      <c r="BB187" s="356"/>
      <c r="BC187" s="356"/>
      <c r="BD187" s="356"/>
      <c r="BE187" s="356"/>
      <c r="BF187" s="356"/>
    </row>
    <row r="188" spans="1:73" s="279" customFormat="1" ht="15" x14ac:dyDescent="0.45">
      <c r="A188" s="43"/>
      <c r="B188" s="164"/>
      <c r="C188" s="540"/>
      <c r="D188" s="541"/>
      <c r="E188" s="541"/>
      <c r="F188" s="541"/>
      <c r="G188" s="541"/>
      <c r="H188" s="541"/>
      <c r="I188" s="542"/>
      <c r="J188" s="43"/>
      <c r="K188" s="43"/>
      <c r="L188" s="43"/>
      <c r="M188" s="43"/>
      <c r="N188" s="43"/>
      <c r="O188" s="43"/>
      <c r="P188" s="43"/>
      <c r="Q188" s="43"/>
      <c r="R188" s="43"/>
      <c r="S188" s="43"/>
      <c r="T188" s="43"/>
      <c r="U188" s="43"/>
      <c r="V188" s="43"/>
      <c r="W188" s="43"/>
      <c r="X188" s="43"/>
      <c r="Y188" s="43"/>
      <c r="Z188" s="339"/>
      <c r="AA188" s="339"/>
      <c r="AB188" s="339"/>
      <c r="AC188" s="339"/>
      <c r="AD188" s="339"/>
      <c r="AE188" s="339"/>
      <c r="AF188" s="339"/>
      <c r="AG188" s="339"/>
      <c r="AH188" s="339"/>
      <c r="AI188" s="339"/>
      <c r="AJ188" s="339"/>
      <c r="AK188" s="339"/>
      <c r="AL188" s="339"/>
      <c r="AM188" s="339"/>
      <c r="AN188" s="339"/>
      <c r="AO188" s="339"/>
      <c r="AP188" s="339"/>
      <c r="AQ188" s="339"/>
      <c r="AR188" s="339"/>
      <c r="AS188" s="339"/>
      <c r="AT188" s="339"/>
      <c r="AU188" s="339"/>
      <c r="AV188" s="339"/>
      <c r="AW188" s="339"/>
      <c r="AX188" s="356"/>
      <c r="AY188" s="356"/>
      <c r="AZ188" s="356"/>
      <c r="BA188" s="356"/>
      <c r="BB188" s="356"/>
      <c r="BC188" s="356"/>
      <c r="BD188" s="356"/>
      <c r="BE188" s="356"/>
      <c r="BF188" s="356"/>
    </row>
    <row r="189" spans="1:73" s="279" customFormat="1" ht="15" x14ac:dyDescent="0.45">
      <c r="A189" s="43"/>
      <c r="B189" s="164"/>
      <c r="C189" s="540"/>
      <c r="D189" s="541"/>
      <c r="E189" s="541"/>
      <c r="F189" s="541"/>
      <c r="G189" s="541"/>
      <c r="H189" s="541"/>
      <c r="I189" s="542"/>
      <c r="J189" s="43"/>
      <c r="K189" s="43"/>
      <c r="L189" s="43"/>
      <c r="M189" s="43"/>
      <c r="N189" s="43"/>
      <c r="O189" s="43"/>
      <c r="P189" s="43"/>
      <c r="Q189" s="43"/>
      <c r="R189" s="43"/>
      <c r="S189" s="43"/>
      <c r="T189" s="43"/>
      <c r="U189" s="43"/>
      <c r="V189" s="43"/>
      <c r="W189" s="43"/>
      <c r="X189" s="43"/>
      <c r="Y189" s="43"/>
      <c r="Z189" s="339"/>
      <c r="AA189" s="339"/>
      <c r="AB189" s="339"/>
      <c r="AC189" s="339"/>
      <c r="AD189" s="339"/>
      <c r="AE189" s="339"/>
      <c r="AF189" s="339"/>
      <c r="AG189" s="339"/>
      <c r="AH189" s="339"/>
      <c r="AI189" s="339"/>
      <c r="AJ189" s="339"/>
      <c r="AK189" s="339"/>
      <c r="AL189" s="339"/>
      <c r="AM189" s="339"/>
      <c r="AN189" s="339"/>
      <c r="AO189" s="339"/>
      <c r="AP189" s="339"/>
      <c r="AQ189" s="339"/>
      <c r="AR189" s="339"/>
      <c r="AS189" s="339"/>
      <c r="AT189" s="339"/>
      <c r="AU189" s="339"/>
      <c r="AV189" s="339"/>
      <c r="AW189" s="339"/>
      <c r="AX189" s="356"/>
      <c r="AY189" s="356"/>
      <c r="AZ189" s="356"/>
      <c r="BA189" s="356"/>
      <c r="BB189" s="356"/>
      <c r="BC189" s="356"/>
      <c r="BD189" s="356"/>
      <c r="BE189" s="356"/>
      <c r="BF189" s="356"/>
    </row>
    <row r="190" spans="1:73" s="279" customFormat="1" ht="15" x14ac:dyDescent="0.45">
      <c r="A190" s="43"/>
      <c r="B190" s="164"/>
      <c r="C190" s="540"/>
      <c r="D190" s="541"/>
      <c r="E190" s="541"/>
      <c r="F190" s="541"/>
      <c r="G190" s="541"/>
      <c r="H190" s="541"/>
      <c r="I190" s="542"/>
      <c r="J190" s="43"/>
      <c r="K190" s="43"/>
      <c r="L190" s="43"/>
      <c r="M190" s="43"/>
      <c r="N190" s="43"/>
      <c r="O190" s="43"/>
      <c r="P190" s="43"/>
      <c r="Q190" s="43"/>
      <c r="R190" s="43"/>
      <c r="S190" s="43"/>
      <c r="T190" s="43"/>
      <c r="U190" s="43"/>
      <c r="V190" s="43"/>
      <c r="W190" s="43"/>
      <c r="X190" s="43"/>
      <c r="Y190" s="43"/>
      <c r="Z190" s="339"/>
      <c r="AA190" s="339"/>
      <c r="AB190" s="339"/>
      <c r="AC190" s="339"/>
      <c r="AD190" s="339"/>
      <c r="AE190" s="339"/>
      <c r="AF190" s="339"/>
      <c r="AG190" s="339"/>
      <c r="AH190" s="339"/>
      <c r="AI190" s="339"/>
      <c r="AJ190" s="339"/>
      <c r="AK190" s="339"/>
      <c r="AL190" s="339"/>
      <c r="AM190" s="339"/>
      <c r="AN190" s="339"/>
      <c r="AO190" s="339"/>
      <c r="AP190" s="339"/>
      <c r="AQ190" s="339"/>
      <c r="AR190" s="339"/>
      <c r="AS190" s="339"/>
      <c r="AT190" s="339"/>
      <c r="AU190" s="339"/>
      <c r="AV190" s="339"/>
      <c r="AW190" s="339"/>
      <c r="AX190" s="356"/>
      <c r="AY190" s="356"/>
      <c r="AZ190" s="356"/>
      <c r="BA190" s="356"/>
      <c r="BB190" s="356"/>
      <c r="BC190" s="356"/>
      <c r="BD190" s="356"/>
      <c r="BE190" s="356"/>
      <c r="BF190" s="356"/>
    </row>
    <row r="191" spans="1:73" s="279" customFormat="1" ht="15" x14ac:dyDescent="0.45">
      <c r="A191" s="43"/>
      <c r="B191" s="164"/>
      <c r="C191" s="543"/>
      <c r="D191" s="544"/>
      <c r="E191" s="544"/>
      <c r="F191" s="544"/>
      <c r="G191" s="544"/>
      <c r="H191" s="544"/>
      <c r="I191" s="545"/>
      <c r="J191" s="43"/>
      <c r="K191" s="43"/>
      <c r="L191" s="43"/>
      <c r="M191" s="43"/>
      <c r="N191" s="43"/>
      <c r="O191" s="43"/>
      <c r="P191" s="43"/>
      <c r="Q191" s="43"/>
      <c r="R191" s="43"/>
      <c r="S191" s="43"/>
      <c r="T191" s="43"/>
      <c r="U191" s="43"/>
      <c r="V191" s="43"/>
      <c r="W191" s="43"/>
      <c r="X191" s="43"/>
      <c r="Y191" s="43"/>
      <c r="Z191" s="339"/>
      <c r="AA191" s="339"/>
      <c r="AB191" s="339"/>
      <c r="AC191" s="339"/>
      <c r="AD191" s="339"/>
      <c r="AE191" s="339"/>
      <c r="AF191" s="339"/>
      <c r="AG191" s="339"/>
      <c r="AH191" s="339"/>
      <c r="AI191" s="339"/>
      <c r="AJ191" s="339"/>
      <c r="AK191" s="339"/>
      <c r="AL191" s="339"/>
      <c r="AM191" s="339"/>
      <c r="AN191" s="339"/>
      <c r="AO191" s="339"/>
      <c r="AP191" s="339"/>
      <c r="AQ191" s="339"/>
      <c r="AR191" s="339"/>
      <c r="AS191" s="339"/>
      <c r="AT191" s="339"/>
      <c r="AU191" s="339"/>
      <c r="AV191" s="339"/>
      <c r="AW191" s="339"/>
      <c r="AX191" s="356"/>
      <c r="AY191" s="356"/>
      <c r="AZ191" s="356"/>
      <c r="BA191" s="356"/>
      <c r="BB191" s="356"/>
      <c r="BC191" s="356"/>
      <c r="BD191" s="356"/>
      <c r="BE191" s="356"/>
      <c r="BF191" s="356"/>
    </row>
    <row r="192" spans="1:73" s="279" customFormat="1" x14ac:dyDescent="0.4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339"/>
      <c r="AA192" s="339"/>
      <c r="AB192" s="339"/>
      <c r="AC192" s="339"/>
      <c r="AD192" s="339"/>
      <c r="AE192" s="339"/>
      <c r="AF192" s="339"/>
      <c r="AG192" s="339"/>
      <c r="AH192" s="339"/>
      <c r="AI192" s="339"/>
      <c r="AJ192" s="339"/>
      <c r="AK192" s="339"/>
      <c r="AL192" s="339"/>
      <c r="AM192" s="339"/>
      <c r="AN192" s="339"/>
      <c r="AO192" s="339"/>
      <c r="AP192" s="339"/>
      <c r="AQ192" s="339"/>
      <c r="AR192" s="339"/>
      <c r="AS192" s="339"/>
      <c r="AT192" s="339"/>
      <c r="AU192" s="339"/>
      <c r="AV192" s="339"/>
      <c r="AW192" s="339"/>
      <c r="AX192" s="356"/>
      <c r="AY192" s="356"/>
      <c r="AZ192" s="356"/>
      <c r="BA192" s="356"/>
      <c r="BB192" s="356"/>
      <c r="BC192" s="356"/>
      <c r="BD192" s="356"/>
      <c r="BE192" s="356"/>
      <c r="BF192" s="356"/>
    </row>
    <row r="193" spans="1:102" x14ac:dyDescent="0.4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339"/>
      <c r="AA193" s="339"/>
      <c r="AB193" s="339"/>
      <c r="AC193" s="339"/>
      <c r="AD193" s="339"/>
      <c r="AE193" s="339"/>
      <c r="AF193" s="339"/>
      <c r="AG193" s="339"/>
      <c r="AH193" s="339"/>
      <c r="AI193" s="339"/>
      <c r="AJ193" s="339"/>
      <c r="AK193" s="339"/>
      <c r="AL193" s="339"/>
      <c r="AM193" s="339"/>
      <c r="AN193" s="339"/>
      <c r="AO193" s="339"/>
      <c r="AP193" s="339"/>
      <c r="AQ193" s="339"/>
      <c r="AR193" s="339"/>
      <c r="AS193" s="339"/>
      <c r="AT193" s="339"/>
      <c r="AU193" s="339"/>
      <c r="AV193" s="339"/>
      <c r="AW193" s="339"/>
      <c r="AX193" s="356"/>
      <c r="AY193" s="356"/>
      <c r="AZ193" s="356"/>
      <c r="BA193" s="356"/>
      <c r="BB193" s="356"/>
      <c r="BC193" s="356"/>
      <c r="BD193" s="356"/>
      <c r="BE193" s="356"/>
      <c r="BF193" s="356"/>
      <c r="BG193" s="279"/>
      <c r="BH193" s="279"/>
      <c r="BI193" s="279"/>
      <c r="BJ193" s="279"/>
      <c r="BK193" s="279"/>
      <c r="BL193" s="279"/>
      <c r="BM193" s="279"/>
      <c r="BN193" s="279"/>
      <c r="BO193" s="279"/>
      <c r="BP193" s="279"/>
      <c r="BQ193" s="279"/>
      <c r="BR193" s="279"/>
      <c r="BS193" s="279"/>
      <c r="BT193" s="279"/>
      <c r="BU193" s="279"/>
      <c r="BV193" s="279"/>
      <c r="BW193" s="279"/>
      <c r="BX193" s="279"/>
      <c r="BY193" s="279"/>
      <c r="BZ193" s="279"/>
      <c r="CA193" s="279"/>
      <c r="CB193" s="279"/>
      <c r="CC193" s="279"/>
      <c r="CD193" s="279"/>
      <c r="CE193" s="279"/>
      <c r="CF193" s="279"/>
      <c r="CG193" s="279"/>
      <c r="CH193" s="279"/>
      <c r="CI193" s="279"/>
      <c r="CJ193" s="279"/>
      <c r="CK193" s="279"/>
      <c r="CL193" s="279"/>
      <c r="CM193" s="279"/>
      <c r="CN193" s="279"/>
      <c r="CO193" s="279"/>
      <c r="CP193" s="279"/>
      <c r="CQ193" s="279"/>
      <c r="CR193" s="279"/>
      <c r="CS193" s="279"/>
      <c r="CT193" s="279"/>
      <c r="CU193" s="279"/>
      <c r="CV193" s="279"/>
    </row>
    <row r="194" spans="1:102" ht="17.649999999999999" x14ac:dyDescent="0.45">
      <c r="A194" s="43"/>
      <c r="B194" s="152" t="s">
        <v>1102</v>
      </c>
      <c r="C194" s="294"/>
      <c r="D194" s="43"/>
      <c r="E194" s="43"/>
      <c r="F194" s="43"/>
      <c r="G194" s="43"/>
      <c r="H194" s="43"/>
      <c r="I194" s="43"/>
      <c r="J194" s="43"/>
      <c r="K194" s="43"/>
      <c r="L194" s="43"/>
      <c r="M194" s="43"/>
      <c r="N194" s="43"/>
      <c r="O194" s="43"/>
      <c r="P194" s="43"/>
      <c r="Q194" s="43"/>
      <c r="R194" s="43"/>
      <c r="S194" s="43"/>
      <c r="T194" s="43"/>
      <c r="U194" s="43"/>
      <c r="V194" s="43"/>
      <c r="W194" s="43"/>
      <c r="X194" s="43"/>
      <c r="Y194" s="43"/>
      <c r="Z194" s="339"/>
      <c r="AA194" s="339"/>
      <c r="AB194" s="339"/>
      <c r="AC194" s="339"/>
      <c r="AD194" s="339"/>
      <c r="AE194" s="339"/>
      <c r="AF194" s="339"/>
      <c r="AG194" s="339"/>
      <c r="AH194" s="339"/>
      <c r="AI194" s="339"/>
      <c r="AJ194" s="339"/>
      <c r="AK194" s="339"/>
      <c r="AL194" s="339"/>
      <c r="AM194" s="339"/>
      <c r="AN194" s="339"/>
      <c r="AO194" s="339"/>
      <c r="AP194" s="339"/>
      <c r="AQ194" s="339"/>
      <c r="AR194" s="339"/>
      <c r="AS194" s="339"/>
      <c r="AT194" s="339"/>
      <c r="AU194" s="339"/>
      <c r="AV194" s="339"/>
      <c r="AW194" s="339"/>
      <c r="AX194" s="339"/>
      <c r="AY194" s="339"/>
      <c r="AZ194" s="339"/>
      <c r="BA194" s="339"/>
      <c r="BB194" s="339"/>
      <c r="BC194" s="339"/>
      <c r="BD194" s="339"/>
      <c r="BE194" s="339"/>
      <c r="BF194" s="339"/>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D194" s="43"/>
      <c r="CE194" s="43"/>
      <c r="CF194" s="43"/>
      <c r="CG194" s="43"/>
      <c r="CH194" s="43"/>
      <c r="CI194" s="43"/>
      <c r="CJ194" s="43"/>
      <c r="CK194" s="43"/>
      <c r="CL194" s="43"/>
      <c r="CM194" s="43"/>
      <c r="CN194" s="43"/>
      <c r="CO194" s="43"/>
      <c r="CP194" s="43"/>
      <c r="CQ194" s="43"/>
      <c r="CR194" s="43"/>
      <c r="CS194" s="43"/>
      <c r="CT194" s="43"/>
      <c r="CU194" s="43"/>
      <c r="CV194" s="43"/>
      <c r="CW194" s="43"/>
    </row>
    <row r="195" spans="1:102" ht="15.4" x14ac:dyDescent="0.45">
      <c r="A195" s="43"/>
      <c r="B195" s="43"/>
      <c r="C195" s="64"/>
      <c r="D195" s="64"/>
      <c r="E195" s="43" t="s">
        <v>1059</v>
      </c>
      <c r="F195" s="43"/>
      <c r="G195" s="43"/>
      <c r="H195" s="43"/>
      <c r="I195" s="43"/>
      <c r="J195" s="43"/>
      <c r="K195" s="43"/>
      <c r="L195" s="43"/>
      <c r="M195" s="43"/>
      <c r="N195" s="43"/>
      <c r="O195" s="43"/>
      <c r="P195" s="43"/>
      <c r="Q195" s="43"/>
      <c r="R195" s="43"/>
      <c r="S195" s="43"/>
      <c r="T195" s="43"/>
      <c r="U195" s="43"/>
      <c r="V195" s="43"/>
      <c r="W195" s="43"/>
      <c r="X195" s="43"/>
      <c r="Y195" s="43"/>
      <c r="Z195" s="43"/>
      <c r="AA195" s="339"/>
      <c r="AB195" s="339"/>
      <c r="AC195" s="339"/>
      <c r="AD195" s="339"/>
      <c r="AE195" s="339"/>
      <c r="AF195" s="339"/>
      <c r="AG195" s="339"/>
      <c r="AH195" s="339"/>
      <c r="AI195" s="339"/>
      <c r="AJ195" s="339"/>
      <c r="AK195" s="339"/>
      <c r="AL195" s="339"/>
      <c r="AM195" s="339"/>
      <c r="AN195" s="339"/>
      <c r="AO195" s="339"/>
      <c r="AP195" s="339"/>
      <c r="AQ195" s="339"/>
      <c r="AR195" s="339"/>
      <c r="AS195" s="339"/>
      <c r="AT195" s="339"/>
      <c r="AU195" s="339"/>
      <c r="AV195" s="339"/>
      <c r="AW195" s="339"/>
      <c r="AX195" s="339"/>
      <c r="AY195" s="339"/>
      <c r="AZ195" s="339"/>
      <c r="BA195" s="339"/>
      <c r="BB195" s="339"/>
      <c r="BC195" s="339"/>
      <c r="BD195" s="339"/>
      <c r="BE195" s="339"/>
      <c r="BF195" s="339"/>
      <c r="BG195" s="339"/>
      <c r="BH195" s="43"/>
      <c r="BI195" s="43"/>
      <c r="BJ195" s="43"/>
      <c r="BK195" s="43"/>
      <c r="BL195" s="43"/>
      <c r="BM195" s="43"/>
      <c r="BN195" s="43"/>
      <c r="BO195" s="43"/>
      <c r="BP195" s="43"/>
      <c r="BQ195" s="43"/>
      <c r="BR195" s="43"/>
      <c r="BS195" s="43"/>
      <c r="BT195" s="43"/>
      <c r="BU195" s="43"/>
      <c r="BV195" s="43"/>
      <c r="BW195" s="43"/>
      <c r="BX195" s="43"/>
      <c r="BY195" s="43"/>
      <c r="BZ195" s="43"/>
      <c r="CA195" s="43"/>
      <c r="CB195" s="43"/>
      <c r="CD195" s="43"/>
      <c r="CE195" s="43"/>
      <c r="CF195" s="43"/>
      <c r="CG195" s="43"/>
      <c r="CH195" s="43"/>
      <c r="CI195" s="43"/>
      <c r="CJ195" s="43"/>
      <c r="CK195" s="43"/>
      <c r="CL195" s="43"/>
      <c r="CM195" s="43"/>
      <c r="CN195" s="43"/>
      <c r="CO195" s="43"/>
      <c r="CP195" s="43"/>
      <c r="CQ195" s="43"/>
      <c r="CR195" s="43"/>
      <c r="CS195" s="43"/>
      <c r="CT195" s="43"/>
      <c r="CU195" s="43"/>
      <c r="CV195" s="43"/>
      <c r="CW195" s="43"/>
      <c r="CX195" s="43"/>
    </row>
    <row r="196" spans="1:102" ht="36" customHeight="1" x14ac:dyDescent="0.45">
      <c r="A196" s="43"/>
      <c r="B196" s="43"/>
      <c r="C196" s="359"/>
      <c r="D196" s="550" t="s">
        <v>1060</v>
      </c>
      <c r="E196" s="281" t="str">
        <f t="shared" ref="E196:R196" si="114">F36</f>
        <v>Payment Milestone 3</v>
      </c>
      <c r="F196" s="281" t="str">
        <f t="shared" si="114"/>
        <v>Payment Milestone 4.1</v>
      </c>
      <c r="G196" s="281" t="str">
        <f t="shared" si="114"/>
        <v>Payment Milestone 4.2</v>
      </c>
      <c r="H196" s="281" t="str">
        <f t="shared" si="114"/>
        <v>Payment Milestone 4.3</v>
      </c>
      <c r="I196" s="281" t="str">
        <f t="shared" si="114"/>
        <v>Payment Milestone 4.4</v>
      </c>
      <c r="J196" s="281" t="str">
        <f t="shared" si="114"/>
        <v>Payment Milestone 4.5</v>
      </c>
      <c r="K196" s="281" t="str">
        <f t="shared" si="114"/>
        <v>Payment Milestone 4.6</v>
      </c>
      <c r="L196" s="281" t="str">
        <f t="shared" si="114"/>
        <v>Payment Milestone 4.7</v>
      </c>
      <c r="M196" s="281" t="str">
        <f t="shared" si="114"/>
        <v>Payment Milestone 4.8</v>
      </c>
      <c r="N196" s="281" t="str">
        <f t="shared" si="114"/>
        <v>Payment Milestone 4.9</v>
      </c>
      <c r="O196" s="281" t="str">
        <f t="shared" si="114"/>
        <v>Payment Milestone 4.10</v>
      </c>
      <c r="P196" s="281" t="str">
        <f t="shared" si="114"/>
        <v>Payment Milestone 5</v>
      </c>
      <c r="Q196" s="281" t="str">
        <f t="shared" si="114"/>
        <v>Payment Milestone 6</v>
      </c>
      <c r="R196" s="281" t="str">
        <f t="shared" si="114"/>
        <v>Payment Milestone 7</v>
      </c>
      <c r="S196" s="43"/>
      <c r="T196" s="43"/>
      <c r="U196" s="43"/>
      <c r="V196" s="43"/>
      <c r="W196" s="43"/>
      <c r="X196" s="43"/>
      <c r="Y196" s="43"/>
      <c r="Z196" s="43"/>
      <c r="AA196" s="339"/>
      <c r="AB196" s="339"/>
      <c r="AC196" s="339"/>
      <c r="AD196" s="339"/>
      <c r="AE196" s="339"/>
      <c r="AF196" s="339"/>
      <c r="AG196" s="339"/>
      <c r="AH196" s="339"/>
      <c r="AI196" s="339"/>
      <c r="AJ196" s="339"/>
      <c r="AK196" s="339"/>
      <c r="AL196" s="339"/>
      <c r="AM196" s="339"/>
      <c r="AN196" s="339"/>
      <c r="AO196" s="339"/>
      <c r="AP196" s="339"/>
      <c r="AQ196" s="339"/>
      <c r="AR196" s="339"/>
      <c r="AS196" s="339"/>
      <c r="AT196" s="339"/>
      <c r="AU196" s="339"/>
      <c r="AV196" s="339"/>
      <c r="AW196" s="339"/>
      <c r="AX196" s="339"/>
      <c r="AY196" s="339"/>
      <c r="AZ196" s="339"/>
      <c r="BA196" s="339"/>
      <c r="BB196" s="339"/>
      <c r="BC196" s="339"/>
      <c r="BD196" s="339"/>
      <c r="BE196" s="339"/>
      <c r="BF196" s="339"/>
      <c r="BG196" s="339"/>
      <c r="BH196" s="43"/>
      <c r="BI196" s="43"/>
      <c r="BJ196" s="43"/>
      <c r="BK196" s="43"/>
      <c r="BL196" s="43"/>
      <c r="BM196" s="43"/>
      <c r="BN196" s="43"/>
      <c r="BO196" s="43"/>
      <c r="BP196" s="43"/>
      <c r="BQ196" s="43"/>
      <c r="BR196" s="43"/>
      <c r="BS196" s="43"/>
      <c r="BT196" s="43"/>
      <c r="BU196" s="43"/>
      <c r="BV196" s="43"/>
      <c r="BW196" s="43"/>
      <c r="BX196" s="43"/>
      <c r="BY196" s="43"/>
      <c r="BZ196" s="43"/>
      <c r="CA196" s="43"/>
      <c r="CB196" s="43"/>
      <c r="CD196" s="43"/>
      <c r="CE196" s="43"/>
      <c r="CF196" s="43"/>
      <c r="CG196" s="43"/>
      <c r="CH196" s="43"/>
      <c r="CI196" s="43"/>
      <c r="CJ196" s="43"/>
      <c r="CK196" s="279"/>
      <c r="CL196" s="279"/>
      <c r="CM196" s="279"/>
      <c r="CN196" s="279"/>
      <c r="CO196" s="279"/>
      <c r="CP196" s="279"/>
      <c r="CQ196" s="279"/>
      <c r="CR196" s="279"/>
      <c r="CS196" s="279"/>
      <c r="CT196" s="279"/>
      <c r="CU196" s="279"/>
      <c r="CV196" s="279"/>
    </row>
    <row r="197" spans="1:102" ht="30" customHeight="1" x14ac:dyDescent="0.45">
      <c r="A197" s="43"/>
      <c r="B197" s="43"/>
      <c r="C197" s="359"/>
      <c r="D197" s="556"/>
      <c r="E197" s="360" t="str">
        <f t="shared" ref="E197:R197" si="115">F67</f>
        <v>Detailed Engineering</v>
      </c>
      <c r="F197" s="360" t="str">
        <f t="shared" si="115"/>
        <v>[Enter title]</v>
      </c>
      <c r="G197" s="360" t="str">
        <f t="shared" si="115"/>
        <v>[Enter title]</v>
      </c>
      <c r="H197" s="360" t="str">
        <f t="shared" si="115"/>
        <v>[Enter title]</v>
      </c>
      <c r="I197" s="360" t="str">
        <f t="shared" si="115"/>
        <v>[Enter title]</v>
      </c>
      <c r="J197" s="360" t="str">
        <f t="shared" si="115"/>
        <v>[Enter title]</v>
      </c>
      <c r="K197" s="360" t="str">
        <f t="shared" si="115"/>
        <v>[Enter title]</v>
      </c>
      <c r="L197" s="360" t="str">
        <f t="shared" si="115"/>
        <v>[Enter title]</v>
      </c>
      <c r="M197" s="360" t="str">
        <f t="shared" si="115"/>
        <v>[Enter title]</v>
      </c>
      <c r="N197" s="360" t="str">
        <f t="shared" si="115"/>
        <v>[Enter title]</v>
      </c>
      <c r="O197" s="360" t="str">
        <f t="shared" si="115"/>
        <v>[Enter title]</v>
      </c>
      <c r="P197" s="360" t="str">
        <f t="shared" si="115"/>
        <v>Construction</v>
      </c>
      <c r="Q197" s="360" t="str">
        <f t="shared" si="115"/>
        <v>Operation</v>
      </c>
      <c r="R197" s="360" t="str">
        <f t="shared" si="115"/>
        <v>Close out</v>
      </c>
      <c r="S197" s="43"/>
      <c r="T197" s="43"/>
      <c r="U197" s="43"/>
      <c r="V197" s="43"/>
      <c r="W197" s="43"/>
      <c r="X197" s="43"/>
      <c r="Y197" s="43"/>
      <c r="Z197" s="43"/>
      <c r="AA197" s="339"/>
      <c r="AB197" s="339"/>
      <c r="AC197" s="339"/>
      <c r="AD197" s="339"/>
      <c r="AE197" s="339"/>
      <c r="AF197" s="339"/>
      <c r="AG197" s="339"/>
      <c r="AH197" s="339"/>
      <c r="AI197" s="339"/>
      <c r="AJ197" s="339"/>
      <c r="AK197" s="339"/>
      <c r="AL197" s="339"/>
      <c r="AM197" s="339"/>
      <c r="AN197" s="339"/>
      <c r="AO197" s="339"/>
      <c r="AP197" s="339"/>
      <c r="AQ197" s="339"/>
      <c r="AR197" s="339"/>
      <c r="AS197" s="339"/>
      <c r="AT197" s="339"/>
      <c r="AU197" s="339"/>
      <c r="AV197" s="339"/>
      <c r="AW197" s="339"/>
      <c r="AX197" s="339"/>
      <c r="AY197" s="339"/>
      <c r="AZ197" s="339"/>
      <c r="BA197" s="339"/>
      <c r="BB197" s="339"/>
      <c r="BC197" s="339"/>
      <c r="BD197" s="339"/>
      <c r="BE197" s="339"/>
      <c r="BF197" s="339"/>
      <c r="BG197" s="339"/>
      <c r="BH197" s="43"/>
      <c r="BI197" s="43"/>
      <c r="BJ197" s="43"/>
      <c r="BK197" s="43"/>
      <c r="BL197" s="43"/>
      <c r="BM197" s="43"/>
      <c r="BN197" s="43"/>
      <c r="BO197" s="43"/>
      <c r="BP197" s="43"/>
      <c r="BQ197" s="43"/>
      <c r="BR197" s="43"/>
      <c r="BS197" s="43"/>
      <c r="BT197" s="43"/>
      <c r="BU197" s="43"/>
      <c r="BV197" s="43"/>
      <c r="BW197" s="43"/>
      <c r="BX197" s="43"/>
      <c r="BY197" s="43"/>
      <c r="BZ197" s="43"/>
      <c r="CA197" s="43"/>
      <c r="CB197" s="43"/>
      <c r="CD197" s="43"/>
      <c r="CE197" s="43"/>
      <c r="CF197" s="43"/>
      <c r="CG197" s="43"/>
      <c r="CH197" s="43"/>
      <c r="CI197" s="43"/>
      <c r="CJ197" s="43"/>
      <c r="CK197" s="279"/>
      <c r="CL197" s="279"/>
      <c r="CM197" s="279"/>
      <c r="CN197" s="279"/>
      <c r="CO197" s="279"/>
      <c r="CP197" s="279"/>
      <c r="CQ197" s="279"/>
      <c r="CR197" s="279"/>
      <c r="CS197" s="279"/>
      <c r="CT197" s="279"/>
      <c r="CU197" s="279"/>
      <c r="CV197" s="279"/>
    </row>
    <row r="198" spans="1:102" ht="15.4" x14ac:dyDescent="0.45">
      <c r="A198" s="43"/>
      <c r="B198" s="200" t="s">
        <v>1086</v>
      </c>
      <c r="C198" s="295" t="s">
        <v>21</v>
      </c>
      <c r="D198" s="172">
        <f>SUM(E198:R198)</f>
        <v>0</v>
      </c>
      <c r="E198" s="172">
        <f t="shared" ref="E198:R198" si="116">AJ54</f>
        <v>0</v>
      </c>
      <c r="F198" s="172">
        <f t="shared" si="116"/>
        <v>0</v>
      </c>
      <c r="G198" s="172">
        <f t="shared" si="116"/>
        <v>0</v>
      </c>
      <c r="H198" s="172">
        <f t="shared" si="116"/>
        <v>0</v>
      </c>
      <c r="I198" s="172">
        <f t="shared" si="116"/>
        <v>0</v>
      </c>
      <c r="J198" s="172">
        <f t="shared" si="116"/>
        <v>0</v>
      </c>
      <c r="K198" s="172">
        <f t="shared" si="116"/>
        <v>0</v>
      </c>
      <c r="L198" s="172">
        <f t="shared" si="116"/>
        <v>0</v>
      </c>
      <c r="M198" s="172">
        <f t="shared" si="116"/>
        <v>0</v>
      </c>
      <c r="N198" s="172">
        <f t="shared" si="116"/>
        <v>0</v>
      </c>
      <c r="O198" s="172">
        <f t="shared" si="116"/>
        <v>0</v>
      </c>
      <c r="P198" s="172">
        <f t="shared" si="116"/>
        <v>0</v>
      </c>
      <c r="Q198" s="172">
        <f t="shared" si="116"/>
        <v>0</v>
      </c>
      <c r="R198" s="172">
        <f t="shared" si="116"/>
        <v>0</v>
      </c>
      <c r="S198" s="43"/>
      <c r="T198" s="43"/>
      <c r="U198" s="43"/>
      <c r="V198" s="43"/>
      <c r="W198" s="43"/>
      <c r="X198" s="43"/>
      <c r="Y198" s="43"/>
      <c r="Z198" s="43"/>
      <c r="AA198" s="339"/>
      <c r="AB198" s="339"/>
      <c r="AC198" s="339"/>
      <c r="AD198" s="339"/>
      <c r="AE198" s="339"/>
      <c r="AF198" s="339"/>
      <c r="AG198" s="339"/>
      <c r="AH198" s="339"/>
      <c r="AI198" s="339"/>
      <c r="AJ198" s="339"/>
      <c r="AK198" s="339"/>
      <c r="AL198" s="339"/>
      <c r="AM198" s="339"/>
      <c r="AN198" s="339"/>
      <c r="AO198" s="339"/>
      <c r="AP198" s="339"/>
      <c r="AQ198" s="339"/>
      <c r="AR198" s="339"/>
      <c r="AS198" s="339"/>
      <c r="AT198" s="339"/>
      <c r="AU198" s="339"/>
      <c r="AV198" s="339"/>
      <c r="AW198" s="339"/>
      <c r="AX198" s="339"/>
      <c r="AY198" s="339"/>
      <c r="AZ198" s="339"/>
      <c r="BA198" s="339"/>
      <c r="BB198" s="339"/>
      <c r="BC198" s="339"/>
      <c r="BD198" s="339"/>
      <c r="BE198" s="339"/>
      <c r="BF198" s="339"/>
      <c r="BG198" s="339"/>
      <c r="BH198" s="43"/>
      <c r="BI198" s="43"/>
      <c r="BJ198" s="43"/>
      <c r="BK198" s="43"/>
      <c r="BL198" s="43"/>
      <c r="BM198" s="43"/>
      <c r="BN198" s="43"/>
      <c r="BO198" s="43"/>
      <c r="BP198" s="43"/>
      <c r="BQ198" s="43"/>
      <c r="BR198" s="43"/>
      <c r="BS198" s="43"/>
      <c r="BT198" s="43"/>
      <c r="BU198" s="43"/>
      <c r="BV198" s="43"/>
      <c r="BW198" s="43"/>
      <c r="BX198" s="43"/>
      <c r="BY198" s="43"/>
      <c r="BZ198" s="43"/>
      <c r="CA198" s="43"/>
      <c r="CB198" s="43"/>
      <c r="CD198" s="43"/>
      <c r="CE198" s="43"/>
      <c r="CF198" s="43"/>
      <c r="CG198" s="43"/>
      <c r="CH198" s="43"/>
      <c r="CI198" s="43"/>
      <c r="CJ198" s="43"/>
      <c r="CK198" s="279"/>
      <c r="CL198" s="279"/>
      <c r="CM198" s="279"/>
      <c r="CN198" s="279"/>
      <c r="CO198" s="279"/>
      <c r="CP198" s="279"/>
      <c r="CQ198" s="279"/>
      <c r="CR198" s="279"/>
      <c r="CS198" s="279"/>
      <c r="CT198" s="279"/>
      <c r="CU198" s="279"/>
      <c r="CV198" s="279"/>
    </row>
    <row r="199" spans="1:102" ht="17.45" customHeight="1" x14ac:dyDescent="0.45">
      <c r="A199" s="43"/>
      <c r="B199" s="200" t="s">
        <v>1087</v>
      </c>
      <c r="C199" s="295" t="s">
        <v>34</v>
      </c>
      <c r="D199" s="172">
        <f t="shared" ref="D199:D204" si="117">SUM(E199:R199)</f>
        <v>0</v>
      </c>
      <c r="E199" s="172">
        <f t="shared" ref="E199:R199" si="118">AY54</f>
        <v>0</v>
      </c>
      <c r="F199" s="172">
        <f t="shared" si="118"/>
        <v>0</v>
      </c>
      <c r="G199" s="172">
        <f t="shared" si="118"/>
        <v>0</v>
      </c>
      <c r="H199" s="172">
        <f t="shared" si="118"/>
        <v>0</v>
      </c>
      <c r="I199" s="172">
        <f t="shared" si="118"/>
        <v>0</v>
      </c>
      <c r="J199" s="172">
        <f t="shared" si="118"/>
        <v>0</v>
      </c>
      <c r="K199" s="172">
        <f t="shared" si="118"/>
        <v>0</v>
      </c>
      <c r="L199" s="172">
        <f t="shared" si="118"/>
        <v>0</v>
      </c>
      <c r="M199" s="172">
        <f t="shared" si="118"/>
        <v>0</v>
      </c>
      <c r="N199" s="172">
        <f t="shared" si="118"/>
        <v>0</v>
      </c>
      <c r="O199" s="172">
        <f t="shared" si="118"/>
        <v>0</v>
      </c>
      <c r="P199" s="172">
        <f t="shared" si="118"/>
        <v>0</v>
      </c>
      <c r="Q199" s="172">
        <f t="shared" si="118"/>
        <v>0</v>
      </c>
      <c r="R199" s="172">
        <f t="shared" si="118"/>
        <v>0</v>
      </c>
      <c r="S199" s="43"/>
      <c r="T199" s="43"/>
      <c r="U199" s="43"/>
      <c r="V199" s="43"/>
      <c r="W199" s="43"/>
      <c r="X199" s="43"/>
      <c r="Y199" s="43"/>
      <c r="Z199" s="43"/>
      <c r="AA199" s="339"/>
      <c r="AB199" s="339"/>
      <c r="AC199" s="339"/>
      <c r="AD199" s="339"/>
      <c r="AE199" s="339"/>
      <c r="AF199" s="339"/>
      <c r="AG199" s="339"/>
      <c r="AH199" s="339"/>
      <c r="AI199" s="339"/>
      <c r="AJ199" s="339"/>
      <c r="AK199" s="339"/>
      <c r="AL199" s="339"/>
      <c r="AM199" s="339"/>
      <c r="AN199" s="339"/>
      <c r="AO199" s="339"/>
      <c r="AP199" s="339"/>
      <c r="AQ199" s="339"/>
      <c r="AR199" s="339"/>
      <c r="AS199" s="339"/>
      <c r="AT199" s="339"/>
      <c r="AU199" s="339"/>
      <c r="AV199" s="339"/>
      <c r="AW199" s="339"/>
      <c r="AX199" s="339"/>
      <c r="AY199" s="339"/>
      <c r="AZ199" s="339"/>
      <c r="BA199" s="339"/>
      <c r="BB199" s="339"/>
      <c r="BC199" s="339"/>
      <c r="BD199" s="339"/>
      <c r="BE199" s="339"/>
      <c r="BF199" s="339"/>
      <c r="BG199" s="339"/>
      <c r="BH199" s="43"/>
      <c r="BI199" s="43"/>
      <c r="BJ199" s="43"/>
      <c r="BK199" s="43"/>
      <c r="BL199" s="43"/>
      <c r="BM199" s="43"/>
      <c r="BN199" s="43"/>
      <c r="BO199" s="43"/>
      <c r="BP199" s="43"/>
      <c r="BQ199" s="43"/>
      <c r="BR199" s="43"/>
      <c r="BS199" s="43"/>
      <c r="BT199" s="43"/>
      <c r="BU199" s="43"/>
      <c r="BV199" s="43"/>
      <c r="BW199" s="43"/>
      <c r="BX199" s="43"/>
      <c r="BY199" s="43"/>
      <c r="BZ199" s="43"/>
      <c r="CA199" s="43"/>
      <c r="CB199" s="43"/>
      <c r="CD199" s="43"/>
      <c r="CE199" s="43"/>
      <c r="CF199" s="43"/>
      <c r="CG199" s="43"/>
      <c r="CH199" s="43"/>
      <c r="CI199" s="43"/>
      <c r="CJ199" s="43"/>
      <c r="CK199" s="279"/>
      <c r="CL199" s="279"/>
      <c r="CM199" s="279"/>
      <c r="CN199" s="279"/>
      <c r="CO199" s="279"/>
      <c r="CP199" s="279"/>
      <c r="CQ199" s="279"/>
      <c r="CR199" s="279"/>
      <c r="CS199" s="279"/>
      <c r="CT199" s="279"/>
      <c r="CU199" s="279"/>
      <c r="CV199" s="279"/>
    </row>
    <row r="200" spans="1:102" ht="17.45" customHeight="1" x14ac:dyDescent="0.45">
      <c r="A200" s="43"/>
      <c r="B200" s="200" t="s">
        <v>1088</v>
      </c>
      <c r="C200" s="295" t="s">
        <v>6</v>
      </c>
      <c r="D200" s="172">
        <f t="shared" si="117"/>
        <v>0</v>
      </c>
      <c r="E200" s="172">
        <f t="shared" ref="E200:R200" si="119">AJ84</f>
        <v>0</v>
      </c>
      <c r="F200" s="172">
        <f t="shared" si="119"/>
        <v>0</v>
      </c>
      <c r="G200" s="172">
        <f t="shared" si="119"/>
        <v>0</v>
      </c>
      <c r="H200" s="172">
        <f t="shared" si="119"/>
        <v>0</v>
      </c>
      <c r="I200" s="172">
        <f t="shared" si="119"/>
        <v>0</v>
      </c>
      <c r="J200" s="172">
        <f t="shared" si="119"/>
        <v>0</v>
      </c>
      <c r="K200" s="172">
        <f t="shared" si="119"/>
        <v>0</v>
      </c>
      <c r="L200" s="172">
        <f t="shared" si="119"/>
        <v>0</v>
      </c>
      <c r="M200" s="172">
        <f t="shared" si="119"/>
        <v>0</v>
      </c>
      <c r="N200" s="172">
        <f t="shared" si="119"/>
        <v>0</v>
      </c>
      <c r="O200" s="172">
        <f t="shared" si="119"/>
        <v>0</v>
      </c>
      <c r="P200" s="172">
        <f t="shared" si="119"/>
        <v>0</v>
      </c>
      <c r="Q200" s="172">
        <f t="shared" si="119"/>
        <v>0</v>
      </c>
      <c r="R200" s="172">
        <f t="shared" si="119"/>
        <v>0</v>
      </c>
      <c r="S200" s="43"/>
      <c r="T200" s="43"/>
      <c r="U200" s="43"/>
      <c r="V200" s="43"/>
      <c r="W200" s="43"/>
      <c r="X200" s="43"/>
      <c r="Y200" s="43"/>
      <c r="Z200" s="43"/>
      <c r="AA200" s="339"/>
      <c r="AB200" s="339"/>
      <c r="AC200" s="339"/>
      <c r="AD200" s="339"/>
      <c r="AE200" s="339"/>
      <c r="AF200" s="339"/>
      <c r="AG200" s="339"/>
      <c r="AH200" s="339"/>
      <c r="AI200" s="339"/>
      <c r="AJ200" s="339"/>
      <c r="AK200" s="339"/>
      <c r="AL200" s="339"/>
      <c r="AM200" s="339"/>
      <c r="AN200" s="339"/>
      <c r="AO200" s="339"/>
      <c r="AP200" s="339"/>
      <c r="AQ200" s="339"/>
      <c r="AR200" s="339"/>
      <c r="AS200" s="339"/>
      <c r="AT200" s="339"/>
      <c r="AU200" s="339"/>
      <c r="AV200" s="339"/>
      <c r="AW200" s="339"/>
      <c r="AX200" s="339"/>
      <c r="AY200" s="339"/>
      <c r="AZ200" s="339"/>
      <c r="BA200" s="339"/>
      <c r="BB200" s="339"/>
      <c r="BC200" s="339"/>
      <c r="BD200" s="339"/>
      <c r="BE200" s="339"/>
      <c r="BF200" s="339"/>
      <c r="BG200" s="339"/>
      <c r="BH200" s="43"/>
      <c r="BI200" s="43"/>
      <c r="BJ200" s="43"/>
      <c r="BK200" s="43"/>
      <c r="BL200" s="43"/>
      <c r="BM200" s="43"/>
      <c r="BN200" s="43"/>
      <c r="BO200" s="43"/>
      <c r="BP200" s="43"/>
      <c r="BQ200" s="43"/>
      <c r="BR200" s="43"/>
      <c r="BS200" s="43"/>
      <c r="BT200" s="43"/>
      <c r="BU200" s="43"/>
      <c r="BV200" s="43"/>
      <c r="BW200" s="43"/>
      <c r="BX200" s="43"/>
      <c r="BY200" s="43"/>
      <c r="BZ200" s="43"/>
      <c r="CA200" s="43"/>
      <c r="CB200" s="43"/>
      <c r="CD200" s="43"/>
      <c r="CE200" s="43"/>
      <c r="CF200" s="43"/>
      <c r="CG200" s="43"/>
      <c r="CH200" s="43"/>
      <c r="CI200" s="43"/>
      <c r="CJ200" s="43"/>
      <c r="CK200" s="279"/>
      <c r="CL200" s="279"/>
      <c r="CM200" s="279"/>
      <c r="CN200" s="279"/>
      <c r="CO200" s="279"/>
      <c r="CP200" s="279"/>
      <c r="CQ200" s="279"/>
      <c r="CR200" s="279"/>
      <c r="CS200" s="279"/>
      <c r="CT200" s="279"/>
      <c r="CU200" s="279"/>
      <c r="CV200" s="279"/>
    </row>
    <row r="201" spans="1:102" ht="17.45" customHeight="1" x14ac:dyDescent="0.45">
      <c r="A201" s="43"/>
      <c r="B201" s="200" t="s">
        <v>1114</v>
      </c>
      <c r="C201" s="295" t="s">
        <v>35</v>
      </c>
      <c r="D201" s="172">
        <f t="shared" si="117"/>
        <v>0</v>
      </c>
      <c r="E201" s="172">
        <f t="shared" ref="E201:R201" si="120">I109</f>
        <v>0</v>
      </c>
      <c r="F201" s="172">
        <f t="shared" si="120"/>
        <v>0</v>
      </c>
      <c r="G201" s="172">
        <f t="shared" si="120"/>
        <v>0</v>
      </c>
      <c r="H201" s="172">
        <f t="shared" si="120"/>
        <v>0</v>
      </c>
      <c r="I201" s="172">
        <f t="shared" si="120"/>
        <v>0</v>
      </c>
      <c r="J201" s="172">
        <f t="shared" si="120"/>
        <v>0</v>
      </c>
      <c r="K201" s="172">
        <f t="shared" si="120"/>
        <v>0</v>
      </c>
      <c r="L201" s="172">
        <f t="shared" si="120"/>
        <v>0</v>
      </c>
      <c r="M201" s="172">
        <f t="shared" si="120"/>
        <v>0</v>
      </c>
      <c r="N201" s="172">
        <f t="shared" si="120"/>
        <v>0</v>
      </c>
      <c r="O201" s="172">
        <f t="shared" si="120"/>
        <v>0</v>
      </c>
      <c r="P201" s="172">
        <f t="shared" si="120"/>
        <v>0</v>
      </c>
      <c r="Q201" s="172">
        <f t="shared" si="120"/>
        <v>0</v>
      </c>
      <c r="R201" s="172">
        <f t="shared" si="120"/>
        <v>0</v>
      </c>
      <c r="S201" s="43"/>
      <c r="T201" s="43"/>
      <c r="U201" s="43"/>
      <c r="V201" s="43"/>
      <c r="W201" s="43"/>
      <c r="X201" s="43"/>
      <c r="Y201" s="43"/>
      <c r="Z201" s="43"/>
      <c r="AA201" s="339"/>
      <c r="AB201" s="339"/>
      <c r="AC201" s="339"/>
      <c r="AD201" s="339"/>
      <c r="AE201" s="339"/>
      <c r="AF201" s="339"/>
      <c r="AG201" s="339"/>
      <c r="AH201" s="339"/>
      <c r="AI201" s="339"/>
      <c r="AJ201" s="339"/>
      <c r="AK201" s="339"/>
      <c r="AL201" s="339"/>
      <c r="AM201" s="339"/>
      <c r="AN201" s="339"/>
      <c r="AO201" s="339"/>
      <c r="AP201" s="339"/>
      <c r="AQ201" s="339"/>
      <c r="AR201" s="339"/>
      <c r="AS201" s="339"/>
      <c r="AT201" s="339"/>
      <c r="AU201" s="339"/>
      <c r="AV201" s="339"/>
      <c r="AW201" s="339"/>
      <c r="AX201" s="339"/>
      <c r="AY201" s="339"/>
      <c r="AZ201" s="339"/>
      <c r="BA201" s="339"/>
      <c r="BB201" s="339"/>
      <c r="BC201" s="339"/>
      <c r="BD201" s="339"/>
      <c r="BE201" s="339"/>
      <c r="BF201" s="339"/>
      <c r="BG201" s="339"/>
      <c r="BH201" s="43"/>
      <c r="BI201" s="43"/>
      <c r="BJ201" s="43"/>
      <c r="BK201" s="43"/>
      <c r="BL201" s="43"/>
      <c r="BM201" s="43"/>
      <c r="BN201" s="43"/>
      <c r="BO201" s="43"/>
      <c r="BP201" s="43"/>
      <c r="BQ201" s="43"/>
      <c r="BR201" s="43"/>
      <c r="BS201" s="43"/>
      <c r="BT201" s="43"/>
      <c r="BU201" s="43"/>
      <c r="BV201" s="43"/>
      <c r="BW201" s="43"/>
      <c r="BX201" s="43"/>
      <c r="BY201" s="43"/>
      <c r="BZ201" s="43"/>
      <c r="CA201" s="43"/>
      <c r="CB201" s="43"/>
      <c r="CD201" s="43"/>
      <c r="CE201" s="43"/>
      <c r="CF201" s="43"/>
      <c r="CG201" s="43"/>
      <c r="CH201" s="43"/>
      <c r="CI201" s="43"/>
      <c r="CJ201" s="43"/>
      <c r="CK201" s="279"/>
      <c r="CL201" s="279"/>
      <c r="CM201" s="279"/>
      <c r="CN201" s="279"/>
      <c r="CO201" s="279"/>
      <c r="CP201" s="279"/>
      <c r="CQ201" s="279"/>
      <c r="CR201" s="279"/>
      <c r="CS201" s="279"/>
      <c r="CT201" s="279"/>
      <c r="CU201" s="279"/>
      <c r="CV201" s="279"/>
    </row>
    <row r="202" spans="1:102" ht="17.45" customHeight="1" x14ac:dyDescent="0.45">
      <c r="A202" s="43"/>
      <c r="B202" s="200" t="s">
        <v>1115</v>
      </c>
      <c r="C202" s="295" t="s">
        <v>16</v>
      </c>
      <c r="D202" s="172">
        <f t="shared" si="117"/>
        <v>0</v>
      </c>
      <c r="E202" s="172">
        <f t="shared" ref="E202:R202" si="121">AJ134</f>
        <v>0</v>
      </c>
      <c r="F202" s="172">
        <f t="shared" si="121"/>
        <v>0</v>
      </c>
      <c r="G202" s="172">
        <f t="shared" si="121"/>
        <v>0</v>
      </c>
      <c r="H202" s="172">
        <f t="shared" si="121"/>
        <v>0</v>
      </c>
      <c r="I202" s="172">
        <f t="shared" si="121"/>
        <v>0</v>
      </c>
      <c r="J202" s="172">
        <f t="shared" si="121"/>
        <v>0</v>
      </c>
      <c r="K202" s="172">
        <f t="shared" si="121"/>
        <v>0</v>
      </c>
      <c r="L202" s="172">
        <f t="shared" si="121"/>
        <v>0</v>
      </c>
      <c r="M202" s="172">
        <f t="shared" si="121"/>
        <v>0</v>
      </c>
      <c r="N202" s="172">
        <f t="shared" si="121"/>
        <v>0</v>
      </c>
      <c r="O202" s="172">
        <f t="shared" si="121"/>
        <v>0</v>
      </c>
      <c r="P202" s="172">
        <f t="shared" si="121"/>
        <v>0</v>
      </c>
      <c r="Q202" s="172">
        <f t="shared" si="121"/>
        <v>0</v>
      </c>
      <c r="R202" s="172">
        <f t="shared" si="121"/>
        <v>0</v>
      </c>
      <c r="S202" s="43"/>
      <c r="T202" s="43"/>
      <c r="U202" s="43"/>
      <c r="V202" s="43"/>
      <c r="W202" s="43"/>
      <c r="X202" s="43"/>
      <c r="Y202" s="43"/>
      <c r="Z202" s="43"/>
      <c r="AA202" s="339"/>
      <c r="AB202" s="339"/>
      <c r="AC202" s="339"/>
      <c r="AD202" s="339"/>
      <c r="AE202" s="339"/>
      <c r="AF202" s="339"/>
      <c r="AG202" s="339"/>
      <c r="AH202" s="339"/>
      <c r="AI202" s="339"/>
      <c r="AJ202" s="339"/>
      <c r="AK202" s="339"/>
      <c r="AL202" s="339"/>
      <c r="AM202" s="339"/>
      <c r="AN202" s="339"/>
      <c r="AO202" s="339"/>
      <c r="AP202" s="339"/>
      <c r="AQ202" s="339"/>
      <c r="AR202" s="339"/>
      <c r="AS202" s="339"/>
      <c r="AT202" s="339"/>
      <c r="AU202" s="339"/>
      <c r="AV202" s="339"/>
      <c r="AW202" s="339"/>
      <c r="AX202" s="339"/>
      <c r="AY202" s="339"/>
      <c r="AZ202" s="339"/>
      <c r="BA202" s="339"/>
      <c r="BB202" s="339"/>
      <c r="BC202" s="339"/>
      <c r="BD202" s="339"/>
      <c r="BE202" s="339"/>
      <c r="BF202" s="339"/>
      <c r="BG202" s="339"/>
      <c r="BH202" s="43"/>
      <c r="BI202" s="43"/>
      <c r="BJ202" s="43"/>
      <c r="BK202" s="43"/>
      <c r="BL202" s="43"/>
      <c r="BM202" s="43"/>
      <c r="BN202" s="43"/>
      <c r="BO202" s="43"/>
      <c r="BP202" s="43"/>
      <c r="BQ202" s="43"/>
      <c r="BR202" s="43"/>
      <c r="BS202" s="43"/>
      <c r="BT202" s="43"/>
      <c r="BU202" s="43"/>
      <c r="BV202" s="43"/>
      <c r="BW202" s="43"/>
      <c r="BX202" s="43"/>
      <c r="BY202" s="43"/>
      <c r="BZ202" s="43"/>
      <c r="CA202" s="43"/>
      <c r="CB202" s="43"/>
      <c r="CD202" s="43"/>
      <c r="CE202" s="43"/>
      <c r="CF202" s="43"/>
      <c r="CG202" s="43"/>
      <c r="CH202" s="43"/>
      <c r="CI202" s="43"/>
      <c r="CJ202" s="43"/>
      <c r="CK202" s="279"/>
      <c r="CL202" s="279"/>
      <c r="CM202" s="279"/>
      <c r="CN202" s="279"/>
      <c r="CO202" s="279"/>
      <c r="CP202" s="279"/>
      <c r="CQ202" s="279"/>
      <c r="CR202" s="279"/>
      <c r="CS202" s="279"/>
      <c r="CT202" s="279"/>
      <c r="CU202" s="279"/>
      <c r="CV202" s="279"/>
    </row>
    <row r="203" spans="1:102" ht="17.45" customHeight="1" x14ac:dyDescent="0.45">
      <c r="A203" s="43"/>
      <c r="B203" s="200" t="s">
        <v>1089</v>
      </c>
      <c r="C203" s="295" t="s">
        <v>1061</v>
      </c>
      <c r="D203" s="172">
        <f t="shared" si="117"/>
        <v>0</v>
      </c>
      <c r="E203" s="172">
        <f t="shared" ref="E203:R203" si="122">AJ159</f>
        <v>0</v>
      </c>
      <c r="F203" s="172">
        <f t="shared" si="122"/>
        <v>0</v>
      </c>
      <c r="G203" s="172">
        <f t="shared" si="122"/>
        <v>0</v>
      </c>
      <c r="H203" s="172">
        <f t="shared" si="122"/>
        <v>0</v>
      </c>
      <c r="I203" s="172">
        <f t="shared" si="122"/>
        <v>0</v>
      </c>
      <c r="J203" s="172">
        <f t="shared" si="122"/>
        <v>0</v>
      </c>
      <c r="K203" s="172">
        <f t="shared" si="122"/>
        <v>0</v>
      </c>
      <c r="L203" s="172">
        <f t="shared" si="122"/>
        <v>0</v>
      </c>
      <c r="M203" s="172">
        <f t="shared" si="122"/>
        <v>0</v>
      </c>
      <c r="N203" s="172">
        <f t="shared" si="122"/>
        <v>0</v>
      </c>
      <c r="O203" s="172">
        <f t="shared" si="122"/>
        <v>0</v>
      </c>
      <c r="P203" s="172">
        <f t="shared" si="122"/>
        <v>0</v>
      </c>
      <c r="Q203" s="172">
        <f t="shared" si="122"/>
        <v>0</v>
      </c>
      <c r="R203" s="172">
        <f t="shared" si="122"/>
        <v>0</v>
      </c>
      <c r="S203" s="43"/>
      <c r="T203" s="43"/>
      <c r="U203" s="43"/>
      <c r="V203" s="43"/>
      <c r="W203" s="43"/>
      <c r="X203" s="43"/>
      <c r="Y203" s="43"/>
      <c r="Z203" s="43"/>
      <c r="AA203" s="339"/>
      <c r="AB203" s="339"/>
      <c r="AC203" s="339"/>
      <c r="AD203" s="339"/>
      <c r="AE203" s="339"/>
      <c r="AF203" s="339"/>
      <c r="AG203" s="339"/>
      <c r="AH203" s="339"/>
      <c r="AI203" s="339"/>
      <c r="AJ203" s="339"/>
      <c r="AK203" s="339"/>
      <c r="AL203" s="339"/>
      <c r="AM203" s="339"/>
      <c r="AN203" s="339"/>
      <c r="AO203" s="339"/>
      <c r="AP203" s="339"/>
      <c r="AQ203" s="339"/>
      <c r="AR203" s="339"/>
      <c r="AS203" s="339"/>
      <c r="AT203" s="339"/>
      <c r="AU203" s="339"/>
      <c r="AV203" s="339"/>
      <c r="AW203" s="339"/>
      <c r="AX203" s="339"/>
      <c r="AY203" s="339"/>
      <c r="AZ203" s="339"/>
      <c r="BA203" s="339"/>
      <c r="BB203" s="339"/>
      <c r="BC203" s="339"/>
      <c r="BD203" s="339"/>
      <c r="BE203" s="339"/>
      <c r="BF203" s="339"/>
      <c r="BG203" s="339"/>
      <c r="BH203" s="43"/>
      <c r="BI203" s="43"/>
      <c r="BJ203" s="43"/>
      <c r="BK203" s="43"/>
      <c r="BL203" s="43"/>
      <c r="BM203" s="43"/>
      <c r="BN203" s="43"/>
      <c r="BO203" s="43"/>
      <c r="BP203" s="43"/>
      <c r="BQ203" s="43"/>
      <c r="BR203" s="43"/>
      <c r="BS203" s="43"/>
      <c r="BT203" s="43"/>
      <c r="BU203" s="43"/>
      <c r="BV203" s="43"/>
      <c r="BW203" s="43"/>
      <c r="BX203" s="43"/>
      <c r="BY203" s="43"/>
      <c r="BZ203" s="43"/>
      <c r="CA203" s="43"/>
      <c r="CB203" s="43"/>
      <c r="CD203" s="43"/>
      <c r="CE203" s="43"/>
      <c r="CF203" s="43"/>
      <c r="CG203" s="43"/>
      <c r="CH203" s="43"/>
      <c r="CI203" s="43"/>
      <c r="CJ203" s="43"/>
      <c r="CK203" s="279"/>
      <c r="CL203" s="279"/>
      <c r="CM203" s="279"/>
      <c r="CN203" s="279"/>
      <c r="CO203" s="279"/>
      <c r="CP203" s="279"/>
      <c r="CQ203" s="279"/>
      <c r="CR203" s="279"/>
      <c r="CS203" s="279"/>
      <c r="CT203" s="279"/>
      <c r="CU203" s="279"/>
      <c r="CV203" s="279"/>
    </row>
    <row r="204" spans="1:102" ht="17.45" customHeight="1" x14ac:dyDescent="0.45">
      <c r="A204" s="43"/>
      <c r="B204" s="200" t="s">
        <v>1090</v>
      </c>
      <c r="C204" s="295" t="s">
        <v>19</v>
      </c>
      <c r="D204" s="172">
        <f t="shared" si="117"/>
        <v>0</v>
      </c>
      <c r="E204" s="172">
        <f t="shared" ref="E204:R204" si="123">AJ184</f>
        <v>0</v>
      </c>
      <c r="F204" s="172">
        <f t="shared" si="123"/>
        <v>0</v>
      </c>
      <c r="G204" s="172">
        <f t="shared" si="123"/>
        <v>0</v>
      </c>
      <c r="H204" s="172">
        <f t="shared" si="123"/>
        <v>0</v>
      </c>
      <c r="I204" s="172">
        <f t="shared" si="123"/>
        <v>0</v>
      </c>
      <c r="J204" s="172">
        <f t="shared" si="123"/>
        <v>0</v>
      </c>
      <c r="K204" s="172">
        <f t="shared" si="123"/>
        <v>0</v>
      </c>
      <c r="L204" s="172">
        <f t="shared" si="123"/>
        <v>0</v>
      </c>
      <c r="M204" s="172">
        <f t="shared" si="123"/>
        <v>0</v>
      </c>
      <c r="N204" s="172">
        <f t="shared" si="123"/>
        <v>0</v>
      </c>
      <c r="O204" s="172">
        <f t="shared" si="123"/>
        <v>0</v>
      </c>
      <c r="P204" s="172">
        <f t="shared" si="123"/>
        <v>0</v>
      </c>
      <c r="Q204" s="172">
        <f t="shared" si="123"/>
        <v>0</v>
      </c>
      <c r="R204" s="172">
        <f t="shared" si="123"/>
        <v>0</v>
      </c>
      <c r="S204" s="43"/>
      <c r="T204" s="43"/>
      <c r="U204" s="43"/>
      <c r="V204" s="43"/>
      <c r="W204" s="43"/>
      <c r="X204" s="43"/>
      <c r="Y204" s="43"/>
      <c r="Z204" s="43"/>
      <c r="AA204" s="339"/>
      <c r="AB204" s="339"/>
      <c r="AC204" s="339"/>
      <c r="AD204" s="339"/>
      <c r="AE204" s="339"/>
      <c r="AF204" s="339"/>
      <c r="AG204" s="339"/>
      <c r="AH204" s="339"/>
      <c r="AI204" s="339"/>
      <c r="AJ204" s="339"/>
      <c r="AK204" s="339"/>
      <c r="AL204" s="339"/>
      <c r="AM204" s="339"/>
      <c r="AN204" s="339"/>
      <c r="AO204" s="339"/>
      <c r="AP204" s="339"/>
      <c r="AQ204" s="339"/>
      <c r="AR204" s="339"/>
      <c r="AS204" s="339"/>
      <c r="AT204" s="339"/>
      <c r="AU204" s="339"/>
      <c r="AV204" s="339"/>
      <c r="AW204" s="339"/>
      <c r="AX204" s="339"/>
      <c r="AY204" s="339"/>
      <c r="AZ204" s="339"/>
      <c r="BA204" s="339"/>
      <c r="BB204" s="339"/>
      <c r="BC204" s="339"/>
      <c r="BD204" s="339"/>
      <c r="BE204" s="339"/>
      <c r="BF204" s="339"/>
      <c r="BG204" s="339"/>
      <c r="BH204" s="43"/>
      <c r="BI204" s="43"/>
      <c r="BJ204" s="43"/>
      <c r="BK204" s="43"/>
      <c r="BL204" s="43"/>
      <c r="BM204" s="43"/>
      <c r="BN204" s="43"/>
      <c r="BO204" s="43"/>
      <c r="BP204" s="43"/>
      <c r="BQ204" s="43"/>
      <c r="BR204" s="43"/>
      <c r="BS204" s="43"/>
      <c r="BT204" s="43"/>
      <c r="BU204" s="43"/>
      <c r="BV204" s="43"/>
      <c r="BW204" s="43"/>
      <c r="BX204" s="43"/>
      <c r="BY204" s="43"/>
      <c r="BZ204" s="43"/>
      <c r="CA204" s="43"/>
      <c r="CB204" s="43"/>
      <c r="CD204" s="43"/>
      <c r="CE204" s="43"/>
      <c r="CF204" s="43"/>
      <c r="CG204" s="43"/>
      <c r="CH204" s="43"/>
      <c r="CI204" s="43"/>
      <c r="CJ204" s="43"/>
      <c r="CK204" s="279"/>
      <c r="CL204" s="279"/>
      <c r="CM204" s="279"/>
      <c r="CN204" s="279"/>
      <c r="CO204" s="279"/>
      <c r="CP204" s="279"/>
      <c r="CQ204" s="279"/>
      <c r="CR204" s="279"/>
      <c r="CS204" s="279"/>
      <c r="CT204" s="279"/>
      <c r="CU204" s="279"/>
      <c r="CV204" s="279"/>
    </row>
    <row r="205" spans="1:102" ht="17.45" customHeight="1" x14ac:dyDescent="0.45">
      <c r="A205" s="43"/>
      <c r="B205" s="200" t="s">
        <v>1116</v>
      </c>
      <c r="C205" s="296" t="s">
        <v>551</v>
      </c>
      <c r="D205" s="173">
        <f t="shared" ref="D205:R205" si="124">SUM(D198:D204)</f>
        <v>0</v>
      </c>
      <c r="E205" s="173">
        <f t="shared" si="124"/>
        <v>0</v>
      </c>
      <c r="F205" s="173">
        <f t="shared" si="124"/>
        <v>0</v>
      </c>
      <c r="G205" s="173">
        <f t="shared" si="124"/>
        <v>0</v>
      </c>
      <c r="H205" s="173">
        <f t="shared" si="124"/>
        <v>0</v>
      </c>
      <c r="I205" s="173">
        <f t="shared" si="124"/>
        <v>0</v>
      </c>
      <c r="J205" s="173">
        <f t="shared" si="124"/>
        <v>0</v>
      </c>
      <c r="K205" s="173">
        <f t="shared" si="124"/>
        <v>0</v>
      </c>
      <c r="L205" s="173">
        <f t="shared" si="124"/>
        <v>0</v>
      </c>
      <c r="M205" s="173">
        <f t="shared" si="124"/>
        <v>0</v>
      </c>
      <c r="N205" s="173">
        <f t="shared" si="124"/>
        <v>0</v>
      </c>
      <c r="O205" s="173">
        <f t="shared" si="124"/>
        <v>0</v>
      </c>
      <c r="P205" s="173">
        <f t="shared" si="124"/>
        <v>0</v>
      </c>
      <c r="Q205" s="173">
        <f t="shared" si="124"/>
        <v>0</v>
      </c>
      <c r="R205" s="173">
        <f t="shared" si="124"/>
        <v>0</v>
      </c>
      <c r="S205" s="43"/>
      <c r="T205" s="43"/>
      <c r="U205" s="43"/>
      <c r="V205" s="43"/>
      <c r="W205" s="43"/>
      <c r="X205" s="43"/>
      <c r="Y205" s="43"/>
      <c r="Z205" s="43"/>
      <c r="AA205" s="339"/>
      <c r="AB205" s="339"/>
      <c r="AC205" s="339"/>
      <c r="AD205" s="339"/>
      <c r="AE205" s="339"/>
      <c r="AF205" s="339"/>
      <c r="AG205" s="339"/>
      <c r="AH205" s="339"/>
      <c r="AI205" s="339"/>
      <c r="AJ205" s="339"/>
      <c r="AK205" s="339"/>
      <c r="AL205" s="339"/>
      <c r="AM205" s="339"/>
      <c r="AN205" s="339"/>
      <c r="AO205" s="339"/>
      <c r="AP205" s="339"/>
      <c r="AQ205" s="339"/>
      <c r="AR205" s="339"/>
      <c r="AS205" s="339"/>
      <c r="AT205" s="339"/>
      <c r="AU205" s="339"/>
      <c r="AV205" s="339"/>
      <c r="AW205" s="339"/>
      <c r="AX205" s="339"/>
      <c r="AY205" s="339"/>
      <c r="AZ205" s="339"/>
      <c r="BA205" s="339"/>
      <c r="BB205" s="339"/>
      <c r="BC205" s="339"/>
      <c r="BD205" s="339"/>
      <c r="BE205" s="339"/>
      <c r="BF205" s="339"/>
      <c r="BG205" s="339"/>
      <c r="BH205" s="43"/>
      <c r="BI205" s="43"/>
      <c r="BJ205" s="43"/>
      <c r="BK205" s="43"/>
      <c r="BL205" s="43"/>
      <c r="BM205" s="43"/>
      <c r="BN205" s="43"/>
      <c r="BO205" s="43"/>
      <c r="BP205" s="43"/>
      <c r="BQ205" s="43"/>
      <c r="BR205" s="43"/>
      <c r="BS205" s="43"/>
      <c r="BT205" s="43"/>
      <c r="BU205" s="43"/>
      <c r="BV205" s="43"/>
      <c r="BW205" s="43"/>
      <c r="BX205" s="43"/>
      <c r="BY205" s="43"/>
      <c r="BZ205" s="43"/>
      <c r="CA205" s="43"/>
      <c r="CB205" s="43"/>
      <c r="CD205" s="43"/>
      <c r="CE205" s="43"/>
      <c r="CF205" s="43"/>
      <c r="CG205" s="43"/>
      <c r="CH205" s="43"/>
      <c r="CI205" s="43"/>
      <c r="CJ205" s="43"/>
      <c r="CK205" s="279"/>
      <c r="CL205" s="279"/>
      <c r="CM205" s="279"/>
      <c r="CN205" s="279"/>
      <c r="CO205" s="279"/>
      <c r="CP205" s="279"/>
      <c r="CQ205" s="279"/>
      <c r="CR205" s="279"/>
      <c r="CS205" s="279"/>
      <c r="CT205" s="279"/>
      <c r="CU205" s="279"/>
      <c r="CV205" s="279"/>
    </row>
    <row r="206" spans="1:102" ht="17.45" customHeight="1" x14ac:dyDescent="0.45">
      <c r="A206" s="43"/>
      <c r="B206" s="290"/>
      <c r="C206" s="43"/>
      <c r="D206" s="43"/>
      <c r="E206" s="43"/>
      <c r="G206" s="43"/>
      <c r="H206" s="43"/>
      <c r="I206" s="43"/>
      <c r="J206" s="43"/>
      <c r="K206" s="43"/>
      <c r="L206" s="43"/>
      <c r="M206" s="43"/>
      <c r="N206" s="43"/>
      <c r="O206" s="43"/>
      <c r="P206" s="43"/>
      <c r="Q206" s="43"/>
      <c r="R206" s="43"/>
      <c r="S206" s="43"/>
      <c r="T206" s="43"/>
      <c r="U206" s="43"/>
      <c r="V206" s="43"/>
      <c r="W206" s="43"/>
      <c r="X206" s="43"/>
      <c r="Y206" s="43"/>
      <c r="Z206" s="43"/>
      <c r="AA206" s="339"/>
      <c r="AB206" s="339"/>
      <c r="AC206" s="339"/>
      <c r="AD206" s="339"/>
      <c r="AE206" s="339"/>
      <c r="AF206" s="339"/>
      <c r="AG206" s="339"/>
      <c r="AH206" s="339"/>
      <c r="AI206" s="339"/>
      <c r="AJ206" s="339"/>
      <c r="AK206" s="339"/>
      <c r="AL206" s="339"/>
      <c r="AM206" s="339"/>
      <c r="AN206" s="339"/>
      <c r="AO206" s="339"/>
      <c r="AP206" s="339"/>
      <c r="AQ206" s="339"/>
      <c r="AR206" s="339"/>
      <c r="AS206" s="339"/>
      <c r="AT206" s="339"/>
      <c r="AU206" s="339"/>
      <c r="AV206" s="339"/>
      <c r="AW206" s="339"/>
      <c r="AX206" s="339"/>
      <c r="AY206" s="339"/>
      <c r="AZ206" s="339"/>
      <c r="BA206" s="339"/>
      <c r="BB206" s="339"/>
      <c r="BC206" s="339"/>
      <c r="BD206" s="339"/>
      <c r="BE206" s="339"/>
      <c r="BF206" s="339"/>
      <c r="BG206" s="339"/>
      <c r="BH206" s="43"/>
      <c r="BI206" s="43"/>
      <c r="BJ206" s="43"/>
      <c r="BK206" s="43"/>
      <c r="BL206" s="43"/>
      <c r="BM206" s="43"/>
      <c r="BN206" s="43"/>
      <c r="BO206" s="43"/>
      <c r="BP206" s="43"/>
      <c r="BQ206" s="43"/>
      <c r="BR206" s="43"/>
      <c r="BS206" s="43"/>
      <c r="BT206" s="43"/>
      <c r="BU206" s="43"/>
      <c r="BV206" s="43"/>
      <c r="BW206" s="43"/>
      <c r="BX206" s="43"/>
      <c r="BY206" s="43"/>
      <c r="BZ206" s="43"/>
      <c r="CA206" s="43"/>
      <c r="CB206" s="43"/>
      <c r="CD206" s="43"/>
      <c r="CE206" s="43"/>
      <c r="CF206" s="43"/>
      <c r="CG206" s="43"/>
      <c r="CH206" s="43"/>
      <c r="CI206" s="43"/>
      <c r="CJ206" s="43"/>
      <c r="CK206" s="279"/>
      <c r="CL206" s="279"/>
      <c r="CM206" s="279"/>
      <c r="CN206" s="279"/>
      <c r="CO206" s="279"/>
      <c r="CP206" s="279"/>
      <c r="CQ206" s="279"/>
      <c r="CR206" s="279"/>
      <c r="CS206" s="279"/>
      <c r="CT206" s="279"/>
      <c r="CU206" s="279"/>
      <c r="CV206" s="279"/>
    </row>
    <row r="207" spans="1:102" ht="17.45" customHeight="1" x14ac:dyDescent="0.45">
      <c r="A207" s="43"/>
      <c r="B207" s="43"/>
      <c r="C207" s="43"/>
      <c r="D207" s="43"/>
      <c r="E207" s="215"/>
      <c r="F207" s="86"/>
      <c r="G207" s="86"/>
      <c r="H207" s="43"/>
      <c r="I207" s="43"/>
      <c r="J207" s="43"/>
      <c r="K207" s="43"/>
      <c r="L207" s="43"/>
      <c r="M207" s="43"/>
      <c r="N207" s="43"/>
      <c r="O207" s="43"/>
      <c r="P207" s="43"/>
      <c r="Q207" s="43"/>
      <c r="R207" s="43"/>
      <c r="S207" s="43"/>
      <c r="T207" s="43"/>
      <c r="U207" s="43"/>
      <c r="V207" s="43"/>
      <c r="W207" s="43"/>
      <c r="X207" s="43"/>
      <c r="Y207" s="43"/>
      <c r="Z207" s="339"/>
      <c r="AA207" s="339"/>
      <c r="AB207" s="339"/>
      <c r="AC207" s="339"/>
      <c r="AD207" s="339"/>
      <c r="AE207" s="339"/>
      <c r="AF207" s="339"/>
      <c r="AG207" s="339"/>
      <c r="AH207" s="339"/>
      <c r="AI207" s="339"/>
      <c r="AJ207" s="339"/>
      <c r="AK207" s="339"/>
      <c r="AL207" s="339"/>
      <c r="AM207" s="339"/>
      <c r="AN207" s="339"/>
      <c r="AO207" s="339"/>
      <c r="AP207" s="339"/>
      <c r="AQ207" s="339"/>
      <c r="AR207" s="339"/>
      <c r="AS207" s="339"/>
      <c r="AT207" s="339"/>
      <c r="AU207" s="339"/>
      <c r="AV207" s="339"/>
      <c r="AW207" s="339"/>
      <c r="AX207" s="339"/>
      <c r="AY207" s="339"/>
      <c r="AZ207" s="339"/>
      <c r="BA207" s="339"/>
      <c r="BB207" s="339"/>
      <c r="BC207" s="339"/>
      <c r="BD207" s="339"/>
      <c r="BE207" s="339"/>
      <c r="BF207" s="339"/>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D207" s="43"/>
      <c r="CE207" s="43"/>
      <c r="CF207" s="43"/>
      <c r="CG207" s="43"/>
      <c r="CH207" s="43"/>
      <c r="CI207" s="43"/>
      <c r="CJ207" s="279"/>
      <c r="CK207" s="279"/>
      <c r="CL207" s="279"/>
      <c r="CM207" s="279"/>
      <c r="CN207" s="279"/>
      <c r="CO207" s="279"/>
      <c r="CP207" s="279"/>
      <c r="CQ207" s="279"/>
      <c r="CR207" s="279"/>
      <c r="CS207" s="279"/>
      <c r="CT207" s="279"/>
      <c r="CU207" s="279"/>
      <c r="CV207" s="279"/>
    </row>
    <row r="208" spans="1:102" ht="17.649999999999999" x14ac:dyDescent="0.45">
      <c r="A208" s="43"/>
      <c r="B208" s="152" t="s">
        <v>1103</v>
      </c>
      <c r="C208" s="297"/>
      <c r="D208" s="298"/>
      <c r="E208" s="65"/>
      <c r="F208" s="65"/>
      <c r="G208" s="65"/>
      <c r="H208" s="65"/>
      <c r="I208" s="65"/>
      <c r="J208" s="65"/>
      <c r="K208" s="65"/>
      <c r="L208" s="65"/>
      <c r="M208" s="65"/>
      <c r="N208" s="65"/>
      <c r="O208" s="65"/>
      <c r="P208" s="65"/>
      <c r="Q208" s="65"/>
      <c r="R208" s="65"/>
      <c r="S208" s="65"/>
      <c r="T208" s="65"/>
      <c r="U208" s="65"/>
      <c r="V208" s="43"/>
      <c r="W208" s="43"/>
      <c r="X208" s="43"/>
      <c r="Y208" s="43"/>
      <c r="Z208" s="339"/>
      <c r="AA208" s="339"/>
      <c r="AB208" s="339"/>
      <c r="AC208" s="339"/>
      <c r="AD208" s="339"/>
      <c r="AE208" s="339"/>
      <c r="AF208" s="339"/>
      <c r="AG208" s="339"/>
      <c r="AH208" s="339"/>
      <c r="AI208" s="339"/>
      <c r="AJ208" s="339"/>
      <c r="AK208" s="339"/>
      <c r="AL208" s="339"/>
      <c r="AM208" s="339"/>
      <c r="AN208" s="339"/>
      <c r="AO208" s="339"/>
      <c r="AP208" s="339"/>
      <c r="AQ208" s="339"/>
      <c r="AR208" s="339"/>
      <c r="AS208" s="339"/>
      <c r="AT208" s="339"/>
      <c r="AU208" s="339"/>
      <c r="AV208" s="339"/>
      <c r="AW208" s="339"/>
      <c r="AX208" s="339"/>
      <c r="AY208" s="339"/>
      <c r="AZ208" s="339"/>
      <c r="BA208" s="339"/>
      <c r="BB208" s="339"/>
      <c r="BC208" s="339"/>
      <c r="BD208" s="339"/>
      <c r="BE208" s="339"/>
      <c r="BF208" s="339"/>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D208" s="43"/>
      <c r="CE208" s="43"/>
      <c r="CF208" s="43"/>
      <c r="CG208" s="43"/>
      <c r="CH208" s="43"/>
      <c r="CI208" s="43"/>
      <c r="CJ208" s="43"/>
      <c r="CK208" s="43"/>
      <c r="CL208" s="43"/>
      <c r="CM208" s="43"/>
      <c r="CN208" s="43"/>
      <c r="CO208" s="43"/>
      <c r="CP208" s="43"/>
      <c r="CQ208" s="43"/>
      <c r="CR208" s="43"/>
      <c r="CS208" s="43"/>
      <c r="CT208" s="43"/>
      <c r="CU208" s="43"/>
      <c r="CV208" s="43"/>
      <c r="CW208" s="43"/>
    </row>
    <row r="209" spans="1:101" ht="15.75" customHeight="1" x14ac:dyDescent="0.45">
      <c r="A209" s="43"/>
      <c r="B209" s="299"/>
      <c r="C209" s="507" t="s">
        <v>1062</v>
      </c>
      <c r="D209" s="507"/>
      <c r="E209" s="507"/>
      <c r="F209" s="507"/>
      <c r="G209" s="507"/>
      <c r="H209" s="66"/>
      <c r="I209" s="66"/>
      <c r="J209" s="66"/>
      <c r="K209" s="66"/>
      <c r="L209" s="66"/>
      <c r="M209" s="66"/>
      <c r="N209" s="66"/>
      <c r="O209" s="66"/>
      <c r="P209" s="66"/>
      <c r="Q209" s="66"/>
      <c r="R209" s="66"/>
      <c r="S209" s="66"/>
      <c r="T209" s="66"/>
      <c r="U209" s="66"/>
      <c r="V209" s="43"/>
      <c r="W209" s="43"/>
      <c r="X209" s="43"/>
      <c r="Y209" s="43"/>
      <c r="Z209" s="339"/>
      <c r="AA209" s="339"/>
      <c r="AB209" s="339"/>
      <c r="AC209" s="339"/>
      <c r="AD209" s="339"/>
      <c r="AE209" s="339"/>
      <c r="AF209" s="339"/>
      <c r="AG209" s="339"/>
      <c r="AH209" s="339"/>
      <c r="AI209" s="339"/>
      <c r="AJ209" s="339"/>
      <c r="AK209" s="339"/>
      <c r="AL209" s="339"/>
      <c r="AM209" s="339"/>
      <c r="AN209" s="339"/>
      <c r="AO209" s="339"/>
      <c r="AP209" s="339"/>
      <c r="AQ209" s="339"/>
      <c r="AR209" s="339"/>
      <c r="AS209" s="339"/>
      <c r="AT209" s="339"/>
      <c r="AU209" s="339"/>
      <c r="AV209" s="339"/>
      <c r="AW209" s="339"/>
      <c r="AX209" s="339"/>
      <c r="AY209" s="339"/>
      <c r="AZ209" s="339"/>
      <c r="BA209" s="339"/>
      <c r="BB209" s="339"/>
      <c r="BC209" s="339"/>
      <c r="BD209" s="339"/>
      <c r="BE209" s="339"/>
      <c r="BF209" s="339"/>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D209" s="43"/>
      <c r="CE209" s="43"/>
      <c r="CF209" s="43"/>
      <c r="CG209" s="43"/>
      <c r="CH209" s="43"/>
      <c r="CI209" s="43"/>
      <c r="CJ209" s="43"/>
      <c r="CK209" s="43"/>
      <c r="CL209" s="43"/>
      <c r="CM209" s="43"/>
      <c r="CN209" s="43"/>
      <c r="CO209" s="43"/>
      <c r="CP209" s="43"/>
      <c r="CQ209" s="43"/>
      <c r="CR209" s="43"/>
      <c r="CS209" s="43"/>
      <c r="CT209" s="43"/>
      <c r="CU209" s="43"/>
      <c r="CV209" s="43"/>
      <c r="CW209" s="43"/>
    </row>
    <row r="210" spans="1:101" ht="15" x14ac:dyDescent="0.45">
      <c r="A210" s="43"/>
      <c r="B210" s="299"/>
      <c r="C210" s="507"/>
      <c r="D210" s="507"/>
      <c r="E210" s="507"/>
      <c r="F210" s="507"/>
      <c r="G210" s="507"/>
      <c r="H210" s="66"/>
      <c r="I210" s="66"/>
      <c r="J210" s="66"/>
      <c r="K210" s="66"/>
      <c r="L210" s="66"/>
      <c r="M210" s="66"/>
      <c r="N210" s="66"/>
      <c r="O210" s="66"/>
      <c r="P210" s="66"/>
      <c r="Q210" s="66"/>
      <c r="R210" s="66"/>
      <c r="S210" s="66"/>
      <c r="T210" s="66"/>
      <c r="U210" s="66"/>
      <c r="V210" s="43"/>
      <c r="W210" s="43"/>
      <c r="X210" s="43"/>
      <c r="Y210" s="43"/>
      <c r="Z210" s="339"/>
      <c r="AA210" s="339"/>
      <c r="AB210" s="339"/>
      <c r="AC210" s="339"/>
      <c r="AD210" s="339"/>
      <c r="AE210" s="339"/>
      <c r="AF210" s="339"/>
      <c r="AG210" s="339"/>
      <c r="AH210" s="339"/>
      <c r="AI210" s="339"/>
      <c r="AJ210" s="339"/>
      <c r="AK210" s="339"/>
      <c r="AL210" s="339"/>
      <c r="AM210" s="339"/>
      <c r="AN210" s="339"/>
      <c r="AO210" s="339"/>
      <c r="AP210" s="339"/>
      <c r="AQ210" s="339"/>
      <c r="AR210" s="339"/>
      <c r="AS210" s="339"/>
      <c r="AT210" s="339"/>
      <c r="AU210" s="339"/>
      <c r="AV210" s="339"/>
      <c r="AW210" s="339"/>
      <c r="AX210" s="339"/>
      <c r="AY210" s="339"/>
      <c r="AZ210" s="339"/>
      <c r="BA210" s="339"/>
      <c r="BB210" s="339"/>
      <c r="BC210" s="339"/>
      <c r="BD210" s="339"/>
      <c r="BE210" s="339"/>
      <c r="BF210" s="339"/>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D210" s="43"/>
      <c r="CE210" s="43"/>
      <c r="CF210" s="43"/>
      <c r="CG210" s="43"/>
      <c r="CH210" s="43"/>
      <c r="CI210" s="43"/>
      <c r="CJ210" s="43"/>
      <c r="CK210" s="43"/>
      <c r="CL210" s="43"/>
      <c r="CM210" s="43"/>
      <c r="CN210" s="43"/>
      <c r="CO210" s="43"/>
      <c r="CP210" s="43"/>
      <c r="CQ210" s="43"/>
      <c r="CR210" s="43"/>
      <c r="CS210" s="43"/>
      <c r="CT210" s="43"/>
      <c r="CU210" s="43"/>
      <c r="CV210" s="43"/>
      <c r="CW210" s="43"/>
    </row>
    <row r="211" spans="1:101" ht="15" x14ac:dyDescent="0.45">
      <c r="A211" s="43"/>
      <c r="B211" s="299"/>
      <c r="C211" s="507"/>
      <c r="D211" s="507"/>
      <c r="E211" s="507"/>
      <c r="F211" s="507"/>
      <c r="G211" s="507"/>
      <c r="H211" s="66"/>
      <c r="I211" s="66"/>
      <c r="J211" s="66"/>
      <c r="K211" s="66"/>
      <c r="L211" s="66"/>
      <c r="M211" s="66"/>
      <c r="N211" s="66"/>
      <c r="O211" s="66"/>
      <c r="P211" s="66"/>
      <c r="Q211" s="66"/>
      <c r="R211" s="66"/>
      <c r="S211" s="66"/>
      <c r="T211" s="66"/>
      <c r="U211" s="66"/>
      <c r="V211" s="43"/>
      <c r="W211" s="43"/>
      <c r="X211" s="43"/>
      <c r="Y211" s="43"/>
      <c r="Z211" s="339"/>
      <c r="AA211" s="339"/>
      <c r="AB211" s="339"/>
      <c r="AC211" s="339"/>
      <c r="AD211" s="339"/>
      <c r="AE211" s="339"/>
      <c r="AF211" s="339"/>
      <c r="AG211" s="339"/>
      <c r="AH211" s="339"/>
      <c r="AI211" s="339"/>
      <c r="AJ211" s="339"/>
      <c r="AK211" s="339"/>
      <c r="AL211" s="339"/>
      <c r="AM211" s="339"/>
      <c r="AN211" s="339"/>
      <c r="AO211" s="339"/>
      <c r="AP211" s="339"/>
      <c r="AQ211" s="339"/>
      <c r="AR211" s="339"/>
      <c r="AS211" s="339"/>
      <c r="AT211" s="339"/>
      <c r="AU211" s="339"/>
      <c r="AV211" s="339"/>
      <c r="AW211" s="339"/>
      <c r="AX211" s="339"/>
      <c r="AY211" s="339"/>
      <c r="AZ211" s="339"/>
      <c r="BA211" s="339"/>
      <c r="BB211" s="339"/>
      <c r="BC211" s="339"/>
      <c r="BD211" s="339"/>
      <c r="BE211" s="339"/>
      <c r="BF211" s="339"/>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D211" s="43"/>
      <c r="CE211" s="43"/>
      <c r="CF211" s="43"/>
      <c r="CG211" s="43"/>
      <c r="CH211" s="43"/>
      <c r="CI211" s="43"/>
      <c r="CJ211" s="43"/>
      <c r="CK211" s="43"/>
      <c r="CL211" s="43"/>
      <c r="CM211" s="43"/>
      <c r="CN211" s="43"/>
      <c r="CO211" s="43"/>
      <c r="CP211" s="43"/>
      <c r="CQ211" s="43"/>
      <c r="CR211" s="43"/>
      <c r="CS211" s="43"/>
      <c r="CT211" s="43"/>
      <c r="CU211" s="43"/>
      <c r="CV211" s="43"/>
      <c r="CW211" s="43"/>
    </row>
    <row r="212" spans="1:101" ht="15" x14ac:dyDescent="0.45">
      <c r="A212" s="43"/>
      <c r="B212" s="65"/>
      <c r="C212" s="507"/>
      <c r="D212" s="507"/>
      <c r="E212" s="507"/>
      <c r="F212" s="507"/>
      <c r="G212" s="507"/>
      <c r="H212" s="66"/>
      <c r="I212" s="66"/>
      <c r="J212" s="66"/>
      <c r="K212" s="66"/>
      <c r="L212" s="66"/>
      <c r="M212" s="66"/>
      <c r="N212" s="66"/>
      <c r="O212" s="66"/>
      <c r="P212" s="66"/>
      <c r="Q212" s="66"/>
      <c r="R212" s="66"/>
      <c r="S212" s="66"/>
      <c r="T212" s="66"/>
      <c r="U212" s="66"/>
      <c r="V212" s="43"/>
      <c r="W212" s="43"/>
      <c r="X212" s="43"/>
      <c r="Y212" s="43"/>
      <c r="Z212" s="339"/>
      <c r="AA212" s="339"/>
      <c r="AB212" s="339"/>
      <c r="AC212" s="339"/>
      <c r="AD212" s="339"/>
      <c r="AE212" s="339"/>
      <c r="AF212" s="339"/>
      <c r="AG212" s="339"/>
      <c r="AH212" s="339"/>
      <c r="AI212" s="339"/>
      <c r="AJ212" s="339"/>
      <c r="AK212" s="339"/>
      <c r="AL212" s="339"/>
      <c r="AM212" s="339"/>
      <c r="AN212" s="339"/>
      <c r="AO212" s="339"/>
      <c r="AP212" s="339"/>
      <c r="AQ212" s="339"/>
      <c r="AR212" s="339"/>
      <c r="AS212" s="339"/>
      <c r="AT212" s="339"/>
      <c r="AU212" s="339"/>
      <c r="AV212" s="339"/>
      <c r="AW212" s="339"/>
      <c r="AX212" s="339"/>
      <c r="AY212" s="339"/>
      <c r="AZ212" s="339"/>
      <c r="BA212" s="339"/>
      <c r="BB212" s="339"/>
      <c r="BC212" s="339"/>
      <c r="BD212" s="339"/>
      <c r="BE212" s="339"/>
      <c r="BF212" s="339"/>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D212" s="43"/>
      <c r="CE212" s="43"/>
      <c r="CF212" s="43"/>
      <c r="CG212" s="43"/>
      <c r="CH212" s="43"/>
      <c r="CI212" s="43"/>
      <c r="CJ212" s="43"/>
      <c r="CK212" s="43"/>
      <c r="CL212" s="43"/>
      <c r="CM212" s="43"/>
      <c r="CN212" s="43"/>
      <c r="CO212" s="43"/>
      <c r="CP212" s="43"/>
      <c r="CQ212" s="43"/>
      <c r="CR212" s="43"/>
      <c r="CS212" s="43"/>
      <c r="CT212" s="43"/>
      <c r="CU212" s="43"/>
      <c r="CV212" s="43"/>
      <c r="CW212" s="43"/>
    </row>
    <row r="213" spans="1:101" ht="33.75" customHeight="1" x14ac:dyDescent="0.45">
      <c r="A213" s="43"/>
      <c r="B213" s="200" t="s">
        <v>1117</v>
      </c>
      <c r="C213" s="158" t="s">
        <v>43</v>
      </c>
      <c r="D213" s="579" t="s">
        <v>1060</v>
      </c>
      <c r="E213" s="580"/>
      <c r="F213" s="575" t="str">
        <f>E196</f>
        <v>Payment Milestone 3</v>
      </c>
      <c r="G213" s="575"/>
      <c r="H213" s="575" t="str">
        <f>F196</f>
        <v>Payment Milestone 4.1</v>
      </c>
      <c r="I213" s="575"/>
      <c r="J213" s="575" t="str">
        <f>G196</f>
        <v>Payment Milestone 4.2</v>
      </c>
      <c r="K213" s="575"/>
      <c r="L213" s="575" t="str">
        <f>H196</f>
        <v>Payment Milestone 4.3</v>
      </c>
      <c r="M213" s="575"/>
      <c r="N213" s="575" t="str">
        <f>I196</f>
        <v>Payment Milestone 4.4</v>
      </c>
      <c r="O213" s="575"/>
      <c r="P213" s="575" t="str">
        <f>J196</f>
        <v>Payment Milestone 4.5</v>
      </c>
      <c r="Q213" s="575"/>
      <c r="R213" s="575" t="str">
        <f>K196</f>
        <v>Payment Milestone 4.6</v>
      </c>
      <c r="S213" s="575"/>
      <c r="T213" s="575" t="str">
        <f>L196</f>
        <v>Payment Milestone 4.7</v>
      </c>
      <c r="U213" s="575"/>
      <c r="V213" s="575" t="str">
        <f>M196</f>
        <v>Payment Milestone 4.8</v>
      </c>
      <c r="W213" s="575"/>
      <c r="X213" s="575" t="str">
        <f>N196</f>
        <v>Payment Milestone 4.9</v>
      </c>
      <c r="Y213" s="575"/>
      <c r="Z213" s="575" t="str">
        <f>O196</f>
        <v>Payment Milestone 4.10</v>
      </c>
      <c r="AA213" s="575"/>
      <c r="AB213" s="575" t="str">
        <f>P196</f>
        <v>Payment Milestone 5</v>
      </c>
      <c r="AC213" s="575"/>
      <c r="AD213" s="575" t="str">
        <f>Q196</f>
        <v>Payment Milestone 6</v>
      </c>
      <c r="AE213" s="575"/>
      <c r="AF213" s="575" t="str">
        <f>R196</f>
        <v>Payment Milestone 7</v>
      </c>
      <c r="AG213" s="575"/>
      <c r="AH213" s="339"/>
      <c r="AI213" s="339"/>
      <c r="AJ213" s="339"/>
      <c r="AK213" s="339"/>
      <c r="AL213" s="339"/>
      <c r="AM213" s="339"/>
      <c r="AN213" s="339"/>
      <c r="AO213" s="339"/>
      <c r="AP213" s="339"/>
      <c r="AQ213" s="339"/>
      <c r="AR213" s="339"/>
      <c r="AS213" s="339"/>
      <c r="AT213" s="339"/>
      <c r="AU213" s="339"/>
      <c r="AV213" s="339"/>
      <c r="AW213" s="339"/>
      <c r="AX213" s="339"/>
      <c r="AY213" s="339"/>
      <c r="AZ213" s="339"/>
      <c r="BA213" s="339"/>
      <c r="BB213" s="339"/>
      <c r="BC213" s="339"/>
      <c r="BD213" s="339"/>
      <c r="BE213" s="339"/>
      <c r="BF213" s="339"/>
      <c r="BG213" s="339"/>
      <c r="BH213" s="339"/>
      <c r="BI213" s="43"/>
      <c r="BJ213" s="43"/>
      <c r="BK213" s="43"/>
      <c r="BL213" s="43"/>
      <c r="BM213" s="43"/>
      <c r="BN213" s="43"/>
      <c r="BO213" s="43"/>
      <c r="BP213" s="43"/>
      <c r="BQ213" s="43"/>
      <c r="BR213" s="43"/>
      <c r="BS213" s="43"/>
      <c r="BT213" s="43"/>
      <c r="BU213" s="43"/>
      <c r="BV213" s="43"/>
      <c r="BW213" s="43"/>
      <c r="BX213" s="43"/>
      <c r="BY213" s="43"/>
      <c r="BZ213" s="43"/>
      <c r="CA213" s="43"/>
      <c r="CB213" s="43"/>
      <c r="CD213" s="43"/>
      <c r="CE213" s="43"/>
      <c r="CF213" s="43"/>
      <c r="CG213" s="43"/>
      <c r="CH213" s="43"/>
      <c r="CI213" s="43"/>
      <c r="CJ213" s="43"/>
      <c r="CK213" s="279"/>
      <c r="CL213" s="279"/>
      <c r="CM213" s="279"/>
      <c r="CN213" s="279"/>
      <c r="CO213" s="279"/>
      <c r="CP213" s="279"/>
      <c r="CQ213" s="279"/>
      <c r="CR213" s="279"/>
      <c r="CS213" s="279"/>
      <c r="CT213" s="279"/>
      <c r="CU213" s="279"/>
      <c r="CV213" s="279"/>
    </row>
    <row r="214" spans="1:101" ht="33.75" customHeight="1" x14ac:dyDescent="0.45">
      <c r="A214" s="43"/>
      <c r="B214" s="200" t="s">
        <v>1118</v>
      </c>
      <c r="C214" s="216" t="s">
        <v>63</v>
      </c>
      <c r="D214" s="581"/>
      <c r="E214" s="582"/>
      <c r="F214" s="576" t="str">
        <f>E197</f>
        <v>Detailed Engineering</v>
      </c>
      <c r="G214" s="576"/>
      <c r="H214" s="576" t="str">
        <f>F197</f>
        <v>[Enter title]</v>
      </c>
      <c r="I214" s="576"/>
      <c r="J214" s="576" t="str">
        <f>G197</f>
        <v>[Enter title]</v>
      </c>
      <c r="K214" s="576"/>
      <c r="L214" s="576" t="str">
        <f>H197</f>
        <v>[Enter title]</v>
      </c>
      <c r="M214" s="576"/>
      <c r="N214" s="576" t="str">
        <f>I197</f>
        <v>[Enter title]</v>
      </c>
      <c r="O214" s="576"/>
      <c r="P214" s="576" t="str">
        <f>J197</f>
        <v>[Enter title]</v>
      </c>
      <c r="Q214" s="576"/>
      <c r="R214" s="576" t="str">
        <f>K197</f>
        <v>[Enter title]</v>
      </c>
      <c r="S214" s="576"/>
      <c r="T214" s="576" t="str">
        <f>L197</f>
        <v>[Enter title]</v>
      </c>
      <c r="U214" s="576"/>
      <c r="V214" s="576" t="str">
        <f>M197</f>
        <v>[Enter title]</v>
      </c>
      <c r="W214" s="576"/>
      <c r="X214" s="576" t="str">
        <f>N197</f>
        <v>[Enter title]</v>
      </c>
      <c r="Y214" s="576"/>
      <c r="Z214" s="576" t="str">
        <f>O197</f>
        <v>[Enter title]</v>
      </c>
      <c r="AA214" s="576"/>
      <c r="AB214" s="577" t="str">
        <f>P197</f>
        <v>Construction</v>
      </c>
      <c r="AC214" s="578"/>
      <c r="AD214" s="577" t="str">
        <f>Q197</f>
        <v>Operation</v>
      </c>
      <c r="AE214" s="578"/>
      <c r="AF214" s="577" t="str">
        <f>R197</f>
        <v>Close out</v>
      </c>
      <c r="AG214" s="578"/>
      <c r="AH214" s="339"/>
      <c r="AI214" s="339"/>
      <c r="AJ214" s="339"/>
      <c r="AK214" s="339"/>
      <c r="AL214" s="339"/>
      <c r="AM214" s="339"/>
      <c r="AN214" s="339"/>
      <c r="AO214" s="339"/>
      <c r="AP214" s="339"/>
      <c r="AQ214" s="339"/>
      <c r="AR214" s="339"/>
      <c r="AS214" s="339"/>
      <c r="AT214" s="339"/>
      <c r="AU214" s="339"/>
      <c r="AV214" s="339"/>
      <c r="AW214" s="339"/>
      <c r="AX214" s="339"/>
      <c r="AY214" s="339"/>
      <c r="AZ214" s="339"/>
      <c r="BA214" s="339"/>
      <c r="BB214" s="339"/>
      <c r="BC214" s="339"/>
      <c r="BD214" s="339"/>
      <c r="BE214" s="339"/>
      <c r="BF214" s="339"/>
      <c r="BG214" s="339"/>
      <c r="BH214" s="339"/>
      <c r="BI214" s="43"/>
      <c r="BJ214" s="43"/>
      <c r="BK214" s="43"/>
      <c r="BL214" s="43"/>
      <c r="BM214" s="43"/>
      <c r="BN214" s="43"/>
      <c r="BO214" s="43"/>
      <c r="BP214" s="43"/>
      <c r="BQ214" s="43"/>
      <c r="BR214" s="43"/>
      <c r="BS214" s="43"/>
      <c r="BT214" s="43"/>
      <c r="BU214" s="43"/>
      <c r="BV214" s="43"/>
      <c r="BW214" s="43"/>
      <c r="BX214" s="43"/>
      <c r="BY214" s="43"/>
      <c r="BZ214" s="43"/>
      <c r="CA214" s="43"/>
      <c r="CB214" s="43"/>
      <c r="CD214" s="43"/>
      <c r="CE214" s="43"/>
      <c r="CF214" s="43"/>
      <c r="CG214" s="43"/>
      <c r="CH214" s="43"/>
      <c r="CI214" s="43"/>
      <c r="CJ214" s="43"/>
      <c r="CK214" s="279"/>
      <c r="CL214" s="279"/>
      <c r="CM214" s="279"/>
      <c r="CN214" s="279"/>
      <c r="CO214" s="279"/>
      <c r="CP214" s="279"/>
      <c r="CQ214" s="279"/>
      <c r="CR214" s="279"/>
      <c r="CS214" s="279"/>
      <c r="CT214" s="279"/>
      <c r="CU214" s="279"/>
      <c r="CV214" s="279"/>
    </row>
    <row r="215" spans="1:101" ht="18.75" customHeight="1" x14ac:dyDescent="0.45">
      <c r="A215" s="43"/>
      <c r="B215" s="200" t="s">
        <v>1119</v>
      </c>
      <c r="C215" s="158" t="s">
        <v>20</v>
      </c>
      <c r="D215" s="566">
        <f>SUM(F215:AG215)</f>
        <v>0</v>
      </c>
      <c r="E215" s="566"/>
      <c r="F215" s="566">
        <f>E205</f>
        <v>0</v>
      </c>
      <c r="G215" s="566"/>
      <c r="H215" s="566">
        <f>F205</f>
        <v>0</v>
      </c>
      <c r="I215" s="566"/>
      <c r="J215" s="566">
        <f>G205</f>
        <v>0</v>
      </c>
      <c r="K215" s="566"/>
      <c r="L215" s="566">
        <f>H205</f>
        <v>0</v>
      </c>
      <c r="M215" s="566"/>
      <c r="N215" s="566">
        <f>I205</f>
        <v>0</v>
      </c>
      <c r="O215" s="566"/>
      <c r="P215" s="566">
        <f>J205</f>
        <v>0</v>
      </c>
      <c r="Q215" s="566"/>
      <c r="R215" s="566">
        <f>K205</f>
        <v>0</v>
      </c>
      <c r="S215" s="566"/>
      <c r="T215" s="566">
        <f>L205</f>
        <v>0</v>
      </c>
      <c r="U215" s="566"/>
      <c r="V215" s="566">
        <f>M205</f>
        <v>0</v>
      </c>
      <c r="W215" s="566"/>
      <c r="X215" s="566">
        <f>N205</f>
        <v>0</v>
      </c>
      <c r="Y215" s="566"/>
      <c r="Z215" s="566">
        <f>O205</f>
        <v>0</v>
      </c>
      <c r="AA215" s="566"/>
      <c r="AB215" s="566">
        <f>P205</f>
        <v>0</v>
      </c>
      <c r="AC215" s="566"/>
      <c r="AD215" s="566">
        <f>Q205</f>
        <v>0</v>
      </c>
      <c r="AE215" s="566"/>
      <c r="AF215" s="566">
        <f>R205</f>
        <v>0</v>
      </c>
      <c r="AG215" s="566"/>
      <c r="AH215" s="339"/>
      <c r="AI215" s="339"/>
      <c r="AJ215" s="339"/>
      <c r="AK215" s="339"/>
      <c r="AL215" s="339"/>
      <c r="AM215" s="339"/>
      <c r="AN215" s="339"/>
      <c r="AO215" s="339"/>
      <c r="AP215" s="339"/>
      <c r="AQ215" s="339"/>
      <c r="AR215" s="339"/>
      <c r="AS215" s="339"/>
      <c r="AT215" s="339"/>
      <c r="AU215" s="339"/>
      <c r="AV215" s="339"/>
      <c r="AW215" s="339"/>
      <c r="AX215" s="339"/>
      <c r="AY215" s="339"/>
      <c r="AZ215" s="339"/>
      <c r="BA215" s="339"/>
      <c r="BB215" s="339"/>
      <c r="BC215" s="339"/>
      <c r="BD215" s="339"/>
      <c r="BE215" s="339"/>
      <c r="BF215" s="339"/>
      <c r="BG215" s="339"/>
      <c r="BH215" s="339"/>
      <c r="BI215" s="43"/>
      <c r="BJ215" s="43"/>
      <c r="BK215" s="43"/>
      <c r="BL215" s="43"/>
      <c r="BM215" s="43"/>
      <c r="BN215" s="43"/>
      <c r="BO215" s="43"/>
      <c r="BP215" s="43"/>
      <c r="BQ215" s="43"/>
      <c r="BR215" s="43"/>
      <c r="BS215" s="43"/>
      <c r="BT215" s="43"/>
      <c r="BU215" s="43"/>
      <c r="BV215" s="43"/>
      <c r="BW215" s="43"/>
      <c r="BX215" s="43"/>
      <c r="BY215" s="43"/>
      <c r="BZ215" s="43"/>
      <c r="CA215" s="43"/>
      <c r="CB215" s="43"/>
      <c r="CD215" s="43"/>
      <c r="CE215" s="43"/>
      <c r="CF215" s="43"/>
      <c r="CG215" s="43"/>
      <c r="CH215" s="43"/>
      <c r="CI215" s="43"/>
      <c r="CJ215" s="43"/>
      <c r="CK215" s="279"/>
      <c r="CL215" s="279"/>
      <c r="CM215" s="279"/>
      <c r="CN215" s="279"/>
      <c r="CO215" s="279"/>
      <c r="CP215" s="279"/>
      <c r="CQ215" s="279"/>
      <c r="CR215" s="279"/>
      <c r="CS215" s="279"/>
      <c r="CT215" s="279"/>
      <c r="CU215" s="279"/>
      <c r="CV215" s="279"/>
    </row>
    <row r="216" spans="1:101" ht="18.75" customHeight="1" x14ac:dyDescent="0.45">
      <c r="A216" s="43"/>
      <c r="B216" s="200" t="s">
        <v>1120</v>
      </c>
      <c r="C216" s="158" t="s">
        <v>752</v>
      </c>
      <c r="D216" s="566">
        <f>SUM(F216:AG216)</f>
        <v>0</v>
      </c>
      <c r="E216" s="566"/>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339"/>
      <c r="AI216" s="339"/>
      <c r="AJ216" s="339"/>
      <c r="AK216" s="339"/>
      <c r="AL216" s="339"/>
      <c r="AM216" s="339"/>
      <c r="AN216" s="339"/>
      <c r="AO216" s="339"/>
      <c r="AP216" s="339"/>
      <c r="AQ216" s="339"/>
      <c r="AR216" s="339"/>
      <c r="AS216" s="339"/>
      <c r="AT216" s="339"/>
      <c r="AU216" s="339"/>
      <c r="AV216" s="339"/>
      <c r="AW216" s="339"/>
      <c r="AX216" s="339"/>
      <c r="AY216" s="339"/>
      <c r="AZ216" s="339"/>
      <c r="BA216" s="339"/>
      <c r="BB216" s="339"/>
      <c r="BC216" s="339"/>
      <c r="BD216" s="339"/>
      <c r="BE216" s="339"/>
      <c r="BF216" s="339"/>
      <c r="BG216" s="339"/>
      <c r="BH216" s="339"/>
      <c r="BI216" s="43"/>
      <c r="BJ216" s="43"/>
      <c r="BK216" s="43"/>
      <c r="BL216" s="43"/>
      <c r="BM216" s="43"/>
      <c r="BN216" s="43"/>
      <c r="BO216" s="43"/>
      <c r="BP216" s="43"/>
      <c r="BQ216" s="43"/>
      <c r="BR216" s="43"/>
      <c r="BS216" s="43"/>
      <c r="BT216" s="43"/>
      <c r="BU216" s="43"/>
      <c r="BV216" s="43"/>
      <c r="BW216" s="43"/>
      <c r="BX216" s="43"/>
      <c r="BY216" s="43"/>
      <c r="BZ216" s="43"/>
      <c r="CA216" s="43"/>
      <c r="CB216" s="43"/>
      <c r="CD216" s="43"/>
      <c r="CE216" s="43"/>
      <c r="CF216" s="43"/>
      <c r="CG216" s="43"/>
      <c r="CH216" s="43"/>
      <c r="CI216" s="43"/>
      <c r="CJ216" s="43"/>
      <c r="CK216" s="279"/>
      <c r="CL216" s="279"/>
      <c r="CM216" s="279"/>
      <c r="CN216" s="279"/>
      <c r="CO216" s="279"/>
      <c r="CP216" s="279"/>
      <c r="CQ216" s="279"/>
      <c r="CR216" s="279"/>
      <c r="CS216" s="279"/>
      <c r="CT216" s="279"/>
      <c r="CU216" s="279"/>
      <c r="CV216" s="279"/>
    </row>
    <row r="217" spans="1:101" ht="18.75" customHeight="1" x14ac:dyDescent="0.45">
      <c r="A217" s="43"/>
      <c r="B217" s="200" t="s">
        <v>1121</v>
      </c>
      <c r="C217" s="158" t="s">
        <v>42</v>
      </c>
      <c r="D217" s="573">
        <f>IF(D218=0,0,D218/D215)</f>
        <v>0</v>
      </c>
      <c r="E217" s="573"/>
      <c r="F217" s="571"/>
      <c r="G217" s="571"/>
      <c r="H217" s="571"/>
      <c r="I217" s="571"/>
      <c r="J217" s="571"/>
      <c r="K217" s="571"/>
      <c r="L217" s="571"/>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339"/>
      <c r="AI217" s="339"/>
      <c r="AJ217" s="339"/>
      <c r="AK217" s="339"/>
      <c r="AL217" s="339"/>
      <c r="AM217" s="339"/>
      <c r="AN217" s="339"/>
      <c r="AO217" s="339"/>
      <c r="AP217" s="339"/>
      <c r="AQ217" s="339"/>
      <c r="AR217" s="339"/>
      <c r="AS217" s="339"/>
      <c r="AT217" s="339"/>
      <c r="AU217" s="339"/>
      <c r="AV217" s="339"/>
      <c r="AW217" s="339"/>
      <c r="AX217" s="339"/>
      <c r="AY217" s="339"/>
      <c r="AZ217" s="339"/>
      <c r="BA217" s="339"/>
      <c r="BB217" s="339"/>
      <c r="BC217" s="339"/>
      <c r="BD217" s="339"/>
      <c r="BE217" s="339"/>
      <c r="BF217" s="339"/>
      <c r="BG217" s="339"/>
      <c r="BH217" s="339"/>
      <c r="BI217" s="43"/>
      <c r="BJ217" s="43"/>
      <c r="BK217" s="43"/>
      <c r="BL217" s="43"/>
      <c r="BM217" s="43"/>
      <c r="BN217" s="43"/>
      <c r="BO217" s="43"/>
      <c r="BP217" s="43"/>
      <c r="BQ217" s="43"/>
      <c r="BR217" s="43"/>
      <c r="BS217" s="43"/>
      <c r="BT217" s="43"/>
      <c r="BU217" s="43"/>
      <c r="BV217" s="43"/>
      <c r="BW217" s="43"/>
      <c r="BX217" s="43"/>
      <c r="BY217" s="43"/>
      <c r="BZ217" s="43"/>
      <c r="CA217" s="43"/>
      <c r="CB217" s="43"/>
      <c r="CD217" s="43"/>
      <c r="CE217" s="43"/>
      <c r="CF217" s="43"/>
      <c r="CG217" s="43"/>
      <c r="CH217" s="43"/>
      <c r="CI217" s="43"/>
      <c r="CJ217" s="43"/>
      <c r="CK217" s="279"/>
      <c r="CL217" s="279"/>
      <c r="CM217" s="279"/>
      <c r="CN217" s="279"/>
      <c r="CO217" s="279"/>
      <c r="CP217" s="279"/>
      <c r="CQ217" s="279"/>
      <c r="CR217" s="279"/>
      <c r="CS217" s="279"/>
      <c r="CT217" s="279"/>
      <c r="CU217" s="279"/>
      <c r="CV217" s="279"/>
    </row>
    <row r="218" spans="1:101" ht="18.75" customHeight="1" x14ac:dyDescent="0.45">
      <c r="A218" s="43"/>
      <c r="B218" s="200" t="s">
        <v>1122</v>
      </c>
      <c r="C218" s="158" t="s">
        <v>41</v>
      </c>
      <c r="D218" s="566">
        <f>SUM(F218:AG218)</f>
        <v>0</v>
      </c>
      <c r="E218" s="566"/>
      <c r="F218" s="572">
        <f>IF(F215="n/a",0,F215*F217)</f>
        <v>0</v>
      </c>
      <c r="G218" s="572"/>
      <c r="H218" s="572">
        <f>IF(H215="n/a",0,H215*H217)</f>
        <v>0</v>
      </c>
      <c r="I218" s="572"/>
      <c r="J218" s="572">
        <f>IF(J215="n/a",0,J215*J217)</f>
        <v>0</v>
      </c>
      <c r="K218" s="572"/>
      <c r="L218" s="572">
        <f>IF(L215="n/a",0,L215*L217)</f>
        <v>0</v>
      </c>
      <c r="M218" s="572"/>
      <c r="N218" s="572">
        <f>IF(N215="n/a",0,N215*N217)</f>
        <v>0</v>
      </c>
      <c r="O218" s="572"/>
      <c r="P218" s="572">
        <f>IF(P215="n/a",0,P215*P217)</f>
        <v>0</v>
      </c>
      <c r="Q218" s="572"/>
      <c r="R218" s="572">
        <f>IF(R215="n/a",0,R215*R217)</f>
        <v>0</v>
      </c>
      <c r="S218" s="572"/>
      <c r="T218" s="572">
        <f>IF(T215="n/a",0,T215*T217)</f>
        <v>0</v>
      </c>
      <c r="U218" s="572"/>
      <c r="V218" s="572">
        <f>IF(V215="n/a",0,V215*V217)</f>
        <v>0</v>
      </c>
      <c r="W218" s="572"/>
      <c r="X218" s="572">
        <f>IF(X215="n/a",0,X215*X217)</f>
        <v>0</v>
      </c>
      <c r="Y218" s="572"/>
      <c r="Z218" s="572">
        <f>IF(Z215="n/a",0,Z215*Z217)</f>
        <v>0</v>
      </c>
      <c r="AA218" s="572"/>
      <c r="AB218" s="572">
        <f>IF(AB215="n/a",0,AB215*AB217)</f>
        <v>0</v>
      </c>
      <c r="AC218" s="572"/>
      <c r="AD218" s="572">
        <f>IF(AD215="n/a",0,AD215*AD217)</f>
        <v>0</v>
      </c>
      <c r="AE218" s="572"/>
      <c r="AF218" s="572">
        <f>IF(AF215="n/a",0,AF215*AF217)</f>
        <v>0</v>
      </c>
      <c r="AG218" s="572"/>
      <c r="AH218" s="339"/>
      <c r="AI218" s="339"/>
      <c r="AJ218" s="339"/>
      <c r="AK218" s="339"/>
      <c r="AL218" s="339"/>
      <c r="AM218" s="339"/>
      <c r="AN218" s="339"/>
      <c r="AO218" s="339"/>
      <c r="AP218" s="339"/>
      <c r="AQ218" s="339"/>
      <c r="AR218" s="339"/>
      <c r="AS218" s="339"/>
      <c r="AT218" s="339"/>
      <c r="AU218" s="339"/>
      <c r="AV218" s="339"/>
      <c r="AW218" s="339"/>
      <c r="AX218" s="339"/>
      <c r="AY218" s="339"/>
      <c r="AZ218" s="339"/>
      <c r="BA218" s="339"/>
      <c r="BB218" s="339"/>
      <c r="BC218" s="339"/>
      <c r="BD218" s="339"/>
      <c r="BE218" s="339"/>
      <c r="BF218" s="339"/>
      <c r="BG218" s="339"/>
      <c r="BH218" s="339"/>
      <c r="BI218" s="43"/>
      <c r="BJ218" s="43"/>
      <c r="BK218" s="43"/>
      <c r="BL218" s="43"/>
      <c r="BM218" s="43"/>
      <c r="BN218" s="43"/>
      <c r="BO218" s="43"/>
      <c r="BP218" s="43"/>
      <c r="BQ218" s="43"/>
      <c r="BR218" s="43"/>
      <c r="BS218" s="43"/>
      <c r="BT218" s="43"/>
      <c r="BU218" s="43"/>
      <c r="BV218" s="43"/>
      <c r="BW218" s="43"/>
      <c r="BX218" s="43"/>
      <c r="BY218" s="43"/>
      <c r="BZ218" s="43"/>
      <c r="CA218" s="43"/>
      <c r="CB218" s="43"/>
      <c r="CD218" s="43"/>
      <c r="CE218" s="43"/>
      <c r="CF218" s="43"/>
      <c r="CG218" s="43"/>
      <c r="CH218" s="43"/>
      <c r="CI218" s="43"/>
      <c r="CJ218" s="43"/>
      <c r="CK218" s="279"/>
      <c r="CL218" s="279"/>
      <c r="CM218" s="279"/>
      <c r="CN218" s="279"/>
      <c r="CO218" s="279"/>
      <c r="CP218" s="279"/>
      <c r="CQ218" s="279"/>
      <c r="CR218" s="279"/>
      <c r="CS218" s="279"/>
      <c r="CT218" s="279"/>
      <c r="CU218" s="279"/>
      <c r="CV218" s="279"/>
    </row>
    <row r="219" spans="1:101" ht="21.75" customHeight="1" x14ac:dyDescent="0.45">
      <c r="A219" s="43"/>
      <c r="B219" s="558" t="s">
        <v>1123</v>
      </c>
      <c r="C219" s="568" t="s">
        <v>53</v>
      </c>
      <c r="D219" s="557" t="s">
        <v>1026</v>
      </c>
      <c r="E219" s="557"/>
      <c r="F219" s="557" t="str">
        <f>$G17</f>
        <v>a) Electronic copy of detailed design outputs
b) Review with IHRS Delivery Partner</v>
      </c>
      <c r="G219" s="557"/>
      <c r="H219" s="557" t="str">
        <f>$G18</f>
        <v>Please overwrite 
(e.g. installation/connection of equipment)</v>
      </c>
      <c r="I219" s="557"/>
      <c r="J219" s="557" t="str">
        <f>$G19</f>
        <v>Please overwrite 
(e.g. installation/connection of equipment)</v>
      </c>
      <c r="K219" s="557"/>
      <c r="L219" s="557" t="str">
        <f>$G20</f>
        <v>Please overwrite 
(e.g. installation/connection of equipment)</v>
      </c>
      <c r="M219" s="557"/>
      <c r="N219" s="557" t="str">
        <f>$G21</f>
        <v>Please overwrite 
(e.g. installation/connection of equipment)</v>
      </c>
      <c r="O219" s="557"/>
      <c r="P219" s="557" t="str">
        <f>$G22</f>
        <v>Please overwrite 
(e.g. installation/connection of equipment)</v>
      </c>
      <c r="Q219" s="557"/>
      <c r="R219" s="557" t="str">
        <f>$G23</f>
        <v>Please overwrite 
(e.g. installation/connection of equipment)</v>
      </c>
      <c r="S219" s="557"/>
      <c r="T219" s="557" t="str">
        <f>$G24</f>
        <v>Please overwrite 
(e.g. installation/connection of equipment)</v>
      </c>
      <c r="U219" s="557"/>
      <c r="V219" s="557" t="str">
        <f>$G25</f>
        <v>Please overwrite 
(e.g. installation/connection of equipment)</v>
      </c>
      <c r="W219" s="557"/>
      <c r="X219" s="557" t="str">
        <f>$G26</f>
        <v>Please overwrite 
(e.g. installation/connection of equipment)</v>
      </c>
      <c r="Y219" s="557"/>
      <c r="Z219" s="557" t="str">
        <f>$G27</f>
        <v>Please overwrite 
(e.g. installation/connection of equipment)</v>
      </c>
      <c r="AA219" s="557"/>
      <c r="AB219" s="557" t="str">
        <f>$G28</f>
        <v>Proof of completion of construction activities</v>
      </c>
      <c r="AC219" s="557"/>
      <c r="AD219" s="557" t="str">
        <f>$G29</f>
        <v>Site visit from IHRS delivery partner</v>
      </c>
      <c r="AE219" s="557"/>
      <c r="AF219" s="557" t="str">
        <f>$G30</f>
        <v>a) Submission of Checkpoint 3
b) Completion of M&amp;V and submission of data
c) Close-out interview</v>
      </c>
      <c r="AG219" s="557"/>
      <c r="AH219" s="339"/>
      <c r="AI219" s="339"/>
      <c r="AJ219" s="339"/>
      <c r="AK219" s="339"/>
      <c r="AL219" s="339"/>
      <c r="AM219" s="339"/>
      <c r="AN219" s="339"/>
      <c r="AO219" s="339"/>
      <c r="AP219" s="339"/>
      <c r="AQ219" s="339"/>
      <c r="AR219" s="339"/>
      <c r="AS219" s="339"/>
      <c r="AT219" s="339"/>
      <c r="AU219" s="339"/>
      <c r="AV219" s="339"/>
      <c r="AW219" s="339"/>
      <c r="AX219" s="339"/>
      <c r="AY219" s="339"/>
      <c r="AZ219" s="339"/>
      <c r="BA219" s="339"/>
      <c r="BB219" s="339"/>
      <c r="BC219" s="339"/>
      <c r="BD219" s="339"/>
      <c r="BE219" s="339"/>
      <c r="BF219" s="339"/>
      <c r="BG219" s="339"/>
      <c r="BH219" s="339"/>
      <c r="BI219" s="43"/>
      <c r="BJ219" s="43"/>
      <c r="BK219" s="43"/>
      <c r="BL219" s="43"/>
      <c r="BM219" s="43"/>
      <c r="BN219" s="43"/>
      <c r="BO219" s="43"/>
      <c r="BP219" s="43"/>
      <c r="BQ219" s="43"/>
      <c r="BR219" s="43"/>
      <c r="BS219" s="43"/>
      <c r="BT219" s="43"/>
      <c r="BU219" s="43"/>
      <c r="BV219" s="43"/>
      <c r="BW219" s="43"/>
      <c r="BX219" s="43"/>
      <c r="BY219" s="43"/>
      <c r="BZ219" s="43"/>
      <c r="CA219" s="43"/>
      <c r="CB219" s="43"/>
      <c r="CD219" s="43"/>
      <c r="CE219" s="43"/>
      <c r="CF219" s="43"/>
      <c r="CG219" s="43"/>
      <c r="CH219" s="43"/>
      <c r="CI219" s="43"/>
      <c r="CJ219" s="43"/>
      <c r="CK219" s="279"/>
      <c r="CL219" s="279"/>
      <c r="CM219" s="279"/>
      <c r="CN219" s="279"/>
      <c r="CO219" s="279"/>
      <c r="CP219" s="279"/>
      <c r="CQ219" s="279"/>
      <c r="CR219" s="279"/>
      <c r="CS219" s="279"/>
      <c r="CT219" s="279"/>
      <c r="CU219" s="279"/>
      <c r="CV219" s="279"/>
    </row>
    <row r="220" spans="1:101" ht="21.75" customHeight="1" x14ac:dyDescent="0.45">
      <c r="A220" s="43"/>
      <c r="B220" s="558"/>
      <c r="C220" s="569"/>
      <c r="D220" s="557"/>
      <c r="E220" s="557"/>
      <c r="F220" s="557"/>
      <c r="G220" s="557"/>
      <c r="H220" s="557"/>
      <c r="I220" s="557"/>
      <c r="J220" s="557"/>
      <c r="K220" s="557"/>
      <c r="L220" s="557"/>
      <c r="M220" s="557"/>
      <c r="N220" s="557"/>
      <c r="O220" s="557"/>
      <c r="P220" s="557"/>
      <c r="Q220" s="557"/>
      <c r="R220" s="557"/>
      <c r="S220" s="557"/>
      <c r="T220" s="557"/>
      <c r="U220" s="557"/>
      <c r="V220" s="557"/>
      <c r="W220" s="557"/>
      <c r="X220" s="557"/>
      <c r="Y220" s="557"/>
      <c r="Z220" s="557"/>
      <c r="AA220" s="557"/>
      <c r="AB220" s="557"/>
      <c r="AC220" s="557"/>
      <c r="AD220" s="557"/>
      <c r="AE220" s="557"/>
      <c r="AF220" s="557"/>
      <c r="AG220" s="557"/>
      <c r="AH220" s="339"/>
      <c r="AI220" s="339"/>
      <c r="AJ220" s="339"/>
      <c r="AK220" s="339"/>
      <c r="AL220" s="339"/>
      <c r="AM220" s="339"/>
      <c r="AN220" s="339"/>
      <c r="AO220" s="339"/>
      <c r="AP220" s="339"/>
      <c r="AQ220" s="339"/>
      <c r="AR220" s="339"/>
      <c r="AS220" s="339"/>
      <c r="AT220" s="339"/>
      <c r="AU220" s="339"/>
      <c r="AV220" s="339"/>
      <c r="AW220" s="339"/>
      <c r="AX220" s="339"/>
      <c r="AY220" s="339"/>
      <c r="AZ220" s="339"/>
      <c r="BA220" s="339"/>
      <c r="BB220" s="339"/>
      <c r="BC220" s="339"/>
      <c r="BD220" s="339"/>
      <c r="BE220" s="339"/>
      <c r="BF220" s="339"/>
      <c r="BG220" s="339"/>
      <c r="BH220" s="339"/>
      <c r="BI220" s="43"/>
      <c r="BJ220" s="43"/>
      <c r="BK220" s="43"/>
      <c r="BL220" s="43"/>
      <c r="BM220" s="43"/>
      <c r="BN220" s="43"/>
      <c r="BO220" s="43"/>
      <c r="BP220" s="43"/>
      <c r="BQ220" s="43"/>
      <c r="BR220" s="43"/>
      <c r="BS220" s="43"/>
      <c r="BT220" s="43"/>
      <c r="BU220" s="43"/>
      <c r="BV220" s="43"/>
      <c r="BW220" s="43"/>
      <c r="BX220" s="43"/>
      <c r="BY220" s="43"/>
      <c r="BZ220" s="43"/>
      <c r="CA220" s="43"/>
      <c r="CB220" s="43"/>
      <c r="CD220" s="43"/>
      <c r="CE220" s="43"/>
      <c r="CF220" s="43"/>
      <c r="CG220" s="43"/>
      <c r="CH220" s="43"/>
      <c r="CI220" s="43"/>
      <c r="CJ220" s="43"/>
      <c r="CK220" s="279"/>
      <c r="CL220" s="279"/>
      <c r="CM220" s="279"/>
      <c r="CN220" s="279"/>
      <c r="CO220" s="279"/>
      <c r="CP220" s="279"/>
      <c r="CQ220" s="279"/>
      <c r="CR220" s="279"/>
      <c r="CS220" s="279"/>
      <c r="CT220" s="279"/>
      <c r="CU220" s="279"/>
      <c r="CV220" s="279"/>
    </row>
    <row r="221" spans="1:101" ht="21.75" customHeight="1" x14ac:dyDescent="0.45">
      <c r="A221" s="43"/>
      <c r="B221" s="558"/>
      <c r="C221" s="570"/>
      <c r="D221" s="557"/>
      <c r="E221" s="557"/>
      <c r="F221" s="557"/>
      <c r="G221" s="557"/>
      <c r="H221" s="557"/>
      <c r="I221" s="557"/>
      <c r="J221" s="557"/>
      <c r="K221" s="557"/>
      <c r="L221" s="557"/>
      <c r="M221" s="557"/>
      <c r="N221" s="557"/>
      <c r="O221" s="557"/>
      <c r="P221" s="557"/>
      <c r="Q221" s="557"/>
      <c r="R221" s="557"/>
      <c r="S221" s="557"/>
      <c r="T221" s="557"/>
      <c r="U221" s="557"/>
      <c r="V221" s="557"/>
      <c r="W221" s="557"/>
      <c r="X221" s="557"/>
      <c r="Y221" s="557"/>
      <c r="Z221" s="557"/>
      <c r="AA221" s="557"/>
      <c r="AB221" s="557"/>
      <c r="AC221" s="557"/>
      <c r="AD221" s="557"/>
      <c r="AE221" s="557"/>
      <c r="AF221" s="557"/>
      <c r="AG221" s="557"/>
      <c r="AH221" s="339"/>
      <c r="AI221" s="339"/>
      <c r="AJ221" s="339"/>
      <c r="AK221" s="339"/>
      <c r="AL221" s="339"/>
      <c r="AM221" s="339"/>
      <c r="AN221" s="339"/>
      <c r="AO221" s="339"/>
      <c r="AP221" s="339"/>
      <c r="AQ221" s="339"/>
      <c r="AR221" s="339"/>
      <c r="AS221" s="339"/>
      <c r="AT221" s="339"/>
      <c r="AU221" s="339"/>
      <c r="AV221" s="339"/>
      <c r="AW221" s="339"/>
      <c r="AX221" s="339"/>
      <c r="AY221" s="339"/>
      <c r="AZ221" s="339"/>
      <c r="BA221" s="339"/>
      <c r="BB221" s="339"/>
      <c r="BC221" s="339"/>
      <c r="BD221" s="339"/>
      <c r="BE221" s="339"/>
      <c r="BF221" s="339"/>
      <c r="BG221" s="339"/>
      <c r="BH221" s="339"/>
      <c r="BI221" s="43"/>
      <c r="BJ221" s="43"/>
      <c r="BK221" s="43"/>
      <c r="BL221" s="43"/>
      <c r="BM221" s="43"/>
      <c r="BN221" s="43"/>
      <c r="BO221" s="43"/>
      <c r="BP221" s="43"/>
      <c r="BQ221" s="43"/>
      <c r="BR221" s="43"/>
      <c r="BS221" s="43"/>
      <c r="BT221" s="43"/>
      <c r="BU221" s="43"/>
      <c r="BV221" s="43"/>
      <c r="BW221" s="43"/>
      <c r="BX221" s="43"/>
      <c r="BY221" s="43"/>
      <c r="BZ221" s="43"/>
      <c r="CA221" s="43"/>
      <c r="CB221" s="43"/>
      <c r="CD221" s="43"/>
      <c r="CE221" s="43"/>
      <c r="CF221" s="43"/>
      <c r="CG221" s="43"/>
      <c r="CH221" s="43"/>
      <c r="CI221" s="43"/>
      <c r="CJ221" s="43"/>
      <c r="CK221" s="279"/>
      <c r="CL221" s="279"/>
      <c r="CM221" s="279"/>
      <c r="CN221" s="279"/>
      <c r="CO221" s="279"/>
      <c r="CP221" s="279"/>
      <c r="CQ221" s="279"/>
      <c r="CR221" s="279"/>
      <c r="CS221" s="279"/>
      <c r="CT221" s="279"/>
      <c r="CU221" s="279"/>
      <c r="CV221" s="279"/>
    </row>
    <row r="222" spans="1:101" ht="18.75" customHeight="1" x14ac:dyDescent="0.45">
      <c r="A222" s="43"/>
      <c r="B222" s="200" t="s">
        <v>1124</v>
      </c>
      <c r="C222" s="158" t="s">
        <v>54</v>
      </c>
      <c r="D222" s="566" t="s">
        <v>1026</v>
      </c>
      <c r="E222" s="566"/>
      <c r="F222" s="567"/>
      <c r="G222" s="567"/>
      <c r="H222" s="567"/>
      <c r="I222" s="567"/>
      <c r="J222" s="567"/>
      <c r="K222" s="567"/>
      <c r="L222" s="567"/>
      <c r="M222" s="567"/>
      <c r="N222" s="567"/>
      <c r="O222" s="567"/>
      <c r="P222" s="567"/>
      <c r="Q222" s="567"/>
      <c r="R222" s="567"/>
      <c r="S222" s="567"/>
      <c r="T222" s="567"/>
      <c r="U222" s="567"/>
      <c r="V222" s="567"/>
      <c r="W222" s="567"/>
      <c r="X222" s="567"/>
      <c r="Y222" s="567"/>
      <c r="Z222" s="567"/>
      <c r="AA222" s="567"/>
      <c r="AB222" s="567"/>
      <c r="AC222" s="567"/>
      <c r="AD222" s="567"/>
      <c r="AE222" s="567"/>
      <c r="AF222" s="567"/>
      <c r="AG222" s="567"/>
      <c r="AH222" s="339"/>
      <c r="AI222" s="339"/>
      <c r="AJ222" s="339"/>
      <c r="AK222" s="339"/>
      <c r="AL222" s="339"/>
      <c r="AM222" s="339"/>
      <c r="AN222" s="339"/>
      <c r="AO222" s="339"/>
      <c r="AP222" s="339"/>
      <c r="AQ222" s="339"/>
      <c r="AR222" s="339"/>
      <c r="AS222" s="339"/>
      <c r="AT222" s="339"/>
      <c r="AU222" s="339"/>
      <c r="AV222" s="339"/>
      <c r="AW222" s="339"/>
      <c r="AX222" s="339"/>
      <c r="AY222" s="339"/>
      <c r="AZ222" s="339"/>
      <c r="BA222" s="339"/>
      <c r="BB222" s="339"/>
      <c r="BC222" s="339"/>
      <c r="BD222" s="339"/>
      <c r="BE222" s="339"/>
      <c r="BF222" s="339"/>
      <c r="BG222" s="339"/>
      <c r="BH222" s="339"/>
      <c r="BI222" s="43"/>
      <c r="BJ222" s="43"/>
      <c r="BK222" s="43"/>
      <c r="BL222" s="43"/>
      <c r="BM222" s="43"/>
      <c r="BN222" s="43"/>
      <c r="BO222" s="43"/>
      <c r="BP222" s="43"/>
      <c r="BQ222" s="43"/>
      <c r="BR222" s="43"/>
      <c r="BS222" s="43"/>
      <c r="BT222" s="43"/>
      <c r="BU222" s="43"/>
      <c r="BV222" s="43"/>
      <c r="BW222" s="43"/>
      <c r="BX222" s="43"/>
      <c r="BY222" s="43"/>
      <c r="BZ222" s="43"/>
      <c r="CA222" s="43"/>
      <c r="CB222" s="43"/>
      <c r="CD222" s="43"/>
      <c r="CE222" s="43"/>
      <c r="CF222" s="43"/>
      <c r="CG222" s="43"/>
      <c r="CH222" s="43"/>
      <c r="CI222" s="43"/>
      <c r="CJ222" s="43"/>
      <c r="CK222" s="279"/>
      <c r="CL222" s="279"/>
      <c r="CM222" s="279"/>
      <c r="CN222" s="279"/>
      <c r="CO222" s="279"/>
      <c r="CP222" s="279"/>
      <c r="CQ222" s="279"/>
      <c r="CR222" s="279"/>
      <c r="CS222" s="279"/>
      <c r="CT222" s="279"/>
      <c r="CU222" s="279"/>
      <c r="CV222" s="279"/>
    </row>
    <row r="223" spans="1:101" ht="18.75" customHeight="1" x14ac:dyDescent="0.45">
      <c r="A223" s="43"/>
      <c r="B223" s="558" t="s">
        <v>1125</v>
      </c>
      <c r="C223" s="563" t="s">
        <v>49</v>
      </c>
      <c r="D223" s="462" t="s">
        <v>1026</v>
      </c>
      <c r="E223" s="46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2"/>
      <c r="AD223" s="472"/>
      <c r="AE223" s="472"/>
      <c r="AF223" s="472"/>
      <c r="AG223" s="472"/>
      <c r="AH223" s="339"/>
      <c r="AI223" s="339"/>
      <c r="AJ223" s="339"/>
      <c r="AK223" s="339"/>
      <c r="AL223" s="339"/>
      <c r="AM223" s="339"/>
      <c r="AN223" s="339"/>
      <c r="AO223" s="339"/>
      <c r="AP223" s="339"/>
      <c r="AQ223" s="339"/>
      <c r="AR223" s="339"/>
      <c r="AS223" s="339"/>
      <c r="AT223" s="339"/>
      <c r="AU223" s="339"/>
      <c r="AV223" s="339"/>
      <c r="AW223" s="339"/>
      <c r="AX223" s="339"/>
      <c r="AY223" s="339"/>
      <c r="AZ223" s="339"/>
      <c r="BA223" s="339"/>
      <c r="BB223" s="339"/>
      <c r="BC223" s="339"/>
      <c r="BD223" s="339"/>
      <c r="BE223" s="339"/>
      <c r="BF223" s="339"/>
      <c r="BG223" s="339"/>
      <c r="BH223" s="339"/>
      <c r="BI223" s="43"/>
      <c r="BJ223" s="43"/>
      <c r="BK223" s="43"/>
      <c r="BL223" s="43"/>
      <c r="BM223" s="43"/>
      <c r="BN223" s="43"/>
      <c r="BO223" s="43"/>
      <c r="BP223" s="43"/>
      <c r="BQ223" s="43"/>
      <c r="BR223" s="43"/>
      <c r="BS223" s="43"/>
      <c r="BT223" s="43"/>
      <c r="BU223" s="43"/>
      <c r="BV223" s="43"/>
      <c r="BW223" s="43"/>
      <c r="BX223" s="43"/>
      <c r="BY223" s="43"/>
      <c r="BZ223" s="43"/>
      <c r="CA223" s="43"/>
      <c r="CB223" s="43"/>
      <c r="CD223" s="43"/>
      <c r="CE223" s="43"/>
      <c r="CF223" s="43"/>
      <c r="CG223" s="43"/>
      <c r="CH223" s="43"/>
      <c r="CI223" s="43"/>
      <c r="CJ223" s="43"/>
      <c r="CK223" s="279"/>
      <c r="CL223" s="279"/>
      <c r="CM223" s="279"/>
      <c r="CN223" s="279"/>
      <c r="CO223" s="279"/>
      <c r="CP223" s="279"/>
      <c r="CQ223" s="279"/>
      <c r="CR223" s="279"/>
      <c r="CS223" s="279"/>
      <c r="CT223" s="279"/>
      <c r="CU223" s="279"/>
      <c r="CV223" s="279"/>
    </row>
    <row r="224" spans="1:101" ht="18.75" customHeight="1" x14ac:dyDescent="0.45">
      <c r="A224" s="43"/>
      <c r="B224" s="558"/>
      <c r="C224" s="564"/>
      <c r="D224" s="462"/>
      <c r="E224" s="46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472"/>
      <c r="AD224" s="472"/>
      <c r="AE224" s="472"/>
      <c r="AF224" s="472"/>
      <c r="AG224" s="472"/>
      <c r="AH224" s="339"/>
      <c r="AI224" s="339"/>
      <c r="AJ224" s="339"/>
      <c r="AK224" s="339"/>
      <c r="AL224" s="339"/>
      <c r="AM224" s="339"/>
      <c r="AN224" s="339"/>
      <c r="AO224" s="339"/>
      <c r="AP224" s="339"/>
      <c r="AQ224" s="339"/>
      <c r="AR224" s="339"/>
      <c r="AS224" s="339"/>
      <c r="AT224" s="339"/>
      <c r="AU224" s="339"/>
      <c r="AV224" s="339"/>
      <c r="AW224" s="339"/>
      <c r="AX224" s="339"/>
      <c r="AY224" s="339"/>
      <c r="AZ224" s="339"/>
      <c r="BA224" s="339"/>
      <c r="BB224" s="339"/>
      <c r="BC224" s="339"/>
      <c r="BD224" s="339"/>
      <c r="BE224" s="339"/>
      <c r="BF224" s="339"/>
      <c r="BG224" s="339"/>
      <c r="BH224" s="339"/>
      <c r="BI224" s="43"/>
      <c r="BJ224" s="43"/>
      <c r="BK224" s="43"/>
      <c r="BL224" s="43"/>
      <c r="BM224" s="43"/>
      <c r="BN224" s="43"/>
      <c r="BO224" s="43"/>
      <c r="BP224" s="43"/>
      <c r="BQ224" s="43"/>
      <c r="BR224" s="43"/>
      <c r="BS224" s="43"/>
      <c r="BT224" s="43"/>
      <c r="BU224" s="43"/>
      <c r="BV224" s="43"/>
      <c r="BW224" s="43"/>
      <c r="BX224" s="43"/>
      <c r="BY224" s="43"/>
      <c r="BZ224" s="43"/>
      <c r="CA224" s="43"/>
      <c r="CB224" s="43"/>
      <c r="CD224" s="43"/>
      <c r="CE224" s="43"/>
      <c r="CF224" s="43"/>
      <c r="CG224" s="43"/>
      <c r="CH224" s="43"/>
      <c r="CI224" s="43"/>
      <c r="CJ224" s="43"/>
      <c r="CK224" s="279"/>
      <c r="CL224" s="279"/>
      <c r="CM224" s="279"/>
      <c r="CN224" s="279"/>
      <c r="CO224" s="279"/>
      <c r="CP224" s="279"/>
      <c r="CQ224" s="279"/>
      <c r="CR224" s="279"/>
      <c r="CS224" s="279"/>
      <c r="CT224" s="279"/>
      <c r="CU224" s="279"/>
      <c r="CV224" s="279"/>
    </row>
    <row r="225" spans="1:101" ht="18.75" customHeight="1" x14ac:dyDescent="0.45">
      <c r="A225" s="43"/>
      <c r="B225" s="558"/>
      <c r="C225" s="564"/>
      <c r="D225" s="462"/>
      <c r="E225" s="462"/>
      <c r="F225" s="472"/>
      <c r="G225" s="472"/>
      <c r="H225" s="472"/>
      <c r="I225" s="472"/>
      <c r="J225" s="472"/>
      <c r="K225" s="472"/>
      <c r="L225" s="472"/>
      <c r="M225" s="472"/>
      <c r="N225" s="472"/>
      <c r="O225" s="472"/>
      <c r="P225" s="472"/>
      <c r="Q225" s="472"/>
      <c r="R225" s="472"/>
      <c r="S225" s="472"/>
      <c r="T225" s="472"/>
      <c r="U225" s="472"/>
      <c r="V225" s="472"/>
      <c r="W225" s="472"/>
      <c r="X225" s="472"/>
      <c r="Y225" s="472"/>
      <c r="Z225" s="472"/>
      <c r="AA225" s="472"/>
      <c r="AB225" s="472"/>
      <c r="AC225" s="472"/>
      <c r="AD225" s="472"/>
      <c r="AE225" s="472"/>
      <c r="AF225" s="472"/>
      <c r="AG225" s="472"/>
      <c r="AH225" s="339"/>
      <c r="AI225" s="339"/>
      <c r="AJ225" s="339"/>
      <c r="AK225" s="339"/>
      <c r="AL225" s="339"/>
      <c r="AM225" s="339"/>
      <c r="AN225" s="339"/>
      <c r="AO225" s="339"/>
      <c r="AP225" s="339"/>
      <c r="AQ225" s="339"/>
      <c r="AR225" s="339"/>
      <c r="AS225" s="339"/>
      <c r="AT225" s="339"/>
      <c r="AU225" s="339"/>
      <c r="AV225" s="339"/>
      <c r="AW225" s="339"/>
      <c r="AX225" s="339"/>
      <c r="AY225" s="339"/>
      <c r="AZ225" s="339"/>
      <c r="BA225" s="339"/>
      <c r="BB225" s="339"/>
      <c r="BC225" s="339"/>
      <c r="BD225" s="339"/>
      <c r="BE225" s="339"/>
      <c r="BF225" s="339"/>
      <c r="BG225" s="339"/>
      <c r="BH225" s="339"/>
      <c r="BI225" s="43"/>
      <c r="BJ225" s="43"/>
      <c r="BK225" s="43"/>
      <c r="BL225" s="43"/>
      <c r="BM225" s="43"/>
      <c r="BN225" s="43"/>
      <c r="BO225" s="43"/>
      <c r="BP225" s="43"/>
      <c r="BQ225" s="43"/>
      <c r="BR225" s="43"/>
      <c r="BS225" s="43"/>
      <c r="BT225" s="43"/>
      <c r="BU225" s="43"/>
      <c r="BV225" s="43"/>
      <c r="BW225" s="43"/>
      <c r="BX225" s="43"/>
      <c r="BY225" s="43"/>
      <c r="BZ225" s="43"/>
      <c r="CA225" s="43"/>
      <c r="CB225" s="43"/>
      <c r="CD225" s="43"/>
      <c r="CE225" s="43"/>
      <c r="CF225" s="43"/>
      <c r="CG225" s="43"/>
      <c r="CH225" s="43"/>
      <c r="CI225" s="43"/>
      <c r="CJ225" s="43"/>
      <c r="CK225" s="279"/>
      <c r="CL225" s="279"/>
      <c r="CM225" s="279"/>
      <c r="CN225" s="279"/>
      <c r="CO225" s="279"/>
      <c r="CP225" s="279"/>
      <c r="CQ225" s="279"/>
      <c r="CR225" s="279"/>
      <c r="CS225" s="279"/>
      <c r="CT225" s="279"/>
      <c r="CU225" s="279"/>
      <c r="CV225" s="279"/>
    </row>
    <row r="226" spans="1:101" ht="18.75" customHeight="1" x14ac:dyDescent="0.45">
      <c r="A226" s="43"/>
      <c r="B226" s="558"/>
      <c r="C226" s="565"/>
      <c r="D226" s="462"/>
      <c r="E226" s="462"/>
      <c r="F226" s="472"/>
      <c r="G226" s="472"/>
      <c r="H226" s="472"/>
      <c r="I226" s="472"/>
      <c r="J226" s="472"/>
      <c r="K226" s="472"/>
      <c r="L226" s="472"/>
      <c r="M226" s="472"/>
      <c r="N226" s="472"/>
      <c r="O226" s="472"/>
      <c r="P226" s="472"/>
      <c r="Q226" s="472"/>
      <c r="R226" s="472"/>
      <c r="S226" s="472"/>
      <c r="T226" s="472"/>
      <c r="U226" s="472"/>
      <c r="V226" s="472"/>
      <c r="W226" s="472"/>
      <c r="X226" s="472"/>
      <c r="Y226" s="472"/>
      <c r="Z226" s="472"/>
      <c r="AA226" s="472"/>
      <c r="AB226" s="472"/>
      <c r="AC226" s="472"/>
      <c r="AD226" s="472"/>
      <c r="AE226" s="472"/>
      <c r="AF226" s="472"/>
      <c r="AG226" s="472"/>
      <c r="AH226" s="339"/>
      <c r="AI226" s="339"/>
      <c r="AJ226" s="339"/>
      <c r="AK226" s="339"/>
      <c r="AL226" s="339"/>
      <c r="AM226" s="339"/>
      <c r="AN226" s="339"/>
      <c r="AO226" s="339"/>
      <c r="AP226" s="339"/>
      <c r="AQ226" s="339"/>
      <c r="AR226" s="339"/>
      <c r="AS226" s="339"/>
      <c r="AT226" s="339"/>
      <c r="AU226" s="339"/>
      <c r="AV226" s="339"/>
      <c r="AW226" s="339"/>
      <c r="AX226" s="339"/>
      <c r="AY226" s="339"/>
      <c r="AZ226" s="339"/>
      <c r="BA226" s="339"/>
      <c r="BB226" s="339"/>
      <c r="BC226" s="339"/>
      <c r="BD226" s="339"/>
      <c r="BE226" s="339"/>
      <c r="BF226" s="339"/>
      <c r="BG226" s="339"/>
      <c r="BH226" s="339"/>
      <c r="BI226" s="43"/>
      <c r="BJ226" s="43"/>
      <c r="BK226" s="43"/>
      <c r="BL226" s="43"/>
      <c r="BM226" s="43"/>
      <c r="BN226" s="43"/>
      <c r="BO226" s="43"/>
      <c r="BP226" s="43"/>
      <c r="BQ226" s="43"/>
      <c r="BR226" s="43"/>
      <c r="BS226" s="43"/>
      <c r="BT226" s="43"/>
      <c r="BU226" s="43"/>
      <c r="BV226" s="43"/>
      <c r="BW226" s="43"/>
      <c r="BX226" s="43"/>
      <c r="BY226" s="43"/>
      <c r="BZ226" s="43"/>
      <c r="CA226" s="43"/>
      <c r="CB226" s="43"/>
      <c r="CD226" s="43"/>
      <c r="CE226" s="43"/>
      <c r="CF226" s="43"/>
      <c r="CG226" s="43"/>
      <c r="CH226" s="43"/>
      <c r="CI226" s="43"/>
      <c r="CJ226" s="43"/>
      <c r="CK226" s="279"/>
      <c r="CL226" s="279"/>
      <c r="CM226" s="279"/>
      <c r="CN226" s="279"/>
      <c r="CO226" s="279"/>
      <c r="CP226" s="279"/>
      <c r="CQ226" s="279"/>
      <c r="CR226" s="279"/>
      <c r="CS226" s="279"/>
      <c r="CT226" s="279"/>
      <c r="CU226" s="279"/>
      <c r="CV226" s="279"/>
    </row>
    <row r="227" spans="1:101" ht="18.75" customHeight="1" x14ac:dyDescent="0.45">
      <c r="A227" s="43"/>
      <c r="B227" s="558" t="s">
        <v>1126</v>
      </c>
      <c r="C227" s="559" t="s">
        <v>604</v>
      </c>
      <c r="D227" s="562" t="s">
        <v>1026</v>
      </c>
      <c r="E227" s="562"/>
      <c r="F227" s="554"/>
      <c r="G227" s="554"/>
      <c r="H227" s="554"/>
      <c r="I227" s="554"/>
      <c r="J227" s="554"/>
      <c r="K227" s="554"/>
      <c r="L227" s="554"/>
      <c r="M227" s="554"/>
      <c r="N227" s="554"/>
      <c r="O227" s="554"/>
      <c r="P227" s="554"/>
      <c r="Q227" s="554"/>
      <c r="R227" s="554"/>
      <c r="S227" s="554"/>
      <c r="T227" s="554"/>
      <c r="U227" s="554"/>
      <c r="V227" s="554"/>
      <c r="W227" s="554"/>
      <c r="X227" s="554"/>
      <c r="Y227" s="554"/>
      <c r="Z227" s="554"/>
      <c r="AA227" s="554"/>
      <c r="AB227" s="554"/>
      <c r="AC227" s="554"/>
      <c r="AD227" s="554"/>
      <c r="AE227" s="554"/>
      <c r="AF227" s="554"/>
      <c r="AG227" s="554"/>
      <c r="AH227" s="339"/>
      <c r="AI227" s="339"/>
      <c r="AJ227" s="339"/>
      <c r="AK227" s="339"/>
      <c r="AL227" s="339"/>
      <c r="AM227" s="339"/>
      <c r="AN227" s="339"/>
      <c r="AO227" s="339"/>
      <c r="AP227" s="339"/>
      <c r="AQ227" s="339"/>
      <c r="AR227" s="339"/>
      <c r="AS227" s="339"/>
      <c r="AT227" s="339"/>
      <c r="AU227" s="339"/>
      <c r="AV227" s="339"/>
      <c r="AW227" s="339"/>
      <c r="AX227" s="339"/>
      <c r="AY227" s="339"/>
      <c r="AZ227" s="339"/>
      <c r="BA227" s="339"/>
      <c r="BB227" s="339"/>
      <c r="BC227" s="339"/>
      <c r="BD227" s="339"/>
      <c r="BE227" s="339"/>
      <c r="BF227" s="339"/>
      <c r="BG227" s="339"/>
      <c r="BH227" s="339"/>
      <c r="BI227" s="43"/>
      <c r="BJ227" s="43"/>
      <c r="BK227" s="43"/>
      <c r="BL227" s="43"/>
      <c r="BM227" s="43"/>
      <c r="BN227" s="43"/>
      <c r="BO227" s="43"/>
      <c r="BP227" s="43"/>
      <c r="BQ227" s="43"/>
      <c r="BR227" s="43"/>
      <c r="BS227" s="43"/>
      <c r="BT227" s="43"/>
      <c r="BU227" s="43"/>
      <c r="BV227" s="43"/>
      <c r="BW227" s="43"/>
      <c r="BX227" s="43"/>
      <c r="BY227" s="43"/>
      <c r="BZ227" s="43"/>
      <c r="CA227" s="43"/>
      <c r="CB227" s="43"/>
      <c r="CD227" s="43"/>
      <c r="CE227" s="43"/>
      <c r="CF227" s="43"/>
      <c r="CG227" s="43"/>
      <c r="CH227" s="43"/>
      <c r="CI227" s="43"/>
      <c r="CJ227" s="43"/>
      <c r="CK227" s="279"/>
      <c r="CL227" s="279"/>
      <c r="CM227" s="279"/>
      <c r="CN227" s="279"/>
      <c r="CO227" s="279"/>
      <c r="CP227" s="279"/>
      <c r="CQ227" s="279"/>
      <c r="CR227" s="279"/>
      <c r="CS227" s="279"/>
      <c r="CT227" s="279"/>
      <c r="CU227" s="279"/>
      <c r="CV227" s="279"/>
    </row>
    <row r="228" spans="1:101" ht="18.75" customHeight="1" x14ac:dyDescent="0.45">
      <c r="A228" s="43"/>
      <c r="B228" s="558"/>
      <c r="C228" s="560"/>
      <c r="D228" s="562"/>
      <c r="E228" s="562"/>
      <c r="F228" s="554"/>
      <c r="G228" s="554"/>
      <c r="H228" s="554"/>
      <c r="I228" s="554"/>
      <c r="J228" s="554"/>
      <c r="K228" s="554"/>
      <c r="L228" s="554"/>
      <c r="M228" s="554"/>
      <c r="N228" s="554"/>
      <c r="O228" s="554"/>
      <c r="P228" s="554"/>
      <c r="Q228" s="554"/>
      <c r="R228" s="554"/>
      <c r="S228" s="554"/>
      <c r="T228" s="554"/>
      <c r="U228" s="554"/>
      <c r="V228" s="554"/>
      <c r="W228" s="554"/>
      <c r="X228" s="554"/>
      <c r="Y228" s="554"/>
      <c r="Z228" s="554"/>
      <c r="AA228" s="554"/>
      <c r="AB228" s="554"/>
      <c r="AC228" s="554"/>
      <c r="AD228" s="554"/>
      <c r="AE228" s="554"/>
      <c r="AF228" s="554"/>
      <c r="AG228" s="554"/>
      <c r="AH228" s="339"/>
      <c r="AI228" s="339"/>
      <c r="AJ228" s="339"/>
      <c r="AK228" s="339"/>
      <c r="AL228" s="339"/>
      <c r="AM228" s="339"/>
      <c r="AN228" s="339"/>
      <c r="AO228" s="339"/>
      <c r="AP228" s="339"/>
      <c r="AQ228" s="339"/>
      <c r="AR228" s="339"/>
      <c r="AS228" s="339"/>
      <c r="AT228" s="339"/>
      <c r="AU228" s="339"/>
      <c r="AV228" s="339"/>
      <c r="AW228" s="339"/>
      <c r="AX228" s="339"/>
      <c r="AY228" s="339"/>
      <c r="AZ228" s="339"/>
      <c r="BA228" s="339"/>
      <c r="BB228" s="339"/>
      <c r="BC228" s="339"/>
      <c r="BD228" s="339"/>
      <c r="BE228" s="339"/>
      <c r="BF228" s="339"/>
      <c r="BG228" s="339"/>
      <c r="BH228" s="339"/>
      <c r="BI228" s="43"/>
      <c r="BJ228" s="43"/>
      <c r="BK228" s="43"/>
      <c r="BL228" s="43"/>
      <c r="BM228" s="43"/>
      <c r="BN228" s="43"/>
      <c r="BO228" s="43"/>
      <c r="BP228" s="43"/>
      <c r="BQ228" s="43"/>
      <c r="BR228" s="43"/>
      <c r="BS228" s="43"/>
      <c r="BT228" s="43"/>
      <c r="BU228" s="43"/>
      <c r="BV228" s="43"/>
      <c r="BW228" s="43"/>
      <c r="BX228" s="43"/>
      <c r="BY228" s="43"/>
      <c r="BZ228" s="43"/>
      <c r="CA228" s="43"/>
      <c r="CB228" s="43"/>
      <c r="CD228" s="43"/>
      <c r="CE228" s="43"/>
      <c r="CF228" s="43"/>
      <c r="CG228" s="43"/>
      <c r="CH228" s="43"/>
      <c r="CI228" s="43"/>
      <c r="CJ228" s="43"/>
      <c r="CK228" s="279"/>
      <c r="CL228" s="279"/>
      <c r="CM228" s="279"/>
      <c r="CN228" s="279"/>
      <c r="CO228" s="279"/>
      <c r="CP228" s="279"/>
      <c r="CQ228" s="279"/>
      <c r="CR228" s="279"/>
      <c r="CS228" s="279"/>
      <c r="CT228" s="279"/>
      <c r="CU228" s="279"/>
      <c r="CV228" s="279"/>
    </row>
    <row r="229" spans="1:101" ht="18.75" customHeight="1" x14ac:dyDescent="0.45">
      <c r="A229" s="43"/>
      <c r="B229" s="558"/>
      <c r="C229" s="560"/>
      <c r="D229" s="562"/>
      <c r="E229" s="562"/>
      <c r="F229" s="554"/>
      <c r="G229" s="554"/>
      <c r="H229" s="554"/>
      <c r="I229" s="554"/>
      <c r="J229" s="554"/>
      <c r="K229" s="554"/>
      <c r="L229" s="554"/>
      <c r="M229" s="554"/>
      <c r="N229" s="554"/>
      <c r="O229" s="554"/>
      <c r="P229" s="554"/>
      <c r="Q229" s="554"/>
      <c r="R229" s="554"/>
      <c r="S229" s="554"/>
      <c r="T229" s="554"/>
      <c r="U229" s="554"/>
      <c r="V229" s="554"/>
      <c r="W229" s="554"/>
      <c r="X229" s="554"/>
      <c r="Y229" s="554"/>
      <c r="Z229" s="554"/>
      <c r="AA229" s="554"/>
      <c r="AB229" s="554"/>
      <c r="AC229" s="554"/>
      <c r="AD229" s="554"/>
      <c r="AE229" s="554"/>
      <c r="AF229" s="554"/>
      <c r="AG229" s="554"/>
      <c r="AH229" s="339"/>
      <c r="AI229" s="339"/>
      <c r="AJ229" s="339"/>
      <c r="AK229" s="339"/>
      <c r="AL229" s="339"/>
      <c r="AM229" s="339"/>
      <c r="AN229" s="339"/>
      <c r="AO229" s="339"/>
      <c r="AP229" s="339"/>
      <c r="AQ229" s="339"/>
      <c r="AR229" s="339"/>
      <c r="AS229" s="339"/>
      <c r="AT229" s="339"/>
      <c r="AU229" s="339"/>
      <c r="AV229" s="339"/>
      <c r="AW229" s="339"/>
      <c r="AX229" s="339"/>
      <c r="AY229" s="339"/>
      <c r="AZ229" s="339"/>
      <c r="BA229" s="339"/>
      <c r="BB229" s="339"/>
      <c r="BC229" s="339"/>
      <c r="BD229" s="339"/>
      <c r="BE229" s="339"/>
      <c r="BF229" s="339"/>
      <c r="BG229" s="339"/>
      <c r="BH229" s="339"/>
      <c r="BI229" s="43"/>
      <c r="BJ229" s="43"/>
      <c r="BK229" s="43"/>
      <c r="BL229" s="43"/>
      <c r="BM229" s="43"/>
      <c r="BN229" s="43"/>
      <c r="BO229" s="43"/>
      <c r="BP229" s="43"/>
      <c r="BQ229" s="43"/>
      <c r="BR229" s="43"/>
      <c r="BS229" s="43"/>
      <c r="BT229" s="43"/>
      <c r="BU229" s="43"/>
      <c r="BV229" s="43"/>
      <c r="BW229" s="43"/>
      <c r="BX229" s="43"/>
      <c r="BY229" s="43"/>
      <c r="BZ229" s="43"/>
      <c r="CA229" s="43"/>
      <c r="CB229" s="43"/>
      <c r="CD229" s="43"/>
      <c r="CE229" s="43"/>
      <c r="CF229" s="43"/>
      <c r="CG229" s="43"/>
      <c r="CH229" s="43"/>
      <c r="CI229" s="43"/>
      <c r="CJ229" s="43"/>
      <c r="CK229" s="279"/>
      <c r="CL229" s="279"/>
      <c r="CM229" s="279"/>
      <c r="CN229" s="279"/>
      <c r="CO229" s="279"/>
      <c r="CP229" s="279"/>
      <c r="CQ229" s="279"/>
      <c r="CR229" s="279"/>
      <c r="CS229" s="279"/>
      <c r="CT229" s="279"/>
      <c r="CU229" s="279"/>
      <c r="CV229" s="279"/>
    </row>
    <row r="230" spans="1:101" ht="18.75" customHeight="1" x14ac:dyDescent="0.45">
      <c r="A230" s="43"/>
      <c r="B230" s="558"/>
      <c r="C230" s="561"/>
      <c r="D230" s="562"/>
      <c r="E230" s="562"/>
      <c r="F230" s="554"/>
      <c r="G230" s="554"/>
      <c r="H230" s="554"/>
      <c r="I230" s="554"/>
      <c r="J230" s="554"/>
      <c r="K230" s="554"/>
      <c r="L230" s="554"/>
      <c r="M230" s="554"/>
      <c r="N230" s="554"/>
      <c r="O230" s="554"/>
      <c r="P230" s="554"/>
      <c r="Q230" s="554"/>
      <c r="R230" s="554"/>
      <c r="S230" s="554"/>
      <c r="T230" s="554"/>
      <c r="U230" s="554"/>
      <c r="V230" s="554"/>
      <c r="W230" s="554"/>
      <c r="X230" s="554"/>
      <c r="Y230" s="554"/>
      <c r="Z230" s="554"/>
      <c r="AA230" s="554"/>
      <c r="AB230" s="554"/>
      <c r="AC230" s="554"/>
      <c r="AD230" s="554"/>
      <c r="AE230" s="554"/>
      <c r="AF230" s="554"/>
      <c r="AG230" s="554"/>
      <c r="AH230" s="339"/>
      <c r="AI230" s="339"/>
      <c r="AJ230" s="339"/>
      <c r="AK230" s="339"/>
      <c r="AL230" s="339"/>
      <c r="AM230" s="339"/>
      <c r="AN230" s="339"/>
      <c r="AO230" s="339"/>
      <c r="AP230" s="339"/>
      <c r="AQ230" s="339"/>
      <c r="AR230" s="339"/>
      <c r="AS230" s="339"/>
      <c r="AT230" s="339"/>
      <c r="AU230" s="339"/>
      <c r="AV230" s="339"/>
      <c r="AW230" s="339"/>
      <c r="AX230" s="339"/>
      <c r="AY230" s="339"/>
      <c r="AZ230" s="339"/>
      <c r="BA230" s="339"/>
      <c r="BB230" s="339"/>
      <c r="BC230" s="339"/>
      <c r="BD230" s="339"/>
      <c r="BE230" s="339"/>
      <c r="BF230" s="339"/>
      <c r="BG230" s="339"/>
      <c r="BH230" s="339"/>
      <c r="BI230" s="43"/>
      <c r="BJ230" s="43"/>
      <c r="BK230" s="43"/>
      <c r="BL230" s="43"/>
      <c r="BM230" s="43"/>
      <c r="BN230" s="43"/>
      <c r="BO230" s="43"/>
      <c r="BP230" s="43"/>
      <c r="BQ230" s="43"/>
      <c r="BR230" s="43"/>
      <c r="BS230" s="43"/>
      <c r="BT230" s="43"/>
      <c r="BU230" s="43"/>
      <c r="BV230" s="43"/>
      <c r="BW230" s="43"/>
      <c r="BX230" s="43"/>
      <c r="BY230" s="43"/>
      <c r="BZ230" s="43"/>
      <c r="CA230" s="43"/>
      <c r="CB230" s="43"/>
      <c r="CD230" s="43"/>
      <c r="CE230" s="43"/>
      <c r="CF230" s="43"/>
      <c r="CG230" s="43"/>
      <c r="CH230" s="43"/>
      <c r="CI230" s="43"/>
      <c r="CJ230" s="43"/>
      <c r="CK230" s="279"/>
      <c r="CL230" s="279"/>
      <c r="CM230" s="279"/>
      <c r="CN230" s="279"/>
      <c r="CO230" s="279"/>
      <c r="CP230" s="279"/>
      <c r="CQ230" s="279"/>
      <c r="CR230" s="279"/>
      <c r="CS230" s="279"/>
      <c r="CT230" s="279"/>
      <c r="CU230" s="279"/>
      <c r="CV230" s="279"/>
    </row>
    <row r="231" spans="1:101" ht="15.4" x14ac:dyDescent="0.45">
      <c r="A231" s="43"/>
      <c r="B231" s="300"/>
      <c r="C231" s="49"/>
      <c r="D231" s="49"/>
      <c r="E231" s="43"/>
      <c r="F231" s="49"/>
      <c r="G231" s="49"/>
      <c r="H231" s="49"/>
      <c r="I231" s="49"/>
      <c r="J231" s="43"/>
      <c r="K231" s="43"/>
      <c r="L231" s="43"/>
      <c r="M231" s="43"/>
      <c r="N231" s="43"/>
      <c r="O231" s="43"/>
      <c r="P231" s="43"/>
      <c r="Q231" s="43"/>
      <c r="R231" s="43"/>
      <c r="S231" s="43"/>
      <c r="T231" s="43"/>
      <c r="U231" s="43"/>
      <c r="V231" s="43"/>
      <c r="W231" s="43"/>
      <c r="X231" s="43"/>
      <c r="Y231" s="43"/>
      <c r="Z231" s="339"/>
      <c r="AA231" s="339"/>
      <c r="AB231" s="339"/>
      <c r="AC231" s="339"/>
      <c r="AD231" s="339"/>
      <c r="AE231" s="339"/>
      <c r="AF231" s="339"/>
      <c r="AG231" s="339"/>
      <c r="AH231" s="339"/>
      <c r="AI231" s="339"/>
      <c r="AJ231" s="339"/>
      <c r="AK231" s="339"/>
      <c r="AL231" s="339"/>
      <c r="AM231" s="339"/>
      <c r="AN231" s="339"/>
      <c r="AO231" s="339"/>
      <c r="AP231" s="339"/>
      <c r="AQ231" s="339"/>
      <c r="AR231" s="339"/>
      <c r="AS231" s="339"/>
      <c r="AT231" s="339"/>
      <c r="AU231" s="339"/>
      <c r="AV231" s="339"/>
      <c r="AW231" s="339"/>
      <c r="AX231" s="339"/>
      <c r="AY231" s="339"/>
      <c r="AZ231" s="339"/>
      <c r="BA231" s="339"/>
      <c r="BB231" s="339"/>
      <c r="BC231" s="339"/>
      <c r="BD231" s="339"/>
      <c r="BE231" s="339"/>
      <c r="BF231" s="339"/>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D231" s="43"/>
      <c r="CE231" s="43"/>
      <c r="CF231" s="43"/>
      <c r="CG231" s="43"/>
      <c r="CH231" s="43"/>
      <c r="CI231" s="43"/>
      <c r="CJ231" s="43"/>
      <c r="CK231" s="279"/>
      <c r="CL231" s="279"/>
      <c r="CM231" s="279"/>
      <c r="CN231" s="279"/>
      <c r="CO231" s="279"/>
      <c r="CP231" s="279"/>
      <c r="CQ231" s="279"/>
      <c r="CR231" s="279"/>
      <c r="CS231" s="279"/>
      <c r="CT231" s="279"/>
      <c r="CU231" s="279"/>
      <c r="CV231" s="279"/>
    </row>
    <row r="232" spans="1:101" ht="15.4" x14ac:dyDescent="0.45">
      <c r="A232" s="43"/>
      <c r="B232" s="200" t="s">
        <v>1127</v>
      </c>
      <c r="C232" s="49" t="s">
        <v>753</v>
      </c>
      <c r="D232" s="49"/>
      <c r="E232" s="43"/>
      <c r="F232" s="555"/>
      <c r="G232" s="555"/>
      <c r="H232" s="555"/>
      <c r="I232" s="43"/>
      <c r="J232" s="43"/>
      <c r="K232" s="49"/>
      <c r="L232" s="49"/>
      <c r="M232" s="49"/>
      <c r="N232" s="49"/>
      <c r="O232" s="49"/>
      <c r="P232" s="49"/>
      <c r="Q232" s="49"/>
      <c r="R232" s="49"/>
      <c r="S232" s="49"/>
      <c r="T232" s="49"/>
      <c r="U232" s="49"/>
      <c r="V232" s="49"/>
      <c r="W232" s="43"/>
      <c r="X232" s="43"/>
      <c r="Y232" s="43"/>
      <c r="Z232" s="339"/>
      <c r="AA232" s="339"/>
      <c r="AB232" s="339"/>
      <c r="AC232" s="339"/>
      <c r="AD232" s="339"/>
      <c r="AE232" s="339"/>
      <c r="AF232" s="339"/>
      <c r="AG232" s="339"/>
      <c r="AH232" s="339"/>
      <c r="AI232" s="339"/>
      <c r="AJ232" s="339"/>
      <c r="AK232" s="339"/>
      <c r="AL232" s="339"/>
      <c r="AM232" s="339"/>
      <c r="AN232" s="339"/>
      <c r="AO232" s="339"/>
      <c r="AP232" s="339"/>
      <c r="AQ232" s="339"/>
      <c r="AR232" s="339"/>
      <c r="AS232" s="339"/>
      <c r="AT232" s="339"/>
      <c r="AU232" s="339"/>
      <c r="AV232" s="339"/>
      <c r="AW232" s="339"/>
      <c r="AX232" s="339"/>
      <c r="AY232" s="339"/>
      <c r="AZ232" s="339"/>
      <c r="BA232" s="339"/>
      <c r="BB232" s="339"/>
      <c r="BC232" s="339"/>
      <c r="BD232" s="339"/>
      <c r="BE232" s="339"/>
      <c r="BF232" s="339"/>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D232" s="43"/>
      <c r="CE232" s="43"/>
      <c r="CF232" s="43"/>
      <c r="CG232" s="43"/>
      <c r="CH232" s="43"/>
      <c r="CI232" s="43"/>
      <c r="CJ232" s="43"/>
      <c r="CK232" s="43"/>
      <c r="CL232" s="43"/>
      <c r="CM232" s="43"/>
      <c r="CN232" s="43"/>
      <c r="CO232" s="43"/>
      <c r="CP232" s="43"/>
      <c r="CQ232" s="43"/>
      <c r="CR232" s="43"/>
      <c r="CS232" s="43"/>
      <c r="CT232" s="43"/>
      <c r="CU232" s="43"/>
      <c r="CV232" s="43"/>
      <c r="CW232" s="43"/>
    </row>
    <row r="233" spans="1:101" ht="15.4" x14ac:dyDescent="0.45">
      <c r="A233" s="43"/>
      <c r="B233" s="200" t="s">
        <v>1128</v>
      </c>
      <c r="C233" s="49" t="s">
        <v>754</v>
      </c>
      <c r="D233" s="49"/>
      <c r="E233" s="43"/>
      <c r="F233" s="555"/>
      <c r="G233" s="555"/>
      <c r="H233" s="555"/>
      <c r="I233" s="43"/>
      <c r="J233" s="43"/>
      <c r="K233" s="49"/>
      <c r="L233" s="49"/>
      <c r="M233" s="49"/>
      <c r="N233" s="49"/>
      <c r="O233" s="49"/>
      <c r="P233" s="49"/>
      <c r="Q233" s="49"/>
      <c r="R233" s="49"/>
      <c r="S233" s="49"/>
      <c r="T233" s="49"/>
      <c r="U233" s="49"/>
      <c r="V233" s="49"/>
      <c r="W233" s="43"/>
      <c r="X233" s="43"/>
      <c r="Y233" s="43"/>
      <c r="Z233" s="339"/>
      <c r="AA233" s="339"/>
      <c r="AB233" s="339"/>
      <c r="AC233" s="339"/>
      <c r="AD233" s="339"/>
      <c r="AE233" s="339"/>
      <c r="AF233" s="339"/>
      <c r="AG233" s="339"/>
      <c r="AH233" s="339"/>
      <c r="AI233" s="339"/>
      <c r="AJ233" s="339"/>
      <c r="AK233" s="339"/>
      <c r="AL233" s="339"/>
      <c r="AM233" s="339"/>
      <c r="AN233" s="339"/>
      <c r="AO233" s="339"/>
      <c r="AP233" s="339"/>
      <c r="AQ233" s="339"/>
      <c r="AR233" s="339"/>
      <c r="AS233" s="339"/>
      <c r="AT233" s="339"/>
      <c r="AU233" s="339"/>
      <c r="AV233" s="339"/>
      <c r="AW233" s="339"/>
      <c r="AX233" s="339"/>
      <c r="AY233" s="339"/>
      <c r="AZ233" s="339"/>
      <c r="BA233" s="339"/>
      <c r="BB233" s="339"/>
      <c r="BC233" s="339"/>
      <c r="BD233" s="339"/>
      <c r="BE233" s="339"/>
      <c r="BF233" s="339"/>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D233" s="43"/>
      <c r="CE233" s="43"/>
      <c r="CF233" s="43"/>
      <c r="CG233" s="43"/>
      <c r="CH233" s="43"/>
      <c r="CI233" s="43"/>
      <c r="CJ233" s="43"/>
      <c r="CK233" s="43"/>
      <c r="CL233" s="43"/>
      <c r="CM233" s="43"/>
      <c r="CN233" s="43"/>
      <c r="CO233" s="43"/>
      <c r="CP233" s="43"/>
      <c r="CQ233" s="43"/>
      <c r="CR233" s="43"/>
      <c r="CS233" s="43"/>
      <c r="CT233" s="43"/>
      <c r="CU233" s="43"/>
      <c r="CV233" s="43"/>
      <c r="CW233" s="43"/>
    </row>
    <row r="234" spans="1:101" ht="15.4" x14ac:dyDescent="0.45">
      <c r="A234" s="43"/>
      <c r="B234" s="200" t="s">
        <v>1129</v>
      </c>
      <c r="C234" s="49" t="s">
        <v>1063</v>
      </c>
      <c r="D234" s="43"/>
      <c r="E234" s="43"/>
      <c r="F234" s="555"/>
      <c r="G234" s="555"/>
      <c r="H234" s="555"/>
      <c r="I234" s="43"/>
      <c r="J234" s="43"/>
      <c r="K234" s="43"/>
      <c r="L234" s="43"/>
      <c r="M234" s="43"/>
      <c r="N234" s="43"/>
      <c r="O234" s="43"/>
      <c r="P234" s="43"/>
      <c r="Q234" s="43"/>
      <c r="R234" s="43"/>
      <c r="S234" s="43"/>
      <c r="T234" s="43"/>
      <c r="U234" s="43"/>
      <c r="V234" s="43"/>
      <c r="W234" s="43"/>
      <c r="X234" s="43"/>
      <c r="Y234" s="43"/>
      <c r="Z234" s="339"/>
      <c r="AA234" s="339"/>
      <c r="AB234" s="339"/>
      <c r="AC234" s="339"/>
      <c r="AD234" s="339"/>
      <c r="AE234" s="339"/>
      <c r="AF234" s="339"/>
      <c r="AG234" s="339"/>
      <c r="AH234" s="339"/>
      <c r="AI234" s="339"/>
      <c r="AJ234" s="339"/>
      <c r="AK234" s="339"/>
      <c r="AL234" s="339"/>
      <c r="AM234" s="339"/>
      <c r="AN234" s="339"/>
      <c r="AO234" s="339"/>
      <c r="AP234" s="339"/>
      <c r="AQ234" s="339"/>
      <c r="AR234" s="339"/>
      <c r="AS234" s="339"/>
      <c r="AT234" s="339"/>
      <c r="AU234" s="339"/>
      <c r="AV234" s="339"/>
      <c r="AW234" s="339"/>
      <c r="AX234" s="339"/>
      <c r="AY234" s="339"/>
      <c r="AZ234" s="339"/>
      <c r="BA234" s="339"/>
      <c r="BB234" s="339"/>
      <c r="BC234" s="339"/>
      <c r="BD234" s="339"/>
      <c r="BE234" s="339"/>
      <c r="BF234" s="339"/>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D234" s="43"/>
      <c r="CE234" s="43"/>
      <c r="CF234" s="43"/>
      <c r="CG234" s="43"/>
      <c r="CH234" s="43"/>
      <c r="CI234" s="43"/>
      <c r="CJ234" s="43"/>
      <c r="CK234" s="43"/>
      <c r="CL234" s="43"/>
      <c r="CM234" s="43"/>
      <c r="CN234" s="43"/>
      <c r="CO234" s="43"/>
      <c r="CP234" s="43"/>
      <c r="CQ234" s="43"/>
      <c r="CR234" s="43"/>
      <c r="CS234" s="43"/>
      <c r="CT234" s="43"/>
      <c r="CU234" s="43"/>
      <c r="CV234" s="43"/>
      <c r="CW234" s="43"/>
    </row>
    <row r="235" spans="1:101" ht="18.75" customHeight="1" x14ac:dyDescent="0.45">
      <c r="A235" s="43"/>
      <c r="B235" s="114" t="s">
        <v>1130</v>
      </c>
      <c r="C235" s="108" t="s">
        <v>666</v>
      </c>
      <c r="D235" s="610"/>
      <c r="E235" s="610"/>
      <c r="F235" s="610"/>
      <c r="G235" s="610"/>
      <c r="H235" s="610"/>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row>
    <row r="236" spans="1:101" ht="18.75" customHeight="1" x14ac:dyDescent="0.45">
      <c r="A236" s="43"/>
      <c r="B236" s="114"/>
      <c r="C236" s="110"/>
      <c r="D236" s="610"/>
      <c r="E236" s="610"/>
      <c r="F236" s="610"/>
      <c r="G236" s="610"/>
      <c r="H236" s="610"/>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row>
    <row r="237" spans="1:101" ht="18.75" customHeight="1" x14ac:dyDescent="0.45">
      <c r="A237" s="43"/>
      <c r="B237" s="114"/>
      <c r="C237" s="110"/>
      <c r="D237" s="610"/>
      <c r="E237" s="610"/>
      <c r="F237" s="610"/>
      <c r="G237" s="610"/>
      <c r="H237" s="610"/>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row>
    <row r="238" spans="1:101" ht="18.75" customHeight="1" x14ac:dyDescent="0.45">
      <c r="A238" s="43"/>
      <c r="B238" s="114"/>
      <c r="C238" s="110"/>
      <c r="D238" s="610"/>
      <c r="E238" s="610"/>
      <c r="F238" s="610"/>
      <c r="G238" s="610"/>
      <c r="H238" s="610"/>
      <c r="I238" s="43"/>
      <c r="J238" s="43"/>
      <c r="K238" s="43"/>
      <c r="L238" s="110"/>
      <c r="M238" s="110"/>
      <c r="N238" s="43"/>
      <c r="O238" s="43"/>
      <c r="P238" s="43"/>
      <c r="Q238" s="43"/>
      <c r="R238" s="43"/>
      <c r="S238" s="43"/>
      <c r="T238" s="43"/>
      <c r="U238" s="43"/>
      <c r="V238" s="43"/>
      <c r="W238" s="43"/>
      <c r="X238" s="43"/>
      <c r="Y238" s="43"/>
      <c r="Z238" s="43"/>
      <c r="AA238" s="43"/>
      <c r="AB238" s="43"/>
      <c r="AC238" s="43"/>
      <c r="AD238" s="43"/>
      <c r="AE238" s="43"/>
      <c r="AF238" s="43"/>
      <c r="AG238" s="43"/>
      <c r="AH238" s="43"/>
      <c r="AI238" s="43"/>
    </row>
    <row r="239" spans="1:101" ht="18.75" customHeight="1" x14ac:dyDescent="0.45">
      <c r="A239" s="43"/>
      <c r="B239" s="114"/>
      <c r="C239" s="110"/>
      <c r="D239" s="610"/>
      <c r="E239" s="610"/>
      <c r="F239" s="610"/>
      <c r="G239" s="610"/>
      <c r="H239" s="610"/>
      <c r="I239" s="110"/>
      <c r="J239" s="110"/>
      <c r="K239" s="110"/>
      <c r="L239" s="110"/>
      <c r="M239" s="110"/>
      <c r="N239" s="43"/>
      <c r="O239" s="43"/>
      <c r="P239" s="43"/>
      <c r="Q239" s="43"/>
      <c r="R239" s="43"/>
      <c r="S239" s="43"/>
      <c r="T239" s="43"/>
      <c r="U239" s="43"/>
      <c r="V239" s="43"/>
      <c r="W239" s="43"/>
      <c r="X239" s="43"/>
      <c r="Y239" s="43"/>
      <c r="Z239" s="43"/>
      <c r="AA239" s="43"/>
      <c r="AB239" s="43"/>
      <c r="AC239" s="43"/>
      <c r="AD239" s="43"/>
      <c r="AE239" s="43"/>
      <c r="AF239" s="43"/>
      <c r="AG239" s="43"/>
      <c r="AH239" s="43"/>
      <c r="AI239" s="43"/>
    </row>
    <row r="240" spans="1:101" ht="18.75" customHeight="1" x14ac:dyDescent="0.45">
      <c r="A240" s="43"/>
      <c r="B240" s="114"/>
      <c r="C240" s="110"/>
      <c r="D240" s="610"/>
      <c r="E240" s="610"/>
      <c r="F240" s="610"/>
      <c r="G240" s="610"/>
      <c r="H240" s="610"/>
      <c r="I240" s="110"/>
      <c r="J240" s="110"/>
      <c r="K240" s="110"/>
      <c r="L240" s="110"/>
      <c r="M240" s="110"/>
      <c r="N240" s="43"/>
      <c r="O240" s="43"/>
      <c r="P240" s="43"/>
      <c r="Q240" s="43"/>
      <c r="R240" s="43"/>
      <c r="S240" s="43"/>
      <c r="T240" s="43"/>
      <c r="U240" s="43"/>
      <c r="V240" s="43"/>
      <c r="W240" s="43"/>
      <c r="X240" s="43"/>
      <c r="Y240" s="43"/>
      <c r="Z240" s="43"/>
      <c r="AA240" s="43"/>
      <c r="AB240" s="43"/>
      <c r="AC240" s="43"/>
      <c r="AD240" s="43"/>
      <c r="AE240" s="43"/>
      <c r="AF240" s="43"/>
      <c r="AG240" s="43"/>
      <c r="AH240" s="43"/>
      <c r="AI240" s="43"/>
    </row>
    <row r="241" spans="1:35" ht="18.75" customHeight="1" x14ac:dyDescent="0.45">
      <c r="A241" s="43"/>
      <c r="B241" s="114"/>
      <c r="C241" s="110"/>
      <c r="D241" s="110"/>
      <c r="E241" s="110"/>
      <c r="F241" s="110"/>
      <c r="G241" s="110"/>
      <c r="H241" s="110"/>
      <c r="I241" s="110"/>
      <c r="J241" s="110"/>
      <c r="K241" s="110"/>
      <c r="L241" s="110"/>
      <c r="M241" s="110"/>
      <c r="N241" s="43"/>
      <c r="O241" s="43"/>
      <c r="P241" s="43"/>
      <c r="Q241" s="43"/>
      <c r="R241" s="43"/>
      <c r="S241" s="43"/>
      <c r="T241" s="43"/>
      <c r="U241" s="43"/>
      <c r="V241" s="43"/>
      <c r="W241" s="43"/>
      <c r="X241" s="43"/>
      <c r="Y241" s="43"/>
      <c r="Z241" s="43"/>
      <c r="AA241" s="43"/>
      <c r="AB241" s="43"/>
      <c r="AC241" s="43"/>
      <c r="AD241" s="43"/>
      <c r="AE241" s="43"/>
      <c r="AF241" s="43"/>
      <c r="AG241" s="43"/>
      <c r="AH241" s="43"/>
      <c r="AI241" s="43"/>
    </row>
    <row r="242" spans="1:35" ht="18.75" customHeight="1" x14ac:dyDescent="0.4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row>
    <row r="243" spans="1:35" ht="18.75" hidden="1" customHeight="1" x14ac:dyDescent="0.45">
      <c r="A243" s="43" t="s">
        <v>640</v>
      </c>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row>
    <row r="244" spans="1:35" ht="18.75" hidden="1" customHeight="1" x14ac:dyDescent="0.45">
      <c r="A244" s="43" t="s">
        <v>640</v>
      </c>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row>
    <row r="245" spans="1:35" ht="18.75" hidden="1" customHeight="1" x14ac:dyDescent="0.45">
      <c r="A245" s="43" t="s">
        <v>640</v>
      </c>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row>
    <row r="246" spans="1:35" ht="18.75" hidden="1" customHeight="1" x14ac:dyDescent="0.45">
      <c r="A246" s="43" t="s">
        <v>640</v>
      </c>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row>
    <row r="247" spans="1:35" ht="18.75" hidden="1" customHeight="1" x14ac:dyDescent="0.45">
      <c r="A247" s="43" t="s">
        <v>640</v>
      </c>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row>
    <row r="248" spans="1:35" ht="18.75" hidden="1" customHeight="1" x14ac:dyDescent="0.45">
      <c r="A248" s="43" t="s">
        <v>640</v>
      </c>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row>
    <row r="249" spans="1:35" ht="18.75" hidden="1" customHeight="1" x14ac:dyDescent="0.45">
      <c r="A249" s="43" t="s">
        <v>640</v>
      </c>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row>
    <row r="250" spans="1:35" ht="18.75" hidden="1" customHeight="1" x14ac:dyDescent="0.45">
      <c r="A250" s="43" t="s">
        <v>640</v>
      </c>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row>
    <row r="251" spans="1:35" ht="18.75" hidden="1" customHeight="1" x14ac:dyDescent="0.45">
      <c r="A251" s="43" t="s">
        <v>640</v>
      </c>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row>
    <row r="252" spans="1:35" ht="18.75" hidden="1" customHeight="1" x14ac:dyDescent="0.45">
      <c r="A252" s="43" t="s">
        <v>640</v>
      </c>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row>
    <row r="253" spans="1:35" ht="18.75" hidden="1" customHeight="1" x14ac:dyDescent="0.45">
      <c r="A253" s="43" t="s">
        <v>640</v>
      </c>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row>
    <row r="254" spans="1:35" ht="18.75" hidden="1" customHeight="1" x14ac:dyDescent="0.45">
      <c r="A254" s="43" t="s">
        <v>640</v>
      </c>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row>
    <row r="255" spans="1:35" ht="18.75" hidden="1" customHeight="1" x14ac:dyDescent="0.45">
      <c r="A255" s="43" t="s">
        <v>640</v>
      </c>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row>
    <row r="256" spans="1:35" ht="18.75" hidden="1" customHeight="1" x14ac:dyDescent="0.45">
      <c r="A256" s="43" t="s">
        <v>640</v>
      </c>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row>
    <row r="257" spans="1:35" ht="18.75" hidden="1" customHeight="1" x14ac:dyDescent="0.45">
      <c r="A257" s="43" t="s">
        <v>640</v>
      </c>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row>
    <row r="258" spans="1:35" ht="18.75" hidden="1" customHeight="1" x14ac:dyDescent="0.45">
      <c r="A258" s="43" t="s">
        <v>640</v>
      </c>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row>
    <row r="259" spans="1:35" ht="18.75" hidden="1" customHeight="1" x14ac:dyDescent="0.45">
      <c r="A259" s="43" t="s">
        <v>640</v>
      </c>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row>
    <row r="260" spans="1:35" ht="18.75" hidden="1" customHeight="1" x14ac:dyDescent="0.45">
      <c r="A260" s="43" t="s">
        <v>640</v>
      </c>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row>
    <row r="261" spans="1:35" ht="18.75" hidden="1" customHeight="1" x14ac:dyDescent="0.45">
      <c r="A261" s="43" t="s">
        <v>640</v>
      </c>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row>
    <row r="262" spans="1:35" ht="18.75" hidden="1" customHeight="1" x14ac:dyDescent="0.45">
      <c r="A262" s="43" t="s">
        <v>640</v>
      </c>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row>
    <row r="263" spans="1:35" ht="18.75" hidden="1" customHeight="1" x14ac:dyDescent="0.45">
      <c r="A263" s="43" t="s">
        <v>640</v>
      </c>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row>
    <row r="264" spans="1:35" ht="18.75" hidden="1" customHeight="1" x14ac:dyDescent="0.45">
      <c r="A264" s="43" t="s">
        <v>640</v>
      </c>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row>
    <row r="265" spans="1:35" ht="18.75" hidden="1" customHeight="1" x14ac:dyDescent="0.45">
      <c r="A265" s="43" t="s">
        <v>640</v>
      </c>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row>
    <row r="266" spans="1:35" ht="18.75" hidden="1" customHeight="1" x14ac:dyDescent="0.45">
      <c r="A266" s="43" t="s">
        <v>640</v>
      </c>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row>
    <row r="267" spans="1:35" ht="18.75" hidden="1" customHeight="1" x14ac:dyDescent="0.45">
      <c r="A267" s="43" t="s">
        <v>640</v>
      </c>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row>
    <row r="268" spans="1:35" ht="18.75" hidden="1" customHeight="1" x14ac:dyDescent="0.45">
      <c r="A268" s="43" t="s">
        <v>640</v>
      </c>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row>
    <row r="269" spans="1:35" ht="18.75" hidden="1" customHeight="1" x14ac:dyDescent="0.45">
      <c r="A269" s="43" t="s">
        <v>640</v>
      </c>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row>
    <row r="270" spans="1:35" ht="18.75" hidden="1" customHeight="1" x14ac:dyDescent="0.45">
      <c r="A270" s="43" t="s">
        <v>640</v>
      </c>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row>
    <row r="271" spans="1:35" ht="18.75" hidden="1" customHeight="1" x14ac:dyDescent="0.45">
      <c r="A271" s="43" t="s">
        <v>640</v>
      </c>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row>
    <row r="272" spans="1:35" ht="18.75" hidden="1" customHeight="1" x14ac:dyDescent="0.45">
      <c r="A272" s="43" t="s">
        <v>640</v>
      </c>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row>
    <row r="273" spans="1:35" ht="18.75" hidden="1" customHeight="1" x14ac:dyDescent="0.45">
      <c r="A273" s="43" t="s">
        <v>640</v>
      </c>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row>
    <row r="274" spans="1:35" ht="18.75" customHeight="1" x14ac:dyDescent="0.4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row>
    <row r="275" spans="1:35" ht="18.75" customHeight="1" x14ac:dyDescent="0.45">
      <c r="A275" s="43"/>
      <c r="B275" s="96" t="s">
        <v>611</v>
      </c>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row>
    <row r="276" spans="1:35" ht="15" x14ac:dyDescent="0.45">
      <c r="A276" s="43"/>
      <c r="B276" s="418"/>
      <c r="C276" s="418"/>
      <c r="D276" s="418"/>
      <c r="E276" s="418"/>
      <c r="F276" s="418"/>
      <c r="G276" s="418"/>
      <c r="H276" s="418"/>
      <c r="I276" s="418"/>
      <c r="J276" s="167"/>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row>
    <row r="277" spans="1:35" ht="15" x14ac:dyDescent="0.45">
      <c r="A277" s="43"/>
      <c r="B277" s="418"/>
      <c r="C277" s="418"/>
      <c r="D277" s="418"/>
      <c r="E277" s="418"/>
      <c r="F277" s="418"/>
      <c r="G277" s="418"/>
      <c r="H277" s="418"/>
      <c r="I277" s="418"/>
      <c r="J277" s="167"/>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row>
    <row r="278" spans="1:35" ht="15" hidden="1" x14ac:dyDescent="0.45">
      <c r="A278" s="43"/>
      <c r="B278" s="167"/>
      <c r="C278" s="167"/>
      <c r="D278" s="167"/>
      <c r="E278" s="167"/>
      <c r="F278" s="167"/>
      <c r="G278" s="167"/>
      <c r="H278" s="167"/>
      <c r="I278" s="167"/>
      <c r="J278" s="167"/>
      <c r="K278" s="43"/>
      <c r="L278" s="43"/>
      <c r="M278" s="43"/>
      <c r="N278" s="43"/>
      <c r="O278" s="43"/>
      <c r="P278" s="43"/>
      <c r="Q278" s="43"/>
      <c r="R278" s="43"/>
    </row>
    <row r="279" spans="1:35" ht="15" hidden="1" x14ac:dyDescent="0.45">
      <c r="A279" s="43"/>
      <c r="B279" s="167"/>
      <c r="C279" s="167"/>
      <c r="D279" s="167"/>
      <c r="E279" s="167"/>
      <c r="F279" s="167"/>
      <c r="G279" s="167"/>
      <c r="H279" s="167"/>
      <c r="I279" s="167"/>
      <c r="J279" s="167"/>
      <c r="K279" s="43"/>
      <c r="L279" s="43"/>
      <c r="M279" s="43"/>
      <c r="N279" s="43"/>
      <c r="O279" s="43"/>
      <c r="P279" s="43"/>
      <c r="Q279" s="43"/>
      <c r="R279" s="43"/>
    </row>
    <row r="280" spans="1:35" hidden="1" x14ac:dyDescent="0.45"/>
    <row r="281" spans="1:35" hidden="1" x14ac:dyDescent="0.45"/>
    <row r="282" spans="1:35" hidden="1" x14ac:dyDescent="0.45"/>
    <row r="283" spans="1:35" hidden="1" x14ac:dyDescent="0.45"/>
    <row r="284" spans="1:35" hidden="1" x14ac:dyDescent="0.45"/>
    <row r="285" spans="1:35" hidden="1" x14ac:dyDescent="0.45"/>
    <row r="286" spans="1:35" hidden="1" x14ac:dyDescent="0.45"/>
    <row r="287" spans="1:35" hidden="1" x14ac:dyDescent="0.45"/>
    <row r="288" spans="1:35"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sheetData>
  <sheetProtection password="E291" sheet="1" objects="1" scenarios="1"/>
  <mergeCells count="267">
    <mergeCell ref="C3:D4"/>
    <mergeCell ref="B276:I277"/>
    <mergeCell ref="D16:F16"/>
    <mergeCell ref="G16:I16"/>
    <mergeCell ref="D17:F17"/>
    <mergeCell ref="H1:H3"/>
    <mergeCell ref="B7:F8"/>
    <mergeCell ref="I10:K11"/>
    <mergeCell ref="G17:I17"/>
    <mergeCell ref="D18:F18"/>
    <mergeCell ref="G18:I18"/>
    <mergeCell ref="D19:F19"/>
    <mergeCell ref="G19:I19"/>
    <mergeCell ref="D20:F20"/>
    <mergeCell ref="G20:I20"/>
    <mergeCell ref="D21:F21"/>
    <mergeCell ref="G21:I21"/>
    <mergeCell ref="D22:F22"/>
    <mergeCell ref="J6:L7"/>
    <mergeCell ref="J8:M9"/>
    <mergeCell ref="D235:H240"/>
    <mergeCell ref="G22:I22"/>
    <mergeCell ref="D23:F23"/>
    <mergeCell ref="G23:I23"/>
    <mergeCell ref="D24:F24"/>
    <mergeCell ref="G24:I24"/>
    <mergeCell ref="D25:F25"/>
    <mergeCell ref="G25:I25"/>
    <mergeCell ref="D26:F26"/>
    <mergeCell ref="G26:I26"/>
    <mergeCell ref="D27:F27"/>
    <mergeCell ref="G27:I27"/>
    <mergeCell ref="D28:F28"/>
    <mergeCell ref="G28:I28"/>
    <mergeCell ref="D29:F29"/>
    <mergeCell ref="G29:I29"/>
    <mergeCell ref="D30:F30"/>
    <mergeCell ref="G30:I30"/>
    <mergeCell ref="C36:C38"/>
    <mergeCell ref="D36:D37"/>
    <mergeCell ref="E36:E37"/>
    <mergeCell ref="C55:I55"/>
    <mergeCell ref="C56:I61"/>
    <mergeCell ref="C66:D68"/>
    <mergeCell ref="E66:E67"/>
    <mergeCell ref="T66:T67"/>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5:I85"/>
    <mergeCell ref="C86:I91"/>
    <mergeCell ref="C96:C98"/>
    <mergeCell ref="D96:F98"/>
    <mergeCell ref="G96:H98"/>
    <mergeCell ref="W96:W97"/>
    <mergeCell ref="D99:F99"/>
    <mergeCell ref="G99:H99"/>
    <mergeCell ref="D100:F100"/>
    <mergeCell ref="G100:H100"/>
    <mergeCell ref="D101:F101"/>
    <mergeCell ref="G101:H101"/>
    <mergeCell ref="D102:F102"/>
    <mergeCell ref="G102:H102"/>
    <mergeCell ref="D103:F103"/>
    <mergeCell ref="G103:H103"/>
    <mergeCell ref="D104:F104"/>
    <mergeCell ref="G104:H104"/>
    <mergeCell ref="D105:F105"/>
    <mergeCell ref="G105:H105"/>
    <mergeCell ref="D106:F106"/>
    <mergeCell ref="G106:H106"/>
    <mergeCell ref="D107:F107"/>
    <mergeCell ref="G107:H107"/>
    <mergeCell ref="D108:F108"/>
    <mergeCell ref="G108:H108"/>
    <mergeCell ref="C110:I110"/>
    <mergeCell ref="C111:I116"/>
    <mergeCell ref="C121:C123"/>
    <mergeCell ref="D121:D122"/>
    <mergeCell ref="S121:S122"/>
    <mergeCell ref="C135:I135"/>
    <mergeCell ref="C136:I141"/>
    <mergeCell ref="C146:C148"/>
    <mergeCell ref="D146:D147"/>
    <mergeCell ref="S146:S147"/>
    <mergeCell ref="C160:I160"/>
    <mergeCell ref="C161:I166"/>
    <mergeCell ref="C171:C173"/>
    <mergeCell ref="D171:D172"/>
    <mergeCell ref="S171:S172"/>
    <mergeCell ref="C185:I185"/>
    <mergeCell ref="C186:I191"/>
    <mergeCell ref="D196:D197"/>
    <mergeCell ref="C209:G212"/>
    <mergeCell ref="D213:E214"/>
    <mergeCell ref="F213:G213"/>
    <mergeCell ref="H213:I213"/>
    <mergeCell ref="J213:K213"/>
    <mergeCell ref="L213:M213"/>
    <mergeCell ref="AF213:AG213"/>
    <mergeCell ref="F214:G214"/>
    <mergeCell ref="H214:I214"/>
    <mergeCell ref="J214:K214"/>
    <mergeCell ref="L214:M214"/>
    <mergeCell ref="N214:O214"/>
    <mergeCell ref="P214:Q214"/>
    <mergeCell ref="R214:S214"/>
    <mergeCell ref="T214:U214"/>
    <mergeCell ref="V214:W214"/>
    <mergeCell ref="X214:Y214"/>
    <mergeCell ref="Z214:AA214"/>
    <mergeCell ref="AB214:AC214"/>
    <mergeCell ref="AD214:AE214"/>
    <mergeCell ref="AF214:AG214"/>
    <mergeCell ref="N213:O213"/>
    <mergeCell ref="P213:Q213"/>
    <mergeCell ref="R213:S213"/>
    <mergeCell ref="T213:U213"/>
    <mergeCell ref="V213:W213"/>
    <mergeCell ref="X213:Y213"/>
    <mergeCell ref="Z213:AA213"/>
    <mergeCell ref="AB213:AC213"/>
    <mergeCell ref="AD213:AE213"/>
    <mergeCell ref="AB215:AC215"/>
    <mergeCell ref="AD215:AE215"/>
    <mergeCell ref="AF215:AG215"/>
    <mergeCell ref="D216:E216"/>
    <mergeCell ref="F216:G216"/>
    <mergeCell ref="H216:I216"/>
    <mergeCell ref="J216:K216"/>
    <mergeCell ref="L216:M216"/>
    <mergeCell ref="N216:O216"/>
    <mergeCell ref="P216:Q216"/>
    <mergeCell ref="R216:S216"/>
    <mergeCell ref="T216:U216"/>
    <mergeCell ref="V216:W216"/>
    <mergeCell ref="X216:Y216"/>
    <mergeCell ref="Z216:AA216"/>
    <mergeCell ref="AB216:AC216"/>
    <mergeCell ref="AD216:AE216"/>
    <mergeCell ref="AF216:AG216"/>
    <mergeCell ref="D215:E215"/>
    <mergeCell ref="F215:G215"/>
    <mergeCell ref="H215:I215"/>
    <mergeCell ref="J215:K215"/>
    <mergeCell ref="L215:M215"/>
    <mergeCell ref="N215:O215"/>
    <mergeCell ref="P217:Q217"/>
    <mergeCell ref="R217:S217"/>
    <mergeCell ref="T217:U217"/>
    <mergeCell ref="V215:W215"/>
    <mergeCell ref="X215:Y215"/>
    <mergeCell ref="Z215:AA215"/>
    <mergeCell ref="P215:Q215"/>
    <mergeCell ref="R215:S215"/>
    <mergeCell ref="T215:U215"/>
    <mergeCell ref="V217:W217"/>
    <mergeCell ref="X217:Y217"/>
    <mergeCell ref="Z217:AA217"/>
    <mergeCell ref="AB217:AC217"/>
    <mergeCell ref="AD217:AE217"/>
    <mergeCell ref="AF217:AG217"/>
    <mergeCell ref="D218:E218"/>
    <mergeCell ref="F218:G218"/>
    <mergeCell ref="H218:I218"/>
    <mergeCell ref="J218:K218"/>
    <mergeCell ref="L218:M218"/>
    <mergeCell ref="N218:O218"/>
    <mergeCell ref="P218:Q218"/>
    <mergeCell ref="R218:S218"/>
    <mergeCell ref="T218:U218"/>
    <mergeCell ref="V218:W218"/>
    <mergeCell ref="X218:Y218"/>
    <mergeCell ref="Z218:AA218"/>
    <mergeCell ref="AB218:AC218"/>
    <mergeCell ref="AD218:AE218"/>
    <mergeCell ref="AF218:AG218"/>
    <mergeCell ref="D217:E217"/>
    <mergeCell ref="F217:G217"/>
    <mergeCell ref="H217:I217"/>
    <mergeCell ref="J217:K217"/>
    <mergeCell ref="L217:M217"/>
    <mergeCell ref="N217:O217"/>
    <mergeCell ref="B219:B221"/>
    <mergeCell ref="C219:C221"/>
    <mergeCell ref="D219:E221"/>
    <mergeCell ref="F219:G221"/>
    <mergeCell ref="H219:I221"/>
    <mergeCell ref="J219:K221"/>
    <mergeCell ref="L219:M221"/>
    <mergeCell ref="N219:O221"/>
    <mergeCell ref="P219:Q221"/>
    <mergeCell ref="V219:W221"/>
    <mergeCell ref="X219:Y221"/>
    <mergeCell ref="Z219:AA221"/>
    <mergeCell ref="AB219:AC221"/>
    <mergeCell ref="AD219:AE221"/>
    <mergeCell ref="AF219:AG221"/>
    <mergeCell ref="D222:E222"/>
    <mergeCell ref="F222:G222"/>
    <mergeCell ref="H222:I222"/>
    <mergeCell ref="J222:K222"/>
    <mergeCell ref="L222:M222"/>
    <mergeCell ref="N222:O222"/>
    <mergeCell ref="P222:Q222"/>
    <mergeCell ref="R222:S222"/>
    <mergeCell ref="T222:U222"/>
    <mergeCell ref="V222:W222"/>
    <mergeCell ref="X222:Y222"/>
    <mergeCell ref="Z222:AA222"/>
    <mergeCell ref="AB222:AC222"/>
    <mergeCell ref="AD222:AE222"/>
    <mergeCell ref="AF222:AG222"/>
    <mergeCell ref="B223:B226"/>
    <mergeCell ref="C223:C226"/>
    <mergeCell ref="D223:E226"/>
    <mergeCell ref="F223:G226"/>
    <mergeCell ref="H223:I226"/>
    <mergeCell ref="J223:K226"/>
    <mergeCell ref="L223:M226"/>
    <mergeCell ref="N223:O226"/>
    <mergeCell ref="P223:Q226"/>
    <mergeCell ref="B227:B230"/>
    <mergeCell ref="C227:C230"/>
    <mergeCell ref="D227:E230"/>
    <mergeCell ref="F227:G230"/>
    <mergeCell ref="H227:I230"/>
    <mergeCell ref="J227:K230"/>
    <mergeCell ref="L227:M230"/>
    <mergeCell ref="N227:O230"/>
    <mergeCell ref="P227:Q230"/>
    <mergeCell ref="J14:L16"/>
    <mergeCell ref="AF227:AG230"/>
    <mergeCell ref="F232:H232"/>
    <mergeCell ref="F233:H233"/>
    <mergeCell ref="F234:H234"/>
    <mergeCell ref="T36:T37"/>
    <mergeCell ref="U36:U37"/>
    <mergeCell ref="R223:S226"/>
    <mergeCell ref="T223:U226"/>
    <mergeCell ref="V223:W226"/>
    <mergeCell ref="X223:Y226"/>
    <mergeCell ref="Z223:AA226"/>
    <mergeCell ref="AB223:AC226"/>
    <mergeCell ref="AD223:AE226"/>
    <mergeCell ref="AF223:AG226"/>
    <mergeCell ref="R227:S230"/>
    <mergeCell ref="T227:U230"/>
    <mergeCell ref="V227:W230"/>
    <mergeCell ref="X227:Y230"/>
    <mergeCell ref="Z227:AA230"/>
    <mergeCell ref="AB227:AC230"/>
    <mergeCell ref="AD227:AE230"/>
    <mergeCell ref="R219:S221"/>
    <mergeCell ref="T219:U221"/>
  </mergeCells>
  <conditionalFormatting sqref="D99 D39:S53 H69:S83 I99:I108 X101:AE108 X99:Y100 D124:R133 T149:W158">
    <cfRule type="expression" dxfId="120" priority="122">
      <formula>IF(OR($C39="n/a",$C39="na",$C39="not applicable"),1,0)</formula>
    </cfRule>
  </conditionalFormatting>
  <conditionalFormatting sqref="E69:G83">
    <cfRule type="expression" dxfId="119" priority="121">
      <formula>IF(OR($C69="n/a",$C69="na",$C69="not applicable"),1,0)</formula>
    </cfRule>
  </conditionalFormatting>
  <conditionalFormatting sqref="G99">
    <cfRule type="expression" dxfId="118" priority="120">
      <formula>IF(OR($C99="n/a",$C99="na",$C99="not applicable"),1,0)</formula>
    </cfRule>
  </conditionalFormatting>
  <conditionalFormatting sqref="D100">
    <cfRule type="expression" dxfId="117" priority="119">
      <formula>IF(OR($C100="n/a",$C100="na",$C100="not applicable"),1,0)</formula>
    </cfRule>
  </conditionalFormatting>
  <conditionalFormatting sqref="G100">
    <cfRule type="expression" dxfId="116" priority="118">
      <formula>IF(OR($C100="n/a",$C100="na",$C100="not applicable"),1,0)</formula>
    </cfRule>
  </conditionalFormatting>
  <conditionalFormatting sqref="D101">
    <cfRule type="expression" dxfId="115" priority="117">
      <formula>IF(OR($C101="n/a",$C101="na",$C101="not applicable"),1,0)</formula>
    </cfRule>
  </conditionalFormatting>
  <conditionalFormatting sqref="G101">
    <cfRule type="expression" dxfId="114" priority="116">
      <formula>IF(OR($C101="n/a",$C101="na",$C101="not applicable"),1,0)</formula>
    </cfRule>
  </conditionalFormatting>
  <conditionalFormatting sqref="D102">
    <cfRule type="expression" dxfId="113" priority="115">
      <formula>IF(OR($C102="n/a",$C102="na",$C102="not applicable"),1,0)</formula>
    </cfRule>
  </conditionalFormatting>
  <conditionalFormatting sqref="G102">
    <cfRule type="expression" dxfId="112" priority="114">
      <formula>IF(OR($C102="n/a",$C102="na",$C102="not applicable"),1,0)</formula>
    </cfRule>
  </conditionalFormatting>
  <conditionalFormatting sqref="D103">
    <cfRule type="expression" dxfId="111" priority="113">
      <formula>IF(OR($C103="n/a",$C103="na",$C103="not applicable"),1,0)</formula>
    </cfRule>
  </conditionalFormatting>
  <conditionalFormatting sqref="G103">
    <cfRule type="expression" dxfId="110" priority="112">
      <formula>IF(OR($C103="n/a",$C103="na",$C103="not applicable"),1,0)</formula>
    </cfRule>
  </conditionalFormatting>
  <conditionalFormatting sqref="D104">
    <cfRule type="expression" dxfId="109" priority="111">
      <formula>IF(OR($C104="n/a",$C104="na",$C104="not applicable"),1,0)</formula>
    </cfRule>
  </conditionalFormatting>
  <conditionalFormatting sqref="G104">
    <cfRule type="expression" dxfId="108" priority="110">
      <formula>IF(OR($C104="n/a",$C104="na",$C104="not applicable"),1,0)</formula>
    </cfRule>
  </conditionalFormatting>
  <conditionalFormatting sqref="D105">
    <cfRule type="expression" dxfId="107" priority="109">
      <formula>IF(OR($C105="n/a",$C105="na",$C105="not applicable"),1,0)</formula>
    </cfRule>
  </conditionalFormatting>
  <conditionalFormatting sqref="G105">
    <cfRule type="expression" dxfId="106" priority="108">
      <formula>IF(OR($C105="n/a",$C105="na",$C105="not applicable"),1,0)</formula>
    </cfRule>
  </conditionalFormatting>
  <conditionalFormatting sqref="D106">
    <cfRule type="expression" dxfId="105" priority="107">
      <formula>IF(OR($C106="n/a",$C106="na",$C106="not applicable"),1,0)</formula>
    </cfRule>
  </conditionalFormatting>
  <conditionalFormatting sqref="G106">
    <cfRule type="expression" dxfId="104" priority="106">
      <formula>IF(OR($C106="n/a",$C106="na",$C106="not applicable"),1,0)</formula>
    </cfRule>
  </conditionalFormatting>
  <conditionalFormatting sqref="D107">
    <cfRule type="expression" dxfId="103" priority="105">
      <formula>IF(OR($C107="n/a",$C107="na",$C107="not applicable"),1,0)</formula>
    </cfRule>
  </conditionalFormatting>
  <conditionalFormatting sqref="G107">
    <cfRule type="expression" dxfId="102" priority="104">
      <formula>IF(OR($C107="n/a",$C107="na",$C107="not applicable"),1,0)</formula>
    </cfRule>
  </conditionalFormatting>
  <conditionalFormatting sqref="D108">
    <cfRule type="expression" dxfId="101" priority="103">
      <formula>IF(OR($C108="n/a",$C108="na",$C108="not applicable"),1,0)</formula>
    </cfRule>
  </conditionalFormatting>
  <conditionalFormatting sqref="G108">
    <cfRule type="expression" dxfId="100" priority="102">
      <formula>IF(OR($C108="n/a",$C108="na",$C108="not applicable"),1,0)</formula>
    </cfRule>
  </conditionalFormatting>
  <conditionalFormatting sqref="D128">
    <cfRule type="expression" dxfId="99" priority="98">
      <formula>IF(OR($C128="n/a",$C128="na",$C128="not applicable"),1,0)</formula>
    </cfRule>
  </conditionalFormatting>
  <conditionalFormatting sqref="D125">
    <cfRule type="expression" dxfId="98" priority="101">
      <formula>IF(OR($C125="n/a",$C125="na",$C125="not applicable"),1,0)</formula>
    </cfRule>
  </conditionalFormatting>
  <conditionalFormatting sqref="D129">
    <cfRule type="expression" dxfId="97" priority="97">
      <formula>IF(OR($C129="n/a",$C129="na",$C129="not applicable"),1,0)</formula>
    </cfRule>
  </conditionalFormatting>
  <conditionalFormatting sqref="D126">
    <cfRule type="expression" dxfId="96" priority="100">
      <formula>IF(OR($C126="n/a",$C126="na",$C126="not applicable"),1,0)</formula>
    </cfRule>
  </conditionalFormatting>
  <conditionalFormatting sqref="D130">
    <cfRule type="expression" dxfId="95" priority="96">
      <formula>IF(OR($C130="n/a",$C130="na",$C130="not applicable"),1,0)</formula>
    </cfRule>
  </conditionalFormatting>
  <conditionalFormatting sqref="D127">
    <cfRule type="expression" dxfId="94" priority="99">
      <formula>IF(OR($C127="n/a",$C127="na",$C127="not applicable"),1,0)</formula>
    </cfRule>
  </conditionalFormatting>
  <conditionalFormatting sqref="D131">
    <cfRule type="expression" dxfId="93" priority="95">
      <formula>IF(OR($C131="n/a",$C131="na",$C131="not applicable"),1,0)</formula>
    </cfRule>
  </conditionalFormatting>
  <conditionalFormatting sqref="D132">
    <cfRule type="expression" dxfId="92" priority="94">
      <formula>IF(OR($C132="n/a",$C132="na",$C132="not applicable"),1,0)</formula>
    </cfRule>
  </conditionalFormatting>
  <conditionalFormatting sqref="D133">
    <cfRule type="expression" dxfId="91" priority="93">
      <formula>IF(OR($C133="n/a",$C133="na",$C133="not applicable"),1,0)</formula>
    </cfRule>
  </conditionalFormatting>
  <conditionalFormatting sqref="D174:E183">
    <cfRule type="expression" dxfId="90" priority="92">
      <formula>IF(OR($C174="n/a",$C174="na",$C174="not applicable"),1,0)</formula>
    </cfRule>
  </conditionalFormatting>
  <conditionalFormatting sqref="D176">
    <cfRule type="expression" dxfId="89" priority="90">
      <formula>IF(OR($C176="n/a",$C176="na",$C176="not applicable"),1,0)</formula>
    </cfRule>
  </conditionalFormatting>
  <conditionalFormatting sqref="D179">
    <cfRule type="expression" dxfId="88" priority="87">
      <formula>IF(OR($C179="n/a",$C179="na",$C179="not applicable"),1,0)</formula>
    </cfRule>
  </conditionalFormatting>
  <conditionalFormatting sqref="D182">
    <cfRule type="expression" dxfId="87" priority="84">
      <formula>IF(OR($C182="n/a",$C182="na",$C182="not applicable"),1,0)</formula>
    </cfRule>
  </conditionalFormatting>
  <conditionalFormatting sqref="D175">
    <cfRule type="expression" dxfId="86" priority="91">
      <formula>IF(OR($C175="n/a",$C175="na",$C175="not applicable"),1,0)</formula>
    </cfRule>
  </conditionalFormatting>
  <conditionalFormatting sqref="D177">
    <cfRule type="expression" dxfId="85" priority="89">
      <formula>IF(OR($C177="n/a",$C177="na",$C177="not applicable"),1,0)</formula>
    </cfRule>
  </conditionalFormatting>
  <conditionalFormatting sqref="D178">
    <cfRule type="expression" dxfId="84" priority="88">
      <formula>IF(OR($C178="n/a",$C178="na",$C178="not applicable"),1,0)</formula>
    </cfRule>
  </conditionalFormatting>
  <conditionalFormatting sqref="D180">
    <cfRule type="expression" dxfId="83" priority="86">
      <formula>IF(OR($C180="n/a",$C180="na",$C180="not applicable"),1,0)</formula>
    </cfRule>
  </conditionalFormatting>
  <conditionalFormatting sqref="D181">
    <cfRule type="expression" dxfId="82" priority="85">
      <formula>IF(OR($C181="n/a",$C181="na",$C181="not applicable"),1,0)</formula>
    </cfRule>
  </conditionalFormatting>
  <conditionalFormatting sqref="D183">
    <cfRule type="expression" dxfId="81" priority="83">
      <formula>IF(OR($C183="n/a",$C183="na",$C183="not applicable"),1,0)</formula>
    </cfRule>
  </conditionalFormatting>
  <conditionalFormatting sqref="D149:E158">
    <cfRule type="expression" dxfId="80" priority="82">
      <formula>IF(OR($C149="n/a",$C149="na",$C149="not applicable"),1,0)</formula>
    </cfRule>
  </conditionalFormatting>
  <conditionalFormatting sqref="D151">
    <cfRule type="expression" dxfId="79" priority="80">
      <formula>IF(OR($C151="n/a",$C151="na",$C151="not applicable"),1,0)</formula>
    </cfRule>
  </conditionalFormatting>
  <conditionalFormatting sqref="D154">
    <cfRule type="expression" dxfId="78" priority="77">
      <formula>IF(OR($C154="n/a",$C154="na",$C154="not applicable"),1,0)</formula>
    </cfRule>
  </conditionalFormatting>
  <conditionalFormatting sqref="D157">
    <cfRule type="expression" dxfId="77" priority="74">
      <formula>IF(OR($C157="n/a",$C157="na",$C157="not applicable"),1,0)</formula>
    </cfRule>
  </conditionalFormatting>
  <conditionalFormatting sqref="D150">
    <cfRule type="expression" dxfId="76" priority="81">
      <formula>IF(OR($C150="n/a",$C150="na",$C150="not applicable"),1,0)</formula>
    </cfRule>
  </conditionalFormatting>
  <conditionalFormatting sqref="D152">
    <cfRule type="expression" dxfId="75" priority="79">
      <formula>IF(OR($C152="n/a",$C152="na",$C152="not applicable"),1,0)</formula>
    </cfRule>
  </conditionalFormatting>
  <conditionalFormatting sqref="D153">
    <cfRule type="expression" dxfId="74" priority="78">
      <formula>IF(OR($C153="n/a",$C153="na",$C153="not applicable"),1,0)</formula>
    </cfRule>
  </conditionalFormatting>
  <conditionalFormatting sqref="D155">
    <cfRule type="expression" dxfId="73" priority="76">
      <formula>IF(OR($C155="n/a",$C155="na",$C155="not applicable"),1,0)</formula>
    </cfRule>
  </conditionalFormatting>
  <conditionalFormatting sqref="D156">
    <cfRule type="expression" dxfId="72" priority="75">
      <formula>IF(OR($C156="n/a",$C156="na",$C156="not applicable"),1,0)</formula>
    </cfRule>
  </conditionalFormatting>
  <conditionalFormatting sqref="D158">
    <cfRule type="expression" dxfId="71" priority="73">
      <formula>IF(OR($C158="n/a",$C158="na",$C158="not applicable"),1,0)</formula>
    </cfRule>
  </conditionalFormatting>
  <conditionalFormatting sqref="G18:I18">
    <cfRule type="expression" dxfId="70" priority="72">
      <formula>IF($D18="n/a",1,0)</formula>
    </cfRule>
  </conditionalFormatting>
  <conditionalFormatting sqref="J99:J108">
    <cfRule type="expression" dxfId="69" priority="65">
      <formula>IF(OR($C99="n/a",$C99="na",$C99="not applicable"),1,0)</formula>
    </cfRule>
  </conditionalFormatting>
  <conditionalFormatting sqref="K99:K108">
    <cfRule type="expression" dxfId="68" priority="64">
      <formula>IF(OR($C99="n/a",$C99="na",$C99="not applicable"),1,0)</formula>
    </cfRule>
  </conditionalFormatting>
  <conditionalFormatting sqref="L99 L102:L108">
    <cfRule type="expression" dxfId="67" priority="63">
      <formula>IF(OR($C99="n/a",$C99="na",$C99="not applicable"),1,0)</formula>
    </cfRule>
  </conditionalFormatting>
  <conditionalFormatting sqref="M99:M108">
    <cfRule type="expression" dxfId="66" priority="62">
      <formula>IF(OR($C99="n/a",$C99="na",$C99="not applicable"),1,0)</formula>
    </cfRule>
  </conditionalFormatting>
  <conditionalFormatting sqref="N99:N108">
    <cfRule type="expression" dxfId="65" priority="61">
      <formula>IF(OR($C99="n/a",$C99="na",$C99="not applicable"),1,0)</formula>
    </cfRule>
  </conditionalFormatting>
  <conditionalFormatting sqref="O99:O108">
    <cfRule type="expression" dxfId="64" priority="60">
      <formula>IF(OR($C99="n/a",$C99="na",$C99="not applicable"),1,0)</formula>
    </cfRule>
  </conditionalFormatting>
  <conditionalFormatting sqref="P99:P108">
    <cfRule type="expression" dxfId="63" priority="59">
      <formula>IF(OR($C99="n/a",$C99="na",$C99="not applicable"),1,0)</formula>
    </cfRule>
  </conditionalFormatting>
  <conditionalFormatting sqref="Q99:Q108">
    <cfRule type="expression" dxfId="62" priority="58">
      <formula>IF(OR($C99="n/a",$C99="na",$C99="not applicable"),1,0)</formula>
    </cfRule>
  </conditionalFormatting>
  <conditionalFormatting sqref="R99:R108">
    <cfRule type="expression" dxfId="61" priority="57">
      <formula>IF(OR($C99="n/a",$C99="na",$C99="not applicable"),1,0)</formula>
    </cfRule>
  </conditionalFormatting>
  <conditionalFormatting sqref="S99:S108">
    <cfRule type="expression" dxfId="60" priority="56">
      <formula>IF(OR($C99="n/a",$C99="na",$C99="not applicable"),1,0)</formula>
    </cfRule>
  </conditionalFormatting>
  <conditionalFormatting sqref="T99:T108">
    <cfRule type="expression" dxfId="59" priority="55">
      <formula>IF(OR($C99="n/a",$C99="na",$C99="not applicable"),1,0)</formula>
    </cfRule>
  </conditionalFormatting>
  <conditionalFormatting sqref="U100:U108">
    <cfRule type="expression" dxfId="58" priority="54">
      <formula>IF(OR($C100="n/a",$C100="na",$C100="not applicable"),1,0)</formula>
    </cfRule>
  </conditionalFormatting>
  <conditionalFormatting sqref="V99:V108">
    <cfRule type="expression" dxfId="57" priority="53">
      <formula>IF(OR($C99="n/a",$C99="na",$C99="not applicable"),1,0)</formula>
    </cfRule>
  </conditionalFormatting>
  <conditionalFormatting sqref="F149:F158">
    <cfRule type="expression" dxfId="56" priority="52">
      <formula>IF(OR($C149="n/a",$C149="na",$C149="not applicable"),1,0)</formula>
    </cfRule>
  </conditionalFormatting>
  <conditionalFormatting sqref="G149:G158">
    <cfRule type="expression" dxfId="55" priority="51">
      <formula>IF(OR($C149="n/a",$C149="na",$C149="not applicable"),1,0)</formula>
    </cfRule>
  </conditionalFormatting>
  <conditionalFormatting sqref="H149:H158">
    <cfRule type="expression" dxfId="54" priority="50">
      <formula>IF(OR($C149="n/a",$C149="na",$C149="not applicable"),1,0)</formula>
    </cfRule>
  </conditionalFormatting>
  <conditionalFormatting sqref="I149:I158">
    <cfRule type="expression" dxfId="53" priority="49">
      <formula>IF(OR($C149="n/a",$C149="na",$C149="not applicable"),1,0)</formula>
    </cfRule>
  </conditionalFormatting>
  <conditionalFormatting sqref="J149:J158">
    <cfRule type="expression" dxfId="52" priority="48">
      <formula>IF(OR($C149="n/a",$C149="na",$C149="not applicable"),1,0)</formula>
    </cfRule>
  </conditionalFormatting>
  <conditionalFormatting sqref="K149:K158">
    <cfRule type="expression" dxfId="51" priority="47">
      <formula>IF(OR($C149="n/a",$C149="na",$C149="not applicable"),1,0)</formula>
    </cfRule>
  </conditionalFormatting>
  <conditionalFormatting sqref="L149:L158">
    <cfRule type="expression" dxfId="50" priority="46">
      <formula>IF(OR($C149="n/a",$C149="na",$C149="not applicable"),1,0)</formula>
    </cfRule>
  </conditionalFormatting>
  <conditionalFormatting sqref="M149:M158">
    <cfRule type="expression" dxfId="49" priority="45">
      <formula>IF(OR($C149="n/a",$C149="na",$C149="not applicable"),1,0)</formula>
    </cfRule>
  </conditionalFormatting>
  <conditionalFormatting sqref="N149:N158">
    <cfRule type="expression" dxfId="48" priority="44">
      <formula>IF(OR($C149="n/a",$C149="na",$C149="not applicable"),1,0)</formula>
    </cfRule>
  </conditionalFormatting>
  <conditionalFormatting sqref="O149:O158">
    <cfRule type="expression" dxfId="47" priority="43">
      <formula>IF(OR($C149="n/a",$C149="na",$C149="not applicable"),1,0)</formula>
    </cfRule>
  </conditionalFormatting>
  <conditionalFormatting sqref="P149:P158">
    <cfRule type="expression" dxfId="46" priority="42">
      <formula>IF(OR($C149="n/a",$C149="na",$C149="not applicable"),1,0)</formula>
    </cfRule>
  </conditionalFormatting>
  <conditionalFormatting sqref="Q149:Q158">
    <cfRule type="expression" dxfId="45" priority="41">
      <formula>IF(OR($C149="n/a",$C149="na",$C149="not applicable"),1,0)</formula>
    </cfRule>
  </conditionalFormatting>
  <conditionalFormatting sqref="R149:R158">
    <cfRule type="expression" dxfId="44" priority="40">
      <formula>IF(OR($C149="n/a",$C149="na",$C149="not applicable"),1,0)</formula>
    </cfRule>
  </conditionalFormatting>
  <conditionalFormatting sqref="F174:F183">
    <cfRule type="expression" dxfId="43" priority="39">
      <formula>IF(OR($C174="n/a",$C174="na",$C174="not applicable"),1,0)</formula>
    </cfRule>
  </conditionalFormatting>
  <conditionalFormatting sqref="G174:G183">
    <cfRule type="expression" dxfId="42" priority="38">
      <formula>IF(OR($C174="n/a",$C174="na",$C174="not applicable"),1,0)</formula>
    </cfRule>
  </conditionalFormatting>
  <conditionalFormatting sqref="H174:H183">
    <cfRule type="expression" dxfId="41" priority="37">
      <formula>IF(OR($C174="n/a",$C174="na",$C174="not applicable"),1,0)</formula>
    </cfRule>
  </conditionalFormatting>
  <conditionalFormatting sqref="I174:I183">
    <cfRule type="expression" dxfId="40" priority="36">
      <formula>IF(OR($C174="n/a",$C174="na",$C174="not applicable"),1,0)</formula>
    </cfRule>
  </conditionalFormatting>
  <conditionalFormatting sqref="J174:J183">
    <cfRule type="expression" dxfId="39" priority="35">
      <formula>IF(OR($C174="n/a",$C174="na",$C174="not applicable"),1,0)</formula>
    </cfRule>
  </conditionalFormatting>
  <conditionalFormatting sqref="K174:K183">
    <cfRule type="expression" dxfId="38" priority="34">
      <formula>IF(OR($C174="n/a",$C174="na",$C174="not applicable"),1,0)</formula>
    </cfRule>
  </conditionalFormatting>
  <conditionalFormatting sqref="L174:L183">
    <cfRule type="expression" dxfId="37" priority="33">
      <formula>IF(OR($C174="n/a",$C174="na",$C174="not applicable"),1,0)</formula>
    </cfRule>
  </conditionalFormatting>
  <conditionalFormatting sqref="M174:M183">
    <cfRule type="expression" dxfId="36" priority="32">
      <formula>IF(OR($C174="n/a",$C174="na",$C174="not applicable"),1,0)</formula>
    </cfRule>
  </conditionalFormatting>
  <conditionalFormatting sqref="N174:N183">
    <cfRule type="expression" dxfId="35" priority="31">
      <formula>IF(OR($C174="n/a",$C174="na",$C174="not applicable"),1,0)</formula>
    </cfRule>
  </conditionalFormatting>
  <conditionalFormatting sqref="O174:O183">
    <cfRule type="expression" dxfId="34" priority="30">
      <formula>IF(OR($C174="n/a",$C174="na",$C174="not applicable"),1,0)</formula>
    </cfRule>
  </conditionalFormatting>
  <conditionalFormatting sqref="P174:P183">
    <cfRule type="expression" dxfId="33" priority="29">
      <formula>IF(OR($C174="n/a",$C174="na",$C174="not applicable"),1,0)</formula>
    </cfRule>
  </conditionalFormatting>
  <conditionalFormatting sqref="Q174:Q183">
    <cfRule type="expression" dxfId="32" priority="28">
      <formula>IF(OR($C174="n/a",$C174="na",$C174="not applicable"),1,0)</formula>
    </cfRule>
  </conditionalFormatting>
  <conditionalFormatting sqref="R174:R183">
    <cfRule type="expression" dxfId="31" priority="27">
      <formula>IF(OR($C174="n/a",$C174="na",$C174="not applicable"),1,0)</formula>
    </cfRule>
  </conditionalFormatting>
  <conditionalFormatting sqref="U99">
    <cfRule type="expression" dxfId="30" priority="23">
      <formula>IF(OR($C99="n/a",$C99="na",$C99="not applicable"),1,0)</formula>
    </cfRule>
  </conditionalFormatting>
  <conditionalFormatting sqref="L100">
    <cfRule type="expression" dxfId="29" priority="22">
      <formula>IF(OR($C100="n/a",$C100="na",$C100="not applicable"),1,0)</formula>
    </cfRule>
  </conditionalFormatting>
  <conditionalFormatting sqref="L101">
    <cfRule type="expression" dxfId="28" priority="21">
      <formula>IF(OR($C101="n/a",$C101="na",$C101="not applicable"),1,0)</formula>
    </cfRule>
  </conditionalFormatting>
  <conditionalFormatting sqref="D153">
    <cfRule type="expression" dxfId="27" priority="20">
      <formula>IF(OR($C153="n/a",$C153="na",$C153="not applicable"),1,0)</formula>
    </cfRule>
  </conditionalFormatting>
  <conditionalFormatting sqref="D151">
    <cfRule type="expression" dxfId="26" priority="19">
      <formula>IF(OR($C151="n/a",$C151="na",$C151="not applicable"),1,0)</formula>
    </cfRule>
  </conditionalFormatting>
  <conditionalFormatting sqref="D150">
    <cfRule type="expression" dxfId="25" priority="18">
      <formula>IF(OR($C150="n/a",$C150="na",$C150="not applicable"),1,0)</formula>
    </cfRule>
  </conditionalFormatting>
  <conditionalFormatting sqref="D150">
    <cfRule type="expression" dxfId="24" priority="17">
      <formula>IF(OR($C150="n/a",$C150="na",$C150="not applicable"),1,0)</formula>
    </cfRule>
  </conditionalFormatting>
  <conditionalFormatting sqref="D150">
    <cfRule type="expression" dxfId="23" priority="16">
      <formula>IF(OR($C150="n/a",$C150="na",$C150="not applicable"),1,0)</formula>
    </cfRule>
  </conditionalFormatting>
  <conditionalFormatting sqref="G19:I19">
    <cfRule type="expression" dxfId="22" priority="9">
      <formula>IF($D19="n/a",1,0)</formula>
    </cfRule>
  </conditionalFormatting>
  <conditionalFormatting sqref="G20:I20">
    <cfRule type="expression" dxfId="21" priority="8">
      <formula>IF($D20="n/a",1,0)</formula>
    </cfRule>
  </conditionalFormatting>
  <conditionalFormatting sqref="G21:I21">
    <cfRule type="expression" dxfId="20" priority="7">
      <formula>IF($D21="n/a",1,0)</formula>
    </cfRule>
  </conditionalFormatting>
  <conditionalFormatting sqref="G22:I22">
    <cfRule type="expression" dxfId="19" priority="6">
      <formula>IF($D22="n/a",1,0)</formula>
    </cfRule>
  </conditionalFormatting>
  <conditionalFormatting sqref="G23:I23">
    <cfRule type="expression" dxfId="18" priority="5">
      <formula>IF($D23="n/a",1,0)</formula>
    </cfRule>
  </conditionalFormatting>
  <conditionalFormatting sqref="G24:I24">
    <cfRule type="expression" dxfId="17" priority="4">
      <formula>IF($D24="n/a",1,0)</formula>
    </cfRule>
  </conditionalFormatting>
  <conditionalFormatting sqref="G25:I25">
    <cfRule type="expression" dxfId="16" priority="3">
      <formula>IF($D25="n/a",1,0)</formula>
    </cfRule>
  </conditionalFormatting>
  <conditionalFormatting sqref="G26:I26">
    <cfRule type="expression" dxfId="15" priority="2">
      <formula>IF($D26="n/a",1,0)</formula>
    </cfRule>
  </conditionalFormatting>
  <conditionalFormatting sqref="G27:I27">
    <cfRule type="expression" dxfId="14" priority="1">
      <formula>IF($D27="n/a",1,0)</formula>
    </cfRule>
  </conditionalFormatting>
  <dataValidations count="2">
    <dataValidation type="list" allowBlank="1" showInputMessage="1" showErrorMessage="1" sqref="F234:H234" xr:uid="{00000000-0002-0000-0600-000000000000}">
      <formula1>"Already signed off,Agreed in principle"</formula1>
    </dataValidation>
    <dataValidation type="list" allowBlank="1" showInputMessage="1" showErrorMessage="1" sqref="J17:L30" xr:uid="{00000000-0002-0000-0600-000001000000}">
      <formula1>$O$16:$O$26</formula1>
    </dataValidation>
  </dataValidations>
  <hyperlinks>
    <hyperlink ref="H1:H3" location="'Home page'!A1" display="'Home page'!A1" xr:uid="{00000000-0004-0000-0600-000000000000}"/>
  </hyperlinks>
  <pageMargins left="0.7" right="0.7" top="0.75" bottom="0.75" header="0.3" footer="0.3"/>
  <pageSetup paperSize="8" scale="2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'C:\Users\jgartside\Documents\0 - Companies\IHRS-BEIS-IFC\Project\Form development\Testing\Wood Company-CP2 entry\[D02-Ph2AF-v0.1-WOOD.xlsx]HIDE-Drop downs'!#REF!</xm:f>
          </x14:formula1>
          <xm:sqref>F222 AB222 H222 J222 L222 N222 P222 R222 T222 V222 X222 Z222 AD222 AF222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W82"/>
  <sheetViews>
    <sheetView showRowColHeaders="0" zoomScale="80" zoomScaleNormal="80" workbookViewId="0"/>
  </sheetViews>
  <sheetFormatPr defaultColWidth="0" defaultRowHeight="15" customHeight="1" zeroHeight="1" x14ac:dyDescent="0.45"/>
  <cols>
    <col min="1" max="2" width="6.73046875" style="3" customWidth="1"/>
    <col min="3" max="3" width="21.265625" style="3" customWidth="1"/>
    <col min="4" max="4" width="24.73046875" style="3" customWidth="1"/>
    <col min="5" max="5" width="15.3984375" style="3" customWidth="1"/>
    <col min="6" max="6" width="17" style="3" customWidth="1"/>
    <col min="7" max="7" width="15.73046875" style="3" bestFit="1" customWidth="1"/>
    <col min="8" max="8" width="17.265625" style="3" customWidth="1"/>
    <col min="9" max="21" width="8.86328125" style="3" customWidth="1"/>
    <col min="22" max="16384" width="8.86328125" style="3" hidden="1"/>
  </cols>
  <sheetData>
    <row r="1" spans="1:23" ht="25.15" x14ac:dyDescent="0.7">
      <c r="A1" s="42"/>
      <c r="B1" s="42"/>
      <c r="C1" s="42"/>
      <c r="D1" s="43"/>
      <c r="E1" s="43"/>
      <c r="F1" s="44"/>
      <c r="G1" s="43"/>
      <c r="H1" s="43"/>
      <c r="I1" s="45"/>
      <c r="J1" s="177" t="s">
        <v>59</v>
      </c>
      <c r="K1" s="43"/>
      <c r="L1" s="43"/>
      <c r="N1" s="126" t="s">
        <v>76</v>
      </c>
      <c r="O1" s="107"/>
      <c r="P1" s="67"/>
      <c r="Q1" s="231" t="str">
        <f>'Home page'!$Y$1</f>
        <v/>
      </c>
      <c r="R1" s="43"/>
      <c r="S1" s="43"/>
      <c r="T1" s="4"/>
      <c r="U1" s="4"/>
      <c r="V1" s="27" t="s">
        <v>1142</v>
      </c>
      <c r="W1" s="43"/>
    </row>
    <row r="2" spans="1:23" ht="30" x14ac:dyDescent="0.45">
      <c r="A2" s="46"/>
      <c r="B2" s="46"/>
      <c r="C2" s="46"/>
      <c r="D2" s="61" t="s">
        <v>65</v>
      </c>
      <c r="E2" s="67"/>
      <c r="F2" s="45"/>
      <c r="G2" s="29"/>
      <c r="H2" s="43"/>
      <c r="I2" s="45"/>
      <c r="J2" s="43"/>
      <c r="K2" s="43"/>
      <c r="L2" s="43"/>
      <c r="M2" s="43"/>
      <c r="N2" s="128"/>
      <c r="O2" s="127"/>
      <c r="P2" s="47"/>
      <c r="Q2" s="67"/>
      <c r="R2" s="43"/>
      <c r="S2" s="43"/>
      <c r="T2" s="43"/>
      <c r="U2" s="43"/>
    </row>
    <row r="3" spans="1:23" ht="15" customHeight="1" x14ac:dyDescent="0.45">
      <c r="A3" s="46"/>
      <c r="B3" s="46"/>
      <c r="C3" s="46"/>
      <c r="D3" s="612" t="str">
        <f>'Home page'!H3</f>
        <v>Phase 2 Application Form</v>
      </c>
      <c r="E3" s="612"/>
      <c r="F3" s="612"/>
      <c r="G3" s="612"/>
      <c r="H3" s="43"/>
      <c r="I3" s="45"/>
      <c r="J3" s="43"/>
      <c r="K3" s="43"/>
      <c r="L3" s="43"/>
      <c r="M3" s="43"/>
      <c r="N3" s="112"/>
      <c r="O3" s="415" t="s">
        <v>623</v>
      </c>
      <c r="P3" s="415"/>
      <c r="Q3" s="415"/>
      <c r="R3" s="415"/>
      <c r="S3" s="43"/>
      <c r="T3" s="43"/>
      <c r="U3" s="43"/>
    </row>
    <row r="4" spans="1:23" ht="18.75" customHeight="1" x14ac:dyDescent="0.45">
      <c r="A4" s="46"/>
      <c r="B4" s="46"/>
      <c r="C4" s="46"/>
      <c r="D4" s="612"/>
      <c r="E4" s="612"/>
      <c r="F4" s="612"/>
      <c r="G4" s="612"/>
      <c r="H4" s="43"/>
      <c r="I4" s="45"/>
      <c r="J4" s="409" t="s">
        <v>740</v>
      </c>
      <c r="K4" s="409"/>
      <c r="L4" s="409"/>
      <c r="M4" s="43"/>
      <c r="N4" s="4"/>
      <c r="O4" s="415"/>
      <c r="P4" s="415"/>
      <c r="Q4" s="415"/>
      <c r="R4" s="415"/>
      <c r="S4" s="43"/>
      <c r="T4" s="43"/>
      <c r="U4" s="43"/>
    </row>
    <row r="5" spans="1:23" ht="17.25" customHeight="1" x14ac:dyDescent="0.45">
      <c r="A5" s="46"/>
      <c r="B5" s="49"/>
      <c r="C5" s="49"/>
      <c r="D5" s="50"/>
      <c r="E5" s="43"/>
      <c r="F5" s="48"/>
      <c r="G5" s="43"/>
      <c r="H5" s="43"/>
      <c r="I5" s="45"/>
      <c r="J5" s="409"/>
      <c r="K5" s="409"/>
      <c r="L5" s="409"/>
      <c r="M5" s="43"/>
      <c r="N5" s="4"/>
      <c r="O5" s="415"/>
      <c r="P5" s="415"/>
      <c r="Q5" s="415"/>
      <c r="R5" s="415"/>
      <c r="S5" s="43"/>
      <c r="T5" s="43"/>
      <c r="U5" s="43"/>
    </row>
    <row r="6" spans="1:23" ht="17.25" customHeight="1" x14ac:dyDescent="0.55000000000000004">
      <c r="A6" s="46"/>
      <c r="B6" s="178" t="str">
        <f>CONCATENATE('Home page'!L10,",  ",'Home page'!L13,",  ",'Home page'!L12)</f>
        <v>[Company name],  [Site name],  [Project title]</v>
      </c>
      <c r="C6" s="4"/>
      <c r="D6" s="50"/>
      <c r="E6" s="43"/>
      <c r="F6" s="48"/>
      <c r="G6" s="43"/>
      <c r="H6" s="43"/>
      <c r="I6" s="45"/>
      <c r="J6" s="409"/>
      <c r="K6" s="409"/>
      <c r="L6" s="409"/>
      <c r="M6" s="43"/>
      <c r="N6" s="4"/>
      <c r="O6" s="206"/>
      <c r="P6" s="206"/>
      <c r="Q6" s="206"/>
      <c r="R6" s="43"/>
      <c r="S6" s="43"/>
      <c r="T6" s="43"/>
      <c r="U6" s="43"/>
    </row>
    <row r="7" spans="1:23" ht="17.25" customHeight="1" x14ac:dyDescent="0.45">
      <c r="A7" s="46"/>
      <c r="B7" s="410" t="str">
        <f>'Home page'!H26</f>
        <v>Section 4 - Value for Money</v>
      </c>
      <c r="C7" s="410"/>
      <c r="D7" s="410"/>
      <c r="E7" s="410"/>
      <c r="F7" s="410"/>
      <c r="G7" s="43"/>
      <c r="H7" s="43"/>
      <c r="I7" s="45"/>
      <c r="J7" s="43"/>
      <c r="K7" s="43"/>
      <c r="L7" s="43"/>
      <c r="M7" s="43"/>
      <c r="N7" s="4"/>
      <c r="O7" s="206"/>
      <c r="P7" s="206"/>
      <c r="Q7" s="206"/>
      <c r="R7" s="43"/>
      <c r="S7" s="43"/>
      <c r="T7" s="43"/>
      <c r="U7" s="43"/>
    </row>
    <row r="8" spans="1:23" ht="17.25" customHeight="1" x14ac:dyDescent="0.45">
      <c r="A8" s="46"/>
      <c r="B8" s="410"/>
      <c r="C8" s="410"/>
      <c r="D8" s="410"/>
      <c r="E8" s="410"/>
      <c r="F8" s="410"/>
      <c r="G8" s="43"/>
      <c r="H8" s="43"/>
      <c r="I8" s="45"/>
      <c r="J8" s="43"/>
      <c r="K8" s="43"/>
      <c r="L8" s="43"/>
      <c r="M8" s="43"/>
      <c r="N8" s="4"/>
      <c r="O8" s="206"/>
      <c r="P8" s="206"/>
      <c r="Q8" s="206"/>
      <c r="R8" s="43"/>
      <c r="S8" s="43"/>
      <c r="T8" s="43"/>
      <c r="U8" s="43"/>
    </row>
    <row r="9" spans="1:23" ht="17.25" customHeight="1" x14ac:dyDescent="0.45">
      <c r="A9" s="46"/>
      <c r="B9" s="140"/>
      <c r="C9" s="140"/>
      <c r="D9" s="140"/>
      <c r="E9" s="140"/>
      <c r="F9" s="140"/>
      <c r="G9" s="43"/>
      <c r="H9" s="43"/>
      <c r="I9" s="45"/>
      <c r="J9" s="43"/>
      <c r="K9" s="43"/>
      <c r="L9" s="43"/>
      <c r="M9" s="43"/>
      <c r="N9" s="4"/>
      <c r="O9" s="206"/>
      <c r="P9" s="206"/>
      <c r="Q9" s="206"/>
      <c r="R9" s="43"/>
      <c r="S9" s="43"/>
      <c r="T9" s="43"/>
      <c r="U9" s="43"/>
    </row>
    <row r="10" spans="1:23" ht="17.25" customHeight="1" x14ac:dyDescent="0.45">
      <c r="A10" s="46"/>
      <c r="B10" s="613" t="s">
        <v>882</v>
      </c>
      <c r="C10" s="613"/>
      <c r="D10" s="613"/>
      <c r="E10" s="613"/>
      <c r="F10" s="613"/>
      <c r="G10" s="613"/>
      <c r="H10" s="613"/>
      <c r="I10" s="45"/>
      <c r="J10" s="43"/>
      <c r="K10" s="43"/>
      <c r="L10" s="43"/>
      <c r="M10" s="43"/>
      <c r="N10" s="4"/>
      <c r="O10" s="206"/>
      <c r="P10" s="206"/>
      <c r="Q10" s="206"/>
      <c r="R10" s="43"/>
      <c r="S10" s="43"/>
      <c r="T10" s="43"/>
      <c r="U10" s="43"/>
    </row>
    <row r="11" spans="1:23" ht="17.25" customHeight="1" x14ac:dyDescent="0.45">
      <c r="A11" s="46"/>
      <c r="B11" s="613"/>
      <c r="C11" s="613"/>
      <c r="D11" s="613"/>
      <c r="E11" s="613"/>
      <c r="F11" s="613"/>
      <c r="G11" s="613"/>
      <c r="H11" s="613"/>
      <c r="I11" s="45"/>
      <c r="J11" s="43"/>
      <c r="K11" s="43"/>
      <c r="L11" s="43"/>
      <c r="M11" s="43"/>
      <c r="N11"/>
      <c r="O11" s="206"/>
      <c r="P11" s="206"/>
      <c r="Q11" s="206"/>
      <c r="R11" s="43"/>
      <c r="S11" s="43"/>
      <c r="T11" s="43"/>
      <c r="U11" s="43"/>
    </row>
    <row r="12" spans="1:23" ht="14.45" customHeight="1" x14ac:dyDescent="0.45">
      <c r="A12" s="46"/>
      <c r="B12" s="49"/>
      <c r="C12" s="49"/>
      <c r="D12" s="50"/>
      <c r="E12" s="43"/>
      <c r="F12" s="48"/>
      <c r="G12" s="43"/>
      <c r="H12" s="43"/>
      <c r="I12" s="45"/>
      <c r="J12" s="43"/>
      <c r="K12" s="43"/>
      <c r="L12" s="43"/>
      <c r="M12" s="43"/>
      <c r="N12" s="43"/>
      <c r="O12" s="43"/>
      <c r="P12" s="43"/>
      <c r="Q12" s="43"/>
      <c r="R12" s="43"/>
      <c r="S12" s="43"/>
      <c r="T12" s="43"/>
      <c r="U12" s="43"/>
    </row>
    <row r="13" spans="1:23" ht="18" customHeight="1" x14ac:dyDescent="0.45">
      <c r="A13" s="52"/>
      <c r="B13" s="52"/>
      <c r="C13" s="611"/>
      <c r="D13" s="611"/>
      <c r="E13" s="611"/>
      <c r="F13" s="361"/>
      <c r="G13" s="43"/>
      <c r="H13" s="53"/>
      <c r="I13" s="45"/>
      <c r="J13" s="53"/>
      <c r="K13" s="53"/>
      <c r="L13" s="53"/>
      <c r="M13" s="53"/>
      <c r="N13" s="53"/>
      <c r="O13" s="53"/>
      <c r="P13" s="53"/>
      <c r="Q13" s="53"/>
      <c r="R13" s="53"/>
      <c r="S13" s="53"/>
      <c r="T13" s="53"/>
      <c r="U13" s="43"/>
    </row>
    <row r="14" spans="1:23" ht="18" customHeight="1" x14ac:dyDescent="0.45">
      <c r="A14" s="46"/>
      <c r="B14" s="152" t="s">
        <v>999</v>
      </c>
      <c r="C14" s="51"/>
      <c r="D14" s="362"/>
      <c r="E14" s="54" t="s">
        <v>1133</v>
      </c>
      <c r="F14" s="54" t="s">
        <v>1134</v>
      </c>
      <c r="G14" s="43"/>
      <c r="H14" s="4"/>
      <c r="I14" s="45"/>
      <c r="J14" s="43"/>
      <c r="K14" s="43"/>
      <c r="L14" s="43"/>
      <c r="M14" s="43"/>
      <c r="N14" s="43"/>
      <c r="O14" s="43"/>
      <c r="P14" s="43"/>
      <c r="Q14" s="43"/>
      <c r="R14" s="43"/>
      <c r="S14" s="43"/>
      <c r="T14" s="43"/>
      <c r="U14" s="43"/>
    </row>
    <row r="15" spans="1:23" ht="18" customHeight="1" x14ac:dyDescent="0.45">
      <c r="A15" s="46"/>
      <c r="B15" s="46"/>
      <c r="C15" s="215" t="s">
        <v>548</v>
      </c>
      <c r="D15" s="215"/>
      <c r="E15" s="55" t="s">
        <v>547</v>
      </c>
      <c r="F15" s="26"/>
      <c r="G15" s="43"/>
      <c r="H15" s="43"/>
      <c r="I15" s="45"/>
      <c r="J15" s="43"/>
      <c r="K15" s="43"/>
      <c r="L15" s="43"/>
      <c r="M15" s="43"/>
      <c r="N15" s="43"/>
      <c r="O15" s="43"/>
      <c r="P15" s="43"/>
      <c r="Q15" s="43"/>
      <c r="R15" s="43"/>
      <c r="S15" s="43"/>
      <c r="T15" s="43"/>
      <c r="U15" s="43"/>
    </row>
    <row r="16" spans="1:23" ht="18" customHeight="1" x14ac:dyDescent="0.45">
      <c r="A16" s="46"/>
      <c r="B16" s="46"/>
      <c r="C16" s="215" t="s">
        <v>85</v>
      </c>
      <c r="D16" s="43"/>
      <c r="E16" s="55" t="s">
        <v>547</v>
      </c>
      <c r="F16" s="24"/>
      <c r="G16" s="43"/>
      <c r="H16" s="43"/>
      <c r="I16" s="45"/>
      <c r="J16" s="43"/>
      <c r="K16" s="43"/>
      <c r="L16" s="43"/>
      <c r="M16" s="43"/>
      <c r="N16" s="43"/>
      <c r="O16" s="43"/>
      <c r="P16" s="43"/>
      <c r="Q16" s="43"/>
      <c r="R16" s="43"/>
      <c r="S16" s="43"/>
      <c r="T16" s="43"/>
      <c r="U16" s="43"/>
    </row>
    <row r="17" spans="1:21" ht="18" customHeight="1" x14ac:dyDescent="0.45">
      <c r="A17" s="46"/>
      <c r="B17" s="46"/>
      <c r="C17" s="215" t="s">
        <v>546</v>
      </c>
      <c r="D17" s="43"/>
      <c r="E17" s="55" t="s">
        <v>547</v>
      </c>
      <c r="F17" s="26"/>
      <c r="G17" s="43"/>
      <c r="H17" s="43"/>
      <c r="I17" s="45"/>
      <c r="J17" s="43"/>
      <c r="K17" s="43"/>
      <c r="L17" s="43"/>
      <c r="M17" s="43"/>
      <c r="N17" s="43"/>
      <c r="O17" s="43"/>
      <c r="P17" s="43"/>
      <c r="Q17" s="43"/>
      <c r="R17" s="43"/>
      <c r="S17" s="43"/>
      <c r="T17" s="43"/>
      <c r="U17" s="43"/>
    </row>
    <row r="18" spans="1:21" ht="18" customHeight="1" x14ac:dyDescent="0.45">
      <c r="A18" s="46"/>
      <c r="B18" s="46"/>
      <c r="C18" s="215" t="s">
        <v>614</v>
      </c>
      <c r="D18" s="43"/>
      <c r="E18" s="55" t="s">
        <v>68</v>
      </c>
      <c r="F18" s="26"/>
      <c r="G18" s="43"/>
      <c r="H18" s="43"/>
      <c r="I18" s="45"/>
      <c r="J18" s="43"/>
      <c r="K18" s="43"/>
      <c r="L18" s="43"/>
      <c r="M18" s="43"/>
      <c r="N18" s="43"/>
      <c r="O18" s="43"/>
      <c r="P18" s="43"/>
      <c r="Q18" s="43"/>
      <c r="R18" s="43"/>
      <c r="S18" s="43"/>
      <c r="T18" s="43"/>
      <c r="U18" s="43"/>
    </row>
    <row r="19" spans="1:21" ht="18" customHeight="1" x14ac:dyDescent="0.45">
      <c r="A19" s="46"/>
      <c r="B19" s="46"/>
      <c r="C19" s="215" t="s">
        <v>80</v>
      </c>
      <c r="D19" s="215"/>
      <c r="E19" s="55" t="s">
        <v>547</v>
      </c>
      <c r="F19" s="24"/>
      <c r="G19" s="43"/>
      <c r="H19" s="43"/>
      <c r="I19" s="45"/>
      <c r="J19" s="43"/>
      <c r="K19" s="43"/>
      <c r="L19" s="43"/>
      <c r="M19" s="43"/>
      <c r="N19" s="43"/>
      <c r="O19" s="43"/>
      <c r="P19" s="43"/>
      <c r="Q19" s="43"/>
      <c r="R19" s="43"/>
      <c r="S19" s="43"/>
      <c r="T19" s="43"/>
      <c r="U19" s="43"/>
    </row>
    <row r="20" spans="1:21" ht="18" customHeight="1" x14ac:dyDescent="0.45">
      <c r="A20" s="46"/>
      <c r="B20" s="46"/>
      <c r="C20" s="215" t="s">
        <v>550</v>
      </c>
      <c r="D20" s="215"/>
      <c r="E20" s="55" t="s">
        <v>68</v>
      </c>
      <c r="F20" s="363"/>
      <c r="G20" s="43"/>
      <c r="H20" s="43"/>
      <c r="I20" s="45"/>
      <c r="J20" s="43"/>
      <c r="K20" s="43"/>
      <c r="L20" s="43"/>
      <c r="M20" s="43"/>
      <c r="N20" s="43"/>
      <c r="O20" s="43"/>
      <c r="P20" s="43"/>
      <c r="Q20" s="43"/>
      <c r="R20" s="43"/>
      <c r="S20" s="43"/>
      <c r="T20" s="43"/>
      <c r="U20" s="43"/>
    </row>
    <row r="21" spans="1:21" ht="18" customHeight="1" x14ac:dyDescent="0.45">
      <c r="A21" s="46"/>
      <c r="B21" s="46"/>
      <c r="C21" s="215" t="s">
        <v>575</v>
      </c>
      <c r="D21" s="215"/>
      <c r="E21" s="55" t="s">
        <v>549</v>
      </c>
      <c r="F21" s="336"/>
      <c r="G21" s="43"/>
      <c r="H21" s="43"/>
      <c r="I21" s="45"/>
      <c r="J21" s="43"/>
      <c r="K21" s="43"/>
      <c r="L21" s="43"/>
      <c r="M21" s="43"/>
      <c r="N21" s="43"/>
      <c r="O21" s="43"/>
      <c r="P21" s="43"/>
      <c r="Q21" s="43"/>
      <c r="R21" s="43"/>
      <c r="S21" s="43"/>
      <c r="T21" s="43"/>
      <c r="U21" s="43"/>
    </row>
    <row r="22" spans="1:21" ht="18" customHeight="1" x14ac:dyDescent="0.45">
      <c r="A22" s="46"/>
      <c r="B22" s="46"/>
      <c r="C22" s="215" t="s">
        <v>1135</v>
      </c>
      <c r="D22" s="215"/>
      <c r="E22" s="55" t="s">
        <v>68</v>
      </c>
      <c r="F22" s="41"/>
      <c r="G22" s="43"/>
      <c r="H22" s="43"/>
      <c r="I22" s="45"/>
      <c r="J22" s="43"/>
      <c r="K22" s="43"/>
      <c r="L22" s="43"/>
      <c r="M22" s="43"/>
      <c r="N22" s="43"/>
      <c r="O22" s="43"/>
      <c r="P22" s="43"/>
      <c r="Q22" s="43"/>
      <c r="R22" s="43"/>
      <c r="S22" s="43"/>
      <c r="T22" s="43"/>
      <c r="U22" s="43"/>
    </row>
    <row r="23" spans="1:21" ht="18" customHeight="1" x14ac:dyDescent="0.45">
      <c r="A23" s="46"/>
      <c r="B23" s="46"/>
      <c r="C23" s="215" t="s">
        <v>1136</v>
      </c>
      <c r="D23" s="215"/>
      <c r="E23" s="55" t="s">
        <v>51</v>
      </c>
      <c r="F23" s="202"/>
      <c r="G23" s="43"/>
      <c r="H23" s="43"/>
      <c r="I23" s="45"/>
      <c r="J23" s="43"/>
      <c r="K23" s="43"/>
      <c r="L23" s="43"/>
      <c r="M23" s="43"/>
      <c r="N23" s="43"/>
      <c r="O23" s="43"/>
      <c r="P23" s="43"/>
      <c r="Q23" s="43"/>
      <c r="R23" s="43"/>
      <c r="S23" s="43"/>
      <c r="T23" s="43"/>
      <c r="U23" s="43"/>
    </row>
    <row r="24" spans="1:21" ht="18" customHeight="1" x14ac:dyDescent="0.45">
      <c r="A24" s="46"/>
      <c r="B24" s="46"/>
      <c r="C24" s="215" t="s">
        <v>1137</v>
      </c>
      <c r="D24" s="215"/>
      <c r="E24" s="55" t="s">
        <v>878</v>
      </c>
      <c r="F24" s="202"/>
      <c r="G24" s="43"/>
      <c r="H24" s="43"/>
      <c r="I24" s="45"/>
      <c r="J24" s="43"/>
      <c r="K24" s="43"/>
      <c r="L24" s="43"/>
      <c r="M24" s="43"/>
      <c r="N24" s="43"/>
      <c r="O24" s="43"/>
      <c r="P24" s="43"/>
      <c r="Q24" s="43"/>
      <c r="R24" s="43"/>
      <c r="S24" s="43"/>
      <c r="T24" s="43"/>
      <c r="U24" s="43"/>
    </row>
    <row r="25" spans="1:21" ht="18" customHeight="1" x14ac:dyDescent="0.45">
      <c r="A25" s="46"/>
      <c r="B25" s="46"/>
      <c r="C25" s="215" t="s">
        <v>1138</v>
      </c>
      <c r="D25" s="215"/>
      <c r="E25" s="55" t="s">
        <v>878</v>
      </c>
      <c r="F25" s="202"/>
      <c r="G25" s="43"/>
      <c r="H25" s="43"/>
      <c r="I25" s="45"/>
      <c r="J25" s="43"/>
      <c r="K25" s="43"/>
      <c r="L25" s="43"/>
      <c r="M25" s="43"/>
      <c r="N25" s="43"/>
      <c r="O25" s="43"/>
      <c r="P25" s="43"/>
      <c r="Q25" s="43"/>
      <c r="R25" s="43"/>
      <c r="S25" s="43"/>
      <c r="T25" s="43"/>
      <c r="U25" s="43"/>
    </row>
    <row r="26" spans="1:21" ht="18" customHeight="1" x14ac:dyDescent="0.45">
      <c r="A26" s="46"/>
      <c r="B26" s="46"/>
      <c r="C26" s="215" t="s">
        <v>1139</v>
      </c>
      <c r="D26" s="215"/>
      <c r="E26" s="55" t="s">
        <v>1140</v>
      </c>
      <c r="F26" s="202"/>
      <c r="G26" s="43"/>
      <c r="H26" s="43"/>
      <c r="I26" s="45"/>
      <c r="J26" s="43"/>
      <c r="K26" s="43"/>
      <c r="L26" s="43"/>
      <c r="M26" s="43"/>
      <c r="N26" s="43"/>
      <c r="O26" s="43"/>
      <c r="P26" s="43"/>
      <c r="Q26" s="43"/>
      <c r="R26" s="43"/>
      <c r="S26" s="43"/>
      <c r="T26" s="43"/>
      <c r="U26" s="43"/>
    </row>
    <row r="27" spans="1:21" ht="18" customHeight="1" x14ac:dyDescent="0.45">
      <c r="A27" s="46"/>
      <c r="B27" s="46"/>
      <c r="C27" s="215"/>
      <c r="D27" s="215"/>
      <c r="E27" s="43"/>
      <c r="F27" s="364"/>
      <c r="G27" s="43"/>
      <c r="H27" s="43"/>
      <c r="I27" s="45"/>
      <c r="J27" s="43"/>
      <c r="K27" s="43"/>
      <c r="L27" s="43"/>
      <c r="M27" s="43"/>
      <c r="N27" s="43"/>
      <c r="O27" s="43"/>
      <c r="P27" s="43"/>
      <c r="Q27" s="43"/>
      <c r="R27" s="43"/>
      <c r="S27" s="43"/>
      <c r="T27" s="43"/>
      <c r="U27" s="43"/>
    </row>
    <row r="28" spans="1:21" ht="18" customHeight="1" x14ac:dyDescent="0.45">
      <c r="A28" s="46"/>
      <c r="B28" s="152" t="s">
        <v>1000</v>
      </c>
      <c r="C28" s="56"/>
      <c r="D28" s="215"/>
      <c r="E28" s="43"/>
      <c r="F28" s="57"/>
      <c r="G28" s="43"/>
      <c r="H28" s="43"/>
      <c r="I28" s="45"/>
      <c r="J28" s="43"/>
      <c r="K28" s="43"/>
      <c r="L28" s="43"/>
      <c r="M28" s="43"/>
      <c r="N28" s="43"/>
      <c r="O28" s="43"/>
      <c r="P28" s="43"/>
      <c r="Q28" s="43"/>
      <c r="R28" s="43"/>
      <c r="S28" s="43"/>
      <c r="T28" s="43"/>
      <c r="U28" s="43"/>
    </row>
    <row r="29" spans="1:21" ht="18" customHeight="1" x14ac:dyDescent="0.45">
      <c r="A29" s="46"/>
      <c r="B29" s="46"/>
      <c r="C29" s="215" t="s">
        <v>572</v>
      </c>
      <c r="D29" s="215"/>
      <c r="E29" s="55" t="s">
        <v>25</v>
      </c>
      <c r="F29" s="202"/>
      <c r="G29" s="43"/>
      <c r="H29" s="43"/>
      <c r="I29" s="45"/>
      <c r="J29" s="43"/>
      <c r="K29" s="43"/>
      <c r="L29" s="43"/>
      <c r="M29" s="43"/>
      <c r="N29" s="43"/>
      <c r="O29" s="43"/>
      <c r="P29" s="43"/>
      <c r="Q29" s="43"/>
      <c r="R29" s="43"/>
      <c r="S29" s="43"/>
      <c r="T29" s="43"/>
      <c r="U29" s="43"/>
    </row>
    <row r="30" spans="1:21" ht="18" customHeight="1" x14ac:dyDescent="0.45">
      <c r="A30" s="46"/>
      <c r="B30" s="46"/>
      <c r="C30" s="215" t="s">
        <v>573</v>
      </c>
      <c r="D30" s="215"/>
      <c r="E30" s="55" t="s">
        <v>25</v>
      </c>
      <c r="F30" s="202"/>
      <c r="G30" s="43"/>
      <c r="H30" s="43"/>
      <c r="I30" s="45"/>
      <c r="J30" s="43"/>
      <c r="K30" s="43"/>
      <c r="L30" s="43"/>
      <c r="M30" s="43"/>
      <c r="N30" s="43"/>
      <c r="O30" s="43"/>
      <c r="P30" s="43"/>
      <c r="Q30" s="43"/>
      <c r="R30" s="43"/>
      <c r="S30" s="43"/>
      <c r="T30" s="43"/>
      <c r="U30" s="43"/>
    </row>
    <row r="31" spans="1:21" ht="18" customHeight="1" x14ac:dyDescent="0.45">
      <c r="A31" s="46"/>
      <c r="B31" s="46"/>
      <c r="C31" s="215" t="s">
        <v>574</v>
      </c>
      <c r="D31" s="215"/>
      <c r="E31" s="55" t="s">
        <v>25</v>
      </c>
      <c r="F31" s="202"/>
      <c r="G31" s="43"/>
      <c r="H31" s="43"/>
      <c r="I31" s="45"/>
      <c r="J31" s="43"/>
      <c r="K31" s="43"/>
      <c r="L31" s="43"/>
      <c r="M31" s="43"/>
      <c r="N31" s="43"/>
      <c r="O31" s="43"/>
      <c r="P31" s="43"/>
      <c r="Q31" s="43"/>
      <c r="R31" s="43"/>
      <c r="S31" s="43"/>
      <c r="T31" s="43"/>
      <c r="U31" s="43"/>
    </row>
    <row r="32" spans="1:21" ht="18" customHeight="1" x14ac:dyDescent="0.45">
      <c r="A32" s="46"/>
      <c r="B32" s="46"/>
      <c r="C32" s="215" t="s">
        <v>569</v>
      </c>
      <c r="D32" s="215"/>
      <c r="E32" s="55" t="s">
        <v>25</v>
      </c>
      <c r="F32" s="202"/>
      <c r="G32" s="43"/>
      <c r="H32" s="43"/>
      <c r="I32" s="45"/>
      <c r="J32" s="43"/>
      <c r="K32" s="43"/>
      <c r="L32" s="43"/>
      <c r="M32" s="43"/>
      <c r="N32" s="43"/>
      <c r="O32" s="43"/>
      <c r="P32" s="43"/>
      <c r="Q32" s="43"/>
      <c r="R32" s="43"/>
      <c r="S32" s="43"/>
      <c r="T32" s="43"/>
      <c r="U32" s="43"/>
    </row>
    <row r="33" spans="1:21" ht="18" customHeight="1" x14ac:dyDescent="0.45">
      <c r="A33" s="46"/>
      <c r="B33" s="46"/>
      <c r="C33" s="215" t="s">
        <v>568</v>
      </c>
      <c r="D33" s="215"/>
      <c r="E33" s="55" t="s">
        <v>25</v>
      </c>
      <c r="F33" s="202"/>
      <c r="G33" s="43"/>
      <c r="H33" s="43"/>
      <c r="I33" s="45"/>
      <c r="J33" s="43"/>
      <c r="K33" s="43"/>
      <c r="L33" s="43"/>
      <c r="M33" s="43"/>
      <c r="N33" s="43"/>
      <c r="O33" s="43"/>
      <c r="P33" s="43"/>
      <c r="Q33" s="43"/>
      <c r="R33" s="43"/>
      <c r="S33" s="43"/>
      <c r="T33" s="43"/>
      <c r="U33" s="43"/>
    </row>
    <row r="34" spans="1:21" ht="18" customHeight="1" x14ac:dyDescent="0.45">
      <c r="A34" s="46"/>
      <c r="B34" s="46"/>
      <c r="C34" s="215" t="s">
        <v>567</v>
      </c>
      <c r="D34" s="215"/>
      <c r="E34" s="55" t="s">
        <v>25</v>
      </c>
      <c r="F34" s="202"/>
      <c r="G34" s="43"/>
      <c r="H34" s="43"/>
      <c r="I34" s="45"/>
      <c r="J34" s="43"/>
      <c r="K34" s="43"/>
      <c r="L34" s="43"/>
      <c r="M34" s="43"/>
      <c r="N34" s="43"/>
      <c r="O34" s="43"/>
      <c r="P34" s="43"/>
      <c r="Q34" s="43"/>
      <c r="R34" s="43"/>
      <c r="S34" s="43"/>
      <c r="T34" s="43"/>
      <c r="U34" s="43"/>
    </row>
    <row r="35" spans="1:21" ht="18" customHeight="1" x14ac:dyDescent="0.45">
      <c r="A35" s="46"/>
      <c r="B35" s="46"/>
      <c r="C35" s="215"/>
      <c r="D35" s="215"/>
      <c r="E35" s="43"/>
      <c r="F35" s="57"/>
      <c r="G35" s="43"/>
      <c r="H35" s="43"/>
      <c r="I35" s="45"/>
      <c r="J35" s="43"/>
      <c r="K35" s="43"/>
      <c r="L35" s="43"/>
      <c r="M35" s="43"/>
      <c r="N35" s="43"/>
      <c r="O35" s="43"/>
      <c r="P35" s="43"/>
      <c r="Q35" s="43"/>
      <c r="R35" s="43"/>
      <c r="S35" s="43"/>
      <c r="T35" s="43"/>
      <c r="U35" s="43"/>
    </row>
    <row r="36" spans="1:21" ht="18" customHeight="1" x14ac:dyDescent="0.45">
      <c r="A36" s="46"/>
      <c r="B36" s="152" t="s">
        <v>1001</v>
      </c>
      <c r="C36" s="56"/>
      <c r="D36" s="215"/>
      <c r="E36" s="43"/>
      <c r="F36" s="57"/>
      <c r="G36" s="43"/>
      <c r="H36" s="43"/>
      <c r="I36" s="45"/>
      <c r="J36" s="43"/>
      <c r="K36" s="43"/>
      <c r="L36" s="43"/>
      <c r="M36" s="43"/>
      <c r="N36" s="43"/>
      <c r="O36" s="43"/>
      <c r="P36" s="43"/>
      <c r="Q36" s="43"/>
      <c r="R36" s="43"/>
      <c r="S36" s="43"/>
      <c r="T36" s="43"/>
      <c r="U36" s="43"/>
    </row>
    <row r="37" spans="1:21" ht="18" customHeight="1" x14ac:dyDescent="0.45">
      <c r="A37" s="46"/>
      <c r="B37" s="46"/>
      <c r="C37" s="365" t="s">
        <v>1061</v>
      </c>
      <c r="D37" s="366"/>
      <c r="E37" s="55" t="s">
        <v>50</v>
      </c>
      <c r="F37" s="367"/>
      <c r="G37" s="43"/>
      <c r="H37" s="43"/>
      <c r="I37" s="45"/>
      <c r="J37" s="43"/>
      <c r="K37" s="43"/>
      <c r="L37" s="43"/>
      <c r="M37" s="43"/>
      <c r="N37" s="43"/>
      <c r="O37" s="43"/>
      <c r="P37" s="43"/>
      <c r="Q37" s="43"/>
      <c r="R37" s="43"/>
      <c r="S37" s="43"/>
      <c r="T37" s="43"/>
      <c r="U37" s="43"/>
    </row>
    <row r="38" spans="1:21" ht="18" customHeight="1" x14ac:dyDescent="0.45">
      <c r="A38" s="46"/>
      <c r="B38" s="46"/>
      <c r="C38" s="215" t="s">
        <v>21</v>
      </c>
      <c r="D38" s="215"/>
      <c r="E38" s="55" t="s">
        <v>50</v>
      </c>
      <c r="F38" s="367"/>
      <c r="G38" s="43"/>
      <c r="H38" s="43"/>
      <c r="I38" s="45"/>
      <c r="J38" s="43"/>
      <c r="K38" s="43"/>
      <c r="L38" s="43"/>
      <c r="M38" s="43"/>
      <c r="N38" s="43"/>
      <c r="O38" s="43"/>
      <c r="P38" s="43"/>
      <c r="Q38" s="43"/>
      <c r="R38" s="43"/>
      <c r="S38" s="43"/>
      <c r="T38" s="43"/>
      <c r="U38" s="43"/>
    </row>
    <row r="39" spans="1:21" ht="18" customHeight="1" x14ac:dyDescent="0.45">
      <c r="A39" s="46"/>
      <c r="B39" s="46"/>
      <c r="C39" s="215" t="s">
        <v>34</v>
      </c>
      <c r="D39" s="215"/>
      <c r="E39" s="55" t="s">
        <v>50</v>
      </c>
      <c r="F39" s="367"/>
      <c r="G39" s="43"/>
      <c r="H39" s="43"/>
      <c r="I39" s="45"/>
      <c r="J39" s="43"/>
      <c r="K39" s="43"/>
      <c r="L39" s="43"/>
      <c r="M39" s="43"/>
      <c r="N39" s="43"/>
      <c r="O39" s="43"/>
      <c r="P39" s="43"/>
      <c r="Q39" s="43"/>
      <c r="R39" s="43"/>
      <c r="S39" s="43"/>
      <c r="T39" s="43"/>
      <c r="U39" s="43"/>
    </row>
    <row r="40" spans="1:21" ht="18" customHeight="1" x14ac:dyDescent="0.45">
      <c r="A40" s="46"/>
      <c r="B40" s="46"/>
      <c r="C40" s="215" t="s">
        <v>6</v>
      </c>
      <c r="D40" s="215"/>
      <c r="E40" s="55" t="s">
        <v>50</v>
      </c>
      <c r="F40" s="367"/>
      <c r="G40" s="43"/>
      <c r="H40" s="43"/>
      <c r="I40" s="45"/>
      <c r="J40" s="43"/>
      <c r="K40" s="43"/>
      <c r="L40" s="43"/>
      <c r="M40" s="43"/>
      <c r="N40" s="43"/>
      <c r="O40" s="43"/>
      <c r="P40" s="43"/>
      <c r="Q40" s="43"/>
      <c r="R40" s="43"/>
      <c r="S40" s="43"/>
      <c r="T40" s="43"/>
      <c r="U40" s="43"/>
    </row>
    <row r="41" spans="1:21" ht="18" customHeight="1" x14ac:dyDescent="0.45">
      <c r="A41" s="46"/>
      <c r="B41" s="46"/>
      <c r="C41" s="215" t="s">
        <v>35</v>
      </c>
      <c r="D41" s="215"/>
      <c r="E41" s="55" t="s">
        <v>50</v>
      </c>
      <c r="F41" s="367"/>
      <c r="G41" s="43"/>
      <c r="H41" s="43"/>
      <c r="I41" s="45"/>
      <c r="J41" s="43"/>
      <c r="K41" s="43"/>
      <c r="L41" s="43"/>
      <c r="M41" s="43"/>
      <c r="N41" s="43"/>
      <c r="O41" s="43"/>
      <c r="P41" s="43"/>
      <c r="Q41" s="43"/>
      <c r="R41" s="43"/>
      <c r="S41" s="43"/>
      <c r="T41" s="43"/>
      <c r="U41" s="43"/>
    </row>
    <row r="42" spans="1:21" ht="18" customHeight="1" x14ac:dyDescent="0.45">
      <c r="A42" s="46"/>
      <c r="B42" s="46"/>
      <c r="C42" s="215" t="s">
        <v>16</v>
      </c>
      <c r="D42" s="215"/>
      <c r="E42" s="55" t="s">
        <v>50</v>
      </c>
      <c r="F42" s="367"/>
      <c r="G42" s="43"/>
      <c r="H42" s="43"/>
      <c r="I42" s="45"/>
      <c r="J42" s="43"/>
      <c r="K42" s="43"/>
      <c r="L42" s="43"/>
      <c r="M42" s="43"/>
      <c r="N42" s="43"/>
      <c r="O42" s="43"/>
      <c r="P42" s="43"/>
      <c r="Q42" s="43"/>
      <c r="R42" s="43"/>
      <c r="S42" s="43"/>
      <c r="T42" s="43"/>
      <c r="U42" s="43"/>
    </row>
    <row r="43" spans="1:21" ht="18" customHeight="1" x14ac:dyDescent="0.45">
      <c r="A43" s="46"/>
      <c r="B43" s="46"/>
      <c r="C43" s="215" t="s">
        <v>19</v>
      </c>
      <c r="D43" s="215"/>
      <c r="E43" s="55" t="s">
        <v>50</v>
      </c>
      <c r="F43" s="367"/>
      <c r="G43" s="43"/>
      <c r="H43" s="43"/>
      <c r="I43" s="45"/>
      <c r="J43" s="43"/>
      <c r="K43" s="43"/>
      <c r="L43" s="43"/>
      <c r="M43" s="43"/>
      <c r="N43" s="43"/>
      <c r="O43" s="43"/>
      <c r="P43" s="43"/>
      <c r="Q43" s="43"/>
      <c r="R43" s="43"/>
      <c r="S43" s="43"/>
      <c r="T43" s="43"/>
      <c r="U43" s="43"/>
    </row>
    <row r="44" spans="1:21" ht="18" customHeight="1" x14ac:dyDescent="0.45">
      <c r="A44" s="46"/>
      <c r="B44" s="46"/>
      <c r="C44" s="215" t="s">
        <v>551</v>
      </c>
      <c r="D44" s="215"/>
      <c r="E44" s="55" t="s">
        <v>50</v>
      </c>
      <c r="F44" s="25"/>
      <c r="G44" s="43"/>
      <c r="H44" s="43"/>
      <c r="I44" s="45"/>
      <c r="J44" s="43"/>
      <c r="K44" s="43"/>
      <c r="L44" s="43"/>
      <c r="M44" s="43"/>
      <c r="N44" s="43"/>
      <c r="O44" s="43"/>
      <c r="P44" s="43"/>
      <c r="Q44" s="43"/>
      <c r="R44" s="43"/>
      <c r="S44" s="43"/>
      <c r="T44" s="43"/>
      <c r="U44" s="43"/>
    </row>
    <row r="45" spans="1:21" ht="18" customHeight="1" x14ac:dyDescent="0.45">
      <c r="A45" s="46"/>
      <c r="B45" s="46"/>
      <c r="C45" s="215"/>
      <c r="D45" s="215"/>
      <c r="E45" s="43"/>
      <c r="F45" s="43"/>
      <c r="G45" s="43"/>
      <c r="H45" s="43"/>
      <c r="I45" s="45"/>
      <c r="J45" s="43"/>
      <c r="K45" s="43"/>
      <c r="L45" s="43"/>
      <c r="M45" s="43"/>
      <c r="N45" s="43"/>
      <c r="O45" s="43"/>
      <c r="P45" s="43"/>
      <c r="Q45" s="43"/>
      <c r="R45" s="43"/>
      <c r="S45" s="43"/>
      <c r="T45" s="43"/>
      <c r="U45" s="43"/>
    </row>
    <row r="46" spans="1:21" ht="18" customHeight="1" x14ac:dyDescent="0.45">
      <c r="A46" s="46"/>
      <c r="B46" s="152" t="s">
        <v>1002</v>
      </c>
      <c r="C46" s="56"/>
      <c r="D46" s="215"/>
      <c r="E46" s="43"/>
      <c r="F46" s="58"/>
      <c r="G46" s="43"/>
      <c r="H46" s="43"/>
      <c r="I46" s="45"/>
      <c r="J46" s="43"/>
      <c r="K46" s="43"/>
      <c r="L46" s="43"/>
      <c r="M46" s="43"/>
      <c r="N46" s="43"/>
      <c r="O46" s="43"/>
      <c r="P46" s="43"/>
      <c r="Q46" s="43"/>
      <c r="R46" s="43"/>
      <c r="S46" s="43"/>
      <c r="T46" s="43"/>
      <c r="U46" s="43"/>
    </row>
    <row r="47" spans="1:21" ht="18" customHeight="1" x14ac:dyDescent="0.45">
      <c r="A47" s="46"/>
      <c r="B47" s="46"/>
      <c r="C47" s="215" t="s">
        <v>559</v>
      </c>
      <c r="D47" s="215"/>
      <c r="E47" s="55" t="s">
        <v>25</v>
      </c>
      <c r="F47" s="23"/>
      <c r="G47" s="43"/>
      <c r="H47" s="43"/>
      <c r="I47" s="45"/>
      <c r="J47" s="43"/>
      <c r="K47" s="43"/>
      <c r="L47" s="43"/>
      <c r="M47" s="43"/>
      <c r="N47" s="43"/>
      <c r="O47" s="43"/>
      <c r="P47" s="43"/>
      <c r="Q47" s="43"/>
      <c r="R47" s="43"/>
      <c r="S47" s="43"/>
      <c r="T47" s="43"/>
      <c r="U47" s="43"/>
    </row>
    <row r="48" spans="1:21" ht="18" customHeight="1" x14ac:dyDescent="0.45">
      <c r="A48" s="46"/>
      <c r="B48" s="46"/>
      <c r="C48" s="215" t="s">
        <v>1141</v>
      </c>
      <c r="D48" s="215"/>
      <c r="E48" s="55" t="s">
        <v>50</v>
      </c>
      <c r="F48" s="24"/>
      <c r="G48" s="43"/>
      <c r="H48" s="43"/>
      <c r="I48" s="45"/>
      <c r="J48" s="43"/>
      <c r="K48" s="43"/>
      <c r="L48" s="43"/>
      <c r="M48" s="43"/>
      <c r="N48" s="43"/>
      <c r="O48" s="43"/>
      <c r="P48" s="43"/>
      <c r="Q48" s="43"/>
      <c r="R48" s="43"/>
      <c r="S48" s="43"/>
      <c r="T48" s="43"/>
      <c r="U48" s="43"/>
    </row>
    <row r="49" spans="1:21" ht="18" customHeight="1" x14ac:dyDescent="0.45">
      <c r="A49" s="46"/>
      <c r="B49" s="46"/>
      <c r="C49" s="215" t="s">
        <v>551</v>
      </c>
      <c r="D49" s="215"/>
      <c r="E49" s="55" t="s">
        <v>50</v>
      </c>
      <c r="F49" s="25"/>
      <c r="G49" s="43"/>
      <c r="H49" s="43"/>
      <c r="I49" s="45"/>
      <c r="J49" s="43"/>
      <c r="K49" s="43"/>
      <c r="L49" s="43"/>
      <c r="M49" s="43"/>
      <c r="N49" s="43"/>
      <c r="O49" s="43"/>
      <c r="P49" s="43"/>
      <c r="Q49" s="43"/>
      <c r="R49" s="43"/>
      <c r="S49" s="43"/>
      <c r="T49" s="43"/>
      <c r="U49" s="43"/>
    </row>
    <row r="50" spans="1:21" ht="18" customHeight="1" x14ac:dyDescent="0.45">
      <c r="A50" s="46"/>
      <c r="B50" s="46"/>
      <c r="C50" s="215" t="s">
        <v>571</v>
      </c>
      <c r="D50" s="215"/>
      <c r="E50" s="55" t="s">
        <v>50</v>
      </c>
      <c r="F50" s="25"/>
      <c r="G50" s="43"/>
      <c r="H50" s="43"/>
      <c r="I50" s="45"/>
      <c r="J50" s="43"/>
      <c r="K50" s="43"/>
      <c r="L50" s="43"/>
      <c r="M50" s="43"/>
      <c r="N50" s="43"/>
      <c r="O50" s="43"/>
      <c r="P50" s="43"/>
      <c r="Q50" s="43"/>
      <c r="R50" s="43"/>
      <c r="S50" s="43"/>
      <c r="T50" s="43"/>
      <c r="U50" s="43"/>
    </row>
    <row r="51" spans="1:21" ht="18.75" customHeight="1" x14ac:dyDescent="0.45">
      <c r="A51" s="46"/>
      <c r="B51" s="46"/>
      <c r="C51" s="215" t="s">
        <v>552</v>
      </c>
      <c r="D51" s="215"/>
      <c r="E51" s="55" t="s">
        <v>68</v>
      </c>
      <c r="F51" s="24"/>
      <c r="G51" s="43"/>
      <c r="H51" s="43"/>
      <c r="I51" s="45"/>
      <c r="J51" s="43"/>
      <c r="K51" s="43"/>
      <c r="L51" s="43"/>
      <c r="M51" s="43"/>
      <c r="N51" s="43"/>
      <c r="O51" s="43"/>
      <c r="P51" s="43"/>
      <c r="Q51" s="43"/>
      <c r="R51" s="43"/>
      <c r="S51" s="43"/>
      <c r="T51" s="43"/>
      <c r="U51" s="43"/>
    </row>
    <row r="52" spans="1:21" ht="18.75" customHeight="1" x14ac:dyDescent="0.45">
      <c r="A52" s="46"/>
      <c r="B52" s="46"/>
      <c r="C52" s="215" t="s">
        <v>553</v>
      </c>
      <c r="D52" s="215"/>
      <c r="E52" s="55" t="s">
        <v>50</v>
      </c>
      <c r="F52" s="25"/>
      <c r="G52" s="43"/>
      <c r="H52" s="43"/>
      <c r="I52" s="45"/>
      <c r="J52" s="43"/>
      <c r="K52" s="43"/>
      <c r="L52" s="43"/>
      <c r="M52" s="43"/>
      <c r="N52" s="43"/>
      <c r="O52" s="43"/>
      <c r="P52" s="43"/>
      <c r="Q52" s="43"/>
      <c r="R52" s="43"/>
      <c r="S52" s="43"/>
      <c r="T52" s="43"/>
      <c r="U52" s="43"/>
    </row>
    <row r="53" spans="1:21" ht="18.75" customHeight="1" x14ac:dyDescent="0.45">
      <c r="A53" s="46"/>
      <c r="B53" s="46"/>
      <c r="C53" s="215" t="s">
        <v>52</v>
      </c>
      <c r="D53" s="215"/>
      <c r="E53" s="55" t="s">
        <v>51</v>
      </c>
      <c r="F53" s="26"/>
      <c r="G53" s="43"/>
      <c r="H53" s="43"/>
      <c r="I53" s="45"/>
      <c r="J53" s="43"/>
      <c r="K53" s="43"/>
      <c r="L53" s="43"/>
      <c r="M53" s="43"/>
      <c r="N53" s="43"/>
      <c r="O53" s="43"/>
      <c r="P53" s="43"/>
      <c r="Q53" s="43"/>
      <c r="R53" s="43"/>
      <c r="S53" s="43"/>
      <c r="T53" s="43"/>
      <c r="U53" s="43"/>
    </row>
    <row r="54" spans="1:21" ht="18.75" customHeight="1" x14ac:dyDescent="0.45">
      <c r="A54" s="46"/>
      <c r="B54" s="46"/>
      <c r="C54" s="215" t="s">
        <v>570</v>
      </c>
      <c r="D54" s="215"/>
      <c r="E54" s="55" t="s">
        <v>51</v>
      </c>
      <c r="F54" s="24"/>
      <c r="G54" s="43"/>
      <c r="H54" s="43"/>
      <c r="I54" s="45"/>
      <c r="J54" s="43"/>
      <c r="K54" s="43"/>
      <c r="L54" s="43"/>
      <c r="M54" s="43"/>
      <c r="N54" s="43"/>
      <c r="O54" s="43"/>
      <c r="P54" s="43"/>
      <c r="Q54" s="43"/>
      <c r="R54" s="43"/>
      <c r="S54" s="43"/>
      <c r="T54" s="43"/>
      <c r="U54" s="43"/>
    </row>
    <row r="55" spans="1:21" ht="18.75" customHeight="1" x14ac:dyDescent="0.45">
      <c r="A55" s="46"/>
      <c r="B55" s="46"/>
      <c r="C55" s="215" t="s">
        <v>554</v>
      </c>
      <c r="D55" s="215"/>
      <c r="E55" s="55" t="s">
        <v>556</v>
      </c>
      <c r="F55" s="24"/>
      <c r="G55" s="43"/>
      <c r="H55" s="43"/>
      <c r="I55" s="45"/>
      <c r="J55" s="43"/>
      <c r="K55" s="43"/>
      <c r="L55" s="43"/>
      <c r="M55" s="43"/>
      <c r="N55" s="43"/>
      <c r="O55" s="43"/>
      <c r="P55" s="43"/>
      <c r="Q55" s="43"/>
      <c r="R55" s="43"/>
      <c r="S55" s="43"/>
      <c r="T55" s="43"/>
      <c r="U55" s="43"/>
    </row>
    <row r="56" spans="1:21" ht="18.75" customHeight="1" x14ac:dyDescent="0.45">
      <c r="A56" s="46"/>
      <c r="B56" s="46"/>
      <c r="C56" s="215" t="s">
        <v>613</v>
      </c>
      <c r="D56" s="215"/>
      <c r="E56" s="55" t="s">
        <v>558</v>
      </c>
      <c r="F56" s="24"/>
      <c r="G56" s="43"/>
      <c r="H56" s="43"/>
      <c r="I56" s="45"/>
      <c r="J56" s="43"/>
      <c r="K56" s="43"/>
      <c r="L56" s="43"/>
      <c r="M56" s="43"/>
      <c r="N56" s="43"/>
      <c r="O56" s="43"/>
      <c r="P56" s="43"/>
      <c r="Q56" s="43"/>
      <c r="R56" s="43"/>
      <c r="S56" s="43"/>
      <c r="T56" s="43"/>
      <c r="U56" s="43"/>
    </row>
    <row r="57" spans="1:21" ht="18.75" customHeight="1" x14ac:dyDescent="0.45">
      <c r="A57" s="46"/>
      <c r="B57" s="46"/>
      <c r="C57" s="215" t="s">
        <v>576</v>
      </c>
      <c r="D57" s="215"/>
      <c r="E57" s="55" t="s">
        <v>555</v>
      </c>
      <c r="F57" s="24"/>
      <c r="G57" s="43"/>
      <c r="H57" s="43"/>
      <c r="I57" s="45"/>
      <c r="J57" s="43"/>
      <c r="K57" s="43"/>
      <c r="L57" s="43"/>
      <c r="M57" s="43"/>
      <c r="N57" s="43"/>
      <c r="O57" s="43"/>
      <c r="P57" s="43"/>
      <c r="Q57" s="43"/>
      <c r="R57" s="43"/>
      <c r="S57" s="43"/>
      <c r="T57" s="43"/>
      <c r="U57" s="43"/>
    </row>
    <row r="58" spans="1:21" ht="18.75" customHeight="1" x14ac:dyDescent="0.45">
      <c r="A58" s="46"/>
      <c r="B58" s="46"/>
      <c r="C58" s="215" t="s">
        <v>13</v>
      </c>
      <c r="D58" s="215"/>
      <c r="E58" s="55" t="s">
        <v>560</v>
      </c>
      <c r="F58" s="368"/>
      <c r="G58" s="43"/>
      <c r="H58" s="43"/>
      <c r="I58" s="45"/>
      <c r="J58" s="43"/>
      <c r="K58" s="43"/>
      <c r="L58" s="43"/>
      <c r="M58" s="43"/>
      <c r="N58" s="43"/>
      <c r="O58" s="43"/>
      <c r="P58" s="43"/>
      <c r="Q58" s="43"/>
      <c r="R58" s="43"/>
      <c r="S58" s="43"/>
      <c r="T58" s="43"/>
      <c r="U58" s="43"/>
    </row>
    <row r="59" spans="1:21" ht="18.75" customHeight="1" x14ac:dyDescent="0.45">
      <c r="A59" s="46"/>
      <c r="B59" s="46"/>
      <c r="C59" s="43"/>
      <c r="D59" s="43"/>
      <c r="E59" s="43"/>
      <c r="F59" s="43"/>
      <c r="G59" s="43"/>
      <c r="H59" s="43"/>
      <c r="I59" s="45"/>
      <c r="J59" s="43"/>
      <c r="K59" s="43"/>
      <c r="L59" s="43"/>
      <c r="M59" s="43"/>
      <c r="N59" s="43"/>
      <c r="O59" s="43"/>
      <c r="P59" s="43"/>
      <c r="Q59" s="43"/>
      <c r="R59" s="43"/>
      <c r="S59" s="43"/>
      <c r="T59" s="43"/>
      <c r="U59" s="43"/>
    </row>
    <row r="60" spans="1:21" ht="75.75" customHeight="1" x14ac:dyDescent="0.45">
      <c r="A60" s="43"/>
      <c r="B60" s="43"/>
      <c r="C60" s="370" t="s">
        <v>557</v>
      </c>
      <c r="D60" s="370" t="s">
        <v>66</v>
      </c>
      <c r="E60" s="370" t="s">
        <v>17</v>
      </c>
      <c r="F60" s="370" t="s">
        <v>18</v>
      </c>
      <c r="G60" s="370" t="s">
        <v>610</v>
      </c>
      <c r="H60" s="4"/>
      <c r="I60" s="43"/>
      <c r="J60" s="43"/>
      <c r="K60" s="43"/>
      <c r="L60" s="43"/>
      <c r="M60" s="43"/>
      <c r="N60" s="43"/>
      <c r="O60" s="43"/>
      <c r="P60" s="43"/>
      <c r="Q60" s="43"/>
      <c r="R60" s="43"/>
      <c r="S60" s="43"/>
      <c r="T60" s="43"/>
      <c r="U60" s="43"/>
    </row>
    <row r="61" spans="1:21" ht="18.75" customHeight="1" x14ac:dyDescent="0.45">
      <c r="A61" s="59"/>
      <c r="B61" s="59"/>
      <c r="C61" s="371" t="s">
        <v>44</v>
      </c>
      <c r="D61" s="372" t="s">
        <v>1202</v>
      </c>
      <c r="E61" s="179" t="s">
        <v>1202</v>
      </c>
      <c r="F61" s="373" t="str">
        <f t="shared" ref="F61:F66" si="0">IFERROR(G61/E61,"")</f>
        <v/>
      </c>
      <c r="G61" s="179"/>
      <c r="H61" s="4"/>
      <c r="I61" s="43"/>
      <c r="J61" s="43"/>
      <c r="K61" s="43"/>
      <c r="L61" s="43"/>
      <c r="M61" s="43"/>
      <c r="N61" s="43"/>
      <c r="O61" s="43"/>
      <c r="P61" s="43"/>
      <c r="Q61" s="43"/>
      <c r="R61" s="43"/>
      <c r="S61" s="43"/>
      <c r="T61" s="43"/>
      <c r="U61" s="43"/>
    </row>
    <row r="62" spans="1:21" ht="18.75" customHeight="1" x14ac:dyDescent="0.45">
      <c r="A62" s="46"/>
      <c r="B62" s="46"/>
      <c r="C62" s="371" t="s">
        <v>45</v>
      </c>
      <c r="D62" s="372" t="s">
        <v>1202</v>
      </c>
      <c r="E62" s="179" t="s">
        <v>1202</v>
      </c>
      <c r="F62" s="373" t="str">
        <f t="shared" si="0"/>
        <v/>
      </c>
      <c r="G62" s="179"/>
      <c r="H62" s="4"/>
      <c r="I62" s="43"/>
      <c r="J62" s="43"/>
      <c r="K62" s="43"/>
      <c r="L62" s="43"/>
      <c r="M62" s="43"/>
      <c r="N62" s="43"/>
      <c r="O62" s="43"/>
      <c r="P62" s="43"/>
      <c r="Q62" s="43"/>
      <c r="R62" s="43"/>
      <c r="S62" s="43"/>
      <c r="T62" s="43"/>
      <c r="U62" s="43"/>
    </row>
    <row r="63" spans="1:21" ht="18.75" customHeight="1" x14ac:dyDescent="0.45">
      <c r="A63" s="46"/>
      <c r="B63" s="46"/>
      <c r="C63" s="371" t="s">
        <v>55</v>
      </c>
      <c r="D63" s="372" t="s">
        <v>1202</v>
      </c>
      <c r="E63" s="179" t="s">
        <v>1202</v>
      </c>
      <c r="F63" s="373" t="str">
        <f t="shared" si="0"/>
        <v/>
      </c>
      <c r="G63" s="179" t="s">
        <v>1202</v>
      </c>
      <c r="H63" s="4"/>
      <c r="I63" s="43"/>
      <c r="J63" s="43"/>
      <c r="K63" s="43"/>
      <c r="L63" s="43"/>
      <c r="M63" s="43"/>
      <c r="N63" s="43"/>
      <c r="O63" s="43"/>
      <c r="P63" s="43"/>
      <c r="Q63" s="43"/>
      <c r="R63" s="43"/>
      <c r="S63" s="43"/>
      <c r="T63" s="43"/>
      <c r="U63" s="43"/>
    </row>
    <row r="64" spans="1:21" ht="18.75" customHeight="1" x14ac:dyDescent="0.45">
      <c r="A64" s="46"/>
      <c r="B64" s="46"/>
      <c r="C64" s="371" t="s">
        <v>583</v>
      </c>
      <c r="D64" s="372" t="s">
        <v>1202</v>
      </c>
      <c r="E64" s="179" t="s">
        <v>1202</v>
      </c>
      <c r="F64" s="373" t="str">
        <f t="shared" si="0"/>
        <v/>
      </c>
      <c r="G64" s="179" t="s">
        <v>1202</v>
      </c>
      <c r="H64" s="4"/>
      <c r="I64" s="43"/>
      <c r="J64" s="43"/>
      <c r="K64" s="43"/>
      <c r="L64" s="43"/>
      <c r="M64" s="43"/>
      <c r="N64" s="43"/>
      <c r="O64" s="43"/>
      <c r="P64" s="43"/>
      <c r="Q64" s="43"/>
      <c r="R64" s="43"/>
      <c r="S64" s="43"/>
      <c r="T64" s="43"/>
      <c r="U64" s="43"/>
    </row>
    <row r="65" spans="1:21" ht="18.75" customHeight="1" x14ac:dyDescent="0.45">
      <c r="A65" s="46"/>
      <c r="B65" s="46"/>
      <c r="C65" s="371" t="s">
        <v>584</v>
      </c>
      <c r="D65" s="372" t="s">
        <v>1202</v>
      </c>
      <c r="E65" s="179" t="s">
        <v>1202</v>
      </c>
      <c r="F65" s="373" t="str">
        <f t="shared" si="0"/>
        <v/>
      </c>
      <c r="G65" s="179" t="s">
        <v>1202</v>
      </c>
      <c r="H65" s="4"/>
      <c r="I65" s="43"/>
      <c r="J65" s="43"/>
      <c r="K65" s="43"/>
      <c r="L65" s="43"/>
      <c r="M65" s="43"/>
      <c r="N65" s="43"/>
      <c r="O65" s="43"/>
      <c r="P65" s="43"/>
      <c r="Q65" s="43"/>
      <c r="R65" s="43"/>
      <c r="S65" s="43"/>
      <c r="T65" s="43"/>
      <c r="U65" s="43"/>
    </row>
    <row r="66" spans="1:21" ht="18.75" customHeight="1" x14ac:dyDescent="0.45">
      <c r="A66" s="46"/>
      <c r="B66" s="46"/>
      <c r="C66" s="371" t="s">
        <v>585</v>
      </c>
      <c r="D66" s="372" t="s">
        <v>1202</v>
      </c>
      <c r="E66" s="179" t="s">
        <v>1202</v>
      </c>
      <c r="F66" s="373" t="str">
        <f t="shared" si="0"/>
        <v/>
      </c>
      <c r="G66" s="179" t="s">
        <v>1202</v>
      </c>
      <c r="H66" s="4"/>
      <c r="I66" s="43"/>
      <c r="J66" s="43"/>
      <c r="K66" s="43"/>
      <c r="L66" s="43"/>
      <c r="M66" s="43"/>
      <c r="N66" s="43"/>
      <c r="O66" s="43"/>
      <c r="P66" s="43"/>
      <c r="Q66" s="43"/>
      <c r="R66" s="43"/>
      <c r="S66" s="43"/>
      <c r="T66" s="43"/>
      <c r="U66" s="43"/>
    </row>
    <row r="67" spans="1:21" ht="18.75" customHeight="1" x14ac:dyDescent="0.45">
      <c r="A67" s="369"/>
      <c r="B67" s="369"/>
      <c r="C67" s="371" t="s">
        <v>586</v>
      </c>
      <c r="D67" s="372"/>
      <c r="E67" s="179"/>
      <c r="F67" s="373"/>
      <c r="G67" s="179"/>
      <c r="H67" s="4"/>
      <c r="I67" s="331"/>
      <c r="J67" s="331"/>
      <c r="K67" s="331"/>
      <c r="L67" s="331"/>
      <c r="M67" s="331"/>
      <c r="N67" s="331"/>
      <c r="O67" s="331"/>
      <c r="P67" s="331"/>
      <c r="Q67" s="331"/>
      <c r="R67" s="331"/>
      <c r="S67" s="331"/>
      <c r="T67" s="331"/>
      <c r="U67" s="331"/>
    </row>
    <row r="68" spans="1:21" ht="18.75" customHeight="1" x14ac:dyDescent="0.45">
      <c r="A68" s="369"/>
      <c r="B68" s="369"/>
      <c r="C68" s="371" t="s">
        <v>587</v>
      </c>
      <c r="D68" s="372"/>
      <c r="E68" s="179"/>
      <c r="F68" s="373"/>
      <c r="G68" s="179"/>
      <c r="H68" s="4"/>
      <c r="I68" s="331"/>
      <c r="J68" s="331"/>
      <c r="K68" s="331"/>
      <c r="L68" s="331"/>
      <c r="M68" s="331"/>
      <c r="N68" s="331"/>
      <c r="O68" s="331"/>
      <c r="P68" s="331"/>
      <c r="Q68" s="331"/>
      <c r="R68" s="331"/>
      <c r="S68" s="331"/>
      <c r="T68" s="331"/>
      <c r="U68" s="331"/>
    </row>
    <row r="69" spans="1:21" ht="18.75" customHeight="1" x14ac:dyDescent="0.45">
      <c r="A69" s="369"/>
      <c r="B69" s="369"/>
      <c r="C69" s="371" t="s">
        <v>588</v>
      </c>
      <c r="D69" s="372"/>
      <c r="E69" s="179"/>
      <c r="F69" s="373"/>
      <c r="G69" s="179"/>
      <c r="H69" s="4"/>
      <c r="I69" s="331"/>
      <c r="J69" s="331"/>
      <c r="K69" s="331"/>
      <c r="L69" s="331"/>
      <c r="M69" s="331"/>
      <c r="N69" s="331"/>
      <c r="O69" s="331"/>
      <c r="P69" s="331"/>
      <c r="Q69" s="331"/>
      <c r="R69" s="331"/>
      <c r="S69" s="331"/>
      <c r="T69" s="331"/>
      <c r="U69" s="331"/>
    </row>
    <row r="70" spans="1:21" ht="18.75" customHeight="1" x14ac:dyDescent="0.45">
      <c r="A70" s="369"/>
      <c r="B70" s="369"/>
      <c r="C70" s="371" t="s">
        <v>589</v>
      </c>
      <c r="D70" s="372"/>
      <c r="E70" s="179"/>
      <c r="F70" s="373"/>
      <c r="G70" s="179"/>
      <c r="H70" s="4"/>
      <c r="I70" s="331"/>
      <c r="J70" s="331"/>
      <c r="K70" s="331"/>
      <c r="L70" s="331"/>
      <c r="M70" s="331"/>
      <c r="N70" s="331"/>
      <c r="O70" s="331"/>
      <c r="P70" s="331"/>
      <c r="Q70" s="331"/>
      <c r="R70" s="331"/>
      <c r="S70" s="331"/>
      <c r="T70" s="331"/>
      <c r="U70" s="331"/>
    </row>
    <row r="71" spans="1:21" ht="18.75" customHeight="1" x14ac:dyDescent="0.45">
      <c r="A71" s="369"/>
      <c r="B71" s="369"/>
      <c r="C71" s="371" t="s">
        <v>590</v>
      </c>
      <c r="D71" s="372"/>
      <c r="E71" s="179"/>
      <c r="F71" s="373"/>
      <c r="G71" s="179"/>
      <c r="H71" s="4"/>
      <c r="I71" s="331"/>
      <c r="J71" s="331"/>
      <c r="K71" s="331"/>
      <c r="L71" s="331"/>
      <c r="M71" s="331"/>
      <c r="N71" s="331"/>
      <c r="O71" s="331"/>
      <c r="P71" s="331"/>
      <c r="Q71" s="331"/>
      <c r="R71" s="331"/>
      <c r="S71" s="331"/>
      <c r="T71" s="331"/>
      <c r="U71" s="331"/>
    </row>
    <row r="72" spans="1:21" ht="18.75" customHeight="1" x14ac:dyDescent="0.45">
      <c r="A72" s="369"/>
      <c r="B72" s="369"/>
      <c r="C72" s="371" t="s">
        <v>591</v>
      </c>
      <c r="D72" s="372"/>
      <c r="E72" s="179"/>
      <c r="F72" s="373"/>
      <c r="G72" s="179"/>
      <c r="H72" s="4"/>
      <c r="I72" s="331"/>
      <c r="J72" s="331"/>
      <c r="K72" s="331"/>
      <c r="L72" s="331"/>
      <c r="M72" s="331"/>
      <c r="N72" s="331"/>
      <c r="O72" s="331"/>
      <c r="P72" s="331"/>
      <c r="Q72" s="331"/>
      <c r="R72" s="331"/>
      <c r="S72" s="331"/>
      <c r="T72" s="331"/>
      <c r="U72" s="331"/>
    </row>
    <row r="73" spans="1:21" ht="18.75" customHeight="1" x14ac:dyDescent="0.45">
      <c r="A73" s="369"/>
      <c r="B73" s="369"/>
      <c r="C73" s="371" t="s">
        <v>592</v>
      </c>
      <c r="D73" s="372"/>
      <c r="E73" s="179"/>
      <c r="F73" s="373"/>
      <c r="G73" s="179"/>
      <c r="H73" s="4"/>
      <c r="I73" s="331"/>
      <c r="J73" s="331"/>
      <c r="K73" s="331"/>
      <c r="L73" s="331"/>
      <c r="M73" s="331"/>
      <c r="N73" s="331"/>
      <c r="O73" s="331"/>
      <c r="P73" s="331"/>
      <c r="Q73" s="331"/>
      <c r="R73" s="331"/>
      <c r="S73" s="331"/>
      <c r="T73" s="331"/>
      <c r="U73" s="331"/>
    </row>
    <row r="74" spans="1:21" ht="18.75" customHeight="1" collapsed="1" x14ac:dyDescent="0.45">
      <c r="A74" s="46"/>
      <c r="B74" s="46"/>
      <c r="C74" s="371" t="s">
        <v>56</v>
      </c>
      <c r="D74" s="372" t="s">
        <v>1202</v>
      </c>
      <c r="E74" s="179" t="s">
        <v>1202</v>
      </c>
      <c r="F74" s="373" t="str">
        <f>IFERROR(G74/E74,"")</f>
        <v/>
      </c>
      <c r="G74" s="179" t="s">
        <v>1202</v>
      </c>
      <c r="H74" s="4"/>
      <c r="I74" s="43"/>
      <c r="J74" s="43"/>
      <c r="K74" s="43"/>
      <c r="L74" s="43"/>
      <c r="M74" s="43"/>
      <c r="N74" s="43"/>
      <c r="O74" s="43"/>
      <c r="P74" s="43"/>
      <c r="Q74" s="43"/>
      <c r="R74" s="43"/>
      <c r="S74" s="43"/>
      <c r="T74" s="43"/>
      <c r="U74" s="43"/>
    </row>
    <row r="75" spans="1:21" ht="18.75" customHeight="1" x14ac:dyDescent="0.45">
      <c r="A75" s="46"/>
      <c r="B75" s="46"/>
      <c r="C75" s="371" t="s">
        <v>57</v>
      </c>
      <c r="D75" s="372" t="s">
        <v>1202</v>
      </c>
      <c r="E75" s="179" t="s">
        <v>1202</v>
      </c>
      <c r="F75" s="373" t="str">
        <f>IFERROR(G75/E75,"")</f>
        <v/>
      </c>
      <c r="G75" s="179" t="s">
        <v>1202</v>
      </c>
      <c r="H75" s="4"/>
      <c r="I75" s="43"/>
      <c r="J75" s="43"/>
      <c r="K75" s="43"/>
      <c r="L75" s="43"/>
      <c r="M75" s="43"/>
      <c r="N75" s="43"/>
      <c r="O75" s="43"/>
      <c r="P75" s="43"/>
      <c r="Q75" s="43"/>
      <c r="R75" s="43"/>
      <c r="S75" s="43"/>
      <c r="T75" s="43"/>
      <c r="U75" s="43"/>
    </row>
    <row r="76" spans="1:21" ht="18.75" customHeight="1" x14ac:dyDescent="0.45">
      <c r="A76" s="46"/>
      <c r="B76" s="46"/>
      <c r="C76" s="371" t="s">
        <v>58</v>
      </c>
      <c r="D76" s="372" t="s">
        <v>1202</v>
      </c>
      <c r="E76" s="179" t="s">
        <v>1202</v>
      </c>
      <c r="F76" s="373" t="str">
        <f>IFERROR(G76/E76,"")</f>
        <v/>
      </c>
      <c r="G76" s="179" t="s">
        <v>1202</v>
      </c>
      <c r="H76" s="4"/>
      <c r="I76" s="43"/>
      <c r="J76" s="43"/>
      <c r="K76" s="43"/>
      <c r="L76" s="43"/>
      <c r="M76" s="43"/>
      <c r="N76" s="43"/>
      <c r="O76" s="43"/>
      <c r="P76" s="43"/>
      <c r="Q76" s="43"/>
      <c r="R76" s="43"/>
      <c r="S76" s="43"/>
      <c r="T76" s="43"/>
      <c r="U76" s="43"/>
    </row>
    <row r="77" spans="1:21" ht="18.75" customHeight="1" x14ac:dyDescent="0.45">
      <c r="A77" s="46"/>
      <c r="B77" s="46"/>
      <c r="C77" s="376" t="str">
        <f>IF(V1="Phase 2","Total","Total Non-Capital Costs for Phase 1")</f>
        <v>Total</v>
      </c>
      <c r="D77" s="377"/>
      <c r="E77" s="374">
        <f>IF(V1="Phase 1",SUM(E61:E62),SUM(E63:E76))</f>
        <v>0</v>
      </c>
      <c r="F77" s="375">
        <f>IFERROR(G77/E77,0)</f>
        <v>0</v>
      </c>
      <c r="G77" s="374">
        <f>IF(V1="Phase 1",SUM(G61:G62),SUM(G63:G76))</f>
        <v>0</v>
      </c>
      <c r="H77" s="4"/>
      <c r="I77" s="43"/>
      <c r="J77" s="43"/>
      <c r="K77" s="43"/>
      <c r="L77" s="43"/>
      <c r="M77" s="43"/>
      <c r="N77" s="43"/>
      <c r="O77" s="43"/>
      <c r="P77" s="43"/>
      <c r="Q77" s="43"/>
      <c r="R77" s="43"/>
      <c r="S77" s="43"/>
      <c r="T77" s="43"/>
      <c r="U77" s="43"/>
    </row>
    <row r="78" spans="1:21" ht="14.25" x14ac:dyDescent="0.45">
      <c r="A78" s="46"/>
      <c r="B78" s="46"/>
      <c r="C78" s="46"/>
      <c r="D78" s="43"/>
      <c r="E78" s="43"/>
      <c r="F78" s="45"/>
      <c r="G78" s="43"/>
      <c r="H78" s="43"/>
      <c r="I78" s="45"/>
      <c r="J78" s="43"/>
      <c r="K78" s="43"/>
      <c r="L78" s="43"/>
      <c r="M78" s="43"/>
      <c r="N78" s="43"/>
      <c r="O78" s="43"/>
      <c r="P78" s="43"/>
      <c r="Q78" s="43"/>
      <c r="R78" s="43"/>
      <c r="S78" s="43"/>
      <c r="T78" s="43"/>
      <c r="U78" s="43"/>
    </row>
    <row r="79" spans="1:21" ht="15.4" x14ac:dyDescent="0.45">
      <c r="A79" s="49"/>
      <c r="B79" s="49"/>
      <c r="C79" s="49"/>
      <c r="D79" s="49"/>
      <c r="E79" s="49"/>
      <c r="F79" s="49"/>
      <c r="G79" s="49"/>
      <c r="H79" s="49"/>
      <c r="I79" s="49"/>
      <c r="J79" s="49"/>
      <c r="K79" s="49"/>
      <c r="L79" s="49"/>
      <c r="M79" s="49"/>
      <c r="N79" s="49"/>
      <c r="O79" s="49"/>
      <c r="P79" s="49"/>
      <c r="Q79" s="49"/>
      <c r="R79" s="49"/>
      <c r="S79" s="49"/>
      <c r="T79" s="60"/>
      <c r="U79" s="49"/>
    </row>
    <row r="80" spans="1:21" ht="15" customHeight="1" x14ac:dyDescent="0.45">
      <c r="A80" s="4"/>
      <c r="B80" s="96" t="s">
        <v>611</v>
      </c>
      <c r="C80" s="4"/>
      <c r="D80" s="4"/>
      <c r="E80" s="4"/>
      <c r="F80" s="4"/>
      <c r="G80" s="4"/>
      <c r="H80" s="4"/>
      <c r="I80" s="4"/>
      <c r="J80" s="4"/>
      <c r="K80" s="4"/>
      <c r="L80" s="4"/>
      <c r="M80" s="4"/>
      <c r="N80" s="4"/>
      <c r="O80" s="4"/>
      <c r="P80" s="4"/>
      <c r="Q80" s="4"/>
      <c r="R80" s="4"/>
      <c r="S80" s="4"/>
      <c r="T80" s="4"/>
      <c r="U80" s="4"/>
    </row>
    <row r="81" spans="1:21" ht="15" customHeight="1" x14ac:dyDescent="0.45">
      <c r="A81" s="4"/>
      <c r="B81" s="4"/>
      <c r="C81" s="4"/>
      <c r="D81" s="4"/>
      <c r="E81" s="4"/>
      <c r="F81" s="4"/>
      <c r="G81" s="4"/>
      <c r="H81" s="4"/>
      <c r="I81" s="4"/>
      <c r="J81" s="4"/>
      <c r="K81" s="4"/>
      <c r="L81" s="4"/>
      <c r="M81" s="4"/>
      <c r="N81" s="4"/>
      <c r="O81" s="4"/>
      <c r="P81" s="4"/>
      <c r="Q81" s="4"/>
      <c r="R81" s="4"/>
      <c r="S81" s="4"/>
      <c r="T81" s="4"/>
      <c r="U81" s="4"/>
    </row>
    <row r="82" spans="1:21" ht="15" customHeight="1" x14ac:dyDescent="0.45">
      <c r="A82" s="4"/>
      <c r="B82" s="4"/>
      <c r="C82" s="4"/>
      <c r="D82" s="4"/>
      <c r="E82" s="4"/>
      <c r="F82" s="4"/>
      <c r="G82" s="4"/>
      <c r="H82" s="4"/>
      <c r="I82" s="4"/>
      <c r="J82" s="4"/>
      <c r="K82" s="4"/>
      <c r="L82" s="4"/>
      <c r="M82" s="4"/>
      <c r="N82" s="4"/>
      <c r="O82" s="4"/>
      <c r="P82" s="4"/>
      <c r="Q82" s="4"/>
      <c r="R82" s="4"/>
      <c r="S82" s="4"/>
      <c r="T82" s="4"/>
      <c r="U82" s="4"/>
    </row>
  </sheetData>
  <sheetProtection password="E291" sheet="1" objects="1" scenarios="1"/>
  <mergeCells count="6">
    <mergeCell ref="C13:E13"/>
    <mergeCell ref="D3:G4"/>
    <mergeCell ref="O3:R5"/>
    <mergeCell ref="J4:L6"/>
    <mergeCell ref="B7:F8"/>
    <mergeCell ref="B10:H11"/>
  </mergeCells>
  <conditionalFormatting sqref="F23:F26 F48 F54:F57 C63:G76">
    <cfRule type="expression" dxfId="13" priority="192">
      <formula>$V$1="Phase 1"</formula>
    </cfRule>
  </conditionalFormatting>
  <hyperlinks>
    <hyperlink ref="J4:L6" location="'Home page'!A1" display="'Home page'!A1" xr:uid="{00000000-0004-0000-0700-000000000000}"/>
  </hyperlinks>
  <pageMargins left="0.7" right="0.7" top="0.75" bottom="0.75" header="0.3" footer="0.3"/>
  <pageSetup paperSize="9" scale="5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92D050"/>
    <pageSetUpPr fitToPage="1"/>
  </sheetPr>
  <dimension ref="A1:AB175"/>
  <sheetViews>
    <sheetView showRowColHeaders="0" zoomScale="80" zoomScaleNormal="80" workbookViewId="0"/>
  </sheetViews>
  <sheetFormatPr defaultColWidth="0" defaultRowHeight="0" customHeight="1" zeroHeight="1" x14ac:dyDescent="0.45"/>
  <cols>
    <col min="1" max="1" width="3.265625" style="279" customWidth="1"/>
    <col min="2" max="2" width="9.265625" style="29" customWidth="1"/>
    <col min="3" max="3" width="20.265625" style="29" customWidth="1"/>
    <col min="4" max="4" width="28.265625" style="29" customWidth="1"/>
    <col min="5" max="5" width="20.1328125" style="29" customWidth="1"/>
    <col min="6" max="8" width="20.73046875" style="29" customWidth="1"/>
    <col min="9" max="9" width="10.3984375" style="29" customWidth="1"/>
    <col min="10" max="10" width="23.1328125" style="29" customWidth="1"/>
    <col min="11" max="11" width="9.59765625" style="29" customWidth="1"/>
    <col min="12" max="12" width="14.1328125" style="29" customWidth="1"/>
    <col min="13" max="13" width="14.59765625" style="29" customWidth="1"/>
    <col min="14" max="14" width="15.3984375" style="29" customWidth="1"/>
    <col min="15" max="15" width="9.1328125" style="29" customWidth="1"/>
    <col min="16" max="28" width="9.1328125" style="29" hidden="1" customWidth="1"/>
    <col min="29" max="16384" width="9.1328125" style="29" hidden="1"/>
  </cols>
  <sheetData>
    <row r="1" spans="1:28" ht="27" customHeight="1" x14ac:dyDescent="0.5">
      <c r="A1" s="43"/>
      <c r="C1" s="43"/>
      <c r="D1" s="43"/>
      <c r="E1" s="45"/>
      <c r="F1" s="43"/>
      <c r="G1" s="43"/>
      <c r="H1" s="43"/>
      <c r="I1" s="43"/>
      <c r="J1" s="409" t="s">
        <v>740</v>
      </c>
      <c r="K1" s="126" t="s">
        <v>76</v>
      </c>
      <c r="L1" s="107"/>
      <c r="M1" s="231" t="str">
        <f>'Home page'!$Y$1</f>
        <v/>
      </c>
      <c r="N1" s="67"/>
      <c r="O1" s="43"/>
      <c r="P1" s="43"/>
      <c r="Q1" s="43"/>
      <c r="R1" s="43"/>
      <c r="S1" s="43"/>
      <c r="T1" s="43"/>
      <c r="U1" s="43"/>
      <c r="V1" s="43"/>
      <c r="W1" s="43"/>
      <c r="X1" s="43"/>
      <c r="Y1" s="43"/>
      <c r="Z1" s="43"/>
      <c r="AA1" s="43"/>
      <c r="AB1" s="43"/>
    </row>
    <row r="2" spans="1:28" ht="27" customHeight="1" x14ac:dyDescent="0.7">
      <c r="A2" s="43"/>
      <c r="B2" s="42"/>
      <c r="C2" s="43"/>
      <c r="D2" s="61" t="s">
        <v>65</v>
      </c>
      <c r="E2" s="67"/>
      <c r="F2" s="67"/>
      <c r="G2" s="132"/>
      <c r="H2" s="168"/>
      <c r="I2" s="168"/>
      <c r="J2" s="409"/>
      <c r="K2" s="128" t="s">
        <v>622</v>
      </c>
      <c r="L2" s="127" t="s">
        <v>796</v>
      </c>
      <c r="M2" s="47"/>
      <c r="N2" s="67"/>
      <c r="O2" s="43"/>
      <c r="P2" s="43"/>
      <c r="Q2" s="43"/>
      <c r="R2" s="43"/>
      <c r="S2" s="43"/>
      <c r="T2" s="43"/>
      <c r="U2" s="43"/>
      <c r="V2" s="43"/>
      <c r="W2" s="43"/>
      <c r="X2" s="62" t="s">
        <v>75</v>
      </c>
      <c r="Y2" s="43"/>
      <c r="Z2" s="43"/>
      <c r="AA2" s="43"/>
      <c r="AB2" s="43"/>
    </row>
    <row r="3" spans="1:28" ht="8.25" customHeight="1" x14ac:dyDescent="0.7">
      <c r="A3" s="43"/>
      <c r="B3" s="42"/>
      <c r="C3" s="43"/>
      <c r="D3" s="612" t="str">
        <f>'Home page'!H3</f>
        <v>Phase 2 Application Form</v>
      </c>
      <c r="E3" s="612"/>
      <c r="F3" s="142"/>
      <c r="G3" s="27"/>
      <c r="H3" s="144"/>
      <c r="I3" s="189"/>
      <c r="J3" s="409"/>
      <c r="K3" s="129"/>
      <c r="L3" s="108"/>
      <c r="M3" s="47"/>
      <c r="N3" s="67"/>
      <c r="O3" s="43"/>
      <c r="P3" s="43"/>
      <c r="Q3" s="43"/>
      <c r="R3" s="43"/>
      <c r="S3" s="43"/>
      <c r="T3" s="43"/>
      <c r="U3" s="43"/>
      <c r="V3" s="43"/>
      <c r="W3" s="43"/>
      <c r="X3" s="43"/>
      <c r="Y3" s="43"/>
      <c r="Z3" s="43"/>
      <c r="AA3" s="43"/>
      <c r="AB3" s="43"/>
    </row>
    <row r="4" spans="1:28" ht="16.5" customHeight="1" x14ac:dyDescent="0.7">
      <c r="A4" s="43"/>
      <c r="B4" s="42"/>
      <c r="C4" s="43"/>
      <c r="D4" s="612"/>
      <c r="E4" s="612"/>
      <c r="F4" s="142"/>
      <c r="G4" s="27"/>
      <c r="H4" s="144"/>
      <c r="I4" s="189"/>
      <c r="J4" s="189"/>
      <c r="K4" s="109"/>
      <c r="L4" s="108" t="s">
        <v>797</v>
      </c>
      <c r="M4" s="106"/>
      <c r="N4" s="106"/>
      <c r="O4" s="43"/>
      <c r="P4" s="43"/>
      <c r="Q4" s="43"/>
      <c r="R4" s="43"/>
      <c r="S4" s="43"/>
      <c r="T4" s="43"/>
      <c r="U4" s="43"/>
      <c r="V4" s="43"/>
      <c r="W4" s="43"/>
      <c r="X4" s="43"/>
      <c r="Y4" s="43"/>
      <c r="Z4" s="43"/>
      <c r="AA4" s="43"/>
      <c r="AB4" s="43"/>
    </row>
    <row r="5" spans="1:28" ht="17.25" customHeight="1" x14ac:dyDescent="0.45">
      <c r="A5" s="43"/>
      <c r="B5" s="413" t="str">
        <f>CONCATENATE('Home page'!L10,",  ",'Home page'!L13,",  ",'Home page'!L12)</f>
        <v>[Company name],  [Site name],  [Project title]</v>
      </c>
      <c r="C5" s="413"/>
      <c r="D5" s="413"/>
      <c r="E5" s="413"/>
      <c r="F5" s="413"/>
      <c r="G5" s="413"/>
      <c r="H5" s="413"/>
      <c r="I5" s="413"/>
      <c r="J5" s="189"/>
      <c r="K5" s="189"/>
      <c r="L5" s="108"/>
      <c r="M5" s="106"/>
      <c r="N5" s="106"/>
      <c r="O5" s="43"/>
      <c r="P5" s="43"/>
      <c r="Q5" s="43"/>
      <c r="R5" s="43"/>
      <c r="S5" s="43"/>
      <c r="T5" s="43"/>
      <c r="U5" s="43"/>
      <c r="V5" s="43"/>
      <c r="W5" s="43"/>
      <c r="X5" s="43"/>
      <c r="Y5" s="43"/>
      <c r="Z5" s="43"/>
      <c r="AA5" s="43"/>
      <c r="AB5" s="43"/>
    </row>
    <row r="6" spans="1:28" ht="17.25" customHeight="1" x14ac:dyDescent="0.45">
      <c r="A6" s="43"/>
      <c r="B6" s="413"/>
      <c r="C6" s="413"/>
      <c r="D6" s="413"/>
      <c r="E6" s="413"/>
      <c r="F6" s="413"/>
      <c r="G6" s="413"/>
      <c r="H6" s="413"/>
      <c r="I6" s="413"/>
      <c r="J6" s="27"/>
      <c r="K6" s="123"/>
      <c r="L6" s="415" t="s">
        <v>798</v>
      </c>
      <c r="M6" s="415"/>
      <c r="N6" s="415"/>
      <c r="O6" s="106"/>
      <c r="P6" s="43"/>
      <c r="Q6" s="43"/>
      <c r="R6" s="43"/>
      <c r="S6" s="43"/>
      <c r="T6" s="43"/>
      <c r="U6" s="43"/>
      <c r="V6" s="43"/>
      <c r="W6" s="43"/>
      <c r="X6" s="43"/>
      <c r="Y6" s="43"/>
      <c r="Z6" s="43"/>
      <c r="AA6" s="43"/>
      <c r="AB6" s="43"/>
    </row>
    <row r="7" spans="1:28" ht="17.25" customHeight="1" x14ac:dyDescent="0.6">
      <c r="A7" s="43"/>
      <c r="B7" s="410" t="str">
        <f>'Home page'!H30</f>
        <v>Section 5 - Wider benefits</v>
      </c>
      <c r="C7" s="410"/>
      <c r="D7" s="410"/>
      <c r="E7" s="410"/>
      <c r="F7" s="410"/>
      <c r="G7" s="134"/>
      <c r="H7" s="144"/>
      <c r="I7" s="27"/>
      <c r="J7" s="27"/>
      <c r="K7" s="43"/>
      <c r="L7" s="415"/>
      <c r="M7" s="415"/>
      <c r="N7" s="415"/>
      <c r="O7" s="106"/>
      <c r="P7" s="43"/>
      <c r="Q7" s="43"/>
      <c r="R7" s="43"/>
      <c r="S7" s="43"/>
      <c r="T7" s="43"/>
      <c r="U7" s="43"/>
      <c r="V7" s="43"/>
      <c r="W7" s="43"/>
      <c r="X7" s="43"/>
      <c r="Y7" s="43"/>
      <c r="Z7" s="43"/>
      <c r="AA7" s="43"/>
      <c r="AB7" s="43"/>
    </row>
    <row r="8" spans="1:28" ht="17.25" customHeight="1" x14ac:dyDescent="0.6">
      <c r="A8" s="43"/>
      <c r="B8" s="410"/>
      <c r="C8" s="410"/>
      <c r="D8" s="410"/>
      <c r="E8" s="410"/>
      <c r="F8" s="410"/>
      <c r="G8" s="134"/>
      <c r="H8" s="144"/>
      <c r="I8" s="67"/>
      <c r="J8" s="67"/>
      <c r="K8" s="112"/>
      <c r="L8" s="415" t="s">
        <v>623</v>
      </c>
      <c r="M8" s="415"/>
      <c r="N8" s="415"/>
      <c r="O8" s="106"/>
      <c r="P8" s="43"/>
      <c r="Q8" s="43"/>
      <c r="R8" s="43"/>
      <c r="S8" s="43"/>
      <c r="T8" s="43"/>
      <c r="U8" s="43"/>
      <c r="V8" s="43"/>
      <c r="W8" s="43"/>
      <c r="X8" s="43"/>
      <c r="Y8" s="43"/>
      <c r="Z8" s="43"/>
      <c r="AA8" s="43"/>
      <c r="AB8" s="43"/>
    </row>
    <row r="9" spans="1:28" ht="16.5" customHeight="1" x14ac:dyDescent="0.45">
      <c r="A9" s="43"/>
      <c r="B9" s="411" t="s">
        <v>700</v>
      </c>
      <c r="C9" s="411"/>
      <c r="D9" s="411"/>
      <c r="E9" s="411"/>
      <c r="F9" s="411"/>
      <c r="G9" s="411"/>
      <c r="H9" s="411"/>
      <c r="I9" s="68"/>
      <c r="J9" s="68"/>
      <c r="L9" s="415"/>
      <c r="M9" s="415"/>
      <c r="N9" s="415"/>
      <c r="O9" s="131"/>
      <c r="P9" s="43"/>
      <c r="Q9" s="43"/>
      <c r="R9" s="43"/>
      <c r="S9" s="43"/>
      <c r="T9" s="43"/>
      <c r="U9" s="43"/>
      <c r="V9" s="43"/>
      <c r="W9" s="43"/>
      <c r="X9" s="43"/>
      <c r="Y9" s="43"/>
      <c r="Z9" s="43"/>
      <c r="AA9" s="43"/>
      <c r="AB9" s="43"/>
    </row>
    <row r="10" spans="1:28" ht="16.5" customHeight="1" x14ac:dyDescent="0.45">
      <c r="A10" s="43"/>
      <c r="B10" s="411"/>
      <c r="C10" s="411"/>
      <c r="D10" s="411"/>
      <c r="E10" s="411"/>
      <c r="F10" s="411"/>
      <c r="G10" s="411"/>
      <c r="H10" s="411"/>
      <c r="I10" s="143"/>
      <c r="J10" s="71"/>
      <c r="K10" s="414" t="s">
        <v>662</v>
      </c>
      <c r="L10" s="414"/>
      <c r="M10" s="414"/>
      <c r="N10" s="43"/>
      <c r="O10" s="131"/>
      <c r="P10" s="43"/>
      <c r="Q10" s="43"/>
      <c r="R10" s="43"/>
      <c r="S10" s="43"/>
      <c r="T10" s="43"/>
      <c r="U10" s="43"/>
      <c r="V10" s="43"/>
      <c r="W10" s="43"/>
      <c r="X10" s="43"/>
      <c r="Y10" s="43"/>
      <c r="Z10" s="43"/>
      <c r="AA10" s="43"/>
      <c r="AB10" s="43"/>
    </row>
    <row r="11" spans="1:28" ht="16.5" customHeight="1" x14ac:dyDescent="0.45">
      <c r="A11" s="43"/>
      <c r="B11" s="275" t="str">
        <f>CONCATENATE("This section aligns to the fifth assessment criteria: ",MID('Home page'!H30,13,50),".")</f>
        <v>This section aligns to the fifth assessment criteria: Wider benefits.</v>
      </c>
      <c r="C11" s="137"/>
      <c r="D11" s="145"/>
      <c r="E11" s="145"/>
      <c r="F11" s="145"/>
      <c r="G11" s="145"/>
      <c r="H11" s="144"/>
      <c r="I11" s="143"/>
      <c r="J11" s="73"/>
      <c r="K11" s="414"/>
      <c r="L11" s="414"/>
      <c r="M11" s="414"/>
      <c r="N11" s="43"/>
      <c r="O11" s="190"/>
      <c r="P11" s="43"/>
      <c r="Q11" s="43"/>
      <c r="R11" s="43"/>
      <c r="S11" s="43"/>
      <c r="T11" s="43"/>
      <c r="U11" s="43"/>
      <c r="V11" s="43"/>
      <c r="W11" s="43"/>
      <c r="X11" s="43"/>
      <c r="Y11" s="43"/>
      <c r="Z11" s="43"/>
      <c r="AA11" s="43"/>
      <c r="AB11" s="43"/>
    </row>
    <row r="12" spans="1:28" ht="16.5" customHeight="1" x14ac:dyDescent="0.45">
      <c r="A12" s="43"/>
      <c r="B12" s="140" t="s">
        <v>881</v>
      </c>
      <c r="C12" s="139"/>
      <c r="D12" s="139"/>
      <c r="E12" s="139"/>
      <c r="F12" s="139"/>
      <c r="G12" s="139"/>
      <c r="H12" s="144"/>
      <c r="I12" s="67"/>
      <c r="J12" s="67"/>
      <c r="K12" s="43"/>
      <c r="L12" s="43"/>
      <c r="M12" s="43"/>
      <c r="N12" s="43"/>
      <c r="O12" s="190"/>
      <c r="P12" s="43"/>
      <c r="Q12" s="43"/>
      <c r="R12" s="43"/>
      <c r="S12" s="43"/>
      <c r="T12" s="43"/>
      <c r="U12" s="43"/>
      <c r="V12" s="43"/>
      <c r="W12" s="43"/>
      <c r="X12" s="43"/>
      <c r="Y12" s="43"/>
      <c r="Z12" s="43"/>
      <c r="AA12" s="43"/>
      <c r="AB12" s="43"/>
    </row>
    <row r="13" spans="1:28" ht="5.25" customHeight="1" x14ac:dyDescent="0.45">
      <c r="A13" s="43"/>
      <c r="B13" s="139"/>
      <c r="C13" s="139"/>
      <c r="D13" s="139"/>
      <c r="E13" s="139"/>
      <c r="F13" s="139"/>
      <c r="G13" s="139"/>
      <c r="H13" s="144"/>
      <c r="I13" s="138"/>
      <c r="J13" s="138"/>
      <c r="K13" s="43"/>
      <c r="L13" s="43"/>
      <c r="M13" s="43"/>
      <c r="N13" s="191"/>
      <c r="O13" s="133"/>
      <c r="P13" s="43"/>
      <c r="Q13" s="43"/>
      <c r="R13" s="43"/>
      <c r="S13" s="43"/>
      <c r="T13" s="43"/>
      <c r="U13" s="43"/>
      <c r="V13" s="43"/>
      <c r="W13" s="43"/>
      <c r="X13" s="43"/>
      <c r="Y13" s="43"/>
      <c r="Z13" s="43"/>
      <c r="AA13" s="43"/>
      <c r="AB13" s="43"/>
    </row>
    <row r="14" spans="1:28" ht="16.5" customHeight="1" x14ac:dyDescent="0.45">
      <c r="A14" s="43"/>
      <c r="B14" s="141" t="str">
        <f>CONCATENATE("Status on completion of this form:  ","XXX"," green data entry cells yet to be completed")</f>
        <v>Status on completion of this form:  XXX green data entry cells yet to be completed</v>
      </c>
      <c r="C14" s="139"/>
      <c r="D14" s="139"/>
      <c r="E14" s="139"/>
      <c r="F14" s="139"/>
      <c r="G14" s="139"/>
      <c r="H14" s="144"/>
      <c r="I14" s="138"/>
      <c r="J14" s="138"/>
      <c r="K14" s="43"/>
      <c r="L14" s="43"/>
      <c r="M14" s="43"/>
      <c r="N14" s="191"/>
      <c r="O14" s="133"/>
      <c r="P14" s="43"/>
      <c r="Q14" s="43"/>
      <c r="R14" s="43"/>
      <c r="S14" s="43"/>
      <c r="T14" s="43"/>
      <c r="U14" s="43"/>
      <c r="V14" s="43"/>
      <c r="W14" s="43"/>
      <c r="X14" s="43"/>
      <c r="Y14" s="43"/>
      <c r="Z14" s="43"/>
      <c r="AA14" s="43"/>
      <c r="AB14" s="43"/>
    </row>
    <row r="15" spans="1:28" ht="16.5" customHeight="1" x14ac:dyDescent="0.7">
      <c r="A15" s="43"/>
      <c r="B15" s="42"/>
      <c r="C15" s="43"/>
      <c r="D15" s="85"/>
      <c r="E15" s="132"/>
      <c r="F15" s="132"/>
      <c r="G15" s="132"/>
      <c r="H15" s="144"/>
      <c r="I15" s="138"/>
      <c r="J15" s="138"/>
      <c r="K15" s="43"/>
      <c r="L15" s="43"/>
      <c r="M15" s="43"/>
      <c r="N15" s="191"/>
      <c r="O15" s="133"/>
      <c r="P15" s="43"/>
      <c r="Q15" s="43"/>
      <c r="R15" s="43"/>
      <c r="S15" s="43"/>
      <c r="T15" s="43"/>
      <c r="U15" s="43"/>
      <c r="V15" s="43"/>
      <c r="W15" s="43"/>
      <c r="X15" s="43"/>
      <c r="Y15" s="43"/>
      <c r="Z15" s="43"/>
      <c r="AA15" s="43"/>
      <c r="AB15" s="43"/>
    </row>
    <row r="16" spans="1:28" ht="15.4" x14ac:dyDescent="0.45">
      <c r="A16" s="43"/>
      <c r="B16" s="49"/>
      <c r="C16" s="76"/>
      <c r="D16" s="73"/>
      <c r="E16" s="73"/>
      <c r="F16" s="43"/>
      <c r="G16" s="43"/>
      <c r="H16" s="43"/>
      <c r="I16" s="43"/>
      <c r="J16" s="43"/>
      <c r="K16" s="43"/>
      <c r="L16" s="43"/>
      <c r="M16" s="43"/>
      <c r="N16" s="43"/>
      <c r="O16" s="43"/>
      <c r="P16" s="43"/>
      <c r="Q16" s="43"/>
      <c r="R16" s="43"/>
      <c r="S16" s="43"/>
      <c r="T16" s="43"/>
      <c r="U16" s="43"/>
      <c r="V16" s="43"/>
      <c r="W16" s="43"/>
      <c r="X16" s="43"/>
      <c r="Y16" s="43"/>
      <c r="Z16" s="43"/>
      <c r="AA16" s="43"/>
      <c r="AB16" s="43"/>
    </row>
    <row r="17" spans="1:28" ht="18.75" customHeight="1" x14ac:dyDescent="0.45">
      <c r="A17" s="43"/>
      <c r="B17" s="152" t="s">
        <v>949</v>
      </c>
      <c r="C17" s="151"/>
      <c r="D17" s="150"/>
      <c r="E17" s="150"/>
      <c r="F17" s="43"/>
      <c r="G17" s="43"/>
      <c r="H17" s="43"/>
      <c r="I17" s="43"/>
      <c r="J17" s="43"/>
      <c r="K17" s="43"/>
      <c r="L17" s="43"/>
      <c r="M17" s="43"/>
      <c r="N17" s="43"/>
      <c r="O17" s="43"/>
      <c r="P17" s="43"/>
      <c r="Q17" s="43"/>
      <c r="R17" s="43"/>
      <c r="S17" s="43"/>
      <c r="T17" s="43"/>
      <c r="U17" s="43"/>
      <c r="V17" s="43"/>
      <c r="W17" s="43"/>
      <c r="X17" s="43"/>
      <c r="Y17" s="53"/>
      <c r="Z17" s="53"/>
      <c r="AA17" s="53"/>
      <c r="AB17" s="53"/>
    </row>
    <row r="18" spans="1:28" ht="18.75" customHeight="1" x14ac:dyDescent="0.45">
      <c r="A18" s="43"/>
      <c r="B18" s="114" t="s">
        <v>950</v>
      </c>
      <c r="C18" s="63" t="s">
        <v>879</v>
      </c>
      <c r="D18" s="150"/>
      <c r="E18" s="43"/>
      <c r="F18" s="238"/>
      <c r="G18" s="49" t="s">
        <v>878</v>
      </c>
      <c r="H18" s="43"/>
      <c r="I18" s="43"/>
      <c r="J18" s="43"/>
      <c r="K18" s="43"/>
      <c r="L18" s="43"/>
      <c r="M18" s="43"/>
      <c r="N18" s="43"/>
      <c r="O18" s="43"/>
      <c r="P18" s="43"/>
      <c r="Q18" s="43"/>
      <c r="R18" s="43"/>
      <c r="S18" s="43"/>
      <c r="T18" s="43"/>
      <c r="U18" s="43"/>
      <c r="V18" s="43"/>
      <c r="W18" s="43"/>
      <c r="X18" s="43"/>
      <c r="Y18" s="53"/>
      <c r="Z18" s="53"/>
      <c r="AA18" s="53"/>
      <c r="AB18" s="53"/>
    </row>
    <row r="19" spans="1:28" ht="18.75" customHeight="1" x14ac:dyDescent="0.45">
      <c r="A19" s="43"/>
      <c r="B19" s="114" t="s">
        <v>951</v>
      </c>
      <c r="C19" s="63" t="s">
        <v>880</v>
      </c>
      <c r="D19" s="150"/>
      <c r="E19" s="43"/>
      <c r="F19" s="238"/>
      <c r="G19" s="49" t="s">
        <v>878</v>
      </c>
      <c r="H19" s="43"/>
      <c r="I19" s="43"/>
      <c r="J19" s="43"/>
      <c r="K19" s="43"/>
      <c r="L19" s="43"/>
      <c r="M19" s="43"/>
      <c r="N19" s="43"/>
      <c r="O19" s="43"/>
      <c r="P19" s="43"/>
      <c r="Q19" s="43"/>
      <c r="R19" s="43"/>
      <c r="S19" s="43"/>
      <c r="T19" s="43"/>
      <c r="U19" s="43"/>
      <c r="V19" s="43"/>
      <c r="W19" s="43"/>
      <c r="X19" s="43"/>
      <c r="Y19" s="53"/>
      <c r="Z19" s="53"/>
      <c r="AA19" s="53"/>
      <c r="AB19" s="53"/>
    </row>
    <row r="20" spans="1:28" ht="18.75" customHeight="1" x14ac:dyDescent="0.45">
      <c r="A20" s="43"/>
      <c r="B20" s="114"/>
      <c r="C20" s="63"/>
      <c r="D20" s="150"/>
      <c r="E20" s="150"/>
      <c r="F20" s="43"/>
      <c r="G20" s="43"/>
      <c r="H20" s="43"/>
      <c r="I20" s="43"/>
      <c r="J20" s="43"/>
      <c r="K20" s="43"/>
      <c r="L20" s="43"/>
      <c r="M20" s="43"/>
      <c r="N20" s="43"/>
      <c r="O20" s="43"/>
      <c r="P20" s="43"/>
      <c r="Q20" s="43"/>
      <c r="R20" s="43"/>
      <c r="S20" s="43"/>
      <c r="T20" s="43"/>
      <c r="U20" s="43"/>
      <c r="V20" s="53"/>
      <c r="W20" s="53"/>
      <c r="X20" s="53"/>
      <c r="Y20" s="53"/>
    </row>
    <row r="21" spans="1:28" ht="18.75" customHeight="1" x14ac:dyDescent="0.45">
      <c r="A21" s="43"/>
      <c r="B21" s="49"/>
      <c r="C21" s="76"/>
      <c r="D21" s="73"/>
      <c r="E21" s="73"/>
      <c r="F21" s="43"/>
      <c r="G21" s="43"/>
      <c r="H21" s="43"/>
      <c r="I21" s="43"/>
      <c r="J21" s="43"/>
      <c r="K21" s="43"/>
      <c r="L21" s="43"/>
      <c r="M21" s="43"/>
      <c r="N21" s="43"/>
      <c r="O21" s="43"/>
      <c r="P21" s="43"/>
      <c r="Q21" s="43"/>
      <c r="R21" s="43"/>
      <c r="S21" s="43"/>
      <c r="T21" s="43"/>
      <c r="U21" s="43"/>
      <c r="V21" s="43"/>
      <c r="W21" s="43"/>
      <c r="X21" s="43"/>
      <c r="Y21" s="43"/>
      <c r="Z21" s="43"/>
      <c r="AA21" s="43"/>
      <c r="AB21" s="43"/>
    </row>
    <row r="22" spans="1:28" ht="18.75" customHeight="1" x14ac:dyDescent="0.45">
      <c r="A22" s="43"/>
      <c r="B22" s="152" t="s">
        <v>952</v>
      </c>
      <c r="C22" s="151"/>
      <c r="D22" s="150"/>
      <c r="E22" s="150"/>
      <c r="F22" s="43"/>
      <c r="G22" s="43"/>
      <c r="H22" s="43"/>
      <c r="I22" s="43"/>
      <c r="J22" s="43"/>
      <c r="K22" s="43"/>
      <c r="L22" s="43"/>
      <c r="M22" s="43"/>
      <c r="N22" s="43"/>
      <c r="O22" s="43"/>
      <c r="P22" s="43"/>
      <c r="Q22" s="43"/>
      <c r="R22" s="43"/>
      <c r="S22" s="43"/>
      <c r="T22" s="43"/>
      <c r="U22" s="43"/>
      <c r="V22" s="43"/>
      <c r="W22" s="43"/>
      <c r="X22" s="43"/>
      <c r="Y22" s="53"/>
      <c r="Z22" s="53"/>
      <c r="AA22" s="53"/>
      <c r="AB22" s="53"/>
    </row>
    <row r="23" spans="1:28" ht="18.75" customHeight="1" x14ac:dyDescent="0.45">
      <c r="A23" s="43"/>
      <c r="B23" s="114" t="s">
        <v>953</v>
      </c>
      <c r="C23" s="63" t="s">
        <v>705</v>
      </c>
      <c r="D23" s="150"/>
      <c r="E23" s="43"/>
      <c r="F23" s="43"/>
      <c r="G23" s="156"/>
      <c r="H23" s="43"/>
      <c r="I23" s="43"/>
      <c r="J23" s="43"/>
      <c r="K23" s="43"/>
      <c r="L23" s="43"/>
      <c r="M23" s="43"/>
      <c r="N23" s="43"/>
      <c r="O23" s="43"/>
      <c r="P23" s="43"/>
      <c r="Q23" s="43"/>
      <c r="R23" s="43"/>
      <c r="S23" s="43"/>
      <c r="T23" s="43"/>
      <c r="U23" s="43"/>
      <c r="V23" s="43"/>
      <c r="W23" s="43"/>
      <c r="X23" s="43"/>
      <c r="Y23" s="53"/>
      <c r="Z23" s="53"/>
      <c r="AA23" s="53"/>
      <c r="AB23" s="53"/>
    </row>
    <row r="24" spans="1:28" ht="18.75" customHeight="1" x14ac:dyDescent="0.45">
      <c r="A24" s="43"/>
      <c r="B24" s="114" t="s">
        <v>954</v>
      </c>
      <c r="C24" s="63" t="s">
        <v>717</v>
      </c>
      <c r="D24" s="150"/>
      <c r="E24" s="43"/>
      <c r="F24" s="43"/>
      <c r="G24" s="192"/>
      <c r="H24" s="43"/>
      <c r="I24" s="43"/>
      <c r="J24" s="43"/>
      <c r="K24" s="43"/>
      <c r="L24" s="43"/>
      <c r="M24" s="43"/>
      <c r="N24" s="43"/>
      <c r="O24" s="43"/>
      <c r="P24" s="43"/>
      <c r="Q24" s="43"/>
      <c r="R24" s="43"/>
      <c r="S24" s="43"/>
      <c r="T24" s="43"/>
      <c r="U24" s="43"/>
      <c r="V24" s="43"/>
      <c r="W24" s="43"/>
      <c r="X24" s="43"/>
      <c r="Y24" s="53"/>
      <c r="Z24" s="53"/>
      <c r="AA24" s="53"/>
      <c r="AB24" s="53"/>
    </row>
    <row r="25" spans="1:28" ht="18.75" customHeight="1" x14ac:dyDescent="0.45">
      <c r="A25" s="43"/>
      <c r="B25" s="152"/>
      <c r="C25" s="151"/>
      <c r="D25" s="150"/>
      <c r="E25" s="150"/>
      <c r="F25" s="43"/>
      <c r="G25" s="43"/>
      <c r="H25" s="43"/>
      <c r="I25" s="43"/>
      <c r="J25" s="43"/>
      <c r="K25" s="43"/>
      <c r="L25" s="43"/>
      <c r="M25" s="43"/>
      <c r="N25" s="43"/>
      <c r="O25" s="43"/>
      <c r="P25" s="43"/>
      <c r="Q25" s="43"/>
      <c r="R25" s="43"/>
      <c r="S25" s="43"/>
      <c r="T25" s="43"/>
      <c r="U25" s="43"/>
      <c r="V25" s="53"/>
      <c r="W25" s="53"/>
      <c r="X25" s="53"/>
      <c r="Y25" s="53"/>
    </row>
    <row r="26" spans="1:28" ht="18.75" customHeight="1" x14ac:dyDescent="0.45">
      <c r="A26" s="43"/>
      <c r="B26" s="114"/>
      <c r="C26" s="235" t="s">
        <v>708</v>
      </c>
      <c r="D26" s="153"/>
      <c r="E26" s="153"/>
      <c r="F26" s="78" t="s">
        <v>702</v>
      </c>
      <c r="G26" s="78" t="s">
        <v>703</v>
      </c>
      <c r="H26" s="78" t="s">
        <v>704</v>
      </c>
      <c r="I26" s="43"/>
      <c r="J26" s="43"/>
      <c r="K26" s="43"/>
      <c r="L26" s="43"/>
      <c r="M26" s="43"/>
      <c r="N26" s="43"/>
      <c r="O26" s="43"/>
      <c r="P26" s="43"/>
      <c r="Q26" s="43"/>
      <c r="R26" s="43"/>
      <c r="S26" s="43"/>
      <c r="T26" s="53"/>
      <c r="U26" s="53"/>
      <c r="V26" s="53"/>
      <c r="W26" s="53"/>
    </row>
    <row r="27" spans="1:28" ht="18.75" customHeight="1" x14ac:dyDescent="0.45">
      <c r="A27" s="43"/>
      <c r="B27" s="616" t="s">
        <v>955</v>
      </c>
      <c r="C27" s="628" t="s">
        <v>23</v>
      </c>
      <c r="D27" s="658"/>
      <c r="E27" s="157"/>
      <c r="F27" s="292"/>
      <c r="G27" s="162"/>
      <c r="H27" s="162"/>
      <c r="I27" s="43"/>
      <c r="J27" s="43"/>
      <c r="K27" s="43"/>
      <c r="L27" s="43"/>
      <c r="M27" s="43"/>
      <c r="N27" s="43"/>
      <c r="O27" s="43"/>
      <c r="P27" s="43"/>
      <c r="Q27" s="43"/>
      <c r="R27" s="43"/>
      <c r="S27" s="43"/>
      <c r="T27" s="43"/>
      <c r="U27" s="43"/>
      <c r="V27" s="43"/>
      <c r="W27" s="43"/>
    </row>
    <row r="28" spans="1:28" ht="18.75" customHeight="1" x14ac:dyDescent="0.45">
      <c r="A28" s="43"/>
      <c r="B28" s="616"/>
      <c r="C28" s="643"/>
      <c r="D28" s="660"/>
      <c r="E28" s="673" t="s">
        <v>701</v>
      </c>
      <c r="F28" s="671"/>
      <c r="G28" s="671"/>
      <c r="H28" s="671"/>
      <c r="I28" s="43"/>
      <c r="J28" s="43"/>
      <c r="K28" s="43"/>
      <c r="L28" s="43"/>
      <c r="M28" s="43"/>
      <c r="N28" s="43"/>
      <c r="O28" s="43"/>
      <c r="P28" s="43"/>
      <c r="Q28" s="43"/>
      <c r="R28" s="43"/>
      <c r="S28" s="43"/>
      <c r="T28" s="43"/>
      <c r="U28" s="43"/>
      <c r="V28" s="43"/>
      <c r="W28" s="43"/>
    </row>
    <row r="29" spans="1:28" ht="18.75" customHeight="1" x14ac:dyDescent="0.45">
      <c r="A29" s="43"/>
      <c r="B29" s="616"/>
      <c r="C29" s="630"/>
      <c r="D29" s="662"/>
      <c r="E29" s="674"/>
      <c r="F29" s="672"/>
      <c r="G29" s="672"/>
      <c r="H29" s="672"/>
      <c r="I29" s="43"/>
      <c r="J29" s="43"/>
      <c r="K29" s="43"/>
      <c r="L29" s="43"/>
      <c r="M29" s="43"/>
      <c r="N29" s="43"/>
      <c r="O29" s="43"/>
      <c r="P29" s="43"/>
      <c r="Q29" s="43"/>
      <c r="R29" s="43"/>
      <c r="S29" s="43"/>
      <c r="T29" s="43"/>
      <c r="U29" s="43"/>
      <c r="V29" s="43"/>
      <c r="W29" s="43"/>
    </row>
    <row r="30" spans="1:28" ht="18.75" customHeight="1" x14ac:dyDescent="0.45">
      <c r="A30" s="43"/>
      <c r="B30" s="114" t="s">
        <v>956</v>
      </c>
      <c r="C30" s="193" t="s">
        <v>561</v>
      </c>
      <c r="D30" s="158"/>
      <c r="E30" s="195" t="s">
        <v>547</v>
      </c>
      <c r="F30" s="292"/>
      <c r="G30" s="162"/>
      <c r="H30" s="162"/>
      <c r="I30" s="43"/>
      <c r="J30" s="43"/>
      <c r="K30" s="43"/>
      <c r="L30" s="43"/>
      <c r="M30" s="43"/>
      <c r="N30" s="43"/>
      <c r="O30" s="43"/>
      <c r="P30" s="43"/>
      <c r="Q30" s="43"/>
      <c r="R30" s="43"/>
      <c r="S30" s="43"/>
      <c r="T30" s="43"/>
      <c r="U30" s="43"/>
      <c r="V30" s="43"/>
      <c r="W30" s="43"/>
    </row>
    <row r="31" spans="1:28" ht="18.75" customHeight="1" x14ac:dyDescent="0.45">
      <c r="A31" s="43"/>
      <c r="B31" s="616" t="s">
        <v>957</v>
      </c>
      <c r="C31" s="563" t="s">
        <v>716</v>
      </c>
      <c r="D31" s="665"/>
      <c r="E31" s="666"/>
      <c r="F31" s="669"/>
      <c r="G31" s="671"/>
      <c r="H31" s="671"/>
      <c r="I31" s="43"/>
      <c r="J31" s="43"/>
      <c r="K31" s="43"/>
      <c r="L31" s="43"/>
      <c r="M31" s="43"/>
      <c r="N31" s="43"/>
      <c r="O31" s="43"/>
      <c r="P31" s="43"/>
      <c r="Q31" s="43"/>
      <c r="R31" s="43"/>
      <c r="S31" s="43"/>
      <c r="T31" s="43"/>
      <c r="U31" s="43"/>
      <c r="V31" s="43"/>
      <c r="W31" s="43"/>
    </row>
    <row r="32" spans="1:28" ht="18.75" customHeight="1" x14ac:dyDescent="0.45">
      <c r="A32" s="43"/>
      <c r="B32" s="616"/>
      <c r="C32" s="565"/>
      <c r="D32" s="667"/>
      <c r="E32" s="668"/>
      <c r="F32" s="670"/>
      <c r="G32" s="672"/>
      <c r="H32" s="672"/>
      <c r="I32" s="43"/>
      <c r="J32" s="43"/>
      <c r="K32" s="43"/>
      <c r="L32" s="43"/>
      <c r="M32" s="43"/>
      <c r="N32" s="43"/>
      <c r="O32" s="43"/>
      <c r="P32" s="43"/>
      <c r="Q32" s="43"/>
      <c r="R32" s="43"/>
      <c r="S32" s="43"/>
      <c r="T32" s="43"/>
      <c r="U32" s="43"/>
      <c r="V32" s="43"/>
      <c r="W32" s="43"/>
    </row>
    <row r="33" spans="1:28" ht="18.75" customHeight="1" x14ac:dyDescent="0.45">
      <c r="A33" s="43"/>
      <c r="B33" s="616" t="s">
        <v>958</v>
      </c>
      <c r="C33" s="628" t="s">
        <v>710</v>
      </c>
      <c r="D33" s="658"/>
      <c r="E33" s="195" t="s">
        <v>555</v>
      </c>
      <c r="F33" s="285"/>
      <c r="G33" s="301"/>
      <c r="H33" s="301"/>
      <c r="I33" s="43"/>
      <c r="J33" s="43"/>
      <c r="K33" s="43"/>
      <c r="L33" s="43"/>
      <c r="M33" s="43"/>
      <c r="N33" s="43"/>
      <c r="O33" s="43"/>
      <c r="P33" s="43"/>
      <c r="Q33" s="43"/>
      <c r="R33" s="43"/>
      <c r="S33" s="43"/>
      <c r="T33" s="43"/>
      <c r="U33" s="43"/>
      <c r="V33" s="43"/>
      <c r="W33" s="43"/>
    </row>
    <row r="34" spans="1:28" ht="18.75" customHeight="1" x14ac:dyDescent="0.45">
      <c r="A34" s="43"/>
      <c r="B34" s="616"/>
      <c r="C34" s="630"/>
      <c r="D34" s="662"/>
      <c r="E34" s="195" t="s">
        <v>25</v>
      </c>
      <c r="F34" s="162">
        <f>F30*F33</f>
        <v>0</v>
      </c>
      <c r="G34" s="162">
        <f>G30*G33</f>
        <v>0</v>
      </c>
      <c r="H34" s="162">
        <f>H30*H33</f>
        <v>0</v>
      </c>
      <c r="I34" s="43"/>
      <c r="J34" s="43"/>
      <c r="K34" s="43"/>
      <c r="L34" s="43"/>
      <c r="M34" s="43"/>
      <c r="N34" s="43"/>
      <c r="O34" s="43"/>
      <c r="P34" s="43"/>
      <c r="Q34" s="43"/>
      <c r="R34" s="43"/>
      <c r="S34" s="43"/>
      <c r="T34" s="43"/>
      <c r="U34" s="43"/>
      <c r="V34" s="43"/>
      <c r="W34" s="43"/>
    </row>
    <row r="35" spans="1:28" ht="18.75" customHeight="1" x14ac:dyDescent="0.45">
      <c r="A35" s="43"/>
      <c r="B35" s="616" t="s">
        <v>959</v>
      </c>
      <c r="C35" s="628" t="s">
        <v>711</v>
      </c>
      <c r="D35" s="629"/>
      <c r="E35" s="642" t="s">
        <v>563</v>
      </c>
      <c r="F35" s="159" t="str">
        <f>IF(F27="","",VLOOKUP(F27,'HIDE-Refs'!$E$4:$F$9,2,FALSE))</f>
        <v/>
      </c>
      <c r="G35" s="159">
        <f>IF(G27="",0,VLOOKUP(G27,'HIDE-Refs'!$E$4:$F$9,2,FALSE))</f>
        <v>0</v>
      </c>
      <c r="H35" s="159">
        <f>IF(H27="",0,VLOOKUP(H27,'HIDE-Refs'!$E$4:$F$9,2,FALSE))</f>
        <v>0</v>
      </c>
      <c r="I35" s="43"/>
      <c r="J35" s="43"/>
      <c r="K35" s="43"/>
      <c r="L35" s="43"/>
      <c r="M35" s="43"/>
      <c r="N35" s="43"/>
      <c r="O35" s="43"/>
      <c r="P35" s="43"/>
      <c r="Q35" s="43"/>
      <c r="R35" s="43"/>
      <c r="S35" s="43"/>
      <c r="T35" s="43"/>
      <c r="U35" s="43"/>
      <c r="V35" s="43"/>
      <c r="W35" s="43"/>
    </row>
    <row r="36" spans="1:28" ht="18.75" customHeight="1" x14ac:dyDescent="0.45">
      <c r="A36" s="43"/>
      <c r="B36" s="616"/>
      <c r="C36" s="643"/>
      <c r="D36" s="644"/>
      <c r="E36" s="642"/>
      <c r="F36" s="159"/>
      <c r="G36" s="159"/>
      <c r="H36" s="159"/>
      <c r="I36" s="43"/>
      <c r="J36" s="43"/>
      <c r="K36" s="43"/>
      <c r="L36" s="43"/>
      <c r="M36" s="43"/>
      <c r="N36" s="43"/>
      <c r="O36" s="43"/>
      <c r="P36" s="43"/>
      <c r="Q36" s="43"/>
      <c r="R36" s="43"/>
      <c r="S36" s="43"/>
      <c r="T36" s="43"/>
      <c r="U36" s="43"/>
      <c r="V36" s="43"/>
      <c r="W36" s="43"/>
    </row>
    <row r="37" spans="1:28" ht="18.75" customHeight="1" x14ac:dyDescent="0.45">
      <c r="A37" s="43"/>
      <c r="B37" s="616"/>
      <c r="C37" s="630"/>
      <c r="D37" s="631"/>
      <c r="E37" s="79" t="s">
        <v>715</v>
      </c>
      <c r="F37" s="162" t="str">
        <f>IF(F27="","",(IF(LEFT(F35,2)="en",F36,F35))*F30)</f>
        <v/>
      </c>
      <c r="G37" s="162">
        <f>IF(G27="",0,(IF(LEFT(G35,2)="en",G36,G35))*G30)</f>
        <v>0</v>
      </c>
      <c r="H37" s="162">
        <f>IF(H27="",0,(IF(LEFT(H35,2)="en",H36,H35))*H30)</f>
        <v>0</v>
      </c>
      <c r="I37" s="43"/>
      <c r="J37" s="43"/>
      <c r="K37" s="43"/>
      <c r="L37" s="43"/>
      <c r="M37" s="43"/>
      <c r="N37" s="43"/>
      <c r="O37" s="43"/>
      <c r="P37" s="43"/>
      <c r="Q37" s="43"/>
      <c r="R37" s="43"/>
      <c r="S37" s="43"/>
      <c r="T37" s="43"/>
      <c r="U37" s="43"/>
      <c r="V37" s="43"/>
      <c r="W37" s="43"/>
    </row>
    <row r="38" spans="1:28" ht="18.75" customHeight="1" x14ac:dyDescent="0.45">
      <c r="A38" s="43"/>
      <c r="B38" s="616" t="s">
        <v>960</v>
      </c>
      <c r="C38" s="628" t="s">
        <v>873</v>
      </c>
      <c r="D38" s="658"/>
      <c r="E38" s="659"/>
      <c r="F38" s="645"/>
      <c r="G38" s="645"/>
      <c r="H38" s="645"/>
      <c r="I38" s="43"/>
      <c r="J38" s="43"/>
      <c r="K38" s="43"/>
      <c r="L38" s="43"/>
      <c r="M38" s="43"/>
      <c r="N38" s="43"/>
      <c r="O38" s="43"/>
      <c r="P38" s="43"/>
      <c r="Q38" s="43"/>
      <c r="R38" s="43"/>
      <c r="S38" s="43"/>
      <c r="T38" s="43"/>
      <c r="U38" s="43"/>
      <c r="V38" s="43"/>
      <c r="W38" s="43"/>
    </row>
    <row r="39" spans="1:28" ht="18.75" customHeight="1" x14ac:dyDescent="0.45">
      <c r="A39" s="43"/>
      <c r="B39" s="616"/>
      <c r="C39" s="643"/>
      <c r="D39" s="660"/>
      <c r="E39" s="661"/>
      <c r="F39" s="646"/>
      <c r="G39" s="646"/>
      <c r="H39" s="646"/>
      <c r="I39" s="43"/>
      <c r="J39" s="43"/>
      <c r="K39" s="43"/>
      <c r="L39" s="43"/>
      <c r="M39" s="43"/>
      <c r="N39" s="43"/>
      <c r="O39" s="43"/>
      <c r="P39" s="43"/>
      <c r="Q39" s="43"/>
      <c r="R39" s="43"/>
      <c r="S39" s="43"/>
      <c r="T39" s="43"/>
      <c r="U39" s="43"/>
      <c r="V39" s="43"/>
      <c r="W39" s="43"/>
    </row>
    <row r="40" spans="1:28" ht="18.75" customHeight="1" x14ac:dyDescent="0.45">
      <c r="A40" s="43"/>
      <c r="B40" s="616"/>
      <c r="C40" s="643"/>
      <c r="D40" s="660"/>
      <c r="E40" s="661"/>
      <c r="F40" s="646"/>
      <c r="G40" s="646"/>
      <c r="H40" s="646"/>
      <c r="I40" s="43"/>
      <c r="J40" s="43"/>
      <c r="K40" s="43"/>
      <c r="L40" s="43"/>
      <c r="M40" s="43"/>
      <c r="N40" s="43"/>
      <c r="O40" s="43"/>
      <c r="P40" s="43"/>
      <c r="Q40" s="43"/>
      <c r="R40" s="43"/>
      <c r="S40" s="43"/>
      <c r="T40" s="43"/>
      <c r="U40" s="43"/>
      <c r="V40" s="43"/>
      <c r="W40" s="43"/>
    </row>
    <row r="41" spans="1:28" ht="18.75" customHeight="1" x14ac:dyDescent="0.45">
      <c r="A41" s="43"/>
      <c r="B41" s="616"/>
      <c r="C41" s="630"/>
      <c r="D41" s="662"/>
      <c r="E41" s="663"/>
      <c r="F41" s="647"/>
      <c r="G41" s="647"/>
      <c r="H41" s="647"/>
      <c r="I41" s="43"/>
      <c r="J41" s="43"/>
      <c r="K41" s="43"/>
      <c r="L41" s="43"/>
      <c r="M41" s="43"/>
      <c r="N41" s="43"/>
      <c r="O41" s="43"/>
      <c r="P41" s="43"/>
      <c r="Q41" s="43"/>
      <c r="R41" s="43"/>
      <c r="S41" s="43"/>
      <c r="T41" s="43"/>
      <c r="U41" s="43"/>
      <c r="V41" s="43"/>
      <c r="W41" s="43"/>
    </row>
    <row r="42" spans="1:28" ht="18.75" customHeight="1" x14ac:dyDescent="0.45">
      <c r="A42" s="43"/>
      <c r="B42" s="49"/>
      <c r="C42" s="49"/>
      <c r="D42" s="49"/>
      <c r="E42" s="49"/>
      <c r="F42" s="49"/>
      <c r="G42" s="49"/>
      <c r="H42" s="49"/>
      <c r="I42" s="49"/>
      <c r="J42" s="43"/>
      <c r="K42" s="43"/>
      <c r="L42" s="43"/>
      <c r="M42" s="43"/>
      <c r="N42" s="43"/>
      <c r="O42" s="43"/>
      <c r="P42" s="43"/>
      <c r="Q42" s="43"/>
      <c r="R42" s="43"/>
      <c r="S42" s="43"/>
      <c r="T42" s="43"/>
      <c r="U42" s="43"/>
      <c r="V42" s="43"/>
      <c r="W42" s="43"/>
      <c r="X42" s="43"/>
      <c r="Y42" s="43"/>
      <c r="Z42" s="43"/>
    </row>
    <row r="43" spans="1:28" ht="18.75" customHeight="1" x14ac:dyDescent="0.45">
      <c r="A43" s="43"/>
      <c r="B43" s="114"/>
      <c r="C43" s="235" t="s">
        <v>712</v>
      </c>
      <c r="D43" s="73"/>
      <c r="E43" s="73"/>
      <c r="F43" s="73"/>
      <c r="G43" s="73"/>
      <c r="H43" s="49"/>
      <c r="I43" s="49"/>
      <c r="J43" s="49"/>
      <c r="K43" s="49"/>
      <c r="L43" s="43"/>
      <c r="M43" s="43"/>
      <c r="N43" s="43"/>
      <c r="O43" s="43"/>
      <c r="P43" s="43"/>
      <c r="Q43" s="43"/>
      <c r="R43" s="43"/>
      <c r="S43" s="43"/>
      <c r="T43" s="43"/>
      <c r="U43" s="43"/>
      <c r="V43" s="43"/>
      <c r="W43" s="43"/>
      <c r="X43" s="43"/>
      <c r="Y43" s="43"/>
      <c r="Z43" s="43"/>
      <c r="AA43" s="43"/>
      <c r="AB43" s="43"/>
    </row>
    <row r="44" spans="1:28" ht="18.75" customHeight="1" x14ac:dyDescent="0.45">
      <c r="A44" s="43"/>
      <c r="B44" s="114" t="s">
        <v>961</v>
      </c>
      <c r="C44" s="158" t="s">
        <v>562</v>
      </c>
      <c r="D44" s="161"/>
      <c r="E44" s="195" t="s">
        <v>547</v>
      </c>
      <c r="F44" s="292"/>
      <c r="G44" s="73"/>
      <c r="H44" s="43"/>
      <c r="I44" s="49"/>
      <c r="J44" s="49"/>
      <c r="K44" s="49"/>
      <c r="L44" s="43"/>
      <c r="M44" s="43"/>
      <c r="N44" s="43"/>
      <c r="O44" s="43"/>
      <c r="P44" s="43"/>
      <c r="Q44" s="43"/>
      <c r="R44" s="43"/>
      <c r="S44" s="43"/>
      <c r="T44" s="43"/>
      <c r="U44" s="43"/>
      <c r="V44" s="43"/>
      <c r="W44" s="43"/>
      <c r="X44" s="43"/>
      <c r="Y44" s="43"/>
      <c r="Z44" s="43"/>
      <c r="AA44" s="43"/>
      <c r="AB44" s="43"/>
    </row>
    <row r="45" spans="1:28" ht="18.75" customHeight="1" x14ac:dyDescent="0.45">
      <c r="A45" s="43"/>
      <c r="B45" s="616" t="s">
        <v>962</v>
      </c>
      <c r="C45" s="563" t="s">
        <v>716</v>
      </c>
      <c r="D45" s="665"/>
      <c r="E45" s="666"/>
      <c r="F45" s="669"/>
      <c r="G45" s="73"/>
      <c r="H45" s="43"/>
      <c r="I45" s="49"/>
      <c r="J45" s="49"/>
      <c r="K45" s="49"/>
      <c r="L45" s="43"/>
      <c r="M45" s="43"/>
      <c r="N45" s="43"/>
      <c r="O45" s="43"/>
      <c r="P45" s="43"/>
      <c r="Q45" s="43"/>
      <c r="R45" s="43"/>
      <c r="S45" s="43"/>
      <c r="T45" s="43"/>
      <c r="U45" s="43"/>
      <c r="V45" s="43"/>
      <c r="W45" s="43"/>
      <c r="X45" s="43"/>
      <c r="Y45" s="43"/>
      <c r="Z45" s="43"/>
      <c r="AA45" s="43"/>
      <c r="AB45" s="43"/>
    </row>
    <row r="46" spans="1:28" ht="18.75" customHeight="1" x14ac:dyDescent="0.45">
      <c r="A46" s="43"/>
      <c r="B46" s="616"/>
      <c r="C46" s="565"/>
      <c r="D46" s="667"/>
      <c r="E46" s="668"/>
      <c r="F46" s="670"/>
      <c r="G46" s="73"/>
      <c r="H46" s="43"/>
      <c r="I46" s="49"/>
      <c r="J46" s="49"/>
      <c r="K46" s="49"/>
      <c r="L46" s="43"/>
      <c r="M46" s="43"/>
      <c r="N46" s="43"/>
      <c r="O46" s="43"/>
      <c r="P46" s="43"/>
      <c r="Q46" s="43"/>
      <c r="R46" s="43"/>
      <c r="S46" s="43"/>
      <c r="T46" s="43"/>
      <c r="U46" s="43"/>
      <c r="V46" s="43"/>
      <c r="W46" s="43"/>
      <c r="X46" s="43"/>
      <c r="Y46" s="43"/>
      <c r="Z46" s="43"/>
      <c r="AA46" s="43"/>
      <c r="AB46" s="43"/>
    </row>
    <row r="47" spans="1:28" ht="18.75" customHeight="1" x14ac:dyDescent="0.45">
      <c r="A47" s="43"/>
      <c r="B47" s="616" t="s">
        <v>963</v>
      </c>
      <c r="C47" s="617" t="s">
        <v>713</v>
      </c>
      <c r="D47" s="664"/>
      <c r="E47" s="195" t="s">
        <v>555</v>
      </c>
      <c r="F47" s="302"/>
      <c r="G47" s="73"/>
      <c r="H47" s="43"/>
      <c r="I47" s="49"/>
      <c r="J47" s="49"/>
      <c r="K47" s="49"/>
      <c r="L47" s="43"/>
      <c r="M47" s="43"/>
      <c r="N47" s="43"/>
      <c r="O47" s="43"/>
      <c r="P47" s="43"/>
      <c r="Q47" s="43"/>
      <c r="R47" s="43"/>
      <c r="S47" s="43"/>
      <c r="T47" s="43"/>
      <c r="U47" s="43"/>
      <c r="V47" s="43"/>
      <c r="W47" s="43"/>
      <c r="X47" s="43"/>
      <c r="Y47" s="43"/>
      <c r="Z47" s="43"/>
      <c r="AA47" s="43"/>
      <c r="AB47" s="43"/>
    </row>
    <row r="48" spans="1:28" ht="18.75" customHeight="1" x14ac:dyDescent="0.45">
      <c r="A48" s="43"/>
      <c r="B48" s="616"/>
      <c r="C48" s="617"/>
      <c r="D48" s="664"/>
      <c r="E48" s="195" t="s">
        <v>25</v>
      </c>
      <c r="F48" s="162" t="str">
        <f>IF(F44="","",F47*F44)</f>
        <v/>
      </c>
      <c r="G48" s="73"/>
      <c r="H48" s="43"/>
      <c r="I48" s="49"/>
      <c r="J48" s="49"/>
      <c r="K48" s="49"/>
      <c r="L48" s="43"/>
      <c r="M48" s="43"/>
      <c r="N48" s="43"/>
      <c r="O48" s="43"/>
      <c r="P48" s="43"/>
      <c r="Q48" s="43"/>
      <c r="R48" s="43"/>
      <c r="S48" s="43"/>
      <c r="T48" s="43"/>
      <c r="U48" s="43"/>
      <c r="V48" s="43"/>
      <c r="W48" s="43"/>
      <c r="X48" s="43"/>
      <c r="Y48" s="43"/>
      <c r="Z48" s="43"/>
      <c r="AA48" s="43"/>
      <c r="AB48" s="43"/>
    </row>
    <row r="49" spans="1:28" ht="18.75" customHeight="1" x14ac:dyDescent="0.45">
      <c r="A49" s="43"/>
      <c r="B49" s="616" t="s">
        <v>964</v>
      </c>
      <c r="C49" s="617" t="s">
        <v>714</v>
      </c>
      <c r="D49" s="664"/>
      <c r="E49" s="195" t="s">
        <v>563</v>
      </c>
      <c r="F49" s="160" t="str">
        <f>IF(F44="","",0.35156)</f>
        <v/>
      </c>
      <c r="G49" s="73"/>
      <c r="H49" s="43"/>
      <c r="I49" s="49"/>
      <c r="J49" s="49"/>
      <c r="K49" s="49"/>
      <c r="L49" s="43"/>
      <c r="M49" s="43"/>
      <c r="N49" s="43"/>
      <c r="O49" s="43"/>
      <c r="P49" s="43"/>
      <c r="Q49" s="43"/>
      <c r="R49" s="43"/>
      <c r="S49" s="43"/>
      <c r="T49" s="43"/>
      <c r="U49" s="43"/>
      <c r="V49" s="43"/>
      <c r="W49" s="43"/>
      <c r="X49" s="43"/>
      <c r="Y49" s="43"/>
      <c r="Z49" s="43"/>
      <c r="AA49" s="43"/>
      <c r="AB49" s="43"/>
    </row>
    <row r="50" spans="1:28" ht="18.75" customHeight="1" x14ac:dyDescent="0.45">
      <c r="A50" s="43"/>
      <c r="B50" s="616"/>
      <c r="C50" s="617"/>
      <c r="D50" s="664"/>
      <c r="E50" s="195" t="s">
        <v>715</v>
      </c>
      <c r="F50" s="162" t="str">
        <f>IF(F44="","",F49*F44)</f>
        <v/>
      </c>
      <c r="G50" s="73"/>
      <c r="H50" s="43"/>
      <c r="I50" s="49"/>
      <c r="J50" s="49"/>
      <c r="K50" s="49"/>
      <c r="L50" s="43"/>
      <c r="M50" s="43"/>
      <c r="N50" s="43"/>
      <c r="O50" s="43"/>
      <c r="P50" s="43"/>
      <c r="Q50" s="43"/>
      <c r="R50" s="43"/>
      <c r="S50" s="43"/>
      <c r="T50" s="43"/>
      <c r="U50" s="43"/>
      <c r="V50" s="43"/>
      <c r="W50" s="43"/>
      <c r="X50" s="43"/>
      <c r="Y50" s="43"/>
      <c r="Z50" s="43"/>
      <c r="AA50" s="43"/>
      <c r="AB50" s="43"/>
    </row>
    <row r="51" spans="1:28" ht="18.75" customHeight="1" x14ac:dyDescent="0.45">
      <c r="A51" s="45"/>
      <c r="B51" s="616" t="s">
        <v>965</v>
      </c>
      <c r="C51" s="628" t="s">
        <v>873</v>
      </c>
      <c r="D51" s="658"/>
      <c r="E51" s="659"/>
      <c r="F51" s="645"/>
      <c r="G51" s="137"/>
      <c r="H51" s="43"/>
      <c r="I51" s="49"/>
      <c r="J51" s="49"/>
      <c r="K51" s="49"/>
      <c r="L51" s="43"/>
      <c r="M51" s="43"/>
      <c r="N51" s="43"/>
      <c r="O51" s="43"/>
      <c r="P51" s="43"/>
      <c r="Q51" s="43"/>
      <c r="R51" s="43"/>
      <c r="S51" s="43"/>
      <c r="T51" s="43"/>
      <c r="U51" s="43"/>
      <c r="V51" s="43"/>
      <c r="W51" s="43"/>
      <c r="X51" s="43"/>
      <c r="Y51" s="43"/>
      <c r="Z51" s="43"/>
      <c r="AA51" s="43"/>
      <c r="AB51" s="43"/>
    </row>
    <row r="52" spans="1:28" ht="18.75" customHeight="1" x14ac:dyDescent="0.45">
      <c r="A52" s="45"/>
      <c r="B52" s="616"/>
      <c r="C52" s="643"/>
      <c r="D52" s="660"/>
      <c r="E52" s="661"/>
      <c r="F52" s="646"/>
      <c r="G52" s="137"/>
      <c r="H52" s="43"/>
      <c r="I52" s="49"/>
      <c r="J52" s="49"/>
      <c r="K52" s="49"/>
      <c r="L52" s="43"/>
      <c r="M52" s="43"/>
      <c r="N52" s="43"/>
      <c r="O52" s="43"/>
      <c r="P52" s="43"/>
      <c r="Q52" s="43"/>
      <c r="R52" s="43"/>
      <c r="S52" s="43"/>
      <c r="T52" s="43"/>
      <c r="U52" s="43"/>
      <c r="V52" s="43"/>
      <c r="W52" s="43"/>
      <c r="X52" s="43"/>
      <c r="Y52" s="43"/>
      <c r="Z52" s="43"/>
      <c r="AA52" s="43"/>
      <c r="AB52" s="43"/>
    </row>
    <row r="53" spans="1:28" ht="18.75" customHeight="1" x14ac:dyDescent="0.45">
      <c r="A53" s="45"/>
      <c r="B53" s="616"/>
      <c r="C53" s="630"/>
      <c r="D53" s="662"/>
      <c r="E53" s="663"/>
      <c r="F53" s="647"/>
      <c r="G53" s="137"/>
      <c r="H53" s="43"/>
      <c r="I53" s="49"/>
      <c r="J53" s="49"/>
      <c r="K53" s="49"/>
      <c r="L53" s="43"/>
      <c r="M53" s="43"/>
      <c r="N53" s="43"/>
      <c r="O53" s="43"/>
      <c r="P53" s="43"/>
      <c r="Q53" s="43"/>
      <c r="R53" s="43"/>
      <c r="S53" s="43"/>
      <c r="T53" s="43"/>
      <c r="U53" s="43"/>
      <c r="V53" s="43"/>
      <c r="W53" s="43"/>
      <c r="X53" s="43"/>
      <c r="Y53" s="43"/>
      <c r="Z53" s="43"/>
      <c r="AA53" s="43"/>
      <c r="AB53" s="43"/>
    </row>
    <row r="54" spans="1:28" ht="18.75" customHeight="1" x14ac:dyDescent="0.45">
      <c r="A54" s="45"/>
      <c r="B54" s="73"/>
      <c r="C54" s="137"/>
      <c r="D54" s="137"/>
      <c r="E54" s="137"/>
      <c r="F54" s="137"/>
      <c r="G54" s="137"/>
      <c r="H54" s="45"/>
      <c r="I54" s="43"/>
      <c r="J54" s="43"/>
      <c r="K54" s="43"/>
      <c r="L54" s="43"/>
      <c r="M54" s="43"/>
      <c r="N54" s="43"/>
      <c r="O54" s="43"/>
      <c r="P54" s="43"/>
      <c r="Q54" s="43"/>
      <c r="R54" s="43"/>
      <c r="S54" s="43"/>
      <c r="T54" s="43"/>
      <c r="U54" s="43"/>
      <c r="V54" s="43"/>
      <c r="W54" s="43"/>
      <c r="X54" s="43"/>
      <c r="Y54" s="43"/>
      <c r="Z54" s="43"/>
      <c r="AA54" s="43"/>
      <c r="AB54" s="43"/>
    </row>
    <row r="55" spans="1:28" ht="18.75" customHeight="1" x14ac:dyDescent="0.45">
      <c r="A55" s="45"/>
      <c r="B55" s="73"/>
      <c r="C55" s="137"/>
      <c r="D55" s="137"/>
      <c r="E55" s="137"/>
      <c r="F55" s="137"/>
      <c r="G55" s="137"/>
      <c r="H55" s="45"/>
      <c r="I55" s="43"/>
      <c r="J55" s="43"/>
      <c r="K55" s="43"/>
      <c r="L55" s="43"/>
      <c r="M55" s="43"/>
      <c r="N55" s="43"/>
      <c r="O55" s="43"/>
      <c r="P55" s="43"/>
      <c r="Q55" s="43"/>
      <c r="R55" s="43"/>
      <c r="S55" s="43"/>
      <c r="T55" s="43"/>
      <c r="U55" s="43"/>
      <c r="V55" s="43"/>
      <c r="W55" s="43"/>
      <c r="X55" s="43"/>
      <c r="Y55" s="43"/>
      <c r="Z55" s="43"/>
      <c r="AA55" s="43"/>
      <c r="AB55" s="43"/>
    </row>
    <row r="56" spans="1:28" ht="18.75" customHeight="1" x14ac:dyDescent="0.45">
      <c r="A56" s="45"/>
      <c r="B56" s="152" t="s">
        <v>966</v>
      </c>
      <c r="C56" s="163"/>
      <c r="D56" s="163"/>
      <c r="E56" s="163"/>
      <c r="F56" s="163"/>
      <c r="G56" s="648" t="s">
        <v>874</v>
      </c>
      <c r="H56" s="648"/>
      <c r="I56" s="648"/>
      <c r="J56" s="648"/>
      <c r="K56" s="43"/>
      <c r="L56" s="43"/>
      <c r="M56" s="43"/>
      <c r="N56" s="43"/>
      <c r="O56" s="43"/>
      <c r="P56" s="43"/>
      <c r="Q56" s="43"/>
      <c r="R56" s="43"/>
      <c r="S56" s="43"/>
      <c r="T56" s="43"/>
      <c r="U56" s="43"/>
      <c r="V56" s="43"/>
      <c r="W56" s="43"/>
      <c r="X56" s="43"/>
      <c r="Y56" s="43"/>
      <c r="Z56" s="43"/>
      <c r="AA56" s="43"/>
      <c r="AB56" s="43"/>
    </row>
    <row r="57" spans="1:28" ht="18.75" customHeight="1" x14ac:dyDescent="0.45">
      <c r="A57" s="43"/>
      <c r="B57" s="114"/>
      <c r="C57" s="63"/>
      <c r="D57" s="137"/>
      <c r="E57" s="137"/>
      <c r="F57" s="137"/>
      <c r="G57" s="648"/>
      <c r="H57" s="648"/>
      <c r="I57" s="648"/>
      <c r="J57" s="648"/>
      <c r="K57" s="43"/>
      <c r="L57" s="43"/>
      <c r="M57" s="43"/>
      <c r="N57" s="43"/>
      <c r="O57" s="43"/>
      <c r="P57" s="43"/>
      <c r="Q57" s="43"/>
      <c r="R57" s="43"/>
      <c r="S57" s="43"/>
      <c r="T57" s="43"/>
      <c r="U57" s="43"/>
      <c r="V57" s="43"/>
      <c r="W57" s="43"/>
      <c r="X57" s="43"/>
      <c r="Y57" s="43"/>
      <c r="Z57" s="43"/>
      <c r="AA57" s="43"/>
      <c r="AB57" s="43"/>
    </row>
    <row r="58" spans="1:28" ht="18.75" customHeight="1" x14ac:dyDescent="0.45">
      <c r="A58" s="43"/>
      <c r="B58" s="616" t="s">
        <v>967</v>
      </c>
      <c r="C58" s="654" t="s">
        <v>718</v>
      </c>
      <c r="D58" s="655"/>
      <c r="E58" s="632" t="s">
        <v>547</v>
      </c>
      <c r="F58" s="620"/>
      <c r="G58" s="634"/>
      <c r="H58" s="634"/>
      <c r="I58" s="634"/>
      <c r="J58" s="634"/>
      <c r="K58" s="137"/>
      <c r="L58" s="43"/>
      <c r="M58" s="43"/>
      <c r="N58" s="43"/>
      <c r="O58" s="43"/>
      <c r="P58" s="43"/>
      <c r="Q58" s="43"/>
      <c r="R58" s="43"/>
      <c r="S58" s="43"/>
      <c r="T58" s="43"/>
      <c r="U58" s="43"/>
      <c r="V58" s="43"/>
      <c r="W58" s="43"/>
      <c r="X58" s="43"/>
      <c r="Y58" s="43"/>
      <c r="Z58" s="43"/>
      <c r="AA58" s="43"/>
      <c r="AB58" s="43"/>
    </row>
    <row r="59" spans="1:28" ht="18.75" customHeight="1" x14ac:dyDescent="0.45">
      <c r="A59" s="43"/>
      <c r="B59" s="616"/>
      <c r="C59" s="656"/>
      <c r="D59" s="657"/>
      <c r="E59" s="633"/>
      <c r="F59" s="621"/>
      <c r="G59" s="634"/>
      <c r="H59" s="634"/>
      <c r="I59" s="634"/>
      <c r="J59" s="634"/>
      <c r="K59" s="137"/>
      <c r="L59" s="43"/>
      <c r="M59" s="43"/>
      <c r="N59" s="43"/>
      <c r="O59" s="43"/>
      <c r="P59" s="43"/>
      <c r="Q59" s="43"/>
      <c r="R59" s="43"/>
      <c r="S59" s="43"/>
      <c r="T59" s="43"/>
      <c r="U59" s="43"/>
      <c r="V59" s="43"/>
      <c r="W59" s="43"/>
      <c r="X59" s="43"/>
      <c r="Y59" s="43"/>
      <c r="Z59" s="43"/>
      <c r="AA59" s="43"/>
      <c r="AB59" s="43"/>
    </row>
    <row r="60" spans="1:28" ht="18.75" customHeight="1" x14ac:dyDescent="0.45">
      <c r="A60" s="43"/>
      <c r="B60" s="616" t="s">
        <v>968</v>
      </c>
      <c r="C60" s="628" t="s">
        <v>719</v>
      </c>
      <c r="D60" s="629"/>
      <c r="E60" s="632" t="s">
        <v>547</v>
      </c>
      <c r="F60" s="620"/>
      <c r="G60" s="634"/>
      <c r="H60" s="634"/>
      <c r="I60" s="634"/>
      <c r="J60" s="634"/>
      <c r="K60" s="137"/>
      <c r="L60" s="43"/>
      <c r="M60" s="43"/>
      <c r="N60" s="43"/>
      <c r="O60" s="43"/>
      <c r="P60" s="43"/>
      <c r="Q60" s="43"/>
      <c r="R60" s="43"/>
      <c r="S60" s="43"/>
      <c r="T60" s="43"/>
      <c r="U60" s="43"/>
      <c r="V60" s="43"/>
      <c r="W60" s="43"/>
      <c r="X60" s="43"/>
      <c r="Y60" s="43"/>
      <c r="Z60" s="43"/>
      <c r="AA60" s="43"/>
      <c r="AB60" s="43"/>
    </row>
    <row r="61" spans="1:28" ht="18.75" customHeight="1" x14ac:dyDescent="0.45">
      <c r="A61" s="43"/>
      <c r="B61" s="616"/>
      <c r="C61" s="630"/>
      <c r="D61" s="631"/>
      <c r="E61" s="633"/>
      <c r="F61" s="621"/>
      <c r="G61" s="634"/>
      <c r="H61" s="634"/>
      <c r="I61" s="634"/>
      <c r="J61" s="634"/>
      <c r="K61" s="137"/>
      <c r="L61" s="43"/>
      <c r="M61" s="43"/>
      <c r="N61" s="43"/>
      <c r="O61" s="43"/>
      <c r="P61" s="43"/>
      <c r="Q61" s="43"/>
      <c r="R61" s="43"/>
      <c r="S61" s="43"/>
      <c r="T61" s="43"/>
      <c r="U61" s="43"/>
      <c r="V61" s="43"/>
      <c r="W61" s="43"/>
      <c r="X61" s="43"/>
      <c r="Y61" s="43"/>
      <c r="Z61" s="43"/>
      <c r="AA61" s="43"/>
      <c r="AB61" s="43"/>
    </row>
    <row r="62" spans="1:28" ht="18.75" customHeight="1" x14ac:dyDescent="0.45">
      <c r="A62" s="43"/>
      <c r="B62" s="616" t="s">
        <v>969</v>
      </c>
      <c r="C62" s="628" t="s">
        <v>720</v>
      </c>
      <c r="D62" s="629"/>
      <c r="E62" s="632" t="s">
        <v>547</v>
      </c>
      <c r="F62" s="620"/>
      <c r="G62" s="634"/>
      <c r="H62" s="634"/>
      <c r="I62" s="634"/>
      <c r="J62" s="634"/>
      <c r="K62" s="137"/>
      <c r="L62" s="43"/>
      <c r="M62" s="43"/>
      <c r="N62" s="43"/>
      <c r="O62" s="43"/>
      <c r="P62" s="43"/>
      <c r="Q62" s="43"/>
      <c r="R62" s="43"/>
      <c r="S62" s="43"/>
      <c r="T62" s="43"/>
      <c r="U62" s="43"/>
      <c r="V62" s="43"/>
      <c r="W62" s="43"/>
      <c r="X62" s="43"/>
      <c r="Y62" s="43"/>
      <c r="Z62" s="43"/>
      <c r="AA62" s="43"/>
      <c r="AB62" s="43"/>
    </row>
    <row r="63" spans="1:28" ht="18.75" customHeight="1" x14ac:dyDescent="0.45">
      <c r="A63" s="43"/>
      <c r="B63" s="616"/>
      <c r="C63" s="630"/>
      <c r="D63" s="631"/>
      <c r="E63" s="633"/>
      <c r="F63" s="621"/>
      <c r="G63" s="634"/>
      <c r="H63" s="634"/>
      <c r="I63" s="634"/>
      <c r="J63" s="634"/>
      <c r="K63" s="137"/>
      <c r="L63" s="43"/>
      <c r="M63" s="43"/>
      <c r="N63" s="43"/>
      <c r="O63" s="43"/>
      <c r="P63" s="43"/>
      <c r="Q63" s="43"/>
      <c r="R63" s="43"/>
      <c r="S63" s="43"/>
      <c r="T63" s="43"/>
      <c r="U63" s="43"/>
      <c r="V63" s="43"/>
      <c r="W63" s="43"/>
      <c r="X63" s="43"/>
      <c r="Y63" s="43"/>
      <c r="Z63" s="43"/>
      <c r="AA63" s="43"/>
      <c r="AB63" s="43"/>
    </row>
    <row r="64" spans="1:28" ht="18.75" customHeight="1" x14ac:dyDescent="0.45">
      <c r="A64" s="43"/>
      <c r="B64" s="616" t="s">
        <v>970</v>
      </c>
      <c r="C64" s="641" t="s">
        <v>564</v>
      </c>
      <c r="D64" s="641"/>
      <c r="E64" s="642" t="s">
        <v>25</v>
      </c>
      <c r="F64" s="620"/>
      <c r="G64" s="634"/>
      <c r="H64" s="634"/>
      <c r="I64" s="634"/>
      <c r="J64" s="634"/>
      <c r="K64" s="137"/>
      <c r="L64" s="43"/>
      <c r="M64" s="43"/>
      <c r="N64" s="43"/>
      <c r="O64" s="43"/>
      <c r="P64" s="43"/>
      <c r="Q64" s="43"/>
      <c r="R64" s="43"/>
      <c r="S64" s="43"/>
      <c r="T64" s="43"/>
      <c r="U64" s="43"/>
      <c r="V64" s="43"/>
      <c r="W64" s="43"/>
      <c r="X64" s="43"/>
      <c r="Y64" s="43"/>
      <c r="Z64" s="43"/>
      <c r="AA64" s="43"/>
      <c r="AB64" s="43"/>
    </row>
    <row r="65" spans="1:28" ht="18.75" customHeight="1" x14ac:dyDescent="0.45">
      <c r="A65" s="43"/>
      <c r="B65" s="616"/>
      <c r="C65" s="641"/>
      <c r="D65" s="641"/>
      <c r="E65" s="642"/>
      <c r="F65" s="621"/>
      <c r="G65" s="634"/>
      <c r="H65" s="634"/>
      <c r="I65" s="634"/>
      <c r="J65" s="634"/>
      <c r="K65" s="137"/>
      <c r="L65" s="43"/>
      <c r="M65" s="43"/>
      <c r="N65" s="43"/>
      <c r="O65" s="43"/>
      <c r="P65" s="43"/>
      <c r="Q65" s="43"/>
      <c r="R65" s="43"/>
      <c r="S65" s="43"/>
      <c r="T65" s="43"/>
      <c r="U65" s="43"/>
      <c r="V65" s="43"/>
      <c r="W65" s="43"/>
      <c r="X65" s="43"/>
      <c r="Y65" s="43"/>
      <c r="Z65" s="43"/>
      <c r="AA65" s="43"/>
      <c r="AB65" s="43"/>
    </row>
    <row r="66" spans="1:28" ht="18.75" customHeight="1" x14ac:dyDescent="0.45">
      <c r="A66" s="43"/>
      <c r="B66" s="616" t="s">
        <v>971</v>
      </c>
      <c r="C66" s="641" t="s">
        <v>565</v>
      </c>
      <c r="D66" s="641"/>
      <c r="E66" s="642" t="s">
        <v>25</v>
      </c>
      <c r="F66" s="620"/>
      <c r="G66" s="634"/>
      <c r="H66" s="634"/>
      <c r="I66" s="634"/>
      <c r="J66" s="634"/>
      <c r="K66" s="137"/>
      <c r="L66" s="43"/>
      <c r="M66" s="43"/>
      <c r="N66" s="43"/>
      <c r="O66" s="43"/>
      <c r="P66" s="43"/>
      <c r="Q66" s="43"/>
      <c r="R66" s="43"/>
      <c r="S66" s="43"/>
      <c r="T66" s="43"/>
      <c r="U66" s="43"/>
      <c r="V66" s="43"/>
      <c r="W66" s="43"/>
      <c r="X66" s="43"/>
      <c r="Y66" s="43"/>
      <c r="Z66" s="43"/>
      <c r="AA66" s="43"/>
      <c r="AB66" s="43"/>
    </row>
    <row r="67" spans="1:28" ht="18.75" customHeight="1" x14ac:dyDescent="0.45">
      <c r="A67" s="43"/>
      <c r="B67" s="616"/>
      <c r="C67" s="641"/>
      <c r="D67" s="641"/>
      <c r="E67" s="642"/>
      <c r="F67" s="621"/>
      <c r="G67" s="634"/>
      <c r="H67" s="634"/>
      <c r="I67" s="634"/>
      <c r="J67" s="634"/>
      <c r="K67" s="137"/>
      <c r="L67" s="43"/>
      <c r="M67" s="43"/>
      <c r="N67" s="43"/>
      <c r="O67" s="43"/>
      <c r="P67" s="43"/>
      <c r="Q67" s="43"/>
      <c r="R67" s="43"/>
      <c r="S67" s="43"/>
      <c r="T67" s="43"/>
      <c r="U67" s="43"/>
      <c r="V67" s="43"/>
      <c r="W67" s="43"/>
      <c r="X67" s="43"/>
      <c r="Y67" s="43"/>
      <c r="Z67" s="43"/>
      <c r="AA67" s="43"/>
      <c r="AB67" s="43"/>
    </row>
    <row r="68" spans="1:28" ht="18.75" customHeight="1" x14ac:dyDescent="0.45">
      <c r="A68" s="43"/>
      <c r="B68" s="211" t="s">
        <v>1164</v>
      </c>
      <c r="C68" s="210" t="s">
        <v>566</v>
      </c>
      <c r="D68" s="210"/>
      <c r="E68" s="207" t="s">
        <v>25</v>
      </c>
      <c r="F68" s="162"/>
      <c r="G68" s="283"/>
      <c r="H68" s="283"/>
      <c r="I68" s="283"/>
      <c r="J68" s="283"/>
      <c r="K68" s="137"/>
      <c r="L68" s="43"/>
      <c r="M68" s="43"/>
      <c r="N68" s="43"/>
      <c r="O68" s="43"/>
      <c r="P68" s="43"/>
      <c r="Q68" s="43"/>
      <c r="R68" s="43"/>
      <c r="S68" s="43"/>
      <c r="T68" s="43"/>
      <c r="U68" s="43"/>
      <c r="V68" s="43"/>
      <c r="W68" s="43"/>
      <c r="X68" s="43"/>
      <c r="Y68" s="43"/>
      <c r="Z68" s="43"/>
      <c r="AA68" s="43"/>
      <c r="AB68" s="43"/>
    </row>
    <row r="69" spans="1:28" ht="18.75" customHeight="1" x14ac:dyDescent="0.45">
      <c r="A69" s="43"/>
      <c r="B69" s="237"/>
      <c r="C69" s="237"/>
      <c r="D69" s="237"/>
      <c r="E69" s="237"/>
      <c r="F69" s="237"/>
      <c r="G69" s="237"/>
      <c r="H69" s="237"/>
      <c r="I69" s="237"/>
      <c r="J69" s="237"/>
      <c r="K69" s="137"/>
      <c r="L69" s="43"/>
      <c r="M69" s="43"/>
      <c r="N69" s="43"/>
      <c r="O69" s="43"/>
      <c r="P69" s="43"/>
      <c r="Q69" s="43"/>
      <c r="R69" s="43"/>
      <c r="S69" s="43"/>
      <c r="T69" s="43"/>
      <c r="U69" s="43"/>
      <c r="V69" s="43"/>
      <c r="W69" s="43"/>
      <c r="X69" s="43"/>
      <c r="Y69" s="43"/>
      <c r="Z69" s="43"/>
      <c r="AA69" s="43"/>
      <c r="AB69" s="43"/>
    </row>
    <row r="70" spans="1:28" ht="18.75" customHeight="1" x14ac:dyDescent="0.45">
      <c r="A70" s="43"/>
      <c r="B70" s="211" t="s">
        <v>972</v>
      </c>
      <c r="C70" s="628" t="s">
        <v>1143</v>
      </c>
      <c r="D70" s="629"/>
      <c r="E70" s="208" t="s">
        <v>51</v>
      </c>
      <c r="F70" s="333"/>
      <c r="G70" s="634"/>
      <c r="H70" s="634"/>
      <c r="I70" s="634"/>
      <c r="J70" s="634"/>
      <c r="K70" s="137"/>
      <c r="L70" s="43"/>
      <c r="M70" s="43"/>
      <c r="N70" s="43"/>
      <c r="O70" s="43"/>
      <c r="P70" s="43"/>
      <c r="Q70" s="43"/>
      <c r="R70" s="43"/>
      <c r="S70" s="43"/>
      <c r="T70" s="43"/>
      <c r="U70" s="43"/>
      <c r="V70" s="43"/>
      <c r="W70" s="43"/>
      <c r="X70" s="43"/>
      <c r="Y70" s="43"/>
      <c r="Z70" s="43"/>
      <c r="AA70" s="43"/>
      <c r="AB70" s="43"/>
    </row>
    <row r="71" spans="1:28" ht="18.75" customHeight="1" x14ac:dyDescent="0.45">
      <c r="A71" s="43"/>
      <c r="B71" s="616" t="s">
        <v>1165</v>
      </c>
      <c r="C71" s="628" t="s">
        <v>1144</v>
      </c>
      <c r="D71" s="629"/>
      <c r="E71" s="632" t="s">
        <v>547</v>
      </c>
      <c r="F71" s="620"/>
      <c r="G71" s="622"/>
      <c r="H71" s="623"/>
      <c r="I71" s="623"/>
      <c r="J71" s="624"/>
      <c r="K71" s="137"/>
      <c r="L71" s="43"/>
      <c r="M71" s="43"/>
      <c r="N71" s="43"/>
      <c r="O71" s="43"/>
      <c r="P71" s="43"/>
      <c r="Q71" s="43"/>
      <c r="R71" s="43"/>
      <c r="S71" s="43"/>
      <c r="T71" s="43"/>
      <c r="U71" s="43"/>
      <c r="V71" s="43"/>
      <c r="W71" s="43"/>
      <c r="X71" s="43"/>
      <c r="Y71" s="43"/>
      <c r="Z71" s="43"/>
      <c r="AA71" s="43"/>
      <c r="AB71" s="43"/>
    </row>
    <row r="72" spans="1:28" ht="18.75" customHeight="1" x14ac:dyDescent="0.45">
      <c r="A72" s="43"/>
      <c r="B72" s="616"/>
      <c r="C72" s="630"/>
      <c r="D72" s="631"/>
      <c r="E72" s="633"/>
      <c r="F72" s="621"/>
      <c r="G72" s="625"/>
      <c r="H72" s="626"/>
      <c r="I72" s="626"/>
      <c r="J72" s="627"/>
      <c r="K72" s="137"/>
      <c r="L72" s="43"/>
      <c r="M72" s="43"/>
      <c r="N72" s="43"/>
      <c r="O72" s="43"/>
      <c r="P72" s="43"/>
      <c r="Q72" s="43"/>
      <c r="R72" s="43"/>
      <c r="S72" s="43"/>
      <c r="T72" s="43"/>
      <c r="U72" s="43"/>
      <c r="V72" s="43"/>
      <c r="W72" s="43"/>
      <c r="X72" s="43"/>
      <c r="Y72" s="43"/>
      <c r="Z72" s="43"/>
      <c r="AA72" s="43"/>
      <c r="AB72" s="43"/>
    </row>
    <row r="73" spans="1:28" ht="18.75" customHeight="1" x14ac:dyDescent="0.45">
      <c r="A73" s="43"/>
      <c r="B73" s="616" t="s">
        <v>973</v>
      </c>
      <c r="C73" s="628" t="s">
        <v>1145</v>
      </c>
      <c r="D73" s="629"/>
      <c r="E73" s="208" t="s">
        <v>547</v>
      </c>
      <c r="F73" s="333"/>
      <c r="G73" s="635"/>
      <c r="H73" s="636"/>
      <c r="I73" s="636"/>
      <c r="J73" s="637"/>
      <c r="K73" s="137"/>
      <c r="L73" s="43"/>
      <c r="M73" s="43"/>
      <c r="N73" s="43"/>
      <c r="O73" s="43"/>
      <c r="P73" s="43"/>
      <c r="Q73" s="43"/>
      <c r="R73" s="43"/>
      <c r="S73" s="43"/>
      <c r="T73" s="43"/>
      <c r="U73" s="43"/>
      <c r="V73" s="43"/>
      <c r="W73" s="43"/>
      <c r="X73" s="43"/>
      <c r="Y73" s="43"/>
      <c r="Z73" s="43"/>
      <c r="AA73" s="43"/>
      <c r="AB73" s="43"/>
    </row>
    <row r="74" spans="1:28" ht="18.75" customHeight="1" x14ac:dyDescent="0.45">
      <c r="A74" s="43"/>
      <c r="B74" s="616"/>
      <c r="C74" s="630"/>
      <c r="D74" s="631"/>
      <c r="E74" s="378" t="s">
        <v>68</v>
      </c>
      <c r="F74" s="385"/>
      <c r="G74" s="638"/>
      <c r="H74" s="639"/>
      <c r="I74" s="639"/>
      <c r="J74" s="640"/>
      <c r="K74" s="137"/>
      <c r="L74" s="43"/>
      <c r="M74" s="43"/>
      <c r="N74" s="43"/>
      <c r="O74" s="43"/>
      <c r="P74" s="43"/>
      <c r="Q74" s="43"/>
      <c r="R74" s="43"/>
      <c r="S74" s="43"/>
      <c r="T74" s="43"/>
      <c r="U74" s="43"/>
      <c r="V74" s="43"/>
      <c r="W74" s="43"/>
      <c r="X74" s="43"/>
      <c r="Y74" s="43"/>
      <c r="Z74" s="43"/>
      <c r="AA74" s="43"/>
      <c r="AB74" s="43"/>
    </row>
    <row r="75" spans="1:28" ht="18.75" customHeight="1" x14ac:dyDescent="0.45">
      <c r="A75" s="43"/>
      <c r="B75" s="211" t="s">
        <v>1166</v>
      </c>
      <c r="C75" s="212" t="s">
        <v>1146</v>
      </c>
      <c r="D75" s="213"/>
      <c r="E75" s="209" t="s">
        <v>68</v>
      </c>
      <c r="F75" s="385"/>
      <c r="G75" s="379"/>
      <c r="H75" s="380"/>
      <c r="I75" s="380"/>
      <c r="J75" s="380"/>
      <c r="K75" s="137"/>
      <c r="L75" s="43"/>
      <c r="M75" s="43"/>
      <c r="N75" s="43"/>
      <c r="O75" s="43"/>
      <c r="P75" s="43"/>
      <c r="Q75" s="43"/>
      <c r="R75" s="43"/>
      <c r="S75" s="43"/>
      <c r="T75" s="43"/>
      <c r="U75" s="43"/>
      <c r="V75" s="43"/>
      <c r="W75" s="43"/>
      <c r="X75" s="43"/>
      <c r="Y75" s="43"/>
      <c r="Z75" s="43"/>
      <c r="AA75" s="43"/>
      <c r="AB75" s="43"/>
    </row>
    <row r="76" spans="1:28" ht="18.75" customHeight="1" x14ac:dyDescent="0.45">
      <c r="A76" s="43"/>
      <c r="B76" s="616" t="s">
        <v>1167</v>
      </c>
      <c r="C76" s="628" t="s">
        <v>1147</v>
      </c>
      <c r="D76" s="629"/>
      <c r="E76" s="208" t="s">
        <v>547</v>
      </c>
      <c r="F76" s="333"/>
      <c r="G76" s="622"/>
      <c r="H76" s="623"/>
      <c r="I76" s="623"/>
      <c r="J76" s="624"/>
      <c r="K76" s="137"/>
      <c r="L76" s="43"/>
      <c r="M76" s="43"/>
      <c r="N76" s="43"/>
      <c r="O76" s="43"/>
      <c r="P76" s="43"/>
      <c r="Q76" s="43"/>
      <c r="R76" s="43"/>
      <c r="S76" s="43"/>
      <c r="T76" s="43"/>
      <c r="U76" s="43"/>
      <c r="V76" s="43"/>
      <c r="W76" s="43"/>
      <c r="X76" s="43"/>
      <c r="Y76" s="43"/>
      <c r="Z76" s="43"/>
      <c r="AA76" s="43"/>
      <c r="AB76" s="43"/>
    </row>
    <row r="77" spans="1:28" ht="18.75" customHeight="1" x14ac:dyDescent="0.45">
      <c r="A77" s="43"/>
      <c r="B77" s="616"/>
      <c r="C77" s="630"/>
      <c r="D77" s="631"/>
      <c r="E77" s="209" t="s">
        <v>68</v>
      </c>
      <c r="F77" s="162"/>
      <c r="G77" s="625"/>
      <c r="H77" s="626"/>
      <c r="I77" s="626"/>
      <c r="J77" s="627"/>
      <c r="K77" s="137"/>
      <c r="L77" s="43"/>
      <c r="M77" s="43"/>
      <c r="N77" s="43"/>
      <c r="O77" s="43"/>
      <c r="P77" s="43"/>
      <c r="Q77" s="43"/>
      <c r="R77" s="43"/>
      <c r="S77" s="43"/>
      <c r="T77" s="43"/>
      <c r="U77" s="43"/>
      <c r="V77" s="43"/>
      <c r="W77" s="43"/>
      <c r="X77" s="43"/>
      <c r="Y77" s="43"/>
      <c r="Z77" s="43"/>
      <c r="AA77" s="43"/>
      <c r="AB77" s="43"/>
    </row>
    <row r="78" spans="1:28" ht="18.75" customHeight="1" x14ac:dyDescent="0.45">
      <c r="A78" s="43"/>
      <c r="B78" s="616" t="s">
        <v>974</v>
      </c>
      <c r="C78" s="628" t="s">
        <v>1148</v>
      </c>
      <c r="D78" s="629"/>
      <c r="E78" s="208" t="s">
        <v>547</v>
      </c>
      <c r="F78" s="333"/>
      <c r="G78" s="622"/>
      <c r="H78" s="623"/>
      <c r="I78" s="623"/>
      <c r="J78" s="624"/>
      <c r="K78" s="137"/>
      <c r="L78" s="43"/>
      <c r="M78" s="43"/>
      <c r="N78" s="43"/>
      <c r="O78" s="43"/>
      <c r="P78" s="43"/>
      <c r="Q78" s="43"/>
      <c r="R78" s="43"/>
      <c r="S78" s="43"/>
      <c r="T78" s="43"/>
      <c r="U78" s="43"/>
      <c r="V78" s="43"/>
      <c r="W78" s="43"/>
      <c r="X78" s="43"/>
      <c r="Y78" s="43"/>
      <c r="Z78" s="43"/>
      <c r="AA78" s="43"/>
      <c r="AB78" s="43"/>
    </row>
    <row r="79" spans="1:28" ht="18.75" customHeight="1" x14ac:dyDescent="0.45">
      <c r="A79" s="43"/>
      <c r="B79" s="616"/>
      <c r="C79" s="630"/>
      <c r="D79" s="631"/>
      <c r="E79" s="209" t="s">
        <v>68</v>
      </c>
      <c r="F79" s="385"/>
      <c r="G79" s="625"/>
      <c r="H79" s="626"/>
      <c r="I79" s="626"/>
      <c r="J79" s="627"/>
      <c r="K79" s="137"/>
      <c r="L79" s="43"/>
      <c r="M79" s="43"/>
      <c r="N79" s="43"/>
      <c r="O79" s="43"/>
      <c r="P79" s="43"/>
      <c r="Q79" s="43"/>
      <c r="R79" s="43"/>
      <c r="S79" s="43"/>
      <c r="T79" s="43"/>
      <c r="U79" s="43"/>
      <c r="V79" s="43"/>
      <c r="W79" s="43"/>
      <c r="X79" s="43"/>
      <c r="Y79" s="43"/>
      <c r="Z79" s="43"/>
      <c r="AA79" s="43"/>
      <c r="AB79" s="43"/>
    </row>
    <row r="80" spans="1:28" ht="18.75" customHeight="1" x14ac:dyDescent="0.45">
      <c r="A80" s="43"/>
      <c r="B80" s="616" t="s">
        <v>975</v>
      </c>
      <c r="C80" s="628" t="s">
        <v>1149</v>
      </c>
      <c r="D80" s="629"/>
      <c r="E80" s="208" t="s">
        <v>547</v>
      </c>
      <c r="F80" s="333"/>
      <c r="G80" s="622"/>
      <c r="H80" s="623"/>
      <c r="I80" s="623"/>
      <c r="J80" s="624"/>
      <c r="K80" s="137"/>
      <c r="L80" s="43"/>
      <c r="M80" s="43"/>
      <c r="N80" s="43"/>
      <c r="O80" s="43"/>
      <c r="P80" s="43"/>
      <c r="Q80" s="43"/>
      <c r="R80" s="43"/>
      <c r="S80" s="43"/>
      <c r="T80" s="43"/>
      <c r="U80" s="43"/>
      <c r="V80" s="43"/>
      <c r="W80" s="43"/>
      <c r="X80" s="43"/>
      <c r="Y80" s="43"/>
      <c r="Z80" s="43"/>
      <c r="AA80" s="43"/>
      <c r="AB80" s="43"/>
    </row>
    <row r="81" spans="1:28" ht="18.75" customHeight="1" x14ac:dyDescent="0.45">
      <c r="A81" s="43"/>
      <c r="B81" s="616"/>
      <c r="C81" s="630"/>
      <c r="D81" s="631"/>
      <c r="E81" s="209" t="s">
        <v>68</v>
      </c>
      <c r="F81" s="162"/>
      <c r="G81" s="625"/>
      <c r="H81" s="626"/>
      <c r="I81" s="626"/>
      <c r="J81" s="627"/>
      <c r="K81" s="137"/>
      <c r="L81" s="43"/>
      <c r="M81" s="43"/>
      <c r="N81" s="43"/>
      <c r="O81" s="43"/>
      <c r="P81" s="43"/>
      <c r="Q81" s="43"/>
      <c r="R81" s="43"/>
      <c r="S81" s="43"/>
      <c r="T81" s="43"/>
      <c r="U81" s="43"/>
      <c r="V81" s="43"/>
      <c r="W81" s="43"/>
      <c r="X81" s="43"/>
      <c r="Y81" s="43"/>
      <c r="Z81" s="43"/>
      <c r="AA81" s="43"/>
      <c r="AB81" s="43"/>
    </row>
    <row r="82" spans="1:28" ht="18.75" customHeight="1" x14ac:dyDescent="0.45">
      <c r="A82" s="43"/>
      <c r="B82" s="211" t="s">
        <v>976</v>
      </c>
      <c r="C82" s="212" t="s">
        <v>1150</v>
      </c>
      <c r="D82" s="213"/>
      <c r="E82" s="209" t="s">
        <v>1151</v>
      </c>
      <c r="F82" s="303"/>
      <c r="G82" s="381"/>
      <c r="H82" s="283"/>
      <c r="I82" s="283"/>
      <c r="J82" s="283"/>
      <c r="K82" s="137"/>
      <c r="L82" s="43"/>
      <c r="M82" s="43"/>
      <c r="N82" s="43"/>
      <c r="O82" s="43"/>
      <c r="P82" s="43"/>
      <c r="Q82" s="43"/>
      <c r="R82" s="43"/>
      <c r="S82" s="43"/>
      <c r="T82" s="43"/>
      <c r="U82" s="43"/>
      <c r="V82" s="43"/>
      <c r="W82" s="43"/>
      <c r="X82" s="43"/>
      <c r="Y82" s="43"/>
      <c r="Z82" s="43"/>
      <c r="AA82" s="43"/>
      <c r="AB82" s="43"/>
    </row>
    <row r="83" spans="1:28" ht="18.75" customHeight="1" x14ac:dyDescent="0.45">
      <c r="A83" s="43"/>
      <c r="B83" s="616" t="s">
        <v>977</v>
      </c>
      <c r="C83" s="628" t="s">
        <v>1152</v>
      </c>
      <c r="D83" s="629"/>
      <c r="E83" s="632" t="s">
        <v>1151</v>
      </c>
      <c r="F83" s="620"/>
      <c r="G83" s="622"/>
      <c r="H83" s="623"/>
      <c r="I83" s="623"/>
      <c r="J83" s="624"/>
      <c r="K83" s="137"/>
      <c r="L83" s="43"/>
      <c r="M83" s="43"/>
      <c r="N83" s="43"/>
      <c r="O83" s="43"/>
      <c r="P83" s="43"/>
      <c r="Q83" s="43"/>
      <c r="R83" s="43"/>
      <c r="S83" s="43"/>
      <c r="T83" s="43"/>
      <c r="U83" s="43"/>
      <c r="V83" s="43"/>
      <c r="W83" s="43"/>
      <c r="X83" s="43"/>
      <c r="Y83" s="43"/>
      <c r="Z83" s="43"/>
      <c r="AA83" s="43"/>
      <c r="AB83" s="43"/>
    </row>
    <row r="84" spans="1:28" ht="18.75" customHeight="1" x14ac:dyDescent="0.45">
      <c r="A84" s="43"/>
      <c r="B84" s="616"/>
      <c r="C84" s="630"/>
      <c r="D84" s="631"/>
      <c r="E84" s="633"/>
      <c r="F84" s="621"/>
      <c r="G84" s="625"/>
      <c r="H84" s="626"/>
      <c r="I84" s="626"/>
      <c r="J84" s="627"/>
      <c r="K84" s="137"/>
      <c r="L84" s="43"/>
      <c r="M84" s="43"/>
      <c r="N84" s="43"/>
      <c r="O84" s="43"/>
      <c r="P84" s="43"/>
      <c r="Q84" s="43"/>
      <c r="R84" s="43"/>
      <c r="S84" s="43"/>
      <c r="T84" s="43"/>
      <c r="U84" s="43"/>
      <c r="V84" s="43"/>
      <c r="W84" s="43"/>
      <c r="X84" s="43"/>
      <c r="Y84" s="43"/>
      <c r="Z84" s="43"/>
      <c r="AA84" s="43"/>
      <c r="AB84" s="43"/>
    </row>
    <row r="85" spans="1:28" ht="18.75" customHeight="1" x14ac:dyDescent="0.45">
      <c r="A85" s="43"/>
      <c r="B85" s="616" t="s">
        <v>978</v>
      </c>
      <c r="C85" s="628" t="s">
        <v>1153</v>
      </c>
      <c r="D85" s="629"/>
      <c r="E85" s="209" t="s">
        <v>1151</v>
      </c>
      <c r="F85" s="162"/>
      <c r="G85" s="283"/>
      <c r="H85" s="283"/>
      <c r="I85" s="283"/>
      <c r="J85" s="283"/>
      <c r="K85" s="137"/>
      <c r="L85" s="43"/>
      <c r="M85" s="43"/>
      <c r="N85" s="43"/>
      <c r="O85" s="43"/>
      <c r="P85" s="43"/>
      <c r="Q85" s="43"/>
      <c r="R85" s="43"/>
      <c r="S85" s="43"/>
      <c r="T85" s="43"/>
      <c r="U85" s="43"/>
      <c r="V85" s="43"/>
      <c r="W85" s="43"/>
      <c r="X85" s="43"/>
      <c r="Y85" s="43"/>
      <c r="Z85" s="43"/>
      <c r="AA85" s="43"/>
      <c r="AB85" s="43"/>
    </row>
    <row r="86" spans="1:28" ht="18.75" customHeight="1" x14ac:dyDescent="0.45">
      <c r="A86" s="43"/>
      <c r="B86" s="616"/>
      <c r="C86" s="630"/>
      <c r="D86" s="631"/>
      <c r="E86" s="209" t="s">
        <v>68</v>
      </c>
      <c r="F86" s="385"/>
      <c r="G86" s="283"/>
      <c r="H86" s="283"/>
      <c r="I86" s="283"/>
      <c r="J86" s="283"/>
      <c r="K86" s="137"/>
      <c r="L86" s="43"/>
      <c r="M86" s="43"/>
      <c r="N86" s="43"/>
      <c r="O86" s="43"/>
      <c r="P86" s="43"/>
      <c r="Q86" s="43"/>
      <c r="R86" s="43"/>
      <c r="S86" s="43"/>
      <c r="T86" s="43"/>
      <c r="U86" s="43"/>
      <c r="V86" s="43"/>
      <c r="W86" s="43"/>
      <c r="X86" s="43"/>
      <c r="Y86" s="43"/>
      <c r="Z86" s="43"/>
      <c r="AA86" s="43"/>
      <c r="AB86" s="43"/>
    </row>
    <row r="87" spans="1:28" ht="33" customHeight="1" x14ac:dyDescent="0.45">
      <c r="A87" s="43"/>
      <c r="B87" s="211" t="s">
        <v>1168</v>
      </c>
      <c r="C87" s="614" t="s">
        <v>1154</v>
      </c>
      <c r="D87" s="615"/>
      <c r="E87" s="209" t="s">
        <v>878</v>
      </c>
      <c r="F87" s="162"/>
      <c r="G87" s="283"/>
      <c r="H87" s="283"/>
      <c r="I87" s="283"/>
      <c r="J87" s="283"/>
      <c r="K87" s="137"/>
      <c r="L87" s="43"/>
      <c r="M87" s="43"/>
      <c r="N87" s="43"/>
      <c r="O87" s="43"/>
      <c r="P87" s="43"/>
      <c r="Q87" s="43"/>
      <c r="R87" s="43"/>
      <c r="S87" s="43"/>
      <c r="T87" s="43"/>
      <c r="U87" s="43"/>
      <c r="V87" s="43"/>
      <c r="W87" s="43"/>
      <c r="X87" s="43"/>
      <c r="Y87" s="43"/>
      <c r="Z87" s="43"/>
      <c r="AA87" s="43"/>
      <c r="AB87" s="43"/>
    </row>
    <row r="88" spans="1:28" ht="33" customHeight="1" x14ac:dyDescent="0.45">
      <c r="A88" s="43"/>
      <c r="B88" s="211" t="s">
        <v>1169</v>
      </c>
      <c r="C88" s="614" t="s">
        <v>1155</v>
      </c>
      <c r="D88" s="615"/>
      <c r="E88" s="209" t="s">
        <v>878</v>
      </c>
      <c r="F88" s="162"/>
      <c r="G88" s="283"/>
      <c r="H88" s="283"/>
      <c r="I88" s="283"/>
      <c r="J88" s="283"/>
      <c r="K88" s="137"/>
      <c r="L88" s="43"/>
      <c r="M88" s="43"/>
      <c r="N88" s="43"/>
      <c r="O88" s="43"/>
      <c r="P88" s="43"/>
      <c r="Q88" s="43"/>
      <c r="R88" s="43"/>
      <c r="S88" s="43"/>
      <c r="T88" s="43"/>
      <c r="U88" s="43"/>
      <c r="V88" s="43"/>
      <c r="W88" s="43"/>
      <c r="X88" s="43"/>
      <c r="Y88" s="43"/>
      <c r="Z88" s="43"/>
      <c r="AA88" s="43"/>
      <c r="AB88" s="43"/>
    </row>
    <row r="89" spans="1:28" ht="33" customHeight="1" x14ac:dyDescent="0.45">
      <c r="A89" s="43"/>
      <c r="B89" s="211" t="s">
        <v>1170</v>
      </c>
      <c r="C89" s="614" t="s">
        <v>1156</v>
      </c>
      <c r="D89" s="615"/>
      <c r="E89" s="209" t="s">
        <v>878</v>
      </c>
      <c r="F89" s="162"/>
      <c r="G89" s="283"/>
      <c r="H89" s="283"/>
      <c r="I89" s="283"/>
      <c r="J89" s="283"/>
      <c r="K89" s="137"/>
      <c r="L89" s="43"/>
      <c r="M89" s="43"/>
      <c r="N89" s="43"/>
      <c r="O89" s="43"/>
      <c r="P89" s="43"/>
      <c r="Q89" s="43"/>
      <c r="R89" s="43"/>
      <c r="S89" s="43"/>
      <c r="T89" s="43"/>
      <c r="U89" s="43"/>
      <c r="V89" s="43"/>
      <c r="W89" s="43"/>
      <c r="X89" s="43"/>
      <c r="Y89" s="43"/>
      <c r="Z89" s="43"/>
      <c r="AA89" s="43"/>
      <c r="AB89" s="43"/>
    </row>
    <row r="90" spans="1:28" ht="33" customHeight="1" x14ac:dyDescent="0.45">
      <c r="A90" s="43"/>
      <c r="B90" s="211" t="s">
        <v>1171</v>
      </c>
      <c r="C90" s="614" t="s">
        <v>1157</v>
      </c>
      <c r="D90" s="615"/>
      <c r="E90" s="209" t="s">
        <v>878</v>
      </c>
      <c r="F90" s="162"/>
      <c r="G90" s="283"/>
      <c r="H90" s="283"/>
      <c r="I90" s="283"/>
      <c r="J90" s="283"/>
      <c r="K90" s="137"/>
      <c r="L90" s="43"/>
      <c r="M90" s="43"/>
      <c r="N90" s="43"/>
      <c r="O90" s="43"/>
      <c r="P90" s="43"/>
      <c r="Q90" s="43"/>
      <c r="R90" s="43"/>
      <c r="S90" s="43"/>
      <c r="T90" s="43"/>
      <c r="U90" s="43"/>
      <c r="V90" s="43"/>
      <c r="W90" s="43"/>
      <c r="X90" s="43"/>
      <c r="Y90" s="43"/>
      <c r="Z90" s="43"/>
      <c r="AA90" s="43"/>
      <c r="AB90" s="43"/>
    </row>
    <row r="91" spans="1:28" ht="33" customHeight="1" x14ac:dyDescent="0.45">
      <c r="A91" s="43"/>
      <c r="B91" s="211" t="s">
        <v>1172</v>
      </c>
      <c r="C91" s="614" t="s">
        <v>1158</v>
      </c>
      <c r="D91" s="615"/>
      <c r="E91" s="209" t="s">
        <v>1140</v>
      </c>
      <c r="F91" s="162"/>
      <c r="G91" s="283"/>
      <c r="H91" s="283"/>
      <c r="I91" s="283"/>
      <c r="J91" s="283"/>
      <c r="K91" s="137"/>
      <c r="L91" s="43"/>
      <c r="M91" s="43"/>
      <c r="N91" s="43"/>
      <c r="O91" s="43"/>
      <c r="P91" s="43"/>
      <c r="Q91" s="43"/>
      <c r="R91" s="43"/>
      <c r="S91" s="43"/>
      <c r="T91" s="43"/>
      <c r="U91" s="43"/>
      <c r="V91" s="43"/>
      <c r="W91" s="43"/>
      <c r="X91" s="43"/>
      <c r="Y91" s="43"/>
      <c r="Z91" s="43"/>
      <c r="AA91" s="43"/>
      <c r="AB91" s="43"/>
    </row>
    <row r="92" spans="1:28" ht="18.75" customHeight="1" x14ac:dyDescent="0.45">
      <c r="A92" s="43"/>
      <c r="B92" s="288"/>
      <c r="C92" s="215"/>
      <c r="D92" s="215"/>
      <c r="E92" s="382"/>
      <c r="F92" s="383"/>
      <c r="G92" s="288"/>
      <c r="H92" s="283"/>
      <c r="I92" s="283"/>
      <c r="J92" s="283"/>
      <c r="K92" s="137"/>
      <c r="L92" s="43"/>
      <c r="M92" s="43"/>
      <c r="N92" s="43"/>
      <c r="O92" s="43"/>
      <c r="P92" s="43"/>
      <c r="Q92" s="43"/>
      <c r="R92" s="43"/>
      <c r="S92" s="43"/>
      <c r="T92" s="43"/>
      <c r="U92" s="43"/>
      <c r="V92" s="43"/>
      <c r="W92" s="43"/>
      <c r="X92" s="43"/>
      <c r="Y92" s="43"/>
      <c r="Z92" s="43"/>
      <c r="AA92" s="43"/>
      <c r="AB92" s="43"/>
    </row>
    <row r="93" spans="1:28" ht="18.75" customHeight="1" x14ac:dyDescent="0.45">
      <c r="A93" s="43"/>
      <c r="B93" s="616" t="s">
        <v>1182</v>
      </c>
      <c r="C93" s="628" t="s">
        <v>572</v>
      </c>
      <c r="D93" s="629"/>
      <c r="E93" s="384" t="s">
        <v>25</v>
      </c>
      <c r="F93" s="162"/>
      <c r="G93" s="283"/>
      <c r="H93" s="283"/>
      <c r="I93" s="283"/>
      <c r="J93" s="283"/>
      <c r="K93" s="137"/>
      <c r="L93" s="43"/>
      <c r="M93" s="43"/>
      <c r="N93" s="43"/>
      <c r="O93" s="43"/>
      <c r="P93" s="43"/>
      <c r="Q93" s="43"/>
      <c r="R93" s="43"/>
      <c r="S93" s="43"/>
      <c r="T93" s="43"/>
      <c r="U93" s="43"/>
      <c r="V93" s="43"/>
      <c r="W93" s="43"/>
      <c r="X93" s="43"/>
      <c r="Y93" s="43"/>
      <c r="Z93" s="43"/>
      <c r="AA93" s="43"/>
      <c r="AB93" s="43"/>
    </row>
    <row r="94" spans="1:28" ht="18.75" customHeight="1" x14ac:dyDescent="0.45">
      <c r="A94" s="43"/>
      <c r="B94" s="616"/>
      <c r="C94" s="630"/>
      <c r="D94" s="631"/>
      <c r="E94" s="384" t="s">
        <v>68</v>
      </c>
      <c r="F94" s="162"/>
      <c r="G94" s="283"/>
      <c r="H94" s="283"/>
      <c r="I94" s="283"/>
      <c r="J94" s="283"/>
      <c r="K94" s="137"/>
      <c r="L94" s="43"/>
      <c r="M94" s="43"/>
      <c r="N94" s="43"/>
      <c r="O94" s="43"/>
      <c r="P94" s="43"/>
      <c r="Q94" s="43"/>
      <c r="R94" s="43"/>
      <c r="S94" s="43"/>
      <c r="T94" s="43"/>
      <c r="U94" s="43"/>
      <c r="V94" s="43"/>
      <c r="W94" s="43"/>
      <c r="X94" s="43"/>
      <c r="Y94" s="43"/>
      <c r="Z94" s="43"/>
      <c r="AA94" s="43"/>
      <c r="AB94" s="43"/>
    </row>
    <row r="95" spans="1:28" ht="18.75" customHeight="1" x14ac:dyDescent="0.45">
      <c r="A95" s="43"/>
      <c r="B95" s="616" t="s">
        <v>1183</v>
      </c>
      <c r="C95" s="628" t="s">
        <v>573</v>
      </c>
      <c r="D95" s="629"/>
      <c r="E95" s="384" t="s">
        <v>25</v>
      </c>
      <c r="F95" s="162"/>
      <c r="G95" s="283"/>
      <c r="H95" s="283"/>
      <c r="I95" s="283"/>
      <c r="J95" s="283"/>
      <c r="K95" s="137"/>
      <c r="L95" s="43"/>
      <c r="M95" s="43"/>
      <c r="N95" s="43"/>
      <c r="O95" s="43"/>
      <c r="P95" s="43"/>
      <c r="Q95" s="43"/>
      <c r="R95" s="43"/>
      <c r="S95" s="43"/>
      <c r="T95" s="43"/>
      <c r="U95" s="43"/>
      <c r="V95" s="43"/>
      <c r="W95" s="43"/>
      <c r="X95" s="43"/>
      <c r="Y95" s="43"/>
      <c r="Z95" s="43"/>
      <c r="AA95" s="43"/>
      <c r="AB95" s="43"/>
    </row>
    <row r="96" spans="1:28" ht="18.75" customHeight="1" x14ac:dyDescent="0.45">
      <c r="A96" s="43"/>
      <c r="B96" s="616"/>
      <c r="C96" s="630"/>
      <c r="D96" s="631"/>
      <c r="E96" s="384" t="s">
        <v>68</v>
      </c>
      <c r="F96" s="385"/>
      <c r="G96" s="283"/>
      <c r="H96" s="283"/>
      <c r="I96" s="283"/>
      <c r="J96" s="283"/>
      <c r="K96" s="137"/>
      <c r="L96" s="43"/>
      <c r="M96" s="43"/>
      <c r="N96" s="43"/>
      <c r="O96" s="43"/>
      <c r="P96" s="43"/>
      <c r="Q96" s="43"/>
      <c r="R96" s="43"/>
      <c r="S96" s="43"/>
      <c r="T96" s="43"/>
      <c r="U96" s="43"/>
      <c r="V96" s="43"/>
      <c r="W96" s="43"/>
      <c r="X96" s="43"/>
      <c r="Y96" s="43"/>
      <c r="Z96" s="43"/>
      <c r="AA96" s="43"/>
      <c r="AB96" s="43"/>
    </row>
    <row r="97" spans="1:28" ht="18.75" customHeight="1" x14ac:dyDescent="0.45">
      <c r="A97" s="43"/>
      <c r="B97" s="616" t="s">
        <v>1184</v>
      </c>
      <c r="C97" s="628" t="s">
        <v>1159</v>
      </c>
      <c r="D97" s="629"/>
      <c r="E97" s="384" t="s">
        <v>25</v>
      </c>
      <c r="F97" s="162"/>
      <c r="G97" s="283"/>
      <c r="H97" s="283"/>
      <c r="I97" s="283"/>
      <c r="J97" s="283"/>
      <c r="K97" s="137"/>
      <c r="L97" s="43"/>
      <c r="M97" s="43"/>
      <c r="N97" s="43"/>
      <c r="O97" s="43"/>
      <c r="P97" s="43"/>
      <c r="Q97" s="43"/>
      <c r="R97" s="43"/>
      <c r="S97" s="43"/>
      <c r="T97" s="43"/>
      <c r="U97" s="43"/>
      <c r="V97" s="43"/>
      <c r="W97" s="43"/>
      <c r="X97" s="43"/>
      <c r="Y97" s="43"/>
      <c r="Z97" s="43"/>
      <c r="AA97" s="43"/>
      <c r="AB97" s="43"/>
    </row>
    <row r="98" spans="1:28" ht="18.75" customHeight="1" x14ac:dyDescent="0.45">
      <c r="A98" s="43"/>
      <c r="B98" s="616"/>
      <c r="C98" s="630"/>
      <c r="D98" s="631"/>
      <c r="E98" s="384" t="s">
        <v>68</v>
      </c>
      <c r="F98" s="385"/>
      <c r="G98" s="283"/>
      <c r="H98" s="283"/>
      <c r="I98" s="283"/>
      <c r="J98" s="283"/>
      <c r="K98" s="137"/>
      <c r="L98" s="43"/>
      <c r="M98" s="43"/>
      <c r="N98" s="43"/>
      <c r="O98" s="43"/>
      <c r="P98" s="43"/>
      <c r="Q98" s="43"/>
      <c r="R98" s="43"/>
      <c r="S98" s="43"/>
      <c r="T98" s="43"/>
      <c r="U98" s="43"/>
      <c r="V98" s="43"/>
      <c r="W98" s="43"/>
      <c r="X98" s="43"/>
      <c r="Y98" s="43"/>
      <c r="Z98" s="43"/>
      <c r="AA98" s="43"/>
      <c r="AB98" s="43"/>
    </row>
    <row r="99" spans="1:28" ht="18.75" customHeight="1" x14ac:dyDescent="0.45">
      <c r="A99" s="43"/>
      <c r="B99" s="616" t="s">
        <v>1173</v>
      </c>
      <c r="C99" s="617" t="s">
        <v>569</v>
      </c>
      <c r="D99" s="618"/>
      <c r="E99" s="619" t="s">
        <v>25</v>
      </c>
      <c r="F99" s="620"/>
      <c r="G99" s="622"/>
      <c r="H99" s="623"/>
      <c r="I99" s="623"/>
      <c r="J99" s="624"/>
      <c r="K99" s="137"/>
      <c r="L99" s="43"/>
      <c r="M99" s="43"/>
      <c r="N99" s="43"/>
      <c r="O99" s="43"/>
      <c r="P99" s="43"/>
      <c r="Q99" s="43"/>
      <c r="R99" s="43"/>
      <c r="S99" s="43"/>
      <c r="T99" s="43"/>
      <c r="U99" s="43"/>
      <c r="V99" s="43"/>
      <c r="W99" s="43"/>
      <c r="X99" s="43"/>
      <c r="Y99" s="43"/>
      <c r="Z99" s="43"/>
      <c r="AA99" s="43"/>
      <c r="AB99" s="43"/>
    </row>
    <row r="100" spans="1:28" ht="18.75" customHeight="1" x14ac:dyDescent="0.45">
      <c r="A100" s="43"/>
      <c r="B100" s="616"/>
      <c r="C100" s="617"/>
      <c r="D100" s="618"/>
      <c r="E100" s="619"/>
      <c r="F100" s="621"/>
      <c r="G100" s="625"/>
      <c r="H100" s="626"/>
      <c r="I100" s="626"/>
      <c r="J100" s="627"/>
      <c r="K100" s="137"/>
      <c r="L100" s="43"/>
      <c r="M100" s="43"/>
      <c r="N100" s="43"/>
      <c r="O100" s="43"/>
      <c r="P100" s="43"/>
      <c r="Q100" s="43"/>
      <c r="R100" s="43"/>
      <c r="S100" s="43"/>
      <c r="T100" s="43"/>
      <c r="U100" s="43"/>
      <c r="V100" s="43"/>
      <c r="W100" s="43"/>
      <c r="X100" s="43"/>
      <c r="Y100" s="43"/>
      <c r="Z100" s="43"/>
      <c r="AA100" s="43"/>
      <c r="AB100" s="43"/>
    </row>
    <row r="101" spans="1:28" ht="18.75" customHeight="1" x14ac:dyDescent="0.45">
      <c r="A101" s="43"/>
      <c r="B101" s="616" t="s">
        <v>1174</v>
      </c>
      <c r="C101" s="617" t="s">
        <v>1160</v>
      </c>
      <c r="D101" s="618"/>
      <c r="E101" s="619" t="s">
        <v>25</v>
      </c>
      <c r="F101" s="620"/>
      <c r="G101" s="622"/>
      <c r="H101" s="623"/>
      <c r="I101" s="623"/>
      <c r="J101" s="624"/>
      <c r="K101" s="137"/>
      <c r="L101" s="43"/>
      <c r="M101" s="43"/>
      <c r="N101" s="43"/>
      <c r="O101" s="43"/>
      <c r="P101" s="43"/>
      <c r="Q101" s="43"/>
      <c r="R101" s="43"/>
      <c r="S101" s="43"/>
      <c r="T101" s="43"/>
      <c r="U101" s="43"/>
      <c r="V101" s="43"/>
      <c r="W101" s="43"/>
      <c r="X101" s="43"/>
      <c r="Y101" s="43"/>
      <c r="Z101" s="43"/>
      <c r="AA101" s="43"/>
      <c r="AB101" s="43"/>
    </row>
    <row r="102" spans="1:28" ht="18.75" customHeight="1" x14ac:dyDescent="0.45">
      <c r="A102" s="43"/>
      <c r="B102" s="616"/>
      <c r="C102" s="617"/>
      <c r="D102" s="618"/>
      <c r="E102" s="619"/>
      <c r="F102" s="621"/>
      <c r="G102" s="625"/>
      <c r="H102" s="626"/>
      <c r="I102" s="626"/>
      <c r="J102" s="627"/>
      <c r="K102" s="137"/>
      <c r="L102" s="43"/>
      <c r="M102" s="43"/>
      <c r="N102" s="43"/>
      <c r="O102" s="43"/>
      <c r="P102" s="43"/>
      <c r="Q102" s="43"/>
      <c r="R102" s="43"/>
      <c r="S102" s="43"/>
      <c r="T102" s="43"/>
      <c r="U102" s="43"/>
      <c r="V102" s="43"/>
      <c r="W102" s="43"/>
      <c r="X102" s="43"/>
      <c r="Y102" s="43"/>
      <c r="Z102" s="43"/>
      <c r="AA102" s="43"/>
      <c r="AB102" s="43"/>
    </row>
    <row r="103" spans="1:28" ht="18.75" customHeight="1" x14ac:dyDescent="0.45">
      <c r="A103" s="43"/>
      <c r="B103" s="211" t="s">
        <v>1175</v>
      </c>
      <c r="C103" s="216" t="s">
        <v>567</v>
      </c>
      <c r="D103" s="217"/>
      <c r="E103" s="384" t="s">
        <v>25</v>
      </c>
      <c r="F103" s="162"/>
      <c r="G103" s="283"/>
      <c r="H103" s="283"/>
      <c r="I103" s="283"/>
      <c r="J103" s="283"/>
      <c r="K103" s="137"/>
      <c r="L103" s="43"/>
      <c r="M103" s="43"/>
      <c r="N103" s="43"/>
      <c r="O103" s="43"/>
      <c r="P103" s="43"/>
      <c r="Q103" s="43"/>
      <c r="R103" s="43"/>
      <c r="S103" s="43"/>
      <c r="T103" s="43"/>
      <c r="U103" s="43"/>
      <c r="V103" s="43"/>
      <c r="W103" s="43"/>
      <c r="X103" s="43"/>
      <c r="Y103" s="43"/>
      <c r="Z103" s="43"/>
      <c r="AA103" s="43"/>
      <c r="AB103" s="43"/>
    </row>
    <row r="104" spans="1:28" ht="18.75" customHeight="1" x14ac:dyDescent="0.45">
      <c r="A104" s="43"/>
      <c r="B104" s="283"/>
      <c r="C104" s="283"/>
      <c r="D104" s="283"/>
      <c r="E104" s="283"/>
      <c r="F104" s="383"/>
      <c r="G104" s="283"/>
      <c r="H104" s="283"/>
      <c r="I104" s="283"/>
      <c r="J104" s="283"/>
      <c r="K104" s="137"/>
      <c r="L104" s="43"/>
      <c r="M104" s="43"/>
      <c r="N104" s="43"/>
      <c r="O104" s="43"/>
      <c r="P104" s="43"/>
      <c r="Q104" s="43"/>
      <c r="R104" s="43"/>
      <c r="S104" s="43"/>
      <c r="T104" s="43"/>
      <c r="U104" s="43"/>
      <c r="V104" s="43"/>
      <c r="W104" s="43"/>
      <c r="X104" s="43"/>
      <c r="Y104" s="43"/>
      <c r="Z104" s="43"/>
      <c r="AA104" s="43"/>
      <c r="AB104" s="43"/>
    </row>
    <row r="105" spans="1:28" ht="33" customHeight="1" x14ac:dyDescent="0.45">
      <c r="A105" s="43"/>
      <c r="B105" s="211" t="s">
        <v>1176</v>
      </c>
      <c r="C105" s="614" t="s">
        <v>1155</v>
      </c>
      <c r="D105" s="615"/>
      <c r="E105" s="378" t="s">
        <v>50</v>
      </c>
      <c r="F105" s="162"/>
      <c r="G105" s="283"/>
      <c r="H105" s="283"/>
      <c r="I105" s="283"/>
      <c r="J105" s="283"/>
      <c r="K105" s="137"/>
      <c r="L105" s="43"/>
      <c r="M105" s="43"/>
      <c r="N105" s="43"/>
      <c r="O105" s="43"/>
      <c r="P105" s="43"/>
      <c r="Q105" s="43"/>
      <c r="R105" s="43"/>
      <c r="S105" s="43"/>
      <c r="T105" s="43"/>
      <c r="U105" s="43"/>
      <c r="V105" s="43"/>
      <c r="W105" s="43"/>
      <c r="X105" s="43"/>
      <c r="Y105" s="43"/>
      <c r="Z105" s="43"/>
      <c r="AA105" s="43"/>
      <c r="AB105" s="43"/>
    </row>
    <row r="106" spans="1:28" ht="33" customHeight="1" x14ac:dyDescent="0.45">
      <c r="A106" s="43"/>
      <c r="B106" s="211" t="s">
        <v>1177</v>
      </c>
      <c r="C106" s="614" t="s">
        <v>1156</v>
      </c>
      <c r="D106" s="615"/>
      <c r="E106" s="378" t="s">
        <v>50</v>
      </c>
      <c r="F106" s="162"/>
      <c r="G106" s="326"/>
      <c r="H106" s="326"/>
      <c r="I106" s="326"/>
      <c r="J106" s="326"/>
      <c r="K106" s="137"/>
      <c r="L106" s="43"/>
      <c r="M106" s="43"/>
      <c r="N106" s="43"/>
      <c r="O106" s="43"/>
      <c r="P106" s="43"/>
      <c r="Q106" s="43"/>
      <c r="R106" s="43"/>
      <c r="S106" s="43"/>
      <c r="T106" s="43"/>
      <c r="U106" s="43"/>
      <c r="V106" s="43"/>
      <c r="W106" s="43"/>
      <c r="X106" s="43"/>
      <c r="Y106" s="43"/>
      <c r="Z106" s="43"/>
      <c r="AA106" s="43"/>
      <c r="AB106" s="43"/>
    </row>
    <row r="107" spans="1:28" ht="33" customHeight="1" x14ac:dyDescent="0.45">
      <c r="A107" s="43"/>
      <c r="B107" s="211" t="s">
        <v>1178</v>
      </c>
      <c r="C107" s="614" t="s">
        <v>1157</v>
      </c>
      <c r="D107" s="615"/>
      <c r="E107" s="378" t="s">
        <v>50</v>
      </c>
      <c r="F107" s="162"/>
      <c r="G107" s="326"/>
      <c r="H107" s="326"/>
      <c r="I107" s="326"/>
      <c r="J107" s="326"/>
      <c r="K107" s="137"/>
      <c r="L107" s="43"/>
      <c r="M107" s="43"/>
      <c r="N107" s="43"/>
      <c r="O107" s="43"/>
      <c r="P107" s="43"/>
      <c r="Q107" s="43"/>
      <c r="R107" s="43"/>
      <c r="S107" s="43"/>
      <c r="T107" s="43"/>
      <c r="U107" s="43"/>
      <c r="V107" s="43"/>
      <c r="W107" s="43"/>
      <c r="X107" s="43"/>
      <c r="Y107" s="43"/>
      <c r="Z107" s="43"/>
      <c r="AA107" s="43"/>
      <c r="AB107" s="43"/>
    </row>
    <row r="108" spans="1:28" ht="18.75" customHeight="1" x14ac:dyDescent="0.45">
      <c r="A108" s="43"/>
      <c r="B108" s="211" t="s">
        <v>1179</v>
      </c>
      <c r="C108" s="614" t="s">
        <v>1161</v>
      </c>
      <c r="D108" s="615"/>
      <c r="E108" s="378" t="s">
        <v>50</v>
      </c>
      <c r="F108" s="162"/>
      <c r="G108" s="326"/>
      <c r="H108" s="326"/>
      <c r="I108" s="326"/>
      <c r="J108" s="326"/>
      <c r="K108" s="137"/>
      <c r="L108" s="43"/>
      <c r="M108" s="43"/>
      <c r="N108" s="43"/>
      <c r="O108" s="43"/>
      <c r="P108" s="43"/>
      <c r="Q108" s="43"/>
      <c r="R108" s="43"/>
      <c r="S108" s="43"/>
      <c r="T108" s="43"/>
      <c r="U108" s="43"/>
      <c r="V108" s="43"/>
      <c r="W108" s="43"/>
      <c r="X108" s="43"/>
      <c r="Y108" s="43"/>
      <c r="Z108" s="43"/>
      <c r="AA108" s="43"/>
      <c r="AB108" s="43"/>
    </row>
    <row r="109" spans="1:28" ht="18.75" customHeight="1" x14ac:dyDescent="0.45">
      <c r="A109" s="43"/>
      <c r="B109" s="211" t="s">
        <v>1180</v>
      </c>
      <c r="C109" s="614" t="s">
        <v>1162</v>
      </c>
      <c r="D109" s="615"/>
      <c r="E109" s="378" t="s">
        <v>50</v>
      </c>
      <c r="F109" s="162"/>
      <c r="G109" s="326"/>
      <c r="H109" s="326"/>
      <c r="I109" s="326"/>
      <c r="J109" s="326"/>
      <c r="K109" s="137"/>
      <c r="L109" s="43"/>
      <c r="M109" s="43"/>
      <c r="N109" s="43"/>
      <c r="O109" s="43"/>
      <c r="P109" s="43"/>
      <c r="Q109" s="43"/>
      <c r="R109" s="43"/>
      <c r="S109" s="43"/>
      <c r="T109" s="43"/>
      <c r="U109" s="43"/>
      <c r="V109" s="43"/>
      <c r="W109" s="43"/>
      <c r="X109" s="43"/>
      <c r="Y109" s="43"/>
      <c r="Z109" s="43"/>
      <c r="AA109" s="43"/>
      <c r="AB109" s="43"/>
    </row>
    <row r="110" spans="1:28" ht="18.75" customHeight="1" x14ac:dyDescent="0.45">
      <c r="A110" s="43"/>
      <c r="B110" s="211" t="s">
        <v>1181</v>
      </c>
      <c r="C110" s="614" t="s">
        <v>1163</v>
      </c>
      <c r="D110" s="615"/>
      <c r="E110" s="378" t="s">
        <v>50</v>
      </c>
      <c r="F110" s="162"/>
      <c r="G110" s="326"/>
      <c r="H110" s="326"/>
      <c r="I110" s="326"/>
      <c r="J110" s="326"/>
      <c r="K110" s="137"/>
      <c r="L110" s="43"/>
      <c r="M110" s="43"/>
      <c r="N110" s="43"/>
      <c r="O110" s="43"/>
      <c r="P110" s="43"/>
      <c r="Q110" s="43"/>
      <c r="R110" s="43"/>
      <c r="S110" s="43"/>
      <c r="T110" s="43"/>
      <c r="U110" s="43"/>
      <c r="V110" s="43"/>
      <c r="W110" s="43"/>
      <c r="X110" s="43"/>
      <c r="Y110" s="43"/>
      <c r="Z110" s="43"/>
      <c r="AA110" s="43"/>
      <c r="AB110" s="43"/>
    </row>
    <row r="111" spans="1:28" ht="18.75" customHeight="1" x14ac:dyDescent="0.45">
      <c r="A111" s="43"/>
      <c r="B111" s="114"/>
      <c r="C111" s="63"/>
      <c r="D111" s="137"/>
      <c r="E111" s="137"/>
      <c r="F111" s="137"/>
      <c r="G111" s="137"/>
      <c r="H111" s="137"/>
      <c r="I111" s="137"/>
      <c r="J111" s="137"/>
      <c r="K111" s="137"/>
      <c r="L111" s="43"/>
      <c r="M111" s="43"/>
      <c r="N111" s="43"/>
      <c r="O111" s="43"/>
      <c r="P111" s="43"/>
      <c r="Q111" s="43"/>
      <c r="R111" s="43"/>
      <c r="S111" s="43"/>
      <c r="T111" s="43"/>
      <c r="U111" s="43"/>
      <c r="V111" s="43"/>
      <c r="W111" s="43"/>
      <c r="X111" s="43"/>
      <c r="Y111" s="43"/>
      <c r="Z111" s="43"/>
      <c r="AA111" s="43"/>
      <c r="AB111" s="43"/>
    </row>
    <row r="112" spans="1:28" ht="18.75" customHeight="1" x14ac:dyDescent="0.45">
      <c r="A112" s="43"/>
      <c r="B112" s="194" t="s">
        <v>979</v>
      </c>
      <c r="C112" s="193" t="s">
        <v>875</v>
      </c>
      <c r="D112" s="193"/>
      <c r="E112" s="195"/>
      <c r="F112" s="651"/>
      <c r="G112" s="652"/>
      <c r="H112" s="652"/>
      <c r="I112" s="652"/>
      <c r="J112" s="653"/>
      <c r="K112" s="43"/>
      <c r="L112" s="43"/>
      <c r="M112" s="43"/>
      <c r="N112" s="43"/>
      <c r="O112" s="43"/>
      <c r="P112" s="43"/>
      <c r="Q112" s="43"/>
      <c r="R112" s="43"/>
      <c r="S112" s="43"/>
      <c r="T112" s="43"/>
      <c r="U112" s="43"/>
      <c r="V112" s="43"/>
      <c r="W112" s="43"/>
      <c r="X112" s="43"/>
      <c r="Y112" s="43"/>
      <c r="Z112" s="43"/>
      <c r="AA112" s="43"/>
      <c r="AB112" s="43"/>
    </row>
    <row r="113" spans="1:28" ht="18.75" customHeight="1" x14ac:dyDescent="0.45">
      <c r="A113" s="43"/>
      <c r="B113" s="49"/>
      <c r="C113" s="73"/>
      <c r="D113" s="73"/>
      <c r="E113" s="73"/>
      <c r="F113" s="80"/>
      <c r="G113" s="80"/>
      <c r="H113" s="43"/>
      <c r="I113" s="43"/>
      <c r="J113" s="43"/>
      <c r="K113" s="43"/>
      <c r="L113" s="43"/>
      <c r="M113" s="43"/>
      <c r="N113" s="43"/>
      <c r="O113" s="43"/>
      <c r="P113" s="43"/>
      <c r="Q113" s="43"/>
      <c r="R113" s="43"/>
      <c r="S113" s="43"/>
      <c r="T113" s="43"/>
      <c r="U113" s="43"/>
      <c r="V113" s="43"/>
      <c r="W113" s="43"/>
      <c r="X113" s="43"/>
      <c r="Y113" s="43"/>
      <c r="Z113" s="43"/>
      <c r="AA113" s="43"/>
      <c r="AB113" s="43"/>
    </row>
    <row r="114" spans="1:28" ht="18.75" customHeight="1" x14ac:dyDescent="0.45">
      <c r="A114" s="43"/>
      <c r="B114" s="49"/>
      <c r="C114" s="73"/>
      <c r="D114" s="73"/>
      <c r="E114" s="73"/>
      <c r="F114" s="80"/>
      <c r="G114" s="80"/>
      <c r="H114" s="43"/>
      <c r="I114" s="43"/>
      <c r="J114" s="43"/>
      <c r="K114" s="43"/>
      <c r="L114" s="43"/>
      <c r="M114" s="43"/>
      <c r="N114" s="43"/>
      <c r="O114" s="43"/>
      <c r="P114" s="43"/>
      <c r="Q114" s="43"/>
      <c r="R114" s="43"/>
      <c r="S114" s="43"/>
      <c r="T114" s="43"/>
      <c r="U114" s="43"/>
      <c r="V114" s="43"/>
      <c r="W114" s="43"/>
      <c r="X114" s="43"/>
      <c r="Y114" s="43"/>
      <c r="Z114" s="43"/>
      <c r="AA114" s="43"/>
      <c r="AB114" s="43"/>
    </row>
    <row r="115" spans="1:28" ht="18.75" customHeight="1" x14ac:dyDescent="0.45">
      <c r="A115" s="43"/>
      <c r="B115" s="152" t="s">
        <v>980</v>
      </c>
      <c r="C115" s="77"/>
      <c r="D115" s="49"/>
      <c r="E115" s="49"/>
      <c r="F115" s="49"/>
      <c r="G115" s="49"/>
      <c r="H115" s="43"/>
      <c r="I115" s="43"/>
      <c r="J115" s="43"/>
      <c r="K115" s="43"/>
      <c r="L115" s="43"/>
      <c r="M115" s="43"/>
      <c r="N115" s="43"/>
      <c r="O115" s="43"/>
      <c r="P115" s="43"/>
      <c r="Q115" s="43"/>
      <c r="R115" s="43"/>
      <c r="S115" s="43"/>
      <c r="T115" s="43"/>
      <c r="U115" s="43"/>
      <c r="V115" s="43"/>
      <c r="W115" s="43"/>
      <c r="X115" s="43"/>
      <c r="Y115" s="43"/>
      <c r="Z115" s="43"/>
      <c r="AA115" s="43"/>
      <c r="AB115" s="43"/>
    </row>
    <row r="116" spans="1:28" ht="18.75" customHeight="1" x14ac:dyDescent="0.45">
      <c r="A116" s="43"/>
      <c r="B116" s="165" t="s">
        <v>998</v>
      </c>
      <c r="C116" s="414" t="s">
        <v>730</v>
      </c>
      <c r="D116" s="414"/>
      <c r="E116" s="414"/>
      <c r="F116" s="414"/>
      <c r="G116" s="414"/>
      <c r="H116" s="414"/>
      <c r="I116" s="414"/>
      <c r="J116" s="43"/>
      <c r="K116" s="43"/>
      <c r="L116" s="43"/>
      <c r="M116" s="43"/>
      <c r="N116" s="43"/>
      <c r="O116" s="43"/>
      <c r="P116" s="43"/>
      <c r="Q116" s="43"/>
      <c r="R116" s="43"/>
      <c r="S116" s="43"/>
      <c r="T116" s="43"/>
      <c r="U116" s="43"/>
      <c r="V116" s="43"/>
      <c r="W116" s="43"/>
      <c r="X116" s="43"/>
      <c r="Y116" s="43"/>
      <c r="Z116" s="43"/>
      <c r="AA116" s="43"/>
      <c r="AB116" s="43"/>
    </row>
    <row r="117" spans="1:28" ht="18.75" customHeight="1" x14ac:dyDescent="0.45">
      <c r="A117" s="43"/>
      <c r="B117" s="164"/>
      <c r="C117" s="414"/>
      <c r="D117" s="414"/>
      <c r="E117" s="414"/>
      <c r="F117" s="414"/>
      <c r="G117" s="414"/>
      <c r="H117" s="414"/>
      <c r="I117" s="414"/>
      <c r="J117" s="43"/>
      <c r="K117" s="43"/>
      <c r="L117" s="43"/>
      <c r="M117" s="43"/>
      <c r="N117" s="43"/>
      <c r="O117" s="43"/>
      <c r="P117" s="43"/>
      <c r="Q117" s="43"/>
      <c r="R117" s="43"/>
      <c r="S117" s="43"/>
      <c r="T117" s="43"/>
      <c r="U117" s="43"/>
      <c r="V117" s="43"/>
      <c r="W117" s="43"/>
      <c r="X117" s="43"/>
      <c r="Y117" s="43"/>
      <c r="Z117" s="43"/>
      <c r="AA117" s="43"/>
      <c r="AB117" s="43"/>
    </row>
    <row r="118" spans="1:28" ht="18.75" customHeight="1" x14ac:dyDescent="0.45">
      <c r="A118" s="43"/>
      <c r="B118" s="164"/>
      <c r="C118" s="649"/>
      <c r="D118" s="649"/>
      <c r="E118" s="649"/>
      <c r="F118" s="649"/>
      <c r="G118" s="649"/>
      <c r="H118" s="649"/>
      <c r="I118" s="649"/>
      <c r="J118" s="649"/>
      <c r="K118" s="43"/>
      <c r="L118" s="43"/>
      <c r="M118" s="43"/>
      <c r="N118" s="43"/>
      <c r="O118" s="43"/>
      <c r="P118" s="43"/>
      <c r="Q118" s="43"/>
      <c r="R118" s="43"/>
      <c r="S118" s="43"/>
      <c r="T118" s="43"/>
      <c r="U118" s="43"/>
      <c r="V118" s="43"/>
      <c r="W118" s="43"/>
      <c r="X118" s="43"/>
      <c r="Y118" s="43"/>
      <c r="Z118" s="43"/>
      <c r="AA118" s="43"/>
      <c r="AB118" s="43"/>
    </row>
    <row r="119" spans="1:28" ht="18.75" customHeight="1" x14ac:dyDescent="0.45">
      <c r="A119" s="43"/>
      <c r="B119" s="164"/>
      <c r="C119" s="649"/>
      <c r="D119" s="649"/>
      <c r="E119" s="649"/>
      <c r="F119" s="649"/>
      <c r="G119" s="649"/>
      <c r="H119" s="649"/>
      <c r="I119" s="649"/>
      <c r="J119" s="649"/>
      <c r="K119" s="43"/>
      <c r="L119" s="43"/>
      <c r="M119" s="43"/>
      <c r="N119" s="43"/>
      <c r="O119" s="43"/>
      <c r="P119" s="43"/>
      <c r="Q119" s="43"/>
      <c r="R119" s="43"/>
      <c r="S119" s="43"/>
      <c r="T119" s="43"/>
      <c r="U119" s="43"/>
      <c r="V119" s="43"/>
      <c r="W119" s="43"/>
      <c r="X119" s="43"/>
      <c r="Y119" s="43"/>
      <c r="Z119" s="43"/>
      <c r="AA119" s="43"/>
      <c r="AB119" s="43"/>
    </row>
    <row r="120" spans="1:28" ht="18.75" customHeight="1" x14ac:dyDescent="0.45">
      <c r="A120" s="43"/>
      <c r="B120" s="164"/>
      <c r="C120" s="649"/>
      <c r="D120" s="649"/>
      <c r="E120" s="649"/>
      <c r="F120" s="649"/>
      <c r="G120" s="649"/>
      <c r="H120" s="649"/>
      <c r="I120" s="649"/>
      <c r="J120" s="649"/>
      <c r="K120" s="43"/>
      <c r="L120" s="43"/>
      <c r="M120" s="43"/>
      <c r="N120" s="43"/>
      <c r="O120" s="43"/>
      <c r="P120" s="43"/>
      <c r="Q120" s="43"/>
      <c r="R120" s="43"/>
      <c r="S120" s="43"/>
      <c r="T120" s="43"/>
      <c r="U120" s="43"/>
      <c r="V120" s="43"/>
      <c r="W120" s="43"/>
      <c r="X120" s="43"/>
      <c r="Y120" s="43"/>
      <c r="Z120" s="43"/>
      <c r="AA120" s="43"/>
      <c r="AB120" s="43"/>
    </row>
    <row r="121" spans="1:28" ht="18.75" customHeight="1" x14ac:dyDescent="0.45">
      <c r="A121" s="43"/>
      <c r="B121" s="164"/>
      <c r="C121" s="649"/>
      <c r="D121" s="649"/>
      <c r="E121" s="649"/>
      <c r="F121" s="649"/>
      <c r="G121" s="649"/>
      <c r="H121" s="649"/>
      <c r="I121" s="649"/>
      <c r="J121" s="649"/>
      <c r="K121" s="43"/>
      <c r="L121" s="43"/>
      <c r="M121" s="43"/>
      <c r="N121" s="43"/>
      <c r="O121" s="43"/>
      <c r="P121" s="43"/>
      <c r="Q121" s="43"/>
      <c r="R121" s="43"/>
      <c r="S121" s="43"/>
      <c r="T121" s="43"/>
      <c r="U121" s="43"/>
      <c r="V121" s="43"/>
      <c r="W121" s="43"/>
      <c r="X121" s="43"/>
      <c r="Y121" s="43"/>
      <c r="Z121" s="43"/>
      <c r="AA121" s="43"/>
      <c r="AB121" s="43"/>
    </row>
    <row r="122" spans="1:28" ht="18.75" customHeight="1" x14ac:dyDescent="0.45">
      <c r="A122" s="43"/>
      <c r="B122" s="164"/>
      <c r="C122" s="649"/>
      <c r="D122" s="649"/>
      <c r="E122" s="649"/>
      <c r="F122" s="649"/>
      <c r="G122" s="649"/>
      <c r="H122" s="649"/>
      <c r="I122" s="649"/>
      <c r="J122" s="649"/>
      <c r="K122" s="43"/>
      <c r="L122" s="43"/>
      <c r="M122" s="43"/>
      <c r="N122" s="43"/>
      <c r="O122" s="43"/>
      <c r="P122" s="43"/>
      <c r="Q122" s="43"/>
      <c r="R122" s="43"/>
      <c r="S122" s="43"/>
      <c r="T122" s="43"/>
      <c r="U122" s="43"/>
      <c r="V122" s="43"/>
      <c r="W122" s="43"/>
      <c r="X122" s="43"/>
      <c r="Y122" s="43"/>
      <c r="Z122" s="43"/>
      <c r="AA122" s="43"/>
      <c r="AB122" s="43"/>
    </row>
    <row r="123" spans="1:28" ht="18.75" customHeight="1" x14ac:dyDescent="0.45">
      <c r="A123" s="43"/>
      <c r="B123" s="164"/>
      <c r="C123" s="649"/>
      <c r="D123" s="649"/>
      <c r="E123" s="649"/>
      <c r="F123" s="649"/>
      <c r="G123" s="649"/>
      <c r="H123" s="649"/>
      <c r="I123" s="649"/>
      <c r="J123" s="649"/>
      <c r="K123" s="43"/>
      <c r="L123" s="43"/>
      <c r="M123" s="43"/>
      <c r="N123" s="43"/>
      <c r="O123" s="43"/>
      <c r="P123" s="43"/>
      <c r="Q123" s="43"/>
      <c r="R123" s="43"/>
      <c r="S123" s="43"/>
      <c r="T123" s="43"/>
      <c r="U123" s="43"/>
      <c r="V123" s="43"/>
      <c r="W123" s="43"/>
      <c r="X123" s="43"/>
      <c r="Y123" s="43"/>
      <c r="Z123" s="43"/>
      <c r="AA123" s="43"/>
      <c r="AB123" s="43"/>
    </row>
    <row r="124" spans="1:28" ht="18.75" customHeight="1" x14ac:dyDescent="0.45">
      <c r="A124" s="43"/>
      <c r="B124" s="73"/>
      <c r="C124" s="164"/>
      <c r="D124" s="304"/>
      <c r="E124" s="45"/>
      <c r="F124" s="305"/>
      <c r="G124" s="73"/>
      <c r="H124" s="45"/>
      <c r="I124" s="43"/>
      <c r="J124" s="43"/>
      <c r="K124" s="43"/>
      <c r="L124" s="43"/>
      <c r="M124" s="43"/>
      <c r="N124" s="43"/>
      <c r="O124" s="43"/>
      <c r="P124" s="43"/>
      <c r="Q124" s="43"/>
      <c r="R124" s="43"/>
      <c r="S124" s="43"/>
      <c r="T124" s="43"/>
      <c r="U124" s="43"/>
      <c r="V124" s="43"/>
      <c r="W124" s="43"/>
      <c r="X124" s="43"/>
      <c r="Y124" s="43"/>
      <c r="Z124" s="43"/>
      <c r="AA124" s="43"/>
      <c r="AB124" s="43"/>
    </row>
    <row r="125" spans="1:28" ht="18.75" customHeight="1" x14ac:dyDescent="0.45">
      <c r="A125" s="43"/>
      <c r="B125" s="73"/>
      <c r="C125" s="164"/>
      <c r="D125" s="304"/>
      <c r="E125" s="45"/>
      <c r="F125" s="305"/>
      <c r="G125" s="73"/>
      <c r="H125" s="45"/>
      <c r="I125" s="43"/>
      <c r="J125" s="43"/>
      <c r="K125" s="43"/>
      <c r="L125" s="43"/>
      <c r="M125" s="43"/>
      <c r="N125" s="43"/>
      <c r="O125" s="43"/>
      <c r="P125" s="43"/>
      <c r="Q125" s="43"/>
      <c r="R125" s="43"/>
      <c r="S125" s="43"/>
      <c r="T125" s="43"/>
      <c r="U125" s="43"/>
      <c r="V125" s="43"/>
      <c r="W125" s="43"/>
      <c r="X125" s="43"/>
      <c r="Y125" s="43"/>
      <c r="Z125" s="43"/>
      <c r="AA125" s="43"/>
      <c r="AB125" s="43"/>
    </row>
    <row r="126" spans="1:28" ht="18.75" customHeight="1" x14ac:dyDescent="0.45">
      <c r="A126" s="43"/>
      <c r="B126" s="152" t="s">
        <v>982</v>
      </c>
      <c r="D126" s="304"/>
      <c r="E126" s="45"/>
      <c r="F126" s="305"/>
      <c r="G126" s="73"/>
      <c r="H126" s="45"/>
      <c r="I126" s="43"/>
      <c r="J126" s="43"/>
      <c r="K126" s="43"/>
      <c r="L126" s="43"/>
      <c r="M126" s="43"/>
      <c r="N126" s="43"/>
      <c r="O126" s="43"/>
      <c r="P126" s="43"/>
      <c r="Q126" s="43"/>
      <c r="R126" s="43"/>
      <c r="S126" s="43"/>
      <c r="T126" s="43"/>
      <c r="U126" s="43"/>
      <c r="V126" s="43"/>
      <c r="W126" s="43"/>
      <c r="X126" s="43"/>
      <c r="Y126" s="43"/>
      <c r="Z126" s="43"/>
      <c r="AA126" s="43"/>
      <c r="AB126" s="43"/>
    </row>
    <row r="127" spans="1:28" ht="18.75" customHeight="1" x14ac:dyDescent="0.45">
      <c r="A127" s="43"/>
      <c r="B127" s="165" t="s">
        <v>981</v>
      </c>
      <c r="C127" s="166" t="s">
        <v>876</v>
      </c>
      <c r="D127" s="304"/>
      <c r="E127" s="45"/>
      <c r="F127" s="305"/>
      <c r="G127" s="73"/>
      <c r="H127" s="45"/>
      <c r="I127" s="43"/>
      <c r="J127" s="43"/>
      <c r="K127" s="43"/>
      <c r="L127" s="43"/>
      <c r="M127" s="43"/>
      <c r="N127" s="43"/>
      <c r="O127" s="43"/>
      <c r="P127" s="43"/>
      <c r="Q127" s="43"/>
      <c r="R127" s="43"/>
      <c r="S127" s="43"/>
      <c r="T127" s="43"/>
      <c r="U127" s="43"/>
      <c r="V127" s="43"/>
      <c r="W127" s="43"/>
      <c r="X127" s="43"/>
      <c r="Y127" s="43"/>
      <c r="Z127" s="43"/>
      <c r="AA127" s="43"/>
      <c r="AB127" s="43"/>
    </row>
    <row r="128" spans="1:28" ht="18.75" customHeight="1" x14ac:dyDescent="0.45">
      <c r="A128" s="43"/>
      <c r="B128" s="73"/>
      <c r="C128" s="649"/>
      <c r="D128" s="649"/>
      <c r="E128" s="649"/>
      <c r="F128" s="649"/>
      <c r="G128" s="649"/>
      <c r="H128" s="649"/>
      <c r="I128" s="649"/>
      <c r="J128" s="649"/>
      <c r="K128" s="43"/>
      <c r="L128" s="43"/>
      <c r="M128" s="43"/>
      <c r="N128" s="43"/>
      <c r="O128" s="43"/>
      <c r="P128" s="43"/>
      <c r="Q128" s="43"/>
      <c r="R128" s="43"/>
      <c r="S128" s="43"/>
      <c r="T128" s="43"/>
      <c r="U128" s="43"/>
      <c r="V128" s="43"/>
      <c r="W128" s="43"/>
      <c r="X128" s="43"/>
      <c r="Y128" s="43"/>
      <c r="Z128" s="43"/>
      <c r="AA128" s="43"/>
      <c r="AB128" s="43"/>
    </row>
    <row r="129" spans="1:28" ht="18.75" customHeight="1" x14ac:dyDescent="0.45">
      <c r="A129" s="43"/>
      <c r="B129" s="73"/>
      <c r="C129" s="649"/>
      <c r="D129" s="649"/>
      <c r="E129" s="649"/>
      <c r="F129" s="649"/>
      <c r="G129" s="649"/>
      <c r="H129" s="649"/>
      <c r="I129" s="649"/>
      <c r="J129" s="649"/>
      <c r="K129" s="43"/>
      <c r="L129" s="43"/>
      <c r="M129" s="43"/>
      <c r="N129" s="43"/>
      <c r="O129" s="43"/>
      <c r="P129" s="43"/>
      <c r="Q129" s="43"/>
      <c r="R129" s="43"/>
      <c r="S129" s="43"/>
      <c r="T129" s="43"/>
      <c r="U129" s="43"/>
      <c r="V129" s="43"/>
      <c r="W129" s="43"/>
      <c r="X129" s="43"/>
      <c r="Y129" s="43"/>
      <c r="Z129" s="43"/>
      <c r="AA129" s="43"/>
      <c r="AB129" s="43"/>
    </row>
    <row r="130" spans="1:28" ht="18.75" customHeight="1" x14ac:dyDescent="0.45">
      <c r="A130" s="43"/>
      <c r="B130" s="73"/>
      <c r="C130" s="649"/>
      <c r="D130" s="649"/>
      <c r="E130" s="649"/>
      <c r="F130" s="649"/>
      <c r="G130" s="649"/>
      <c r="H130" s="649"/>
      <c r="I130" s="649"/>
      <c r="J130" s="649"/>
      <c r="K130" s="43"/>
      <c r="L130" s="43"/>
      <c r="M130" s="43"/>
      <c r="N130" s="43"/>
      <c r="O130" s="43"/>
      <c r="P130" s="43"/>
      <c r="Q130" s="43"/>
      <c r="R130" s="43"/>
      <c r="S130" s="43"/>
      <c r="T130" s="43"/>
      <c r="U130" s="43"/>
      <c r="V130" s="43"/>
      <c r="W130" s="43"/>
      <c r="X130" s="43"/>
      <c r="Y130" s="43"/>
      <c r="Z130" s="43"/>
      <c r="AA130" s="43"/>
      <c r="AB130" s="43"/>
    </row>
    <row r="131" spans="1:28" ht="18.75" customHeight="1" x14ac:dyDescent="0.45">
      <c r="A131" s="43"/>
      <c r="B131" s="73"/>
      <c r="C131" s="649"/>
      <c r="D131" s="649"/>
      <c r="E131" s="649"/>
      <c r="F131" s="649"/>
      <c r="G131" s="649"/>
      <c r="H131" s="649"/>
      <c r="I131" s="649"/>
      <c r="J131" s="649"/>
      <c r="K131" s="43"/>
      <c r="L131" s="43"/>
      <c r="M131" s="43"/>
      <c r="N131" s="43"/>
      <c r="O131" s="43"/>
      <c r="P131" s="43"/>
      <c r="Q131" s="43"/>
      <c r="R131" s="43"/>
      <c r="S131" s="43"/>
      <c r="T131" s="43"/>
      <c r="U131" s="43"/>
      <c r="V131" s="43"/>
      <c r="W131" s="43"/>
      <c r="X131" s="43"/>
      <c r="Y131" s="43"/>
      <c r="Z131" s="43"/>
      <c r="AA131" s="43"/>
      <c r="AB131" s="43"/>
    </row>
    <row r="132" spans="1:28" ht="18.75" customHeight="1" x14ac:dyDescent="0.45">
      <c r="A132" s="43"/>
      <c r="B132" s="73"/>
      <c r="C132" s="649"/>
      <c r="D132" s="649"/>
      <c r="E132" s="649"/>
      <c r="F132" s="649"/>
      <c r="G132" s="649"/>
      <c r="H132" s="649"/>
      <c r="I132" s="649"/>
      <c r="J132" s="649"/>
      <c r="K132" s="43"/>
      <c r="L132" s="43"/>
      <c r="M132" s="43"/>
      <c r="N132" s="43"/>
      <c r="O132" s="43"/>
      <c r="P132" s="43"/>
      <c r="Q132" s="43"/>
      <c r="R132" s="43"/>
      <c r="S132" s="43"/>
      <c r="T132" s="43"/>
      <c r="U132" s="43"/>
      <c r="V132" s="43"/>
      <c r="W132" s="43"/>
      <c r="X132" s="43"/>
      <c r="Y132" s="43"/>
      <c r="Z132" s="43"/>
      <c r="AA132" s="43"/>
      <c r="AB132" s="43"/>
    </row>
    <row r="133" spans="1:28" ht="18.75" customHeight="1" x14ac:dyDescent="0.45">
      <c r="A133" s="43"/>
      <c r="B133" s="152"/>
      <c r="C133" s="649"/>
      <c r="D133" s="649"/>
      <c r="E133" s="649"/>
      <c r="F133" s="649"/>
      <c r="G133" s="649"/>
      <c r="H133" s="649"/>
      <c r="I133" s="649"/>
      <c r="J133" s="649"/>
      <c r="K133" s="43"/>
      <c r="L133" s="43"/>
      <c r="M133" s="43"/>
      <c r="N133" s="43"/>
      <c r="O133" s="43"/>
      <c r="P133" s="43"/>
      <c r="Q133" s="43"/>
      <c r="R133" s="43"/>
      <c r="S133" s="43"/>
      <c r="T133" s="43"/>
      <c r="U133" s="43"/>
      <c r="V133" s="43"/>
      <c r="W133" s="43"/>
      <c r="X133" s="43"/>
      <c r="Y133" s="43"/>
      <c r="Z133" s="43"/>
      <c r="AA133" s="43"/>
      <c r="AB133" s="43"/>
    </row>
    <row r="134" spans="1:28" ht="18.75" customHeight="1" x14ac:dyDescent="0.45">
      <c r="A134" s="43"/>
      <c r="B134" s="152"/>
      <c r="C134" s="43"/>
      <c r="D134" s="67"/>
      <c r="E134" s="67"/>
      <c r="F134" s="67"/>
      <c r="G134" s="67"/>
      <c r="H134" s="43"/>
      <c r="I134" s="43"/>
      <c r="J134" s="43"/>
      <c r="K134" s="43"/>
      <c r="L134" s="43"/>
      <c r="M134" s="43"/>
      <c r="N134" s="43"/>
      <c r="O134" s="43"/>
      <c r="P134" s="43"/>
      <c r="Q134" s="43"/>
      <c r="R134" s="43"/>
      <c r="S134" s="43"/>
      <c r="T134" s="43"/>
      <c r="U134" s="43"/>
      <c r="V134" s="43"/>
      <c r="W134" s="43"/>
      <c r="X134" s="43"/>
      <c r="Y134" s="43"/>
      <c r="Z134" s="43"/>
      <c r="AA134" s="43"/>
      <c r="AB134" s="43"/>
    </row>
    <row r="135" spans="1:28" ht="18.75" customHeight="1" x14ac:dyDescent="0.45">
      <c r="A135" s="43"/>
      <c r="B135" s="152"/>
      <c r="C135" s="43"/>
      <c r="D135" s="67"/>
      <c r="E135" s="67"/>
      <c r="F135" s="67"/>
      <c r="G135" s="67"/>
      <c r="H135" s="43"/>
      <c r="I135" s="43"/>
      <c r="J135" s="43"/>
      <c r="K135" s="43"/>
      <c r="L135" s="43"/>
      <c r="M135" s="43"/>
      <c r="N135" s="43"/>
      <c r="O135" s="43"/>
      <c r="P135" s="43"/>
      <c r="Q135" s="43"/>
      <c r="R135" s="43"/>
      <c r="S135" s="43"/>
      <c r="T135" s="43"/>
      <c r="U135" s="43"/>
      <c r="V135" s="43"/>
      <c r="W135" s="43"/>
      <c r="X135" s="43"/>
      <c r="Y135" s="43"/>
      <c r="Z135" s="43"/>
      <c r="AA135" s="43"/>
      <c r="AB135" s="43"/>
    </row>
    <row r="136" spans="1:28" ht="18.75" customHeight="1" x14ac:dyDescent="0.45">
      <c r="A136" s="43"/>
      <c r="B136" s="152" t="s">
        <v>983</v>
      </c>
      <c r="D136" s="304"/>
      <c r="E136" s="45"/>
      <c r="F136" s="305"/>
      <c r="G136" s="73"/>
      <c r="H136" s="45"/>
      <c r="I136" s="43"/>
      <c r="J136" s="43"/>
      <c r="K136" s="43"/>
      <c r="L136" s="43"/>
      <c r="M136" s="43"/>
      <c r="N136" s="43"/>
      <c r="O136" s="43"/>
      <c r="P136" s="43"/>
      <c r="Q136" s="43"/>
      <c r="R136" s="43"/>
      <c r="S136" s="43"/>
      <c r="T136" s="43"/>
      <c r="U136" s="43"/>
      <c r="V136" s="43"/>
      <c r="W136" s="43"/>
      <c r="X136" s="43"/>
      <c r="Y136" s="43"/>
      <c r="Z136" s="43"/>
      <c r="AA136" s="43"/>
      <c r="AB136" s="43"/>
    </row>
    <row r="137" spans="1:28" ht="18.75" customHeight="1" x14ac:dyDescent="0.45">
      <c r="A137" s="43"/>
      <c r="B137" s="165" t="s">
        <v>984</v>
      </c>
      <c r="C137" s="166" t="s">
        <v>877</v>
      </c>
      <c r="D137" s="304"/>
      <c r="E137" s="45"/>
      <c r="F137" s="305"/>
      <c r="G137" s="73"/>
      <c r="H137" s="45"/>
      <c r="I137" s="43"/>
      <c r="J137" s="43"/>
      <c r="K137" s="43"/>
      <c r="L137" s="43"/>
      <c r="M137" s="43"/>
      <c r="N137" s="43"/>
      <c r="O137" s="43"/>
      <c r="P137" s="43"/>
      <c r="Q137" s="43"/>
      <c r="R137" s="43"/>
      <c r="S137" s="43"/>
      <c r="T137" s="43"/>
      <c r="U137" s="43"/>
      <c r="V137" s="43"/>
      <c r="W137" s="43"/>
      <c r="X137" s="43"/>
      <c r="Y137" s="43"/>
      <c r="Z137" s="43"/>
      <c r="AA137" s="43"/>
      <c r="AB137" s="43"/>
    </row>
    <row r="138" spans="1:28" ht="18.75" customHeight="1" x14ac:dyDescent="0.45">
      <c r="A138" s="43"/>
      <c r="B138" s="73"/>
      <c r="C138" s="649"/>
      <c r="D138" s="649"/>
      <c r="E138" s="649"/>
      <c r="F138" s="649"/>
      <c r="G138" s="649"/>
      <c r="H138" s="649"/>
      <c r="I138" s="649"/>
      <c r="J138" s="649"/>
      <c r="K138" s="43"/>
      <c r="L138" s="43"/>
      <c r="M138" s="43"/>
      <c r="N138" s="43"/>
      <c r="O138" s="43"/>
      <c r="P138" s="43"/>
      <c r="Q138" s="43"/>
      <c r="R138" s="43"/>
      <c r="S138" s="43"/>
      <c r="T138" s="43"/>
      <c r="U138" s="43"/>
      <c r="V138" s="43"/>
      <c r="W138" s="43"/>
      <c r="X138" s="43"/>
      <c r="Y138" s="43"/>
      <c r="Z138" s="43"/>
      <c r="AA138" s="43"/>
      <c r="AB138" s="43"/>
    </row>
    <row r="139" spans="1:28" ht="18.75" customHeight="1" x14ac:dyDescent="0.45">
      <c r="A139" s="43"/>
      <c r="B139" s="73"/>
      <c r="C139" s="649"/>
      <c r="D139" s="649"/>
      <c r="E139" s="649"/>
      <c r="F139" s="649"/>
      <c r="G139" s="649"/>
      <c r="H139" s="649"/>
      <c r="I139" s="649"/>
      <c r="J139" s="649"/>
      <c r="K139" s="43"/>
      <c r="L139" s="43"/>
      <c r="M139" s="43"/>
      <c r="N139" s="43"/>
      <c r="O139" s="43"/>
      <c r="P139" s="43"/>
      <c r="Q139" s="43"/>
      <c r="R139" s="43"/>
      <c r="S139" s="43"/>
      <c r="T139" s="43"/>
      <c r="U139" s="43"/>
      <c r="V139" s="43"/>
      <c r="W139" s="43"/>
      <c r="X139" s="43"/>
      <c r="Y139" s="43"/>
      <c r="Z139" s="43"/>
      <c r="AA139" s="43"/>
      <c r="AB139" s="43"/>
    </row>
    <row r="140" spans="1:28" ht="18.75" customHeight="1" x14ac:dyDescent="0.45">
      <c r="A140" s="43"/>
      <c r="B140" s="73"/>
      <c r="C140" s="649"/>
      <c r="D140" s="649"/>
      <c r="E140" s="649"/>
      <c r="F140" s="649"/>
      <c r="G140" s="649"/>
      <c r="H140" s="649"/>
      <c r="I140" s="649"/>
      <c r="J140" s="649"/>
      <c r="K140" s="43"/>
      <c r="L140" s="43"/>
      <c r="M140" s="43"/>
      <c r="N140" s="43"/>
      <c r="O140" s="43"/>
      <c r="P140" s="43"/>
      <c r="Q140" s="43"/>
      <c r="R140" s="43"/>
      <c r="S140" s="43"/>
      <c r="T140" s="43"/>
      <c r="U140" s="43"/>
      <c r="V140" s="43"/>
      <c r="W140" s="43"/>
      <c r="X140" s="43"/>
      <c r="Y140" s="43"/>
      <c r="Z140" s="43"/>
      <c r="AA140" s="43"/>
      <c r="AB140" s="43"/>
    </row>
    <row r="141" spans="1:28" ht="18.75" customHeight="1" x14ac:dyDescent="0.45">
      <c r="A141" s="43"/>
      <c r="B141" s="73"/>
      <c r="C141" s="649"/>
      <c r="D141" s="649"/>
      <c r="E141" s="649"/>
      <c r="F141" s="649"/>
      <c r="G141" s="649"/>
      <c r="H141" s="649"/>
      <c r="I141" s="649"/>
      <c r="J141" s="649"/>
      <c r="K141" s="43"/>
      <c r="L141" s="43"/>
      <c r="M141" s="43"/>
      <c r="N141" s="43"/>
      <c r="O141" s="43"/>
      <c r="P141" s="43"/>
      <c r="Q141" s="43"/>
      <c r="R141" s="43"/>
      <c r="S141" s="43"/>
      <c r="T141" s="43"/>
      <c r="U141" s="43"/>
      <c r="V141" s="43"/>
      <c r="W141" s="43"/>
      <c r="X141" s="43"/>
      <c r="Y141" s="43"/>
      <c r="Z141" s="43"/>
      <c r="AA141" s="43"/>
      <c r="AB141" s="43"/>
    </row>
    <row r="142" spans="1:28" ht="18.75" customHeight="1" x14ac:dyDescent="0.45">
      <c r="A142" s="43"/>
      <c r="B142" s="73"/>
      <c r="C142" s="649"/>
      <c r="D142" s="649"/>
      <c r="E142" s="649"/>
      <c r="F142" s="649"/>
      <c r="G142" s="649"/>
      <c r="H142" s="649"/>
      <c r="I142" s="649"/>
      <c r="J142" s="649"/>
      <c r="K142" s="43"/>
      <c r="L142" s="43"/>
      <c r="M142" s="43"/>
      <c r="N142" s="43"/>
      <c r="O142" s="43"/>
      <c r="P142" s="43"/>
      <c r="Q142" s="43"/>
      <c r="R142" s="43"/>
      <c r="S142" s="43"/>
      <c r="T142" s="43"/>
      <c r="U142" s="43"/>
      <c r="V142" s="43"/>
      <c r="W142" s="43"/>
      <c r="X142" s="43"/>
      <c r="Y142" s="43"/>
      <c r="Z142" s="43"/>
      <c r="AA142" s="43"/>
      <c r="AB142" s="43"/>
    </row>
    <row r="143" spans="1:28" ht="18.75" customHeight="1" x14ac:dyDescent="0.45">
      <c r="A143" s="43"/>
      <c r="B143" s="152"/>
      <c r="C143" s="649"/>
      <c r="D143" s="649"/>
      <c r="E143" s="649"/>
      <c r="F143" s="649"/>
      <c r="G143" s="649"/>
      <c r="H143" s="649"/>
      <c r="I143" s="649"/>
      <c r="J143" s="649"/>
      <c r="K143" s="43"/>
      <c r="L143" s="43"/>
      <c r="M143" s="43"/>
      <c r="N143" s="43"/>
      <c r="O143" s="43"/>
      <c r="P143" s="43"/>
      <c r="Q143" s="43"/>
      <c r="R143" s="43"/>
      <c r="S143" s="43"/>
      <c r="T143" s="43"/>
      <c r="U143" s="43"/>
      <c r="V143" s="43"/>
      <c r="W143" s="43"/>
      <c r="X143" s="43"/>
      <c r="Y143" s="43"/>
      <c r="Z143" s="43"/>
      <c r="AA143" s="43"/>
      <c r="AB143" s="43"/>
    </row>
    <row r="144" spans="1:28" ht="18.75" customHeight="1" x14ac:dyDescent="0.45">
      <c r="A144" s="43"/>
      <c r="B144" s="152"/>
      <c r="C144" s="152"/>
      <c r="D144" s="152"/>
      <c r="E144" s="152"/>
      <c r="F144" s="152"/>
      <c r="G144" s="152"/>
      <c r="H144" s="152"/>
      <c r="I144" s="152"/>
      <c r="J144" s="152"/>
      <c r="K144" s="152"/>
      <c r="L144" s="43"/>
      <c r="M144" s="43"/>
      <c r="N144" s="43"/>
      <c r="O144" s="43"/>
      <c r="P144" s="43"/>
      <c r="Q144" s="43"/>
      <c r="R144" s="43"/>
      <c r="S144" s="43"/>
      <c r="T144" s="43"/>
      <c r="U144" s="43"/>
      <c r="V144" s="43"/>
      <c r="W144" s="43"/>
      <c r="X144" s="43"/>
      <c r="Y144" s="43"/>
      <c r="Z144" s="43"/>
      <c r="AA144" s="43"/>
      <c r="AB144" s="43"/>
    </row>
    <row r="145" spans="1:28" s="306" customFormat="1" ht="18.75" customHeight="1" x14ac:dyDescent="0.45">
      <c r="A145" s="186"/>
      <c r="B145" s="187"/>
      <c r="C145" s="187"/>
      <c r="D145" s="187"/>
      <c r="E145" s="187"/>
      <c r="F145" s="187"/>
      <c r="G145" s="187"/>
      <c r="H145" s="187"/>
      <c r="I145" s="187"/>
      <c r="J145" s="187"/>
      <c r="K145" s="187"/>
      <c r="L145" s="186"/>
      <c r="M145" s="186"/>
      <c r="N145" s="186"/>
      <c r="O145" s="186"/>
      <c r="P145" s="186"/>
      <c r="Q145" s="186"/>
      <c r="R145" s="186"/>
      <c r="S145" s="186"/>
      <c r="T145" s="186"/>
      <c r="U145" s="186"/>
      <c r="V145" s="186"/>
      <c r="W145" s="186"/>
      <c r="X145" s="186"/>
      <c r="Y145" s="186"/>
      <c r="Z145" s="186"/>
      <c r="AA145" s="186"/>
      <c r="AB145" s="186"/>
    </row>
    <row r="146" spans="1:28" ht="18.75" customHeight="1" x14ac:dyDescent="0.45">
      <c r="A146" s="43"/>
      <c r="B146" s="152" t="s">
        <v>985</v>
      </c>
      <c r="C146" s="133"/>
      <c r="D146" s="133"/>
      <c r="E146" s="133"/>
      <c r="F146" s="133"/>
      <c r="G146" s="133"/>
      <c r="H146" s="133"/>
      <c r="I146" s="133"/>
      <c r="J146" s="43"/>
      <c r="K146" s="43"/>
      <c r="L146" s="43"/>
      <c r="M146" s="43"/>
      <c r="N146" s="43"/>
      <c r="O146" s="43"/>
      <c r="P146" s="43"/>
      <c r="Q146" s="43"/>
      <c r="R146" s="43"/>
      <c r="S146" s="43"/>
      <c r="T146" s="43"/>
      <c r="U146" s="43"/>
      <c r="V146" s="43"/>
      <c r="W146" s="43"/>
      <c r="X146" s="43"/>
      <c r="Y146" s="43"/>
      <c r="Z146" s="43"/>
      <c r="AA146" s="43"/>
      <c r="AB146" s="43"/>
    </row>
    <row r="147" spans="1:28" ht="18.75" customHeight="1" x14ac:dyDescent="0.45">
      <c r="A147" s="43"/>
      <c r="B147" s="165"/>
      <c r="C147" s="414" t="s">
        <v>733</v>
      </c>
      <c r="D147" s="414"/>
      <c r="E147" s="414"/>
      <c r="F147" s="414"/>
      <c r="G147" s="414"/>
      <c r="H147" s="414"/>
      <c r="I147" s="414"/>
      <c r="J147" s="43"/>
      <c r="K147" s="43"/>
      <c r="L147" s="43"/>
      <c r="M147" s="43"/>
      <c r="N147" s="43"/>
      <c r="O147" s="43"/>
      <c r="P147" s="43"/>
      <c r="Q147" s="43"/>
      <c r="R147" s="43"/>
      <c r="S147" s="43"/>
      <c r="T147" s="43"/>
      <c r="U147" s="43"/>
      <c r="V147" s="43"/>
      <c r="W147" s="43"/>
      <c r="X147" s="43"/>
      <c r="Y147" s="43"/>
      <c r="Z147" s="43"/>
      <c r="AA147" s="43"/>
      <c r="AB147" s="43"/>
    </row>
    <row r="148" spans="1:28" ht="18.75" customHeight="1" x14ac:dyDescent="0.45">
      <c r="A148" s="43"/>
      <c r="B148" s="164"/>
      <c r="C148" s="414"/>
      <c r="D148" s="414"/>
      <c r="E148" s="414"/>
      <c r="F148" s="414"/>
      <c r="G148" s="414"/>
      <c r="H148" s="414"/>
      <c r="I148" s="414"/>
      <c r="J148" s="43"/>
      <c r="K148" s="43"/>
      <c r="L148" s="43"/>
      <c r="M148" s="43"/>
      <c r="N148" s="43"/>
      <c r="O148" s="43"/>
      <c r="P148" s="43"/>
      <c r="Q148" s="43"/>
      <c r="R148" s="43"/>
      <c r="S148" s="43"/>
      <c r="T148" s="43"/>
      <c r="U148" s="43"/>
      <c r="V148" s="43"/>
      <c r="W148" s="43"/>
      <c r="X148" s="43"/>
      <c r="Y148" s="43"/>
      <c r="Z148" s="43"/>
      <c r="AA148" s="43"/>
      <c r="AB148" s="43"/>
    </row>
    <row r="149" spans="1:28" ht="18.75" customHeight="1" x14ac:dyDescent="0.45">
      <c r="A149" s="43"/>
      <c r="B149" s="165" t="s">
        <v>986</v>
      </c>
      <c r="C149" s="650" t="s">
        <v>734</v>
      </c>
      <c r="D149" s="650"/>
      <c r="E149" s="650"/>
      <c r="F149" s="472"/>
      <c r="G149" s="472"/>
      <c r="H149" s="472"/>
      <c r="I149" s="472"/>
      <c r="J149" s="43"/>
      <c r="K149" s="43"/>
      <c r="L149" s="43"/>
      <c r="M149" s="43"/>
      <c r="N149" s="43"/>
      <c r="O149" s="43"/>
      <c r="P149" s="43"/>
      <c r="Q149" s="43"/>
      <c r="R149" s="43"/>
      <c r="S149" s="43"/>
      <c r="T149" s="43"/>
      <c r="U149" s="43"/>
      <c r="V149" s="43"/>
      <c r="W149" s="43"/>
      <c r="X149" s="43"/>
      <c r="Y149" s="43"/>
      <c r="Z149" s="43"/>
      <c r="AA149" s="43"/>
      <c r="AB149" s="43"/>
    </row>
    <row r="150" spans="1:28" ht="18.75" customHeight="1" x14ac:dyDescent="0.45">
      <c r="A150" s="43"/>
      <c r="B150" s="164"/>
      <c r="C150" s="133"/>
      <c r="D150" s="133"/>
      <c r="E150" s="133"/>
      <c r="F150" s="133"/>
      <c r="G150" s="133"/>
      <c r="H150" s="133"/>
      <c r="J150" s="43"/>
      <c r="K150" s="43"/>
      <c r="L150" s="43"/>
      <c r="M150" s="43"/>
      <c r="N150" s="43"/>
      <c r="O150" s="43"/>
      <c r="P150" s="43"/>
      <c r="Q150" s="43"/>
      <c r="R150" s="43"/>
      <c r="S150" s="43"/>
      <c r="T150" s="43"/>
      <c r="U150" s="43"/>
      <c r="V150" s="43"/>
      <c r="W150" s="43"/>
      <c r="X150" s="43"/>
      <c r="Y150" s="43"/>
      <c r="Z150" s="43"/>
      <c r="AA150" s="43"/>
      <c r="AB150" s="43"/>
    </row>
    <row r="151" spans="1:28" ht="18.75" hidden="1" customHeight="1" x14ac:dyDescent="0.45">
      <c r="A151" s="43" t="s">
        <v>640</v>
      </c>
      <c r="B151" s="43"/>
      <c r="C151" s="81" t="e">
        <f>SUM(D152:D153,D155:F160,D161:D163,H152:H167,I152:I162)</f>
        <v>#REF!</v>
      </c>
      <c r="D151" s="81"/>
      <c r="E151" s="81"/>
      <c r="F151" s="81"/>
      <c r="G151" s="81"/>
      <c r="H151" s="43"/>
      <c r="I151" s="45"/>
      <c r="J151" s="43"/>
      <c r="K151" s="43"/>
      <c r="L151" s="43"/>
      <c r="M151" s="43"/>
      <c r="N151" s="43"/>
      <c r="O151" s="43"/>
      <c r="P151" s="43"/>
      <c r="Q151" s="43"/>
      <c r="R151" s="43"/>
      <c r="S151" s="43"/>
      <c r="T151" s="43"/>
      <c r="U151" s="43"/>
      <c r="V151" s="43"/>
      <c r="W151" s="43"/>
      <c r="X151" s="43"/>
      <c r="Y151" s="43"/>
      <c r="Z151" s="43"/>
      <c r="AA151" s="43"/>
      <c r="AB151" s="43"/>
    </row>
    <row r="152" spans="1:28" ht="18.75" hidden="1" customHeight="1" x14ac:dyDescent="0.45">
      <c r="A152" s="43" t="s">
        <v>640</v>
      </c>
      <c r="B152" s="43"/>
      <c r="C152" s="165" t="s">
        <v>950</v>
      </c>
      <c r="D152" s="169">
        <f>IF(G23="",1,0)</f>
        <v>1</v>
      </c>
      <c r="E152" s="81"/>
      <c r="F152" s="81"/>
      <c r="G152" s="165" t="s">
        <v>953</v>
      </c>
      <c r="H152" s="169" t="e">
        <f>IF(#REF!="",1,0)</f>
        <v>#REF!</v>
      </c>
      <c r="I152" s="169" t="e">
        <f>IF(#REF!="",1,0)</f>
        <v>#REF!</v>
      </c>
      <c r="J152" s="43"/>
      <c r="K152" s="43"/>
      <c r="L152" s="43"/>
      <c r="M152" s="43"/>
      <c r="N152" s="43"/>
      <c r="O152" s="43"/>
      <c r="P152" s="43"/>
      <c r="Q152" s="43"/>
      <c r="R152" s="43"/>
      <c r="S152" s="43"/>
      <c r="T152" s="43"/>
      <c r="U152" s="43"/>
      <c r="V152" s="43"/>
      <c r="W152" s="43"/>
      <c r="X152" s="43"/>
      <c r="Y152" s="43"/>
      <c r="Z152" s="43"/>
      <c r="AA152" s="43"/>
      <c r="AB152" s="43"/>
    </row>
    <row r="153" spans="1:28" ht="18.75" hidden="1" customHeight="1" x14ac:dyDescent="0.45">
      <c r="A153" s="43" t="s">
        <v>640</v>
      </c>
      <c r="B153" s="43"/>
      <c r="C153" s="165" t="s">
        <v>951</v>
      </c>
      <c r="D153" s="169">
        <f>IF(G24="",1,0)</f>
        <v>1</v>
      </c>
      <c r="E153" s="81"/>
      <c r="F153" s="81"/>
      <c r="G153" s="165" t="s">
        <v>954</v>
      </c>
      <c r="H153" s="169" t="e">
        <f>IF(#REF!="",1,0)</f>
        <v>#REF!</v>
      </c>
      <c r="I153" s="169" t="e">
        <f>IF(#REF!="",1,0)</f>
        <v>#REF!</v>
      </c>
      <c r="J153" s="43"/>
      <c r="K153" s="43"/>
      <c r="L153" s="43"/>
      <c r="M153" s="43"/>
      <c r="N153" s="43"/>
      <c r="O153" s="43"/>
      <c r="P153" s="43"/>
      <c r="Q153" s="43"/>
      <c r="R153" s="43"/>
      <c r="S153" s="43"/>
      <c r="T153" s="43"/>
      <c r="U153" s="43"/>
      <c r="V153" s="43"/>
      <c r="W153" s="43"/>
      <c r="X153" s="43"/>
      <c r="Y153" s="43"/>
      <c r="Z153" s="43"/>
      <c r="AA153" s="43"/>
      <c r="AB153" s="43"/>
    </row>
    <row r="154" spans="1:28" ht="18.75" hidden="1" customHeight="1" x14ac:dyDescent="0.45">
      <c r="A154" s="43" t="s">
        <v>640</v>
      </c>
      <c r="B154" s="43"/>
      <c r="C154" s="307"/>
      <c r="D154" s="81" t="s">
        <v>702</v>
      </c>
      <c r="E154" s="81" t="s">
        <v>703</v>
      </c>
      <c r="F154" s="81" t="s">
        <v>704</v>
      </c>
      <c r="G154" s="165" t="s">
        <v>955</v>
      </c>
      <c r="H154" s="169" t="e">
        <f>IF(#REF!="",1,0)</f>
        <v>#REF!</v>
      </c>
      <c r="I154" s="169" t="e">
        <f>IF(#REF!="",1,0)</f>
        <v>#REF!</v>
      </c>
      <c r="J154" s="43"/>
      <c r="K154" s="43"/>
      <c r="L154" s="43"/>
      <c r="M154" s="43"/>
      <c r="N154" s="43"/>
      <c r="O154" s="43"/>
      <c r="P154" s="43"/>
      <c r="Q154" s="43"/>
      <c r="R154" s="43"/>
      <c r="S154" s="43"/>
      <c r="T154" s="43"/>
      <c r="U154" s="43"/>
      <c r="V154" s="43"/>
      <c r="W154" s="43"/>
      <c r="X154" s="43"/>
      <c r="Y154" s="43"/>
      <c r="Z154" s="43"/>
      <c r="AA154" s="43"/>
      <c r="AB154" s="43"/>
    </row>
    <row r="155" spans="1:28" ht="18.75" hidden="1" customHeight="1" x14ac:dyDescent="0.45">
      <c r="A155" s="43" t="s">
        <v>640</v>
      </c>
      <c r="B155" s="43"/>
      <c r="C155" s="165" t="s">
        <v>987</v>
      </c>
      <c r="D155" s="169">
        <f>IF(F27="",1,0)</f>
        <v>1</v>
      </c>
      <c r="E155" s="169">
        <f>IF(OR(G$24=2,G$24=3),IF(G27="",1,0),0)</f>
        <v>0</v>
      </c>
      <c r="F155" s="169">
        <f>IF(G$24=3,IF(H27="",1,0),0)</f>
        <v>0</v>
      </c>
      <c r="G155" s="165" t="s">
        <v>956</v>
      </c>
      <c r="H155" s="169" t="e">
        <f>IF(#REF!="",1,0)</f>
        <v>#REF!</v>
      </c>
      <c r="I155" s="169" t="e">
        <f>IF(#REF!="",1,0)</f>
        <v>#REF!</v>
      </c>
      <c r="J155" s="43"/>
      <c r="K155" s="43"/>
      <c r="L155" s="43"/>
      <c r="M155" s="43"/>
      <c r="N155" s="43"/>
      <c r="O155" s="43"/>
      <c r="P155" s="43"/>
      <c r="Q155" s="43"/>
      <c r="R155" s="43"/>
      <c r="S155" s="43"/>
      <c r="T155" s="43"/>
      <c r="U155" s="43"/>
      <c r="V155" s="43"/>
      <c r="W155" s="43"/>
      <c r="X155" s="43"/>
      <c r="Y155" s="43"/>
      <c r="Z155" s="43"/>
      <c r="AA155" s="43"/>
      <c r="AB155" s="43"/>
    </row>
    <row r="156" spans="1:28" ht="18.75" hidden="1" customHeight="1" x14ac:dyDescent="0.45">
      <c r="A156" s="43" t="s">
        <v>640</v>
      </c>
      <c r="B156" s="43"/>
      <c r="C156" s="165" t="s">
        <v>988</v>
      </c>
      <c r="D156" s="169">
        <f>IF(F27="Other",IF(F28="",1,0),0)</f>
        <v>0</v>
      </c>
      <c r="E156" s="169">
        <f>IF(G27="Other",IF(G28="",1,0),0)</f>
        <v>0</v>
      </c>
      <c r="F156" s="169">
        <f>IF(H27="Other",IF(H28="",1,0),0)</f>
        <v>0</v>
      </c>
      <c r="G156" s="165" t="s">
        <v>957</v>
      </c>
      <c r="H156" s="169" t="e">
        <f>IF(#REF!="",1,0)</f>
        <v>#REF!</v>
      </c>
      <c r="I156" s="169" t="e">
        <f>IF(#REF!="",1,0)</f>
        <v>#REF!</v>
      </c>
      <c r="J156" s="43"/>
      <c r="K156" s="43"/>
      <c r="L156" s="43"/>
      <c r="M156" s="43"/>
      <c r="N156" s="43"/>
      <c r="O156" s="43"/>
      <c r="P156" s="43"/>
      <c r="Q156" s="43"/>
      <c r="R156" s="43"/>
      <c r="S156" s="43"/>
      <c r="T156" s="43"/>
      <c r="U156" s="43"/>
      <c r="V156" s="43"/>
      <c r="W156" s="43"/>
      <c r="X156" s="43"/>
      <c r="Y156" s="43"/>
      <c r="Z156" s="43"/>
      <c r="AA156" s="43"/>
      <c r="AB156" s="43"/>
    </row>
    <row r="157" spans="1:28" ht="18.75" hidden="1" customHeight="1" x14ac:dyDescent="0.45">
      <c r="A157" s="43" t="s">
        <v>640</v>
      </c>
      <c r="B157" s="43"/>
      <c r="C157" s="165" t="s">
        <v>989</v>
      </c>
      <c r="D157" s="169">
        <f>IF(F30="",1,0)</f>
        <v>1</v>
      </c>
      <c r="E157" s="169">
        <f>IF(OR(G$24=2,G$24=3),IF(G30="",1,0),0)</f>
        <v>0</v>
      </c>
      <c r="F157" s="169">
        <f>IF(G$24=3,IF(H30="",1,0),0)</f>
        <v>0</v>
      </c>
      <c r="G157" s="165" t="s">
        <v>958</v>
      </c>
      <c r="H157" s="169" t="e">
        <f>IF(#REF!="",1,0)</f>
        <v>#REF!</v>
      </c>
      <c r="I157" s="169" t="e">
        <f>IF(#REF!="",1,0)</f>
        <v>#REF!</v>
      </c>
      <c r="J157" s="43"/>
      <c r="K157" s="43"/>
      <c r="L157" s="43"/>
      <c r="M157" s="43"/>
      <c r="N157" s="43"/>
      <c r="O157" s="43"/>
      <c r="P157" s="43"/>
      <c r="Q157" s="43"/>
      <c r="R157" s="43"/>
      <c r="S157" s="43"/>
      <c r="T157" s="43"/>
      <c r="U157" s="43"/>
      <c r="V157" s="43"/>
      <c r="W157" s="43"/>
      <c r="X157" s="43"/>
      <c r="Y157" s="43"/>
      <c r="Z157" s="43"/>
      <c r="AA157" s="43"/>
      <c r="AB157" s="43"/>
    </row>
    <row r="158" spans="1:28" ht="18.75" hidden="1" customHeight="1" x14ac:dyDescent="0.45">
      <c r="A158" s="43" t="s">
        <v>640</v>
      </c>
      <c r="B158" s="43"/>
      <c r="C158" s="165" t="s">
        <v>990</v>
      </c>
      <c r="D158" s="169">
        <f>IF(F31="",1,0)</f>
        <v>1</v>
      </c>
      <c r="E158" s="169">
        <f>IF(OR(G$24=2,G$24=3),IF(G31="",1,0),0)</f>
        <v>0</v>
      </c>
      <c r="F158" s="169">
        <f>IF(G$24=3,IF(H31="",1,0),0)</f>
        <v>0</v>
      </c>
      <c r="G158" s="165" t="s">
        <v>959</v>
      </c>
      <c r="H158" s="169" t="e">
        <f>IF(#REF!="",1,0)</f>
        <v>#REF!</v>
      </c>
      <c r="I158" s="169" t="e">
        <f>IF(#REF!="",1,0)</f>
        <v>#REF!</v>
      </c>
      <c r="J158" s="43"/>
      <c r="K158" s="43"/>
      <c r="L158" s="43"/>
      <c r="M158" s="43"/>
      <c r="N158" s="43"/>
      <c r="O158" s="43"/>
      <c r="P158" s="43"/>
      <c r="Q158" s="43"/>
      <c r="R158" s="43"/>
      <c r="S158" s="43"/>
      <c r="T158" s="43"/>
      <c r="U158" s="43"/>
      <c r="V158" s="43"/>
      <c r="W158" s="43"/>
      <c r="X158" s="43"/>
      <c r="Y158" s="43"/>
      <c r="Z158" s="43"/>
      <c r="AA158" s="43"/>
      <c r="AB158" s="43"/>
    </row>
    <row r="159" spans="1:28" ht="18.75" hidden="1" customHeight="1" x14ac:dyDescent="0.45">
      <c r="A159" s="43" t="s">
        <v>640</v>
      </c>
      <c r="B159" s="43"/>
      <c r="C159" s="165" t="s">
        <v>991</v>
      </c>
      <c r="D159" s="169">
        <f>IF(F32="",1,0)</f>
        <v>1</v>
      </c>
      <c r="E159" s="169">
        <f>IF(OR(G$24=2,G$24=3),IF(G32="",1,0),0)</f>
        <v>0</v>
      </c>
      <c r="F159" s="169">
        <f>IF(G$24=3,IF(H33="",1,0),0)</f>
        <v>0</v>
      </c>
      <c r="G159" s="165" t="s">
        <v>961</v>
      </c>
      <c r="H159" s="169" t="e">
        <f>IF(#REF!="",1,0)</f>
        <v>#REF!</v>
      </c>
      <c r="I159" s="169" t="e">
        <f>IF(#REF!="",1,0)</f>
        <v>#REF!</v>
      </c>
      <c r="J159" s="43"/>
      <c r="K159" s="43"/>
      <c r="L159" s="43"/>
      <c r="M159" s="43"/>
      <c r="N159" s="43"/>
      <c r="O159" s="43"/>
      <c r="P159" s="43"/>
      <c r="Q159" s="43"/>
      <c r="R159" s="43"/>
      <c r="S159" s="43"/>
      <c r="T159" s="43"/>
      <c r="U159" s="43"/>
      <c r="V159" s="43"/>
      <c r="W159" s="43"/>
      <c r="X159" s="43"/>
      <c r="Y159" s="43"/>
      <c r="Z159" s="43"/>
      <c r="AA159" s="43"/>
      <c r="AB159" s="43"/>
    </row>
    <row r="160" spans="1:28" ht="18.75" hidden="1" customHeight="1" x14ac:dyDescent="0.45">
      <c r="A160" s="43" t="s">
        <v>640</v>
      </c>
      <c r="B160" s="43"/>
      <c r="C160" s="149"/>
      <c r="D160" s="169">
        <f>IF(F27="Other",IF(F36="",1,0),0)</f>
        <v>0</v>
      </c>
      <c r="E160" s="169">
        <f>IF(G27="Other",IF(G36="",1,0),0)</f>
        <v>0</v>
      </c>
      <c r="F160" s="169">
        <f>IF(H27="Other",IF(H36="",1,0),0)</f>
        <v>0</v>
      </c>
      <c r="G160" s="165" t="s">
        <v>962</v>
      </c>
      <c r="H160" s="169" t="e">
        <f>IF(#REF!="",1,0)</f>
        <v>#REF!</v>
      </c>
      <c r="I160" s="169" t="e">
        <f>IF(#REF!="",1,0)</f>
        <v>#REF!</v>
      </c>
      <c r="J160" s="43"/>
      <c r="K160" s="43"/>
      <c r="L160" s="43"/>
      <c r="M160" s="43"/>
      <c r="N160" s="43"/>
      <c r="O160" s="43"/>
      <c r="P160" s="43"/>
      <c r="Q160" s="43"/>
      <c r="R160" s="43"/>
      <c r="S160" s="43"/>
      <c r="T160" s="43"/>
      <c r="U160" s="43"/>
      <c r="V160" s="43"/>
      <c r="W160" s="43"/>
      <c r="X160" s="43"/>
      <c r="Y160" s="43"/>
      <c r="Z160" s="43"/>
      <c r="AA160" s="43"/>
      <c r="AB160" s="43"/>
    </row>
    <row r="161" spans="1:28" ht="18.75" hidden="1" customHeight="1" x14ac:dyDescent="0.45">
      <c r="A161" s="43" t="s">
        <v>640</v>
      </c>
      <c r="B161" s="43"/>
      <c r="C161" s="165" t="s">
        <v>992</v>
      </c>
      <c r="D161" s="169">
        <f>IF(F44="",1,0)</f>
        <v>1</v>
      </c>
      <c r="E161" s="81"/>
      <c r="F161" s="81"/>
      <c r="G161" s="165" t="s">
        <v>993</v>
      </c>
      <c r="H161" s="169" t="e">
        <f>IF(#REF!="",1,0)</f>
        <v>#REF!</v>
      </c>
      <c r="I161" s="169" t="e">
        <f>IF(#REF!="",1,0)</f>
        <v>#REF!</v>
      </c>
      <c r="J161" s="43"/>
      <c r="K161" s="43"/>
      <c r="L161" s="43"/>
      <c r="M161" s="43"/>
      <c r="N161" s="43"/>
      <c r="O161" s="43"/>
      <c r="P161" s="43"/>
      <c r="Q161" s="43"/>
      <c r="R161" s="43"/>
      <c r="S161" s="43"/>
      <c r="T161" s="43"/>
      <c r="U161" s="43"/>
      <c r="V161" s="43"/>
      <c r="W161" s="43"/>
      <c r="X161" s="43"/>
      <c r="Y161" s="43"/>
      <c r="Z161" s="43"/>
      <c r="AA161" s="43"/>
      <c r="AB161" s="43"/>
    </row>
    <row r="162" spans="1:28" ht="18.75" hidden="1" customHeight="1" x14ac:dyDescent="0.45">
      <c r="A162" s="43" t="s">
        <v>640</v>
      </c>
      <c r="B162" s="43"/>
      <c r="C162" s="165" t="s">
        <v>994</v>
      </c>
      <c r="D162" s="169">
        <f>IF(F45="",1,0)</f>
        <v>1</v>
      </c>
      <c r="E162" s="81"/>
      <c r="F162" s="81"/>
      <c r="G162" s="165" t="s">
        <v>995</v>
      </c>
      <c r="H162" s="169" t="e">
        <f>IF(#REF!="",1,0)</f>
        <v>#REF!</v>
      </c>
      <c r="I162" s="169" t="e">
        <f>IF(#REF!="",1,0)</f>
        <v>#REF!</v>
      </c>
      <c r="J162" s="43"/>
      <c r="K162" s="43"/>
      <c r="L162" s="43"/>
      <c r="M162" s="43"/>
      <c r="N162" s="43"/>
      <c r="O162" s="43"/>
      <c r="P162" s="43"/>
      <c r="Q162" s="43"/>
      <c r="R162" s="43"/>
      <c r="S162" s="43"/>
      <c r="T162" s="43"/>
      <c r="U162" s="43"/>
      <c r="V162" s="43"/>
      <c r="W162" s="43"/>
      <c r="X162" s="43"/>
      <c r="Y162" s="43"/>
      <c r="Z162" s="43"/>
      <c r="AA162" s="43"/>
      <c r="AB162" s="43"/>
    </row>
    <row r="163" spans="1:28" ht="18.75" hidden="1" customHeight="1" x14ac:dyDescent="0.45">
      <c r="A163" s="43" t="s">
        <v>640</v>
      </c>
      <c r="B163" s="43"/>
      <c r="C163" s="165" t="s">
        <v>996</v>
      </c>
      <c r="D163" s="169">
        <f>IF(F47="",1,0)</f>
        <v>1</v>
      </c>
      <c r="E163" s="81"/>
      <c r="F163" s="81"/>
      <c r="G163" s="165" t="s">
        <v>997</v>
      </c>
      <c r="H163" s="169" t="e">
        <f>IF(#REF!="",1,0)</f>
        <v>#REF!</v>
      </c>
      <c r="J163" s="43"/>
      <c r="K163" s="43"/>
      <c r="L163" s="43"/>
      <c r="M163" s="43"/>
      <c r="N163" s="43"/>
      <c r="O163" s="43"/>
      <c r="P163" s="43"/>
      <c r="Q163" s="43"/>
      <c r="R163" s="43"/>
      <c r="S163" s="43"/>
      <c r="T163" s="43"/>
      <c r="U163" s="43"/>
      <c r="V163" s="43"/>
      <c r="W163" s="43"/>
      <c r="X163" s="43"/>
      <c r="Y163" s="43"/>
      <c r="Z163" s="43"/>
      <c r="AA163" s="43"/>
      <c r="AB163" s="43"/>
    </row>
    <row r="164" spans="1:28" ht="18.75" hidden="1" customHeight="1" x14ac:dyDescent="0.45">
      <c r="A164" s="43" t="s">
        <v>640</v>
      </c>
      <c r="B164" s="43"/>
      <c r="C164" s="165"/>
      <c r="D164" s="81"/>
      <c r="E164" s="81"/>
      <c r="F164" s="81"/>
      <c r="G164" s="165" t="s">
        <v>981</v>
      </c>
      <c r="H164" s="169">
        <f>IF(C118="",1,0)</f>
        <v>1</v>
      </c>
      <c r="I164" s="45"/>
      <c r="J164" s="43"/>
      <c r="K164" s="43"/>
      <c r="L164" s="43"/>
      <c r="M164" s="43"/>
      <c r="N164" s="43"/>
      <c r="O164" s="43"/>
      <c r="P164" s="43"/>
      <c r="Q164" s="43"/>
      <c r="R164" s="43"/>
      <c r="S164" s="43"/>
      <c r="T164" s="43"/>
      <c r="U164" s="43"/>
      <c r="V164" s="43"/>
      <c r="W164" s="43"/>
      <c r="X164" s="43"/>
      <c r="Y164" s="43"/>
      <c r="Z164" s="43"/>
      <c r="AA164" s="43"/>
      <c r="AB164" s="43"/>
    </row>
    <row r="165" spans="1:28" ht="18.75" hidden="1" customHeight="1" x14ac:dyDescent="0.45">
      <c r="A165" s="43" t="s">
        <v>640</v>
      </c>
      <c r="B165" s="43"/>
      <c r="C165" s="165"/>
      <c r="D165" s="81"/>
      <c r="E165" s="81"/>
      <c r="F165" s="81"/>
      <c r="G165" s="165" t="s">
        <v>981</v>
      </c>
      <c r="H165" s="169">
        <f>IF(C128="",1,0)</f>
        <v>1</v>
      </c>
      <c r="I165" s="45"/>
      <c r="J165" s="43"/>
      <c r="K165" s="43"/>
      <c r="L165" s="43"/>
      <c r="M165" s="43"/>
      <c r="N165" s="43"/>
      <c r="O165" s="43"/>
      <c r="P165" s="43"/>
      <c r="Q165" s="43"/>
      <c r="R165" s="43"/>
      <c r="S165" s="43"/>
      <c r="T165" s="43"/>
      <c r="U165" s="43"/>
      <c r="V165" s="43"/>
      <c r="W165" s="43"/>
      <c r="X165" s="43"/>
      <c r="Y165" s="43"/>
      <c r="Z165" s="43"/>
      <c r="AA165" s="43"/>
      <c r="AB165" s="43"/>
    </row>
    <row r="166" spans="1:28" ht="18.75" hidden="1" customHeight="1" x14ac:dyDescent="0.45">
      <c r="A166" s="43" t="s">
        <v>640</v>
      </c>
      <c r="B166" s="43"/>
      <c r="C166" s="81"/>
      <c r="D166" s="81"/>
      <c r="E166" s="81"/>
      <c r="F166" s="81"/>
      <c r="G166" s="165" t="s">
        <v>981</v>
      </c>
      <c r="H166" s="169">
        <f>IF(C138="",1,0)</f>
        <v>1</v>
      </c>
      <c r="I166" s="45"/>
      <c r="J166" s="43"/>
      <c r="K166" s="43"/>
      <c r="L166" s="43"/>
      <c r="M166" s="43"/>
      <c r="N166" s="43"/>
      <c r="O166" s="43"/>
      <c r="P166" s="43"/>
      <c r="Q166" s="43"/>
      <c r="R166" s="43"/>
      <c r="S166" s="43"/>
      <c r="T166" s="43"/>
      <c r="U166" s="43"/>
      <c r="V166" s="43"/>
      <c r="W166" s="43"/>
      <c r="X166" s="43"/>
      <c r="Y166" s="43"/>
      <c r="Z166" s="43"/>
      <c r="AA166" s="43"/>
      <c r="AB166" s="43"/>
    </row>
    <row r="167" spans="1:28" ht="18.75" hidden="1" customHeight="1" x14ac:dyDescent="0.45">
      <c r="A167" s="43" t="s">
        <v>640</v>
      </c>
      <c r="B167" s="43"/>
      <c r="C167" s="81"/>
      <c r="D167" s="81"/>
      <c r="E167" s="81"/>
      <c r="F167" s="81"/>
      <c r="G167" s="165" t="s">
        <v>984</v>
      </c>
      <c r="H167" s="169">
        <f>IF(F149="",1,0)</f>
        <v>1</v>
      </c>
      <c r="I167" s="45"/>
      <c r="J167" s="43"/>
      <c r="K167" s="43"/>
      <c r="L167" s="43"/>
      <c r="M167" s="43"/>
      <c r="N167" s="43"/>
      <c r="O167" s="43"/>
      <c r="P167" s="43"/>
      <c r="Q167" s="43"/>
      <c r="R167" s="43"/>
      <c r="S167" s="43"/>
      <c r="T167" s="43"/>
      <c r="U167" s="43"/>
      <c r="V167" s="43"/>
      <c r="W167" s="43"/>
      <c r="X167" s="43"/>
      <c r="Y167" s="43"/>
      <c r="Z167" s="43"/>
      <c r="AA167" s="43"/>
      <c r="AB167" s="43"/>
    </row>
    <row r="168" spans="1:28" ht="18.75" customHeight="1" x14ac:dyDescent="0.45">
      <c r="A168" s="43"/>
      <c r="B168" s="43"/>
      <c r="C168" s="81"/>
      <c r="D168" s="81"/>
      <c r="E168" s="81"/>
      <c r="F168" s="81"/>
      <c r="G168" s="81"/>
      <c r="H168" s="43"/>
      <c r="I168" s="45"/>
      <c r="J168" s="43"/>
      <c r="K168" s="43"/>
      <c r="L168" s="43"/>
      <c r="M168" s="43"/>
      <c r="N168" s="43"/>
      <c r="O168" s="43"/>
      <c r="P168" s="43"/>
      <c r="Q168" s="43"/>
      <c r="R168" s="43"/>
      <c r="S168" s="43"/>
      <c r="T168" s="43"/>
      <c r="U168" s="43"/>
      <c r="V168" s="43"/>
      <c r="W168" s="43"/>
      <c r="X168" s="43"/>
      <c r="Y168" s="43"/>
      <c r="Z168" s="43"/>
      <c r="AA168" s="43"/>
      <c r="AB168" s="43"/>
    </row>
    <row r="169" spans="1:28" ht="18.75" customHeight="1" x14ac:dyDescent="0.45">
      <c r="A169" s="43"/>
      <c r="B169" s="96" t="s">
        <v>611</v>
      </c>
      <c r="C169" s="81"/>
      <c r="D169" s="81"/>
      <c r="E169" s="81"/>
      <c r="F169" s="81"/>
      <c r="G169" s="81"/>
      <c r="H169" s="43"/>
      <c r="I169" s="170"/>
      <c r="J169" s="43"/>
      <c r="K169" s="43"/>
      <c r="L169" s="43"/>
      <c r="M169" s="43"/>
      <c r="N169" s="43"/>
      <c r="O169" s="43"/>
      <c r="P169" s="43"/>
      <c r="Q169" s="43"/>
      <c r="R169" s="43"/>
      <c r="S169" s="43"/>
      <c r="T169" s="43"/>
      <c r="U169" s="43"/>
      <c r="V169" s="43"/>
      <c r="W169" s="43"/>
      <c r="X169" s="43"/>
      <c r="Y169" s="43"/>
      <c r="Z169" s="43"/>
      <c r="AA169" s="43"/>
      <c r="AB169" s="43"/>
    </row>
    <row r="170" spans="1:28" ht="18.75" customHeight="1" x14ac:dyDescent="0.45">
      <c r="A170" s="43"/>
      <c r="B170" s="43"/>
      <c r="C170" s="81"/>
      <c r="D170" s="81"/>
      <c r="E170" s="81"/>
      <c r="F170" s="81"/>
      <c r="G170" s="81"/>
      <c r="H170" s="43"/>
      <c r="I170" s="45"/>
      <c r="J170" s="43"/>
      <c r="K170" s="43"/>
      <c r="L170" s="43"/>
      <c r="M170" s="43"/>
      <c r="N170" s="43"/>
      <c r="O170" s="43"/>
      <c r="P170" s="43"/>
      <c r="Q170" s="43"/>
      <c r="R170" s="43"/>
      <c r="S170" s="43"/>
      <c r="T170" s="43"/>
      <c r="U170" s="43"/>
      <c r="V170" s="43"/>
      <c r="W170" s="43"/>
      <c r="X170" s="43"/>
      <c r="Y170" s="43"/>
      <c r="Z170" s="43"/>
      <c r="AA170" s="43"/>
      <c r="AB170" s="43"/>
    </row>
    <row r="171" spans="1:28" ht="14.45" customHeight="1" x14ac:dyDescent="0.45">
      <c r="A171" s="43"/>
      <c r="B171" s="418"/>
      <c r="C171" s="418"/>
      <c r="D171" s="418"/>
      <c r="E171" s="418"/>
      <c r="F171" s="418"/>
      <c r="G171" s="418"/>
      <c r="H171" s="418"/>
      <c r="I171" s="418"/>
      <c r="J171" s="418"/>
      <c r="K171" s="167"/>
      <c r="L171" s="167"/>
      <c r="M171" s="167"/>
      <c r="N171" s="167"/>
      <c r="O171" s="167"/>
      <c r="P171" s="167"/>
      <c r="Q171" s="66"/>
      <c r="R171" s="66"/>
      <c r="S171" s="43"/>
      <c r="T171" s="43"/>
      <c r="U171" s="43"/>
    </row>
    <row r="172" spans="1:28" ht="15" x14ac:dyDescent="0.45">
      <c r="A172" s="43"/>
      <c r="B172" s="167"/>
      <c r="C172" s="167"/>
      <c r="D172" s="167"/>
      <c r="E172" s="167"/>
      <c r="F172" s="167"/>
      <c r="G172" s="167"/>
      <c r="H172" s="167"/>
      <c r="I172" s="167"/>
      <c r="J172" s="167"/>
      <c r="K172" s="167"/>
      <c r="L172" s="167"/>
      <c r="M172" s="167"/>
      <c r="N172" s="167"/>
      <c r="O172" s="167"/>
      <c r="P172" s="167"/>
      <c r="Q172" s="43"/>
      <c r="R172" s="43"/>
      <c r="S172" s="43"/>
      <c r="T172" s="43"/>
      <c r="U172" s="43"/>
      <c r="V172" s="43"/>
      <c r="W172" s="43"/>
      <c r="X172" s="43"/>
      <c r="Y172" s="43"/>
      <c r="Z172" s="43"/>
      <c r="AA172" s="43"/>
      <c r="AB172" s="43"/>
    </row>
    <row r="173" spans="1:28" ht="12" hidden="1" customHeight="1" x14ac:dyDescent="0.45"/>
    <row r="174" spans="1:28" ht="12" hidden="1" customHeight="1" x14ac:dyDescent="0.45"/>
    <row r="175" spans="1:28" ht="12" hidden="1" customHeight="1" x14ac:dyDescent="0.45"/>
  </sheetData>
  <sheetProtection password="E291" sheet="1" objects="1" scenarios="1"/>
  <mergeCells count="127">
    <mergeCell ref="L6:N7"/>
    <mergeCell ref="L8:N9"/>
    <mergeCell ref="K10:M11"/>
    <mergeCell ref="C51:E53"/>
    <mergeCell ref="F51:F53"/>
    <mergeCell ref="H38:H41"/>
    <mergeCell ref="C38:E41"/>
    <mergeCell ref="C47:D48"/>
    <mergeCell ref="C49:D50"/>
    <mergeCell ref="C31:E32"/>
    <mergeCell ref="F31:F32"/>
    <mergeCell ref="G31:G32"/>
    <mergeCell ref="H31:H32"/>
    <mergeCell ref="C45:E46"/>
    <mergeCell ref="F45:F46"/>
    <mergeCell ref="C33:D34"/>
    <mergeCell ref="B9:H10"/>
    <mergeCell ref="E28:E29"/>
    <mergeCell ref="C27:D29"/>
    <mergeCell ref="F28:F29"/>
    <mergeCell ref="G28:G29"/>
    <mergeCell ref="H28:H29"/>
    <mergeCell ref="B51:B53"/>
    <mergeCell ref="C116:I117"/>
    <mergeCell ref="G56:J57"/>
    <mergeCell ref="C118:J123"/>
    <mergeCell ref="C128:J133"/>
    <mergeCell ref="B171:J171"/>
    <mergeCell ref="C147:I148"/>
    <mergeCell ref="C149:E149"/>
    <mergeCell ref="F149:I149"/>
    <mergeCell ref="C138:J143"/>
    <mergeCell ref="F112:J112"/>
    <mergeCell ref="B62:B63"/>
    <mergeCell ref="C62:D63"/>
    <mergeCell ref="E62:E63"/>
    <mergeCell ref="F62:F63"/>
    <mergeCell ref="G62:J63"/>
    <mergeCell ref="B64:B65"/>
    <mergeCell ref="C64:D65"/>
    <mergeCell ref="E64:E65"/>
    <mergeCell ref="F64:F65"/>
    <mergeCell ref="G64:J65"/>
    <mergeCell ref="B58:B59"/>
    <mergeCell ref="C58:D59"/>
    <mergeCell ref="E58:E59"/>
    <mergeCell ref="F58:F59"/>
    <mergeCell ref="J1:J3"/>
    <mergeCell ref="B38:B41"/>
    <mergeCell ref="B45:B46"/>
    <mergeCell ref="B47:B48"/>
    <mergeCell ref="B49:B50"/>
    <mergeCell ref="C35:D37"/>
    <mergeCell ref="F38:F41"/>
    <mergeCell ref="G38:G41"/>
    <mergeCell ref="E35:E36"/>
    <mergeCell ref="B27:B29"/>
    <mergeCell ref="B31:B32"/>
    <mergeCell ref="B33:B34"/>
    <mergeCell ref="B35:B37"/>
    <mergeCell ref="D3:E4"/>
    <mergeCell ref="B5:I6"/>
    <mergeCell ref="B7:F8"/>
    <mergeCell ref="G58:J59"/>
    <mergeCell ref="B60:B61"/>
    <mergeCell ref="C60:D61"/>
    <mergeCell ref="E60:E61"/>
    <mergeCell ref="F60:F61"/>
    <mergeCell ref="G60:J61"/>
    <mergeCell ref="B66:B67"/>
    <mergeCell ref="C66:D67"/>
    <mergeCell ref="E66:E67"/>
    <mergeCell ref="F66:F67"/>
    <mergeCell ref="G66:J67"/>
    <mergeCell ref="C70:D70"/>
    <mergeCell ref="G70:J70"/>
    <mergeCell ref="B71:B72"/>
    <mergeCell ref="C71:D72"/>
    <mergeCell ref="E71:E72"/>
    <mergeCell ref="F71:F72"/>
    <mergeCell ref="G71:J72"/>
    <mergeCell ref="B73:B74"/>
    <mergeCell ref="C73:D74"/>
    <mergeCell ref="G73:J74"/>
    <mergeCell ref="B76:B77"/>
    <mergeCell ref="C76:D77"/>
    <mergeCell ref="G76:J77"/>
    <mergeCell ref="B78:B79"/>
    <mergeCell ref="C78:D79"/>
    <mergeCell ref="G78:J79"/>
    <mergeCell ref="B80:B81"/>
    <mergeCell ref="C80:D81"/>
    <mergeCell ref="G80:J81"/>
    <mergeCell ref="B83:B84"/>
    <mergeCell ref="C83:D84"/>
    <mergeCell ref="E83:E84"/>
    <mergeCell ref="F83:F84"/>
    <mergeCell ref="G83:J84"/>
    <mergeCell ref="B85:B86"/>
    <mergeCell ref="C85:D86"/>
    <mergeCell ref="F99:F100"/>
    <mergeCell ref="G99:J100"/>
    <mergeCell ref="B101:B102"/>
    <mergeCell ref="C101:D102"/>
    <mergeCell ref="E101:E102"/>
    <mergeCell ref="F101:F102"/>
    <mergeCell ref="G101:J102"/>
    <mergeCell ref="B93:B94"/>
    <mergeCell ref="C93:D94"/>
    <mergeCell ref="B95:B96"/>
    <mergeCell ref="C95:D96"/>
    <mergeCell ref="B97:B98"/>
    <mergeCell ref="C97:D98"/>
    <mergeCell ref="B99:B100"/>
    <mergeCell ref="C99:D100"/>
    <mergeCell ref="E99:E100"/>
    <mergeCell ref="C109:D109"/>
    <mergeCell ref="C110:D110"/>
    <mergeCell ref="C87:D87"/>
    <mergeCell ref="C88:D88"/>
    <mergeCell ref="C89:D89"/>
    <mergeCell ref="C90:D90"/>
    <mergeCell ref="C91:D91"/>
    <mergeCell ref="C105:D105"/>
    <mergeCell ref="C106:D106"/>
    <mergeCell ref="C107:D107"/>
    <mergeCell ref="C108:D108"/>
  </mergeCells>
  <conditionalFormatting sqref="F28:F29 F36">
    <cfRule type="expression" dxfId="12" priority="21">
      <formula>IF(F$27="other",1,0)</formula>
    </cfRule>
  </conditionalFormatting>
  <conditionalFormatting sqref="G28:G29">
    <cfRule type="expression" dxfId="11" priority="20">
      <formula>IF(G$27="other",1,0)</formula>
    </cfRule>
  </conditionalFormatting>
  <conditionalFormatting sqref="H28:H29">
    <cfRule type="expression" dxfId="10" priority="19">
      <formula>IF(H$27="other",1,0)</formula>
    </cfRule>
  </conditionalFormatting>
  <conditionalFormatting sqref="G36">
    <cfRule type="expression" dxfId="9" priority="18">
      <formula>IF(G$27="other",1,0)</formula>
    </cfRule>
  </conditionalFormatting>
  <conditionalFormatting sqref="H36">
    <cfRule type="expression" dxfId="8" priority="17">
      <formula>IF(H$27="other",1,0)</formula>
    </cfRule>
  </conditionalFormatting>
  <conditionalFormatting sqref="G27 G30:G31 G33">
    <cfRule type="expression" dxfId="7" priority="148">
      <formula>IF($G$24&gt;1,1,0)</formula>
    </cfRule>
  </conditionalFormatting>
  <conditionalFormatting sqref="H27 H30:H31 H33">
    <cfRule type="expression" dxfId="6" priority="151">
      <formula>IF($G$24=3,1,0)</formula>
    </cfRule>
  </conditionalFormatting>
  <conditionalFormatting sqref="H38:H41">
    <cfRule type="expression" dxfId="5" priority="154">
      <formula>IF($G$24&lt;3,1,0)</formula>
    </cfRule>
  </conditionalFormatting>
  <conditionalFormatting sqref="G38:G41">
    <cfRule type="expression" dxfId="4" priority="155">
      <formula>IF($G$24&lt;2,1,0)</formula>
    </cfRule>
  </conditionalFormatting>
  <conditionalFormatting sqref="G27:G41">
    <cfRule type="expression" dxfId="3" priority="8">
      <formula>IF($G$24&lt;2,1,0)</formula>
    </cfRule>
  </conditionalFormatting>
  <conditionalFormatting sqref="H27:H41">
    <cfRule type="expression" dxfId="2" priority="7">
      <formula>IF($G$24&lt;3,1,0)</formula>
    </cfRule>
  </conditionalFormatting>
  <conditionalFormatting sqref="F70:F71 F76 F78 F80 F83 F99 F73 F101">
    <cfRule type="expression" dxfId="1" priority="1">
      <formula>$F$3="Phase 1"</formula>
    </cfRule>
    <cfRule type="expression" dxfId="0" priority="2">
      <formula>$F$3="Phase 2"</formula>
    </cfRule>
  </conditionalFormatting>
  <dataValidations count="5">
    <dataValidation type="list" allowBlank="1" showInputMessage="1" showErrorMessage="1" sqref="F16 F21" xr:uid="{00000000-0002-0000-0800-000000000000}">
      <formula1>"select, Site, Process, Unit"</formula1>
    </dataValidation>
    <dataValidation type="list" allowBlank="1" showInputMessage="1" showErrorMessage="1" sqref="G24" xr:uid="{00000000-0002-0000-0800-000001000000}">
      <formula1>"1,2,3"</formula1>
    </dataValidation>
    <dataValidation type="list" allowBlank="1" showInputMessage="1" showErrorMessage="1" sqref="F31:H32 F45:F46" xr:uid="{00000000-0002-0000-0800-000002000000}">
      <formula1>"Invoices have been provided"</formula1>
    </dataValidation>
    <dataValidation type="list" allowBlank="1" showInputMessage="1" showErrorMessage="1" sqref="F149:I149" xr:uid="{00000000-0002-0000-0800-000003000000}">
      <formula1>"Further information has been provided in this worksheet,Further information been provide as a separate document,No further information has been provided"</formula1>
    </dataValidation>
    <dataValidation type="list" allowBlank="1" showInputMessage="1" showErrorMessage="1" sqref="F112:J112" xr:uid="{00000000-0002-0000-0800-000004000000}">
      <formula1>"This has been provided in the 'Breakdown of costs' worksheet,This has been provided as a separate document"</formula1>
    </dataValidation>
  </dataValidations>
  <hyperlinks>
    <hyperlink ref="X2" location="Start!A1" display="Back to Start" xr:uid="{00000000-0004-0000-0800-000000000000}"/>
    <hyperlink ref="J1:J3" location="'Home page'!A1" display="'Home page'!A1" xr:uid="{00000000-0004-0000-0800-000001000000}"/>
  </hyperlinks>
  <pageMargins left="0.7" right="0.7" top="0.75" bottom="0.75" header="0.3" footer="0.3"/>
  <pageSetup paperSize="9" scale="54"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5000000}">
          <x14:formula1>
            <xm:f>'HIDE-Refs'!$E$3:$E$9</xm:f>
          </x14:formula1>
          <xm:sqref>G27:H27</xm:sqref>
        </x14:dataValidation>
        <x14:dataValidation type="list" allowBlank="1" showInputMessage="1" showErrorMessage="1" xr:uid="{00000000-0002-0000-0800-000006000000}">
          <x14:formula1>
            <xm:f>'HIDE-Refs'!$E$4:$E$9</xm:f>
          </x14:formula1>
          <xm:sqref>F27</xm:sqref>
        </x14:dataValidation>
        <x14:dataValidation type="list" allowBlank="1" showInputMessage="1" showErrorMessage="1" xr:uid="{00000000-0002-0000-0800-000007000000}">
          <x14:formula1>
            <xm:f>'HIDE-Drop downs'!$C$4:$C$24</xm:f>
          </x14:formula1>
          <xm:sqref>G23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64100D2EDDB2499651063568E82349" ma:contentTypeVersion="11099" ma:contentTypeDescription="Create a new document." ma:contentTypeScope="" ma:versionID="7e007b4f812cf6d57b3d9fcf73485a87">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88eb3231-7361-4bf1-9c4f-529798022bdc" targetNamespace="http://schemas.microsoft.com/office/2006/metadata/properties" ma:root="true" ma:fieldsID="929cf81daf13c4f4f4ac5fabffb31714"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88eb3231-7361-4bf1-9c4f-529798022bdc"/>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8:MediaServiceAutoTags" minOccurs="0"/>
                <xsd:element ref="ns8:MediaServiceOCR" minOccurs="0"/>
                <xsd:element ref="ns8:MediaServiceLoca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FileplanTarget" ma:index="17" nillable="true" ma:displayName="Legacy Fileplan Target" ma:internalName="LegacyFileplanTarget">
      <xsd:simpleType>
        <xsd:restriction base="dms:Text">
          <xsd:maxLength value="255"/>
        </xsd:restriction>
      </xsd:simpleType>
    </xsd:element>
    <xsd:element name="LegacyNumericClass" ma:index="18" nillable="true" ma:displayName="Legacy Numeric Class" ma:internalName="LegacyNumericClass">
      <xsd:simpleType>
        <xsd:restriction base="dms:Text">
          <xsd:maxLength value="255"/>
        </xsd:restriction>
      </xsd:simpleType>
    </xsd:element>
    <xsd:element name="LegacyFolderType" ma:index="19" nillable="true" ma:displayName="Legacy Folder Type" ma:internalName="LegacyFolderType">
      <xsd:simpleType>
        <xsd:restriction base="dms:Text">
          <xsd:maxLength value="255"/>
        </xsd:restriction>
      </xsd:simpleType>
    </xsd:element>
    <xsd:element name="LegacyRecordFolderIdentifier" ma:index="20" nillable="true" ma:displayName="Legacy Record Folder Identifier" ma:internalName="LegacyRecordFolderIdentifier">
      <xsd:simpleType>
        <xsd:restriction base="dms:Text">
          <xsd:maxLength value="255"/>
        </xsd:restriction>
      </xsd:simpleType>
    </xsd:element>
    <xsd:element name="LegacyCopyright" ma:index="21" nillable="true" ma:displayName="Legacy Copyright" ma:internalName="LegacyCopyright">
      <xsd:simpleType>
        <xsd:restriction base="dms:Text">
          <xsd:maxLength value="255"/>
        </xsd:restriction>
      </xsd:simpleType>
    </xsd:element>
    <xsd:element name="LegacyLastModifiedDate" ma:index="22" nillable="true" ma:displayName="Legacy Last Modified Date" ma:format="DateTime" ma:internalName="LegacyLastModifiedDate">
      <xsd:simpleType>
        <xsd:restriction base="dms:DateTime"/>
      </xsd:simpleType>
    </xsd:element>
    <xsd:element name="LegacyModifier" ma:index="23"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4" nillable="true" ma:displayName="Legacy Folder" ma:internalName="LegacyFolder">
      <xsd:simpleType>
        <xsd:restriction base="dms:Text">
          <xsd:maxLength value="255"/>
        </xsd:restriction>
      </xsd:simpleType>
    </xsd:element>
    <xsd:element name="LegacyContentType" ma:index="25" nillable="true" ma:displayName="Legacy Content Type" ma:internalName="LegacyContentType">
      <xsd:simpleType>
        <xsd:restriction base="dms:Text">
          <xsd:maxLength value="255"/>
        </xsd:restriction>
      </xsd:simpleType>
    </xsd:element>
    <xsd:element name="LegacyExpiryReviewDate" ma:index="26" nillable="true" ma:displayName="Legacy Expiry Review Date" ma:format="DateTime" ma:internalName="LegacyExpiryReviewDate">
      <xsd:simpleType>
        <xsd:restriction base="dms:DateTime"/>
      </xsd:simpleType>
    </xsd:element>
    <xsd:element name="LegacyLastActionDate" ma:index="27" nillable="true" ma:displayName="Legacy Last Action Date" ma:format="DateTime" ma:internalName="LegacyLastActionDate">
      <xsd:simpleType>
        <xsd:restriction base="dms:DateTime"/>
      </xsd:simpleType>
    </xsd:element>
    <xsd:element name="LegacyProtectiveMarking" ma:index="28" nillable="true" ma:displayName="Legacy Protective Marking" ma:internalName="LegacyProtectiveMarking">
      <xsd:simpleType>
        <xsd:restriction base="dms:Text">
          <xsd:maxLength value="255"/>
        </xsd:restriction>
      </xsd:simpleType>
    </xsd:element>
    <xsd:element name="LegacyTags" ma:index="29" nillable="true" ma:displayName="Legacy Tags" ma:internalName="LegacyTags">
      <xsd:simpleType>
        <xsd:restriction base="dms:Note">
          <xsd:maxLength value="255"/>
        </xsd:restriction>
      </xsd:simpleType>
    </xsd:element>
    <xsd:element name="LegacyReferencesFromOtherItems" ma:index="30" nillable="true" ma:displayName="Legacy References From Other Items" ma:internalName="LegacyReferencesFromOtherItems">
      <xsd:simpleType>
        <xsd:restriction base="dms:Text">
          <xsd:maxLength value="255"/>
        </xsd:restriction>
      </xsd:simpleType>
    </xsd:element>
    <xsd:element name="LegacyStatusonTransfer" ma:index="31" nillable="true" ma:displayName="Legacy Status on Transfer" ma:internalName="LegacyStatusonTransfer">
      <xsd:simpleType>
        <xsd:restriction base="dms:Text">
          <xsd:maxLength value="255"/>
        </xsd:restriction>
      </xsd:simpleType>
    </xsd:element>
    <xsd:element name="LegacyDateClosed" ma:index="32" nillable="true" ma:displayName="Legacy Date Closed" ma:format="DateOnly" ma:internalName="LegacyDateClosed">
      <xsd:simpleType>
        <xsd:restriction base="dms:DateTime"/>
      </xsd:simpleType>
    </xsd:element>
    <xsd:element name="LegacyRecordCategoryIdentifier" ma:index="33" nillable="true" ma:displayName="Legacy Record Category Identifier" ma:internalName="LegacyRecordCategoryIdentifier">
      <xsd:simpleType>
        <xsd:restriction base="dms:Text">
          <xsd:maxLength value="255"/>
        </xsd:restriction>
      </xsd:simpleType>
    </xsd:element>
    <xsd:element name="LegacyDispositionAsOfDate" ma:index="34" nillable="true" ma:displayName="Legacy Disposition as of Date" ma:format="DateOnly" ma:internalName="LegacyDispositionAsOfDate">
      <xsd:simpleType>
        <xsd:restriction base="dms:DateTime"/>
      </xsd:simpleType>
    </xsd:element>
    <xsd:element name="LegacyHomeLocation" ma:index="35" nillable="true" ma:displayName="Legacy Home Location" ma:internalName="LegacyHomeLocation">
      <xsd:simpleType>
        <xsd:restriction base="dms:Text">
          <xsd:maxLength value="255"/>
        </xsd:restriction>
      </xsd:simpleType>
    </xsd:element>
    <xsd:element name="LegacyCurrentLocation" ma:index="36" nillable="true" ma:displayName="Legacy Current Location" ma:internalName="LegacyCurrentLocation">
      <xsd:simpleType>
        <xsd:restriction base="dms:Text">
          <xsd:maxLength value="255"/>
        </xsd:restriction>
      </xsd:simpleType>
    </xsd:element>
    <xsd:element name="LegacyReferencesToOtherItems" ma:index="49" nillable="true" ma:displayName="Legacy References To Other Items" ma:internalName="LegacyReferencesToOtherItems">
      <xsd:simpleType>
        <xsd:restriction base="dms:Note">
          <xsd:maxLength value="255"/>
        </xsd:restriction>
      </xsd:simpleType>
    </xsd:element>
    <xsd:element name="LegacyCustodian" ma:index="50" nillable="true" ma:displayName="Legacy Custodian" ma:internalName="LegacyCustodian">
      <xsd:simpleType>
        <xsd:restriction base="dms:Note">
          <xsd:maxLength value="255"/>
        </xsd:restriction>
      </xsd:simpleType>
    </xsd:element>
    <xsd:element name="LegacyAdditionalAuthors" ma:index="51" nillable="true" ma:displayName="Legacy Additional Authors" ma:internalName="LegacyAdditionalAuthors">
      <xsd:simpleType>
        <xsd:restriction base="dms:Note">
          <xsd:maxLength value="255"/>
        </xsd:restriction>
      </xsd:simpleType>
    </xsd:element>
    <xsd:element name="LegacyDocumentLink" ma:index="52" nillable="true" ma:displayName="Legacy Document Link" ma:internalName="LegacyDocumentLink">
      <xsd:simpleType>
        <xsd:restriction base="dms:Text">
          <xsd:maxLength value="255"/>
        </xsd:restriction>
      </xsd:simpleType>
    </xsd:element>
    <xsd:element name="LegacyFolderLink" ma:index="53"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6" nillable="true" ma:displayName="Persist ID" ma:description="Keep ID on add." ma:hidden="true" ma:internalName="_dlc_DocIdPersistId" ma:readOnly="true">
      <xsd:simpleType>
        <xsd:restriction base="dms:Boolean"/>
      </xsd:simpleType>
    </xsd:element>
    <xsd:element name="TaxCatchAll" ma:index="62"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3"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4" nillable="true" ma:displayName="Document ID Value" ma:description="The value of the document ID assigned to this item." ma:internalName="_dlc_DocId" ma:readOnly="true">
      <xsd:simpleType>
        <xsd:restriction base="dms:Text"/>
      </xsd:simpleType>
    </xsd:element>
    <xsd:element name="SharedWithUsers" ma:index="7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CaseReferenceNumber" ma:index="37" nillable="true" ma:displayName="Legacy Case Reference Number" ma:internalName="LegacyCaseReferenceNumber">
      <xsd:simpleType>
        <xsd:restriction base="dms:Text">
          <xsd:maxLength value="255"/>
        </xsd:restriction>
      </xsd:simpleType>
    </xsd:element>
    <xsd:element name="LegacyDateFileReceived" ma:index="38" nillable="true" ma:displayName="Legacy Date File Received" ma:format="DateOnly" ma:internalName="LegacyDateFileReceived">
      <xsd:simpleType>
        <xsd:restriction base="dms:DateTime"/>
      </xsd:simpleType>
    </xsd:element>
    <xsd:element name="LegacyDateFileRequested" ma:index="39" nillable="true" ma:displayName="Legacy Date File Requested" ma:format="DateOnly" ma:internalName="LegacyDateFileRequested">
      <xsd:simpleType>
        <xsd:restriction base="dms:DateTime"/>
      </xsd:simpleType>
    </xsd:element>
    <xsd:element name="LegacyDateFileReturned" ma:index="40" nillable="true" ma:displayName="Legacy Date File Returned" ma:format="DateOnly" ma:internalName="LegacyDateFileReturned">
      <xsd:simpleType>
        <xsd:restriction base="dms:DateTime"/>
      </xsd:simpleType>
    </xsd:element>
    <xsd:element name="LegacyMinister" ma:index="41" nillable="true" ma:displayName="Legacy Minister" ma:internalName="LegacyMinister">
      <xsd:simpleType>
        <xsd:restriction base="dms:Text">
          <xsd:maxLength value="255"/>
        </xsd:restriction>
      </xsd:simpleType>
    </xsd:element>
    <xsd:element name="LegacyMP" ma:index="42" nillable="true" ma:displayName="Legacy MP" ma:internalName="LegacyMP">
      <xsd:simpleType>
        <xsd:restriction base="dms:Text">
          <xsd:maxLength value="255"/>
        </xsd:restriction>
      </xsd:simpleType>
    </xsd:element>
    <xsd:element name="LegacyFolderNotes" ma:index="43" nillable="true" ma:displayName="Legacy Folder Notes" ma:internalName="LegacyFolderNotes">
      <xsd:simpleType>
        <xsd:restriction base="dms:Note">
          <xsd:maxLength value="255"/>
        </xsd:restriction>
      </xsd:simpleType>
    </xsd:element>
    <xsd:element name="LegacyPhysicalItemLocation" ma:index="44"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5"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6" nillable="true" ma:displayName="Legacy Descriptor" ma:internalName="LegacyDescriptor">
      <xsd:simpleType>
        <xsd:restriction base="dms:Note">
          <xsd:maxLength value="255"/>
        </xsd:restriction>
      </xsd:simpleType>
    </xsd:element>
    <xsd:element name="LegacyFolderDocumentID" ma:index="47" nillable="true" ma:displayName="Legacy Folder Document ID" ma:internalName="LegacyFolderDocumentID">
      <xsd:simpleType>
        <xsd:restriction base="dms:Text">
          <xsd:maxLength value="255"/>
        </xsd:restriction>
      </xsd:simpleType>
    </xsd:element>
    <xsd:element name="LegacyDocumentID" ma:index="48" nillable="true" ma:displayName="Legacy Document ID" ma:internalName="LegacyDocumentID">
      <xsd:simpleType>
        <xsd:restriction base="dms:Text">
          <xsd:maxLength value="255"/>
        </xsd:restriction>
      </xsd:simpleType>
    </xsd:element>
    <xsd:element name="LegacyPhysicalFormat" ma:index="54"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61"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eb3231-7361-4bf1-9c4f-529798022bdc" elementFormDefault="qualified">
    <xsd:import namespace="http://schemas.microsoft.com/office/2006/documentManagement/types"/>
    <xsd:import namespace="http://schemas.microsoft.com/office/infopath/2007/PartnerControls"/>
    <xsd:element name="MediaServiceMetadata" ma:index="67" nillable="true" ma:displayName="MediaServiceMetadata" ma:hidden="true" ma:internalName="MediaServiceMetadata" ma:readOnly="true">
      <xsd:simpleType>
        <xsd:restriction base="dms:Note"/>
      </xsd:simpleType>
    </xsd:element>
    <xsd:element name="MediaServiceFastMetadata" ma:index="68" nillable="true" ma:displayName="MediaServiceFastMetadata" ma:hidden="true" ma:internalName="MediaServiceFastMetadata" ma:readOnly="true">
      <xsd:simpleType>
        <xsd:restriction base="dms:Note"/>
      </xsd:simpleType>
    </xsd:element>
    <xsd:element name="MediaServiceDateTaken" ma:index="69" nillable="true" ma:displayName="MediaServiceDateTaken" ma:hidden="true" ma:internalName="MediaServiceDateTaken" ma:readOnly="true">
      <xsd:simpleType>
        <xsd:restriction base="dms:Text"/>
      </xsd:simpleType>
    </xsd:element>
    <xsd:element name="MediaServiceAutoTags" ma:index="70" nillable="true" ma:displayName="MediaServiceAutoTags" ma:internalName="MediaServiceAutoTags" ma:readOnly="true">
      <xsd:simpleType>
        <xsd:restriction base="dms:Text"/>
      </xsd:simpleType>
    </xsd:element>
    <xsd:element name="MediaServiceOCR" ma:index="71" nillable="true" ma:displayName="MediaServiceOCR" ma:internalName="MediaServiceOCR" ma:readOnly="true">
      <xsd:simpleType>
        <xsd:restriction base="dms:Note">
          <xsd:maxLength value="255"/>
        </xsd:restriction>
      </xsd:simpleType>
    </xsd:element>
    <xsd:element name="MediaServiceLocation" ma:index="72"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2QFN7KK647Q6-1925697133-5326</_dlc_DocId>
    <_dlc_DocIdUrl xmlns="0063f72e-ace3-48fb-9c1f-5b513408b31f">
      <Url>https://beisgov.sharepoint.com/sites/beis/308/_layouts/15/DocIdRedir.aspx?ID=2QFN7KK647Q6-1925697133-5326</Url>
      <Description>2QFN7KK647Q6-1925697133-5326</Description>
    </_dlc_DocIdUrl>
    <TaxCatchAll xmlns="0063f72e-ace3-48fb-9c1f-5b513408b31f">
      <Value>277</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Emissions Trading and Industrial Decarbonisation</TermName>
          <TermId xmlns="http://schemas.microsoft.com/office/infopath/2007/PartnerControls">383c875d-30b6-4fbb-a3e7-f6bcb1b57442</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2018-06-28T12:01:51+00:00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Props1.xml><?xml version="1.0" encoding="utf-8"?>
<ds:datastoreItem xmlns:ds="http://schemas.openxmlformats.org/officeDocument/2006/customXml" ds:itemID="{40A23B49-D4AA-4B51-8814-64EBFFED5D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88eb3231-7361-4bf1-9c4f-529798022b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EDD3D7-62B5-42B6-9E6B-8D78B8752EC6}">
  <ds:schemaRefs>
    <ds:schemaRef ds:uri="http://schemas.microsoft.com/sharepoint/events"/>
  </ds:schemaRefs>
</ds:datastoreItem>
</file>

<file path=customXml/itemProps3.xml><?xml version="1.0" encoding="utf-8"?>
<ds:datastoreItem xmlns:ds="http://schemas.openxmlformats.org/officeDocument/2006/customXml" ds:itemID="{37A34DD9-D2DE-4F02-A1EC-B4F24EFF403D}">
  <ds:schemaRefs>
    <ds:schemaRef ds:uri="http://schemas.microsoft.com/sharepoint/v3/contenttype/forms"/>
  </ds:schemaRefs>
</ds:datastoreItem>
</file>

<file path=customXml/itemProps4.xml><?xml version="1.0" encoding="utf-8"?>
<ds:datastoreItem xmlns:ds="http://schemas.openxmlformats.org/officeDocument/2006/customXml" ds:itemID="{32F7DA4D-763C-4245-9BB7-84069E484617}">
  <ds:schemaRefs>
    <ds:schemaRef ds:uri="http://purl.org/dc/terms/"/>
    <ds:schemaRef ds:uri="http://schemas.openxmlformats.org/package/2006/metadata/core-properties"/>
    <ds:schemaRef ds:uri="a172083e-e40c-4314-b43a-827352a1ed2c"/>
    <ds:schemaRef ds:uri="http://schemas.microsoft.com/office/2006/documentManagement/type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88eb3231-7361-4bf1-9c4f-529798022bdc"/>
    <ds:schemaRef ds:uri="c963a4c1-1bb4-49f2-a011-9c776a7eed2a"/>
    <ds:schemaRef ds:uri="0063f72e-ace3-48fb-9c1f-5b513408b31f"/>
    <ds:schemaRef ds:uri="b413c3fd-5a3b-4239-b985-69032e371c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9</vt:i4>
      </vt:variant>
    </vt:vector>
  </HeadingPairs>
  <TitlesOfParts>
    <vt:vector size="27" baseType="lpstr">
      <vt:lpstr>Home page</vt:lpstr>
      <vt:lpstr>Ph2 Assessment Criteria</vt:lpstr>
      <vt:lpstr>Copy last Checkpoint Form</vt:lpstr>
      <vt:lpstr>0 Applicant Details</vt:lpstr>
      <vt:lpstr>1 Technical design</vt:lpstr>
      <vt:lpstr>2 Delivery plan</vt:lpstr>
      <vt:lpstr>3 Cost and finance</vt:lpstr>
      <vt:lpstr>4. Value for money</vt:lpstr>
      <vt:lpstr>5 Wider benefits</vt:lpstr>
      <vt:lpstr>6 Declaration</vt:lpstr>
      <vt:lpstr>Breakdown of costs</vt:lpstr>
      <vt:lpstr>Gantt Chart</vt:lpstr>
      <vt:lpstr>Calculations and Assumptions</vt:lpstr>
      <vt:lpstr>HIDE-PM Calcs</vt:lpstr>
      <vt:lpstr>HIDE-Drop downs</vt:lpstr>
      <vt:lpstr>HIDE-Sector list</vt:lpstr>
      <vt:lpstr>HIDE-Change log</vt:lpstr>
      <vt:lpstr>HIDE-Refs</vt:lpstr>
      <vt:lpstr>'0 Applicant Details'!Print_Area</vt:lpstr>
      <vt:lpstr>'1 Technical design'!Print_Area</vt:lpstr>
      <vt:lpstr>'2 Delivery plan'!Print_Area</vt:lpstr>
      <vt:lpstr>'3 Cost and finance'!Print_Area</vt:lpstr>
      <vt:lpstr>'4. Value for money'!Print_Area</vt:lpstr>
      <vt:lpstr>'5 Wider benefits'!Print_Area</vt:lpstr>
      <vt:lpstr>'6 Declaration'!Print_Area</vt:lpstr>
      <vt:lpstr>'Home page'!Print_Area</vt:lpstr>
      <vt:lpstr>'Ph2 Assessment Criteria'!Print_Area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Friedman, Cerri</dc:creator>
  <cp:lastModifiedBy>Bell, Fiona (BEIS)</cp:lastModifiedBy>
  <cp:lastPrinted>2018-10-07T19:47:40Z</cp:lastPrinted>
  <dcterms:created xsi:type="dcterms:W3CDTF">2018-05-18T09:45:01Z</dcterms:created>
  <dcterms:modified xsi:type="dcterms:W3CDTF">2018-10-11T08:34:10Z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277;#Emissions Trading and Industrial Decarbonisation|383c875d-30b6-4fbb-a3e7-f6bcb1b57442</vt:lpwstr>
  </property>
  <property fmtid="{D5CDD505-2E9C-101B-9397-08002B2CF9AE}" pid="3" name="ContentTypeId">
    <vt:lpwstr>0x010100D964100D2EDDB2499651063568E82349</vt:lpwstr>
  </property>
  <property fmtid="{D5CDD505-2E9C-101B-9397-08002B2CF9AE}" pid="4" name="_dlc_DocIdItemGuid">
    <vt:lpwstr>584ee979-7149-4e55-ab22-2ddb670d8d9b</vt:lpwstr>
  </property>
</Properties>
</file>