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mc:AlternateContent xmlns:mc="http://schemas.openxmlformats.org/markup-compatibility/2006">
    <mc:Choice Requires="x15">
      <x15ac:absPath xmlns:x15ac="http://schemas.microsoft.com/office/spreadsheetml/2010/11/ac" url="https://beisgov-my.sharepoint.com/personal/fiona_bell_beis_gov_uk/Documents/Governance/ICF Work/Publications/P0.5 WIP/"/>
    </mc:Choice>
  </mc:AlternateContent>
  <xr:revisionPtr revIDLastSave="0" documentId="8_{F4D3CDB2-B60A-4ECF-94B9-1F2F2C6CEE0C}" xr6:coauthVersionLast="37" xr6:coauthVersionMax="37" xr10:uidLastSave="{00000000-0000-0000-0000-000000000000}"/>
  <workbookProtection workbookPassword="E291" lockStructure="1"/>
  <bookViews>
    <workbookView xWindow="0" yWindow="0" windowWidth="28785" windowHeight="11415" tabRatio="684" xr2:uid="{00000000-000D-0000-FFFF-FFFF00000000}"/>
  </bookViews>
  <sheets>
    <sheet name="Home page" sheetId="31" r:id="rId1"/>
    <sheet name="Ph1 Assessment Criteria" sheetId="32" r:id="rId2"/>
    <sheet name="Copy last Checkpoint Form" sheetId="43" r:id="rId3"/>
    <sheet name="0 Applicant Details" sheetId="37" r:id="rId4"/>
    <sheet name="1 Technical Concept" sheetId="38" r:id="rId5"/>
    <sheet name="2 Delivery plan" sheetId="39" r:id="rId6"/>
    <sheet name="3 Finance and additionality" sheetId="30" r:id="rId7"/>
    <sheet name="4 Wider benefits" sheetId="22" r:id="rId8"/>
    <sheet name="5 Application Summary" sheetId="17" r:id="rId9"/>
    <sheet name="6 Declaration" sheetId="42" r:id="rId10"/>
    <sheet name="Breakdown of costs" sheetId="44" r:id="rId11"/>
    <sheet name="Gantt Chart" sheetId="40" r:id="rId12"/>
    <sheet name="Calculations and Assumptions" sheetId="41" r:id="rId13"/>
    <sheet name="HIDE-PM Calcs" sheetId="4" state="hidden" r:id="rId14"/>
    <sheet name="HIDE-Drop downs" sheetId="34" state="hidden" r:id="rId15"/>
    <sheet name="HIDE-Sector list" sheetId="35" state="hidden" r:id="rId16"/>
    <sheet name="HIDE-Change log" sheetId="36" state="hidden" r:id="rId17"/>
    <sheet name="HIDE-Refs" sheetId="6" state="hidden" r:id="rId18"/>
  </sheets>
  <definedNames>
    <definedName name="_xlnm._FilterDatabase" localSheetId="17" hidden="1">'HIDE-Refs'!$K$4:$L$4</definedName>
    <definedName name="_xlnm.Print_Area" localSheetId="3">'0 Applicant Details'!$A$1:$S$68</definedName>
    <definedName name="_xlnm.Print_Area" localSheetId="4">'1 Technical Concept'!$A$1:$S$62</definedName>
    <definedName name="_xlnm.Print_Area" localSheetId="5">'2 Delivery plan'!$A$1:$S$217</definedName>
    <definedName name="_xlnm.Print_Area" localSheetId="6">'3 Finance and additionality'!$A$1:$N$225</definedName>
    <definedName name="_xlnm.Print_Area" localSheetId="7">'4 Wider benefits'!$A$1:$O$146</definedName>
    <definedName name="_xlnm.Print_Area" localSheetId="8">'5 Application Summary'!$A$1:$R$62</definedName>
    <definedName name="_xlnm.Print_Area" localSheetId="9">'6 Declaration'!$A$1:$M$40</definedName>
    <definedName name="_xlnm.Print_Area" localSheetId="0">'Home page'!$A$1:$Z$43</definedName>
    <definedName name="_xlnm.Print_Area" localSheetId="1">'Ph1 Assessment Criteria'!$A$1:$H$45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 i="31" l="1"/>
  <c r="B12" i="42" l="1"/>
  <c r="B14" i="22"/>
  <c r="H35" i="22"/>
  <c r="G35" i="22"/>
  <c r="B14" i="38"/>
  <c r="B14" i="39"/>
  <c r="B13" i="30"/>
  <c r="B11" i="22"/>
  <c r="B7" i="22"/>
  <c r="B11" i="30"/>
  <c r="B7" i="30"/>
  <c r="C34" i="39"/>
  <c r="B144" i="30"/>
  <c r="B92" i="30"/>
  <c r="G133" i="30"/>
  <c r="G132" i="30"/>
  <c r="G131" i="30"/>
  <c r="G130" i="30"/>
  <c r="G129" i="30"/>
  <c r="G128" i="30"/>
  <c r="G127" i="30"/>
  <c r="G126" i="30"/>
  <c r="G125" i="30"/>
  <c r="G107" i="30"/>
  <c r="G106" i="30"/>
  <c r="G105" i="30"/>
  <c r="G104" i="30"/>
  <c r="G103" i="30"/>
  <c r="G102" i="30"/>
  <c r="G101" i="30"/>
  <c r="G100" i="30"/>
  <c r="G99" i="30"/>
  <c r="F18" i="30"/>
  <c r="B16" i="30"/>
  <c r="B10" i="30"/>
  <c r="B12" i="39"/>
  <c r="R1" i="39"/>
  <c r="B9" i="39"/>
  <c r="C148" i="39"/>
  <c r="C86" i="39"/>
  <c r="V94" i="39"/>
  <c r="V93" i="39"/>
  <c r="V92" i="39"/>
  <c r="V91" i="39"/>
  <c r="V90" i="39"/>
  <c r="C101" i="39" l="1"/>
  <c r="C44" i="39" l="1"/>
  <c r="R1" i="37"/>
  <c r="R1" i="38"/>
  <c r="B14" i="37"/>
  <c r="B33" i="37"/>
  <c r="C33" i="37"/>
  <c r="H37" i="22" l="1"/>
  <c r="G37" i="22"/>
  <c r="F68" i="22"/>
  <c r="G34" i="22"/>
  <c r="H34" i="22"/>
  <c r="H143" i="22" l="1"/>
  <c r="H144" i="22"/>
  <c r="B7" i="42" l="1"/>
  <c r="B6" i="42"/>
  <c r="D3" i="42"/>
  <c r="B7" i="17"/>
  <c r="B6" i="17"/>
  <c r="B6" i="30"/>
  <c r="D3" i="17"/>
  <c r="I107" i="30" l="1"/>
  <c r="H107" i="30"/>
  <c r="I106" i="30"/>
  <c r="H106" i="30"/>
  <c r="I105" i="30"/>
  <c r="H105" i="30"/>
  <c r="I104" i="30"/>
  <c r="H104" i="30"/>
  <c r="I103" i="30"/>
  <c r="H103" i="30"/>
  <c r="I102" i="30"/>
  <c r="H102" i="30"/>
  <c r="I101" i="30"/>
  <c r="H101" i="30"/>
  <c r="I100" i="30"/>
  <c r="H100" i="30"/>
  <c r="I99" i="30"/>
  <c r="H99" i="30"/>
  <c r="I98" i="30"/>
  <c r="H98" i="30"/>
  <c r="I133" i="30"/>
  <c r="H133" i="30"/>
  <c r="I132" i="30"/>
  <c r="H132" i="30"/>
  <c r="I131" i="30"/>
  <c r="H131" i="30"/>
  <c r="I130" i="30"/>
  <c r="H130" i="30"/>
  <c r="I129" i="30"/>
  <c r="H129" i="30"/>
  <c r="I128" i="30"/>
  <c r="H128" i="30"/>
  <c r="I127" i="30"/>
  <c r="H127" i="30"/>
  <c r="I126" i="30"/>
  <c r="H126" i="30"/>
  <c r="I125" i="30"/>
  <c r="H125" i="30"/>
  <c r="I124" i="30"/>
  <c r="H124" i="30"/>
  <c r="J82" i="30"/>
  <c r="E150" i="30" s="1"/>
  <c r="I82" i="30"/>
  <c r="D150" i="30" s="1"/>
  <c r="J55" i="30"/>
  <c r="I55" i="30"/>
  <c r="J54" i="30"/>
  <c r="I54" i="30"/>
  <c r="J53" i="30"/>
  <c r="I53" i="30"/>
  <c r="J52" i="30"/>
  <c r="I52" i="30"/>
  <c r="J51" i="30"/>
  <c r="I51" i="30"/>
  <c r="J50" i="30"/>
  <c r="I50" i="30"/>
  <c r="J49" i="30"/>
  <c r="I49" i="30"/>
  <c r="J48" i="30"/>
  <c r="I48" i="30"/>
  <c r="J47" i="30"/>
  <c r="I47" i="30"/>
  <c r="J46" i="30"/>
  <c r="I46" i="30"/>
  <c r="L29" i="30"/>
  <c r="M29" i="30" s="1"/>
  <c r="J29" i="30"/>
  <c r="K29" i="30" s="1"/>
  <c r="L28" i="30"/>
  <c r="M28" i="30" s="1"/>
  <c r="J28" i="30"/>
  <c r="K28" i="30" s="1"/>
  <c r="L27" i="30"/>
  <c r="M27" i="30" s="1"/>
  <c r="J27" i="30"/>
  <c r="K27" i="30" s="1"/>
  <c r="L26" i="30"/>
  <c r="M26" i="30" s="1"/>
  <c r="J26" i="30"/>
  <c r="K26" i="30" s="1"/>
  <c r="L25" i="30"/>
  <c r="M25" i="30" s="1"/>
  <c r="J25" i="30"/>
  <c r="K25" i="30" s="1"/>
  <c r="L24" i="30"/>
  <c r="M24" i="30" s="1"/>
  <c r="J24" i="30"/>
  <c r="K24" i="30" s="1"/>
  <c r="L23" i="30"/>
  <c r="M23" i="30" s="1"/>
  <c r="J23" i="30"/>
  <c r="K23" i="30" s="1"/>
  <c r="L22" i="30"/>
  <c r="M22" i="30" s="1"/>
  <c r="J22" i="30"/>
  <c r="K22" i="30" s="1"/>
  <c r="L21" i="30"/>
  <c r="M21" i="30" s="1"/>
  <c r="J21" i="30"/>
  <c r="L20" i="30"/>
  <c r="J20" i="30"/>
  <c r="K20" i="30" s="1"/>
  <c r="G124" i="30"/>
  <c r="E119" i="30"/>
  <c r="G98" i="30"/>
  <c r="E93" i="30"/>
  <c r="K73" i="30"/>
  <c r="K74" i="30"/>
  <c r="K75" i="30"/>
  <c r="K76" i="30"/>
  <c r="K77" i="30"/>
  <c r="K78" i="30"/>
  <c r="K79" i="30"/>
  <c r="K80" i="30"/>
  <c r="K81" i="30"/>
  <c r="K72" i="30"/>
  <c r="I67" i="30"/>
  <c r="H55" i="30"/>
  <c r="H54" i="30"/>
  <c r="H53" i="30"/>
  <c r="H52" i="30"/>
  <c r="H51" i="30"/>
  <c r="H50" i="30"/>
  <c r="H49" i="30"/>
  <c r="H48" i="30"/>
  <c r="H47" i="30"/>
  <c r="H46" i="30"/>
  <c r="F41" i="30"/>
  <c r="H29" i="30"/>
  <c r="I29" i="30" s="1"/>
  <c r="H28" i="30"/>
  <c r="I28" i="30" s="1"/>
  <c r="H27" i="30"/>
  <c r="I27" i="30" s="1"/>
  <c r="H26" i="30"/>
  <c r="I26" i="30" s="1"/>
  <c r="H25" i="30"/>
  <c r="I25" i="30" s="1"/>
  <c r="H24" i="30"/>
  <c r="I24" i="30" s="1"/>
  <c r="H23" i="30"/>
  <c r="I23" i="30" s="1"/>
  <c r="H22" i="30"/>
  <c r="I22" i="30" s="1"/>
  <c r="H21" i="30"/>
  <c r="I21" i="30" s="1"/>
  <c r="H20" i="30"/>
  <c r="I20" i="30" s="1"/>
  <c r="K21" i="30" l="1"/>
  <c r="K30" i="30" s="1"/>
  <c r="D148" i="30" s="1"/>
  <c r="J30" i="30"/>
  <c r="D147" i="30" s="1"/>
  <c r="H108" i="30"/>
  <c r="D151" i="30" s="1"/>
  <c r="I134" i="30"/>
  <c r="E152" i="30" s="1"/>
  <c r="I108" i="30"/>
  <c r="E151" i="30" s="1"/>
  <c r="L30" i="30"/>
  <c r="E147" i="30" s="1"/>
  <c r="J56" i="30"/>
  <c r="E149" i="30" s="1"/>
  <c r="I30" i="30"/>
  <c r="H56" i="30"/>
  <c r="K82" i="30"/>
  <c r="G108" i="30"/>
  <c r="G134" i="30"/>
  <c r="H30" i="30"/>
  <c r="I56" i="30"/>
  <c r="D149" i="30" s="1"/>
  <c r="H134" i="30"/>
  <c r="D152" i="30" s="1"/>
  <c r="M20" i="30"/>
  <c r="M30" i="30" s="1"/>
  <c r="E148" i="30" s="1"/>
  <c r="D153" i="30" l="1"/>
  <c r="D163" i="30" s="1"/>
  <c r="D166" i="30" s="1"/>
  <c r="E153" i="30"/>
  <c r="C3" i="30"/>
  <c r="D167" i="30" l="1"/>
  <c r="F48" i="22"/>
  <c r="H142" i="22"/>
  <c r="H141" i="22"/>
  <c r="H140" i="22"/>
  <c r="H139" i="22"/>
  <c r="I139" i="22"/>
  <c r="H138" i="22"/>
  <c r="I138" i="22"/>
  <c r="I137" i="22"/>
  <c r="H137" i="22"/>
  <c r="H136" i="22"/>
  <c r="I136" i="22"/>
  <c r="H135" i="22"/>
  <c r="I135" i="22"/>
  <c r="H134" i="22"/>
  <c r="I134" i="22"/>
  <c r="I133" i="22"/>
  <c r="H133" i="22"/>
  <c r="I132" i="22"/>
  <c r="H132" i="22"/>
  <c r="I131" i="22" l="1"/>
  <c r="H131" i="22"/>
  <c r="I130" i="22"/>
  <c r="H130" i="22"/>
  <c r="I129" i="22"/>
  <c r="H129" i="22"/>
  <c r="D140" i="22"/>
  <c r="D139" i="22"/>
  <c r="D138" i="22"/>
  <c r="E137" i="22"/>
  <c r="F137" i="22"/>
  <c r="D137" i="22"/>
  <c r="D133" i="22"/>
  <c r="F135" i="22"/>
  <c r="F136" i="22"/>
  <c r="D136" i="22"/>
  <c r="E136" i="22"/>
  <c r="E135" i="22"/>
  <c r="E134" i="22"/>
  <c r="D135" i="22"/>
  <c r="D134" i="22"/>
  <c r="D132" i="22"/>
  <c r="F132" i="22"/>
  <c r="F134" i="22"/>
  <c r="E132" i="22"/>
  <c r="F133" i="22"/>
  <c r="E133" i="22"/>
  <c r="D130" i="22"/>
  <c r="D129" i="22"/>
  <c r="F78" i="22"/>
  <c r="F83" i="22"/>
  <c r="C128" i="22" l="1"/>
  <c r="F34" i="22"/>
  <c r="F35" i="22"/>
  <c r="F37" i="22" s="1"/>
  <c r="B5" i="22"/>
  <c r="B5" i="39"/>
  <c r="B5" i="38"/>
  <c r="B5" i="37"/>
  <c r="B41" i="37" l="1"/>
  <c r="D3" i="22" l="1"/>
  <c r="B215" i="39"/>
  <c r="C215" i="39"/>
  <c r="C214" i="39"/>
  <c r="C213" i="39"/>
  <c r="F213" i="39" s="1"/>
  <c r="C212" i="39"/>
  <c r="F212" i="39" s="1"/>
  <c r="C211" i="39"/>
  <c r="E211" i="39" s="1"/>
  <c r="C210" i="39"/>
  <c r="E210" i="39" s="1"/>
  <c r="C209" i="39"/>
  <c r="F209" i="39" s="1"/>
  <c r="C208" i="39"/>
  <c r="D208" i="39" s="1"/>
  <c r="C207" i="39"/>
  <c r="C206" i="39"/>
  <c r="G206" i="39" s="1"/>
  <c r="C205" i="39"/>
  <c r="G205" i="39" s="1"/>
  <c r="C204" i="39"/>
  <c r="G204" i="39" s="1"/>
  <c r="C203" i="39"/>
  <c r="G203" i="39" s="1"/>
  <c r="C202" i="39"/>
  <c r="G202" i="39" s="1"/>
  <c r="C201" i="39"/>
  <c r="G201" i="39" s="1"/>
  <c r="C200" i="39"/>
  <c r="G200" i="39" s="1"/>
  <c r="C199" i="39"/>
  <c r="F199" i="39" s="1"/>
  <c r="C198" i="39"/>
  <c r="D198" i="39" s="1"/>
  <c r="C197" i="39"/>
  <c r="G197" i="39" s="1"/>
  <c r="C196" i="39"/>
  <c r="G196" i="39" s="1"/>
  <c r="C195" i="39"/>
  <c r="F195" i="39" s="1"/>
  <c r="C194" i="39"/>
  <c r="G194" i="39" s="1"/>
  <c r="C193" i="39"/>
  <c r="C186" i="39"/>
  <c r="C185" i="39"/>
  <c r="C192" i="39"/>
  <c r="H192" i="39" s="1"/>
  <c r="C191" i="39"/>
  <c r="H191" i="39" s="1"/>
  <c r="C190" i="39"/>
  <c r="H190" i="39" s="1"/>
  <c r="C189" i="39"/>
  <c r="H189" i="39" s="1"/>
  <c r="C188" i="39"/>
  <c r="H188" i="39" s="1"/>
  <c r="C187" i="39"/>
  <c r="F187" i="39" s="1"/>
  <c r="E203" i="39" l="1"/>
  <c r="D194" i="39"/>
  <c r="E194" i="39"/>
  <c r="D201" i="39"/>
  <c r="E197" i="39"/>
  <c r="E199" i="39"/>
  <c r="F210" i="39"/>
  <c r="F188" i="39"/>
  <c r="F197" i="39"/>
  <c r="G188" i="39"/>
  <c r="D203" i="39"/>
  <c r="D213" i="39"/>
  <c r="E202" i="39"/>
  <c r="D209" i="39"/>
  <c r="E192" i="39"/>
  <c r="E204" i="39"/>
  <c r="D212" i="39"/>
  <c r="G187" i="39"/>
  <c r="H187" i="39"/>
  <c r="E190" i="39"/>
  <c r="F192" i="39"/>
  <c r="F194" i="39"/>
  <c r="D196" i="39"/>
  <c r="D200" i="39"/>
  <c r="E201" i="39"/>
  <c r="F202" i="39"/>
  <c r="E208" i="39"/>
  <c r="E209" i="39"/>
  <c r="E212" i="39"/>
  <c r="E187" i="39"/>
  <c r="E188" i="39"/>
  <c r="E191" i="39"/>
  <c r="G192" i="39"/>
  <c r="E200" i="39"/>
  <c r="F201" i="39"/>
  <c r="D204" i="39"/>
  <c r="F208" i="39"/>
  <c r="F211" i="39"/>
  <c r="F191" i="39"/>
  <c r="E213" i="39"/>
  <c r="D211" i="39"/>
  <c r="D210" i="39"/>
  <c r="D206" i="39"/>
  <c r="E206" i="39"/>
  <c r="F206" i="39"/>
  <c r="D205" i="39"/>
  <c r="E205" i="39"/>
  <c r="F205" i="39"/>
  <c r="F204" i="39"/>
  <c r="F203" i="39"/>
  <c r="D202" i="39"/>
  <c r="F200" i="39"/>
  <c r="G199" i="39"/>
  <c r="D199" i="39"/>
  <c r="E198" i="39"/>
  <c r="F198" i="39"/>
  <c r="G198" i="39"/>
  <c r="D197" i="39"/>
  <c r="E196" i="39"/>
  <c r="F196" i="39"/>
  <c r="G195" i="39"/>
  <c r="D195" i="39"/>
  <c r="E195" i="39"/>
  <c r="E189" i="39"/>
  <c r="F189" i="39"/>
  <c r="F190" i="39"/>
  <c r="G189" i="39"/>
  <c r="G190" i="39"/>
  <c r="G191" i="39"/>
  <c r="D187" i="39"/>
  <c r="D192" i="39"/>
  <c r="D191" i="39"/>
  <c r="D190" i="39"/>
  <c r="D189" i="39"/>
  <c r="D188" i="39"/>
  <c r="B177" i="39"/>
  <c r="C177" i="39"/>
  <c r="C184" i="39" l="1"/>
  <c r="B11" i="38"/>
  <c r="B11" i="39"/>
  <c r="B7" i="39"/>
  <c r="D3" i="39"/>
  <c r="C60" i="38"/>
  <c r="C59" i="38"/>
  <c r="C58" i="38"/>
  <c r="C57" i="38"/>
  <c r="C56" i="38"/>
  <c r="C55" i="38"/>
  <c r="B7" i="38"/>
  <c r="D3" i="38"/>
  <c r="C54" i="38" l="1"/>
  <c r="C66" i="37" l="1"/>
  <c r="C65" i="37"/>
  <c r="C64" i="37"/>
  <c r="C63" i="37"/>
  <c r="C62" i="37"/>
  <c r="C61" i="37"/>
  <c r="C60" i="37"/>
  <c r="C59" i="37"/>
  <c r="C58" i="37"/>
  <c r="C57" i="37"/>
  <c r="C56" i="37"/>
  <c r="C55" i="37"/>
  <c r="C54" i="37"/>
  <c r="C53" i="37"/>
  <c r="C52" i="37"/>
  <c r="C41" i="37"/>
  <c r="C26" i="37"/>
  <c r="B26" i="37"/>
  <c r="B7" i="37"/>
  <c r="D3" i="37"/>
  <c r="C51" i="37" l="1"/>
  <c r="D262" i="35"/>
  <c r="D261" i="35"/>
  <c r="D260" i="35"/>
  <c r="D259" i="35"/>
  <c r="D258" i="35"/>
  <c r="D257" i="35"/>
  <c r="D256" i="35"/>
  <c r="D255" i="35"/>
  <c r="D254" i="35"/>
  <c r="D253" i="35"/>
  <c r="D252" i="35"/>
  <c r="D251" i="35"/>
  <c r="D250" i="35"/>
  <c r="D249" i="35"/>
  <c r="D248" i="35"/>
  <c r="D247" i="35"/>
  <c r="D246" i="35"/>
  <c r="D245" i="35"/>
  <c r="D244" i="35"/>
  <c r="D243" i="35"/>
  <c r="D242" i="35"/>
  <c r="D241" i="35"/>
  <c r="D240" i="35"/>
  <c r="D239" i="35"/>
  <c r="D238" i="35"/>
  <c r="D237" i="35"/>
  <c r="D236" i="35"/>
  <c r="D235" i="35"/>
  <c r="D234" i="35"/>
  <c r="D233" i="35"/>
  <c r="D232" i="35"/>
  <c r="D231" i="35"/>
  <c r="D230" i="35"/>
  <c r="D229" i="35"/>
  <c r="D228" i="35"/>
  <c r="D227" i="35"/>
  <c r="D226" i="35"/>
  <c r="D225" i="35"/>
  <c r="D224" i="35"/>
  <c r="D223" i="35"/>
  <c r="D222" i="35"/>
  <c r="D221" i="35"/>
  <c r="D220" i="35"/>
  <c r="D219" i="35"/>
  <c r="D218" i="35"/>
  <c r="D217" i="35"/>
  <c r="D216" i="35"/>
  <c r="D215" i="35"/>
  <c r="D214" i="35"/>
  <c r="D213" i="35"/>
  <c r="D212" i="35"/>
  <c r="D211" i="35"/>
  <c r="D210" i="35"/>
  <c r="D209" i="35"/>
  <c r="D208" i="35"/>
  <c r="D207" i="35"/>
  <c r="D206" i="35"/>
  <c r="D205" i="35"/>
  <c r="D204" i="35"/>
  <c r="D203" i="35"/>
  <c r="D202" i="35"/>
  <c r="D201" i="35"/>
  <c r="D200" i="35"/>
  <c r="D199" i="35"/>
  <c r="D198" i="35"/>
  <c r="D197" i="35"/>
  <c r="D196" i="35"/>
  <c r="D195" i="35"/>
  <c r="D194" i="35"/>
  <c r="D193" i="35"/>
  <c r="D192" i="35"/>
  <c r="D191" i="35"/>
  <c r="D190" i="35"/>
  <c r="D189" i="35"/>
  <c r="D188" i="35"/>
  <c r="D187" i="35"/>
  <c r="D186" i="35"/>
  <c r="D185" i="35"/>
  <c r="D184" i="35"/>
  <c r="D183" i="35"/>
  <c r="D182" i="35"/>
  <c r="D181" i="35"/>
  <c r="D180" i="35"/>
  <c r="D179"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D147" i="35"/>
  <c r="D146" i="35"/>
  <c r="D145" i="35"/>
  <c r="D144" i="35"/>
  <c r="D143" i="35"/>
  <c r="D142" i="35"/>
  <c r="D141" i="35"/>
  <c r="D140" i="35"/>
  <c r="D139" i="35"/>
  <c r="D138" i="35"/>
  <c r="D137" i="35"/>
  <c r="D136" i="35"/>
  <c r="D135" i="35"/>
  <c r="D134" i="35"/>
  <c r="D133" i="35"/>
  <c r="D132" i="35"/>
  <c r="D131" i="35"/>
  <c r="D130" i="35"/>
  <c r="D129" i="35"/>
  <c r="D128" i="35"/>
  <c r="D127" i="35"/>
  <c r="D126" i="35"/>
  <c r="D125" i="35"/>
  <c r="D124" i="35"/>
  <c r="D123" i="35"/>
  <c r="D122" i="35"/>
  <c r="D121" i="35"/>
  <c r="D120" i="35"/>
  <c r="D119" i="35"/>
  <c r="D118" i="35"/>
  <c r="D117" i="35"/>
  <c r="D116" i="35"/>
  <c r="D115" i="35"/>
  <c r="D114" i="35"/>
  <c r="D113" i="35"/>
  <c r="D112" i="35"/>
  <c r="D111" i="35"/>
  <c r="D110" i="35"/>
  <c r="D109" i="35"/>
  <c r="D108" i="35"/>
  <c r="D107" i="35"/>
  <c r="D106" i="35"/>
  <c r="D105" i="35"/>
  <c r="D104" i="35"/>
  <c r="D103" i="35"/>
  <c r="D102" i="35"/>
  <c r="D101" i="35"/>
  <c r="D100" i="35"/>
  <c r="D99" i="35"/>
  <c r="D98" i="35"/>
  <c r="D97" i="35"/>
  <c r="D96" i="35"/>
  <c r="D95" i="35"/>
  <c r="D94" i="35"/>
  <c r="D93" i="35"/>
  <c r="D92" i="35"/>
  <c r="D91" i="35"/>
  <c r="D90" i="35"/>
  <c r="D89" i="35"/>
  <c r="D88" i="35"/>
  <c r="D87" i="35"/>
  <c r="D86" i="35"/>
  <c r="D85" i="35"/>
  <c r="D84" i="35"/>
  <c r="D83" i="35"/>
  <c r="D82" i="35"/>
  <c r="D81" i="35"/>
  <c r="D80" i="35"/>
  <c r="D79" i="35"/>
  <c r="D78" i="35"/>
  <c r="D77" i="35"/>
  <c r="D76" i="35"/>
  <c r="D75" i="35"/>
  <c r="D74" i="35"/>
  <c r="D73" i="35"/>
  <c r="D72" i="35"/>
  <c r="D71" i="35"/>
  <c r="D70" i="35"/>
  <c r="D69" i="35"/>
  <c r="D68" i="35"/>
  <c r="D67" i="35"/>
  <c r="D66" i="35"/>
  <c r="D65" i="35"/>
  <c r="D64" i="35"/>
  <c r="D63" i="35"/>
  <c r="D62" i="35"/>
  <c r="D61" i="35"/>
  <c r="D60" i="35"/>
  <c r="D59" i="35"/>
  <c r="D58" i="35"/>
  <c r="D57" i="35"/>
  <c r="D56" i="35"/>
  <c r="D55" i="35"/>
  <c r="D54" i="35"/>
  <c r="D53" i="35"/>
  <c r="D52" i="35"/>
  <c r="D51" i="35"/>
  <c r="D50" i="35"/>
  <c r="D49" i="35"/>
  <c r="D48" i="35"/>
  <c r="D47" i="35"/>
  <c r="D46" i="35"/>
  <c r="D45" i="35"/>
  <c r="D44" i="35"/>
  <c r="D43" i="35"/>
  <c r="D42" i="35"/>
  <c r="D41" i="35"/>
  <c r="D40" i="35"/>
  <c r="D39" i="35"/>
  <c r="D38" i="35"/>
  <c r="D37" i="35"/>
  <c r="D36" i="35"/>
  <c r="D35" i="35"/>
  <c r="D34" i="35"/>
  <c r="D33" i="35"/>
  <c r="D32" i="35"/>
  <c r="D31" i="35"/>
  <c r="D30" i="35"/>
  <c r="D29" i="35"/>
  <c r="D28" i="35"/>
  <c r="D27" i="35"/>
  <c r="D26" i="35"/>
  <c r="D25" i="35"/>
  <c r="D24" i="35"/>
  <c r="D23" i="35"/>
  <c r="D22" i="35"/>
  <c r="D21" i="35"/>
  <c r="D20" i="35"/>
  <c r="D19" i="35"/>
  <c r="D18" i="35"/>
  <c r="D17" i="35"/>
  <c r="D16" i="35"/>
  <c r="D15" i="35"/>
  <c r="D14" i="35"/>
  <c r="D13" i="35"/>
  <c r="D12" i="35"/>
  <c r="D11" i="35"/>
  <c r="D10" i="35"/>
  <c r="D9" i="35"/>
  <c r="D8" i="35"/>
  <c r="D7" i="35"/>
  <c r="D6" i="35"/>
  <c r="D5" i="35"/>
  <c r="D4" i="35"/>
  <c r="DF8" i="4" l="1"/>
  <c r="DF9" i="4"/>
  <c r="DF10" i="4"/>
  <c r="DF11" i="4"/>
  <c r="DF12" i="4"/>
  <c r="DF13" i="4"/>
  <c r="DF14" i="4"/>
  <c r="DF15" i="4"/>
  <c r="DF16" i="4"/>
  <c r="DF17" i="4"/>
  <c r="DF18" i="4"/>
  <c r="DF19" i="4"/>
  <c r="DF20" i="4"/>
  <c r="DF21" i="4"/>
  <c r="DF22" i="4"/>
  <c r="DF23" i="4"/>
  <c r="DF24" i="4"/>
  <c r="DF7" i="4"/>
  <c r="AO7" i="4"/>
  <c r="BX7" i="4"/>
  <c r="BX8" i="4"/>
  <c r="BX9" i="4"/>
  <c r="BX10" i="4"/>
  <c r="BX11" i="4"/>
  <c r="BX12" i="4"/>
  <c r="BX13" i="4"/>
  <c r="BX14" i="4"/>
  <c r="BX15" i="4"/>
  <c r="BX16" i="4"/>
  <c r="BX17" i="4"/>
  <c r="BX18" i="4"/>
  <c r="BX19" i="4"/>
  <c r="BX20" i="4"/>
  <c r="BX21" i="4"/>
  <c r="DG8" i="4"/>
  <c r="DH8" i="4"/>
  <c r="DI8" i="4"/>
  <c r="DJ8" i="4"/>
  <c r="DK8" i="4"/>
  <c r="DL8" i="4"/>
  <c r="DM8" i="4"/>
  <c r="DN8" i="4"/>
  <c r="DO8" i="4"/>
  <c r="DP8" i="4"/>
  <c r="DQ8" i="4"/>
  <c r="DR8" i="4"/>
  <c r="DS8" i="4"/>
  <c r="DT8" i="4"/>
  <c r="DU8" i="4"/>
  <c r="DV8" i="4"/>
  <c r="DG9" i="4"/>
  <c r="DH9" i="4"/>
  <c r="DI9" i="4"/>
  <c r="DJ9" i="4"/>
  <c r="DK9" i="4"/>
  <c r="DL9" i="4"/>
  <c r="DM9" i="4"/>
  <c r="DN9" i="4"/>
  <c r="DO9" i="4"/>
  <c r="DP9" i="4"/>
  <c r="DQ9" i="4"/>
  <c r="DR9" i="4"/>
  <c r="DS9" i="4"/>
  <c r="DT9" i="4"/>
  <c r="DU9" i="4"/>
  <c r="DV9" i="4"/>
  <c r="DG10" i="4"/>
  <c r="DH10" i="4"/>
  <c r="DI10" i="4"/>
  <c r="DJ10" i="4"/>
  <c r="DK10" i="4"/>
  <c r="DL10" i="4"/>
  <c r="DM10" i="4"/>
  <c r="DN10" i="4"/>
  <c r="DO10" i="4"/>
  <c r="DP10" i="4"/>
  <c r="DQ10" i="4"/>
  <c r="DR10" i="4"/>
  <c r="DS10" i="4"/>
  <c r="DT10" i="4"/>
  <c r="DU10" i="4"/>
  <c r="DV10" i="4"/>
  <c r="DG11" i="4"/>
  <c r="DH11" i="4"/>
  <c r="DI11" i="4"/>
  <c r="DJ11" i="4"/>
  <c r="DK11" i="4"/>
  <c r="DL11" i="4"/>
  <c r="DM11" i="4"/>
  <c r="DN11" i="4"/>
  <c r="DO11" i="4"/>
  <c r="DP11" i="4"/>
  <c r="DQ11" i="4"/>
  <c r="DR11" i="4"/>
  <c r="DS11" i="4"/>
  <c r="DT11" i="4"/>
  <c r="DU11" i="4"/>
  <c r="DV11" i="4"/>
  <c r="DG12" i="4"/>
  <c r="DH12" i="4"/>
  <c r="DI12" i="4"/>
  <c r="DJ12" i="4"/>
  <c r="DK12" i="4"/>
  <c r="DL12" i="4"/>
  <c r="DM12" i="4"/>
  <c r="DN12" i="4"/>
  <c r="DO12" i="4"/>
  <c r="DP12" i="4"/>
  <c r="DQ12" i="4"/>
  <c r="DR12" i="4"/>
  <c r="DS12" i="4"/>
  <c r="DT12" i="4"/>
  <c r="DU12" i="4"/>
  <c r="DV12" i="4"/>
  <c r="DG13" i="4"/>
  <c r="DH13" i="4"/>
  <c r="DI13" i="4"/>
  <c r="DJ13" i="4"/>
  <c r="DK13" i="4"/>
  <c r="DL13" i="4"/>
  <c r="DM13" i="4"/>
  <c r="DN13" i="4"/>
  <c r="DO13" i="4"/>
  <c r="DP13" i="4"/>
  <c r="DQ13" i="4"/>
  <c r="DR13" i="4"/>
  <c r="DS13" i="4"/>
  <c r="DT13" i="4"/>
  <c r="DU13" i="4"/>
  <c r="DV13" i="4"/>
  <c r="DG14" i="4"/>
  <c r="DH14" i="4"/>
  <c r="DI14" i="4"/>
  <c r="DJ14" i="4"/>
  <c r="DK14" i="4"/>
  <c r="DL14" i="4"/>
  <c r="DM14" i="4"/>
  <c r="DN14" i="4"/>
  <c r="DO14" i="4"/>
  <c r="DP14" i="4"/>
  <c r="DQ14" i="4"/>
  <c r="DR14" i="4"/>
  <c r="DS14" i="4"/>
  <c r="DT14" i="4"/>
  <c r="DU14" i="4"/>
  <c r="DV14" i="4"/>
  <c r="DG15" i="4"/>
  <c r="DH15" i="4"/>
  <c r="DI15" i="4"/>
  <c r="DJ15" i="4"/>
  <c r="DK15" i="4"/>
  <c r="DL15" i="4"/>
  <c r="DM15" i="4"/>
  <c r="DN15" i="4"/>
  <c r="DO15" i="4"/>
  <c r="DP15" i="4"/>
  <c r="DQ15" i="4"/>
  <c r="DR15" i="4"/>
  <c r="DS15" i="4"/>
  <c r="DT15" i="4"/>
  <c r="DU15" i="4"/>
  <c r="DV15" i="4"/>
  <c r="DG16" i="4"/>
  <c r="DH16" i="4"/>
  <c r="DI16" i="4"/>
  <c r="DJ16" i="4"/>
  <c r="DK16" i="4"/>
  <c r="DL16" i="4"/>
  <c r="DM16" i="4"/>
  <c r="DN16" i="4"/>
  <c r="DO16" i="4"/>
  <c r="DP16" i="4"/>
  <c r="DQ16" i="4"/>
  <c r="DR16" i="4"/>
  <c r="DS16" i="4"/>
  <c r="DT16" i="4"/>
  <c r="DU16" i="4"/>
  <c r="DV16" i="4"/>
  <c r="DG17" i="4"/>
  <c r="DH17" i="4"/>
  <c r="DI17" i="4"/>
  <c r="DJ17" i="4"/>
  <c r="DK17" i="4"/>
  <c r="DL17" i="4"/>
  <c r="DM17" i="4"/>
  <c r="DN17" i="4"/>
  <c r="DO17" i="4"/>
  <c r="DP17" i="4"/>
  <c r="DQ17" i="4"/>
  <c r="DR17" i="4"/>
  <c r="DS17" i="4"/>
  <c r="DT17" i="4"/>
  <c r="DU17" i="4"/>
  <c r="DV17" i="4"/>
  <c r="DG18" i="4"/>
  <c r="DH18" i="4"/>
  <c r="DI18" i="4"/>
  <c r="DJ18" i="4"/>
  <c r="DK18" i="4"/>
  <c r="DL18" i="4"/>
  <c r="DM18" i="4"/>
  <c r="DN18" i="4"/>
  <c r="DO18" i="4"/>
  <c r="DP18" i="4"/>
  <c r="DQ18" i="4"/>
  <c r="DR18" i="4"/>
  <c r="DS18" i="4"/>
  <c r="DT18" i="4"/>
  <c r="DU18" i="4"/>
  <c r="DV18" i="4"/>
  <c r="DI19" i="4"/>
  <c r="DJ19" i="4"/>
  <c r="DK19" i="4"/>
  <c r="DL19" i="4"/>
  <c r="DM19" i="4"/>
  <c r="DN19" i="4"/>
  <c r="DO19" i="4"/>
  <c r="DP19" i="4"/>
  <c r="DQ19" i="4"/>
  <c r="DR19" i="4"/>
  <c r="DS19" i="4"/>
  <c r="DT19" i="4"/>
  <c r="DU19" i="4"/>
  <c r="DV19" i="4"/>
  <c r="DI20" i="4"/>
  <c r="DJ20" i="4"/>
  <c r="DK20" i="4"/>
  <c r="DL20" i="4"/>
  <c r="DM20" i="4"/>
  <c r="DN20" i="4"/>
  <c r="DO20" i="4"/>
  <c r="DP20" i="4"/>
  <c r="DQ20" i="4"/>
  <c r="DR20" i="4"/>
  <c r="DS20" i="4"/>
  <c r="DT20" i="4"/>
  <c r="DU20" i="4"/>
  <c r="DV20" i="4"/>
  <c r="DI21" i="4"/>
  <c r="DJ21" i="4"/>
  <c r="DK21" i="4"/>
  <c r="DL21" i="4"/>
  <c r="DM21" i="4"/>
  <c r="DN21" i="4"/>
  <c r="DO21" i="4"/>
  <c r="DP21" i="4"/>
  <c r="DQ21" i="4"/>
  <c r="DR21" i="4"/>
  <c r="DS21" i="4"/>
  <c r="DT21" i="4"/>
  <c r="DU21" i="4"/>
  <c r="DV21" i="4"/>
  <c r="DI22" i="4"/>
  <c r="DJ22" i="4"/>
  <c r="DK22" i="4"/>
  <c r="DL22" i="4"/>
  <c r="DM22" i="4"/>
  <c r="DN22" i="4"/>
  <c r="DO22" i="4"/>
  <c r="DP22" i="4"/>
  <c r="DQ22" i="4"/>
  <c r="DR22" i="4"/>
  <c r="DS22" i="4"/>
  <c r="DT22" i="4"/>
  <c r="DU22" i="4"/>
  <c r="DV22" i="4"/>
  <c r="DI23" i="4"/>
  <c r="DJ23" i="4"/>
  <c r="DK23" i="4"/>
  <c r="DL23" i="4"/>
  <c r="DM23" i="4"/>
  <c r="DN23" i="4"/>
  <c r="DO23" i="4"/>
  <c r="DP23" i="4"/>
  <c r="DQ23" i="4"/>
  <c r="DR23" i="4"/>
  <c r="DS23" i="4"/>
  <c r="DT23" i="4"/>
  <c r="DU23" i="4"/>
  <c r="DV23" i="4"/>
  <c r="DI24" i="4"/>
  <c r="DJ24" i="4"/>
  <c r="DK24" i="4"/>
  <c r="DL24" i="4"/>
  <c r="DM24" i="4"/>
  <c r="DN24" i="4"/>
  <c r="DO24" i="4"/>
  <c r="DP24" i="4"/>
  <c r="DQ24" i="4"/>
  <c r="DR24" i="4"/>
  <c r="DS24" i="4"/>
  <c r="DT24" i="4"/>
  <c r="DU24" i="4"/>
  <c r="DV24" i="4"/>
  <c r="DG19" i="4"/>
  <c r="DH19" i="4"/>
  <c r="DI25" i="4"/>
  <c r="DJ25" i="4"/>
  <c r="DK25" i="4"/>
  <c r="DL25" i="4"/>
  <c r="DM25" i="4"/>
  <c r="DN25" i="4"/>
  <c r="DO25" i="4"/>
  <c r="DP25" i="4"/>
  <c r="DQ25" i="4"/>
  <c r="DR25" i="4"/>
  <c r="DS25" i="4"/>
  <c r="DT25" i="4"/>
  <c r="DU25" i="4"/>
  <c r="DV25" i="4"/>
  <c r="DG20" i="4"/>
  <c r="DH20" i="4"/>
  <c r="DI26" i="4"/>
  <c r="DJ26" i="4"/>
  <c r="DK26" i="4"/>
  <c r="DL26" i="4"/>
  <c r="DM26" i="4"/>
  <c r="DN26" i="4"/>
  <c r="DO26" i="4"/>
  <c r="DP26" i="4"/>
  <c r="DQ26" i="4"/>
  <c r="DR26" i="4"/>
  <c r="DS26" i="4"/>
  <c r="DT26" i="4"/>
  <c r="DU26" i="4"/>
  <c r="DV26" i="4"/>
  <c r="DG21" i="4"/>
  <c r="DH21" i="4"/>
  <c r="DI27" i="4"/>
  <c r="DJ27" i="4"/>
  <c r="DK27" i="4"/>
  <c r="DL27" i="4"/>
  <c r="DM27" i="4"/>
  <c r="DN27" i="4"/>
  <c r="DO27" i="4"/>
  <c r="DP27" i="4"/>
  <c r="DQ27" i="4"/>
  <c r="DR27" i="4"/>
  <c r="DS27" i="4"/>
  <c r="DT27" i="4"/>
  <c r="DU27" i="4"/>
  <c r="DV27" i="4"/>
  <c r="DG22" i="4"/>
  <c r="DH22" i="4"/>
  <c r="DI28" i="4"/>
  <c r="DJ28" i="4"/>
  <c r="DK28" i="4"/>
  <c r="DL28" i="4"/>
  <c r="DM28" i="4"/>
  <c r="DN28" i="4"/>
  <c r="DO28" i="4"/>
  <c r="DP28" i="4"/>
  <c r="DQ28" i="4"/>
  <c r="DR28" i="4"/>
  <c r="DS28" i="4"/>
  <c r="DT28" i="4"/>
  <c r="DU28" i="4"/>
  <c r="DV28" i="4"/>
  <c r="DG23" i="4"/>
  <c r="DH23" i="4"/>
  <c r="DI29" i="4"/>
  <c r="DJ29" i="4"/>
  <c r="DK29" i="4"/>
  <c r="DL29" i="4"/>
  <c r="DM29" i="4"/>
  <c r="DN29" i="4"/>
  <c r="DO29" i="4"/>
  <c r="DP29" i="4"/>
  <c r="DQ29" i="4"/>
  <c r="DR29" i="4"/>
  <c r="DS29" i="4"/>
  <c r="DT29" i="4"/>
  <c r="DU29" i="4"/>
  <c r="DV29" i="4"/>
  <c r="DG24" i="4"/>
  <c r="DH24" i="4"/>
  <c r="DI30" i="4"/>
  <c r="DJ30" i="4"/>
  <c r="DK30" i="4"/>
  <c r="DL30" i="4"/>
  <c r="DM30" i="4"/>
  <c r="DN30" i="4"/>
  <c r="DO30" i="4"/>
  <c r="DP30" i="4"/>
  <c r="DQ30" i="4"/>
  <c r="DR30" i="4"/>
  <c r="DS30" i="4"/>
  <c r="DT30" i="4"/>
  <c r="DU30" i="4"/>
  <c r="DV30" i="4"/>
  <c r="DH7" i="4"/>
  <c r="DI7" i="4"/>
  <c r="DJ7" i="4"/>
  <c r="DK7" i="4"/>
  <c r="DL7" i="4"/>
  <c r="DM7" i="4"/>
  <c r="DN7" i="4"/>
  <c r="DO7" i="4"/>
  <c r="DP7" i="4"/>
  <c r="DQ7" i="4"/>
  <c r="DR7" i="4"/>
  <c r="DS7" i="4"/>
  <c r="DT7" i="4"/>
  <c r="DU7" i="4"/>
  <c r="DV7" i="4"/>
  <c r="DG7" i="4"/>
  <c r="CN8" i="4"/>
  <c r="CO8" i="4"/>
  <c r="CP8" i="4"/>
  <c r="CQ8" i="4"/>
  <c r="CR8" i="4"/>
  <c r="CS8" i="4"/>
  <c r="CT8" i="4"/>
  <c r="CU8" i="4"/>
  <c r="CV8" i="4"/>
  <c r="CW8" i="4"/>
  <c r="CX8" i="4"/>
  <c r="CY8" i="4"/>
  <c r="CZ8" i="4"/>
  <c r="DA8" i="4"/>
  <c r="DB8" i="4"/>
  <c r="DC8" i="4"/>
  <c r="DD8" i="4"/>
  <c r="CN9" i="4"/>
  <c r="CO9" i="4"/>
  <c r="CP9" i="4"/>
  <c r="CQ9" i="4"/>
  <c r="CR9" i="4"/>
  <c r="CS9" i="4"/>
  <c r="CT9" i="4"/>
  <c r="CU9" i="4"/>
  <c r="CV9" i="4"/>
  <c r="CW9" i="4"/>
  <c r="CX9" i="4"/>
  <c r="CY9" i="4"/>
  <c r="CZ9" i="4"/>
  <c r="DA9" i="4"/>
  <c r="DB9" i="4"/>
  <c r="DC9" i="4"/>
  <c r="DD9" i="4"/>
  <c r="CN10" i="4"/>
  <c r="CO10" i="4"/>
  <c r="CP10" i="4"/>
  <c r="CQ10" i="4"/>
  <c r="CR10" i="4"/>
  <c r="CS10" i="4"/>
  <c r="CT10" i="4"/>
  <c r="CU10" i="4"/>
  <c r="CV10" i="4"/>
  <c r="CW10" i="4"/>
  <c r="CX10" i="4"/>
  <c r="CY10" i="4"/>
  <c r="CZ10" i="4"/>
  <c r="DA10" i="4"/>
  <c r="DB10" i="4"/>
  <c r="DC10" i="4"/>
  <c r="DD10" i="4"/>
  <c r="CN11" i="4"/>
  <c r="CO11" i="4"/>
  <c r="CP11" i="4"/>
  <c r="CQ11" i="4"/>
  <c r="CR11" i="4"/>
  <c r="CS11" i="4"/>
  <c r="CT11" i="4"/>
  <c r="CU11" i="4"/>
  <c r="CV11" i="4"/>
  <c r="CW11" i="4"/>
  <c r="CX11" i="4"/>
  <c r="CY11" i="4"/>
  <c r="CZ11" i="4"/>
  <c r="DA11" i="4"/>
  <c r="DB11" i="4"/>
  <c r="DC11" i="4"/>
  <c r="DD11" i="4"/>
  <c r="CN12" i="4"/>
  <c r="CO12" i="4"/>
  <c r="CP12" i="4"/>
  <c r="CQ12" i="4"/>
  <c r="CR12" i="4"/>
  <c r="CS12" i="4"/>
  <c r="CT12" i="4"/>
  <c r="CU12" i="4"/>
  <c r="CV12" i="4"/>
  <c r="CW12" i="4"/>
  <c r="CX12" i="4"/>
  <c r="CY12" i="4"/>
  <c r="CZ12" i="4"/>
  <c r="DA12" i="4"/>
  <c r="DB12" i="4"/>
  <c r="DC12" i="4"/>
  <c r="DD12" i="4"/>
  <c r="CN13" i="4"/>
  <c r="CO13" i="4"/>
  <c r="CP13" i="4"/>
  <c r="CQ13" i="4"/>
  <c r="CR13" i="4"/>
  <c r="CS13" i="4"/>
  <c r="CT13" i="4"/>
  <c r="CU13" i="4"/>
  <c r="CV13" i="4"/>
  <c r="CW13" i="4"/>
  <c r="CX13" i="4"/>
  <c r="CY13" i="4"/>
  <c r="CZ13" i="4"/>
  <c r="DA13" i="4"/>
  <c r="DB13" i="4"/>
  <c r="DC13" i="4"/>
  <c r="DD13" i="4"/>
  <c r="CN14" i="4"/>
  <c r="CO14" i="4"/>
  <c r="CP14" i="4"/>
  <c r="CQ14" i="4"/>
  <c r="CR14" i="4"/>
  <c r="CS14" i="4"/>
  <c r="CT14" i="4"/>
  <c r="CU14" i="4"/>
  <c r="CV14" i="4"/>
  <c r="CW14" i="4"/>
  <c r="CX14" i="4"/>
  <c r="CY14" i="4"/>
  <c r="CZ14" i="4"/>
  <c r="DA14" i="4"/>
  <c r="DB14" i="4"/>
  <c r="DC14" i="4"/>
  <c r="DD14" i="4"/>
  <c r="CN15" i="4"/>
  <c r="CO15" i="4"/>
  <c r="CP15" i="4"/>
  <c r="CQ15" i="4"/>
  <c r="CR15" i="4"/>
  <c r="CS15" i="4"/>
  <c r="CT15" i="4"/>
  <c r="CU15" i="4"/>
  <c r="CV15" i="4"/>
  <c r="CW15" i="4"/>
  <c r="CX15" i="4"/>
  <c r="CY15" i="4"/>
  <c r="CZ15" i="4"/>
  <c r="DA15" i="4"/>
  <c r="DB15" i="4"/>
  <c r="DC15" i="4"/>
  <c r="DD15" i="4"/>
  <c r="CN16" i="4"/>
  <c r="CO16" i="4"/>
  <c r="CP16" i="4"/>
  <c r="CQ16" i="4"/>
  <c r="CR16" i="4"/>
  <c r="CS16" i="4"/>
  <c r="CT16" i="4"/>
  <c r="CU16" i="4"/>
  <c r="CV16" i="4"/>
  <c r="CW16" i="4"/>
  <c r="CX16" i="4"/>
  <c r="CY16" i="4"/>
  <c r="CZ16" i="4"/>
  <c r="DA16" i="4"/>
  <c r="DB16" i="4"/>
  <c r="DC16" i="4"/>
  <c r="DD16" i="4"/>
  <c r="CN17" i="4"/>
  <c r="CO17" i="4"/>
  <c r="CP17" i="4"/>
  <c r="CQ17" i="4"/>
  <c r="CR17" i="4"/>
  <c r="CS17" i="4"/>
  <c r="CT17" i="4"/>
  <c r="CU17" i="4"/>
  <c r="CV17" i="4"/>
  <c r="CW17" i="4"/>
  <c r="CX17" i="4"/>
  <c r="CY17" i="4"/>
  <c r="CZ17" i="4"/>
  <c r="DA17" i="4"/>
  <c r="DB17" i="4"/>
  <c r="DC17" i="4"/>
  <c r="DD17" i="4"/>
  <c r="CN18" i="4"/>
  <c r="CO18" i="4"/>
  <c r="CP18" i="4"/>
  <c r="CQ18" i="4"/>
  <c r="CR18" i="4"/>
  <c r="CS18" i="4"/>
  <c r="CT18" i="4"/>
  <c r="CU18" i="4"/>
  <c r="CV18" i="4"/>
  <c r="CW18" i="4"/>
  <c r="CX18" i="4"/>
  <c r="CY18" i="4"/>
  <c r="CZ18" i="4"/>
  <c r="DA18" i="4"/>
  <c r="DB18" i="4"/>
  <c r="DC18" i="4"/>
  <c r="DD18" i="4"/>
  <c r="CN19" i="4"/>
  <c r="CO19" i="4"/>
  <c r="CP19" i="4"/>
  <c r="CQ19" i="4"/>
  <c r="CR19" i="4"/>
  <c r="CS19" i="4"/>
  <c r="CT19" i="4"/>
  <c r="CU19" i="4"/>
  <c r="CV19" i="4"/>
  <c r="CW19" i="4"/>
  <c r="CX19" i="4"/>
  <c r="CY19" i="4"/>
  <c r="CZ19" i="4"/>
  <c r="DA19" i="4"/>
  <c r="DB19" i="4"/>
  <c r="DC19" i="4"/>
  <c r="DD19" i="4"/>
  <c r="CN20" i="4"/>
  <c r="CO20" i="4"/>
  <c r="CP20" i="4"/>
  <c r="CQ20" i="4"/>
  <c r="CR20" i="4"/>
  <c r="CS20" i="4"/>
  <c r="CT20" i="4"/>
  <c r="CU20" i="4"/>
  <c r="CV20" i="4"/>
  <c r="CW20" i="4"/>
  <c r="CX20" i="4"/>
  <c r="CY20" i="4"/>
  <c r="CZ20" i="4"/>
  <c r="DA20" i="4"/>
  <c r="DB20" i="4"/>
  <c r="DC20" i="4"/>
  <c r="DD20" i="4"/>
  <c r="CQ21" i="4"/>
  <c r="CR21" i="4"/>
  <c r="CS21" i="4"/>
  <c r="CT21" i="4"/>
  <c r="CU21" i="4"/>
  <c r="CV21" i="4"/>
  <c r="CW21" i="4"/>
  <c r="CX21" i="4"/>
  <c r="CY21" i="4"/>
  <c r="CZ21" i="4"/>
  <c r="DA21" i="4"/>
  <c r="DB21" i="4"/>
  <c r="DC21" i="4"/>
  <c r="DD21" i="4"/>
  <c r="CQ22" i="4"/>
  <c r="CR22" i="4"/>
  <c r="CS22" i="4"/>
  <c r="CT22" i="4"/>
  <c r="CU22" i="4"/>
  <c r="CV22" i="4"/>
  <c r="CW22" i="4"/>
  <c r="CX22" i="4"/>
  <c r="CY22" i="4"/>
  <c r="CZ22" i="4"/>
  <c r="DA22" i="4"/>
  <c r="DB22" i="4"/>
  <c r="DC22" i="4"/>
  <c r="DD22" i="4"/>
  <c r="CQ23" i="4"/>
  <c r="CR23" i="4"/>
  <c r="CS23" i="4"/>
  <c r="CT23" i="4"/>
  <c r="CU23" i="4"/>
  <c r="CV23" i="4"/>
  <c r="CW23" i="4"/>
  <c r="CX23" i="4"/>
  <c r="CY23" i="4"/>
  <c r="CZ23" i="4"/>
  <c r="DA23" i="4"/>
  <c r="DB23" i="4"/>
  <c r="DC23" i="4"/>
  <c r="DD23" i="4"/>
  <c r="CN21" i="4"/>
  <c r="CO21" i="4"/>
  <c r="CP21" i="4"/>
  <c r="CQ24" i="4"/>
  <c r="CR24" i="4"/>
  <c r="CS24" i="4"/>
  <c r="CT24" i="4"/>
  <c r="CU24" i="4"/>
  <c r="CV24" i="4"/>
  <c r="CW24" i="4"/>
  <c r="CX24" i="4"/>
  <c r="CY24" i="4"/>
  <c r="CZ24" i="4"/>
  <c r="DA24" i="4"/>
  <c r="DB24" i="4"/>
  <c r="DC24" i="4"/>
  <c r="DD24" i="4"/>
  <c r="CP7" i="4"/>
  <c r="CQ7" i="4"/>
  <c r="CR7" i="4"/>
  <c r="CS7" i="4"/>
  <c r="CT7" i="4"/>
  <c r="CU7" i="4"/>
  <c r="CV7" i="4"/>
  <c r="CW7" i="4"/>
  <c r="CX7" i="4"/>
  <c r="CY7" i="4"/>
  <c r="CZ7" i="4"/>
  <c r="DA7" i="4"/>
  <c r="DB7" i="4"/>
  <c r="DC7" i="4"/>
  <c r="DD7" i="4"/>
  <c r="CO7" i="4"/>
  <c r="CN7" i="4"/>
  <c r="BF8" i="4"/>
  <c r="BQ8" i="4" s="1"/>
  <c r="BF9" i="4"/>
  <c r="BN9" i="4" s="1"/>
  <c r="BF10" i="4"/>
  <c r="BT10" i="4" s="1"/>
  <c r="BF11" i="4"/>
  <c r="BF12" i="4"/>
  <c r="BJ12" i="4" s="1"/>
  <c r="BF13" i="4"/>
  <c r="BV13" i="4" s="1"/>
  <c r="BF14" i="4"/>
  <c r="BI14" i="4" s="1"/>
  <c r="BF15" i="4"/>
  <c r="BR15" i="4" s="1"/>
  <c r="BF16" i="4"/>
  <c r="BM16" i="4" s="1"/>
  <c r="BF17" i="4"/>
  <c r="BF18" i="4"/>
  <c r="BJ18" i="4" s="1"/>
  <c r="BF19" i="4"/>
  <c r="BL19" i="4" s="1"/>
  <c r="BF20" i="4"/>
  <c r="BI20" i="4" s="1"/>
  <c r="BF21" i="4"/>
  <c r="BN21" i="4" s="1"/>
  <c r="BF7" i="4"/>
  <c r="AO8" i="4"/>
  <c r="AP8" i="4"/>
  <c r="AQ8" i="4"/>
  <c r="AR8" i="4"/>
  <c r="AS8" i="4"/>
  <c r="AT8" i="4"/>
  <c r="AU8" i="4"/>
  <c r="AV8" i="4"/>
  <c r="AW8" i="4"/>
  <c r="AX8" i="4"/>
  <c r="AY8" i="4"/>
  <c r="AZ8" i="4"/>
  <c r="BA8" i="4"/>
  <c r="BB8" i="4"/>
  <c r="BC8" i="4"/>
  <c r="BD8" i="4"/>
  <c r="AO9" i="4"/>
  <c r="AP9" i="4"/>
  <c r="AQ9" i="4"/>
  <c r="AR9" i="4"/>
  <c r="AS9" i="4"/>
  <c r="AT9" i="4"/>
  <c r="AU9" i="4"/>
  <c r="AV9" i="4"/>
  <c r="AW9" i="4"/>
  <c r="AX9" i="4"/>
  <c r="AY9" i="4"/>
  <c r="AZ9" i="4"/>
  <c r="BA9" i="4"/>
  <c r="BB9" i="4"/>
  <c r="BC9" i="4"/>
  <c r="BD9" i="4"/>
  <c r="AO10" i="4"/>
  <c r="AP10" i="4"/>
  <c r="AQ10" i="4"/>
  <c r="AR10" i="4"/>
  <c r="AS10" i="4"/>
  <c r="AT10" i="4"/>
  <c r="AU10" i="4"/>
  <c r="AV10" i="4"/>
  <c r="AW10" i="4"/>
  <c r="AX10" i="4"/>
  <c r="AY10" i="4"/>
  <c r="AZ10" i="4"/>
  <c r="BA10" i="4"/>
  <c r="BB10" i="4"/>
  <c r="BC10" i="4"/>
  <c r="BD10" i="4"/>
  <c r="AO11" i="4"/>
  <c r="AP11" i="4"/>
  <c r="AQ11" i="4"/>
  <c r="AR11" i="4"/>
  <c r="AS11" i="4"/>
  <c r="AT11" i="4"/>
  <c r="AU11" i="4"/>
  <c r="AV11" i="4"/>
  <c r="AW11" i="4"/>
  <c r="AX11" i="4"/>
  <c r="AY11" i="4"/>
  <c r="AZ11" i="4"/>
  <c r="BA11" i="4"/>
  <c r="BB11" i="4"/>
  <c r="BC11" i="4"/>
  <c r="BD11" i="4"/>
  <c r="AO12" i="4"/>
  <c r="AP12" i="4"/>
  <c r="AQ12" i="4"/>
  <c r="AR12" i="4"/>
  <c r="AS12" i="4"/>
  <c r="AT12" i="4"/>
  <c r="AU12" i="4"/>
  <c r="AV12" i="4"/>
  <c r="AW12" i="4"/>
  <c r="AX12" i="4"/>
  <c r="AY12" i="4"/>
  <c r="AZ12" i="4"/>
  <c r="BA12" i="4"/>
  <c r="BB12" i="4"/>
  <c r="BC12" i="4"/>
  <c r="BD12" i="4"/>
  <c r="AO13" i="4"/>
  <c r="AP13" i="4"/>
  <c r="AQ13" i="4"/>
  <c r="AR13" i="4"/>
  <c r="AS13" i="4"/>
  <c r="AT13" i="4"/>
  <c r="AU13" i="4"/>
  <c r="AV13" i="4"/>
  <c r="AW13" i="4"/>
  <c r="AX13" i="4"/>
  <c r="AY13" i="4"/>
  <c r="AZ13" i="4"/>
  <c r="BA13" i="4"/>
  <c r="BB13" i="4"/>
  <c r="BC13" i="4"/>
  <c r="BD13" i="4"/>
  <c r="AO14" i="4"/>
  <c r="AP14" i="4"/>
  <c r="AQ14" i="4"/>
  <c r="AR14" i="4"/>
  <c r="AS14" i="4"/>
  <c r="AT14" i="4"/>
  <c r="AU14" i="4"/>
  <c r="AV14" i="4"/>
  <c r="AW14" i="4"/>
  <c r="AX14" i="4"/>
  <c r="AY14" i="4"/>
  <c r="AZ14" i="4"/>
  <c r="BA14" i="4"/>
  <c r="BB14" i="4"/>
  <c r="BC14" i="4"/>
  <c r="BD14" i="4"/>
  <c r="AO15" i="4"/>
  <c r="AP15" i="4"/>
  <c r="AQ15" i="4"/>
  <c r="AR15" i="4"/>
  <c r="AS15" i="4"/>
  <c r="AT15" i="4"/>
  <c r="AU15" i="4"/>
  <c r="AV15" i="4"/>
  <c r="AW15" i="4"/>
  <c r="AX15" i="4"/>
  <c r="AY15" i="4"/>
  <c r="AZ15" i="4"/>
  <c r="BA15" i="4"/>
  <c r="BB15" i="4"/>
  <c r="BC15" i="4"/>
  <c r="BD15" i="4"/>
  <c r="AO16" i="4"/>
  <c r="AP16" i="4"/>
  <c r="AQ16" i="4"/>
  <c r="AR16" i="4"/>
  <c r="AS16" i="4"/>
  <c r="AT16" i="4"/>
  <c r="AU16" i="4"/>
  <c r="AV16" i="4"/>
  <c r="AW16" i="4"/>
  <c r="AX16" i="4"/>
  <c r="AY16" i="4"/>
  <c r="AZ16" i="4"/>
  <c r="BA16" i="4"/>
  <c r="BB16" i="4"/>
  <c r="BC16" i="4"/>
  <c r="BD16" i="4"/>
  <c r="AO17" i="4"/>
  <c r="AP17" i="4"/>
  <c r="AQ17" i="4"/>
  <c r="AR17" i="4"/>
  <c r="AS17" i="4"/>
  <c r="AT17" i="4"/>
  <c r="AU17" i="4"/>
  <c r="AV17" i="4"/>
  <c r="AW17" i="4"/>
  <c r="AX17" i="4"/>
  <c r="AY17" i="4"/>
  <c r="AZ17" i="4"/>
  <c r="BA17" i="4"/>
  <c r="BB17" i="4"/>
  <c r="BC17" i="4"/>
  <c r="BD17" i="4"/>
  <c r="AO18" i="4"/>
  <c r="AP18" i="4"/>
  <c r="AQ18" i="4"/>
  <c r="AR18" i="4"/>
  <c r="AS18" i="4"/>
  <c r="AT18" i="4"/>
  <c r="AU18" i="4"/>
  <c r="AV18" i="4"/>
  <c r="AW18" i="4"/>
  <c r="AX18" i="4"/>
  <c r="AY18" i="4"/>
  <c r="AZ18" i="4"/>
  <c r="BA18" i="4"/>
  <c r="BB18" i="4"/>
  <c r="BC18" i="4"/>
  <c r="BD18" i="4"/>
  <c r="AO19" i="4"/>
  <c r="AP19" i="4"/>
  <c r="AQ19" i="4"/>
  <c r="AR19" i="4"/>
  <c r="AS19" i="4"/>
  <c r="AT19" i="4"/>
  <c r="AU19" i="4"/>
  <c r="AV19" i="4"/>
  <c r="AW19" i="4"/>
  <c r="AX19" i="4"/>
  <c r="AY19" i="4"/>
  <c r="AZ19" i="4"/>
  <c r="BA19" i="4"/>
  <c r="BB19" i="4"/>
  <c r="BC19" i="4"/>
  <c r="BD19" i="4"/>
  <c r="AO20" i="4"/>
  <c r="AP20" i="4"/>
  <c r="AQ20" i="4"/>
  <c r="AR20" i="4"/>
  <c r="AS20" i="4"/>
  <c r="AT20" i="4"/>
  <c r="AU20" i="4"/>
  <c r="AV20" i="4"/>
  <c r="AW20" i="4"/>
  <c r="AX20" i="4"/>
  <c r="AY20" i="4"/>
  <c r="AZ20" i="4"/>
  <c r="BA20" i="4"/>
  <c r="BB20" i="4"/>
  <c r="BC20" i="4"/>
  <c r="BD20" i="4"/>
  <c r="AO21" i="4"/>
  <c r="AP21" i="4"/>
  <c r="AQ21" i="4"/>
  <c r="AR21" i="4"/>
  <c r="AS21" i="4"/>
  <c r="AT21" i="4"/>
  <c r="AU21" i="4"/>
  <c r="AV21" i="4"/>
  <c r="AW21" i="4"/>
  <c r="AX21" i="4"/>
  <c r="AY21" i="4"/>
  <c r="AZ21" i="4"/>
  <c r="BA21" i="4"/>
  <c r="BB21" i="4"/>
  <c r="BC21" i="4"/>
  <c r="BD21" i="4"/>
  <c r="AP7" i="4"/>
  <c r="AQ7" i="4"/>
  <c r="AR7" i="4"/>
  <c r="AS7" i="4"/>
  <c r="AT7" i="4"/>
  <c r="AU7" i="4"/>
  <c r="AV7" i="4"/>
  <c r="AW7" i="4"/>
  <c r="AX7" i="4"/>
  <c r="AY7" i="4"/>
  <c r="AZ7" i="4"/>
  <c r="BA7" i="4"/>
  <c r="BB7" i="4"/>
  <c r="BC7" i="4"/>
  <c r="BD7" i="4"/>
  <c r="AN8" i="4"/>
  <c r="AN9" i="4"/>
  <c r="AN10" i="4"/>
  <c r="AN11" i="4"/>
  <c r="AN12" i="4"/>
  <c r="AN13" i="4"/>
  <c r="AN14" i="4"/>
  <c r="AN15" i="4"/>
  <c r="AN16" i="4"/>
  <c r="AN17" i="4"/>
  <c r="AN18" i="4"/>
  <c r="AN19" i="4"/>
  <c r="AN20" i="4"/>
  <c r="AN21" i="4"/>
  <c r="AN7" i="4"/>
  <c r="U8" i="4"/>
  <c r="U9" i="4"/>
  <c r="U10" i="4"/>
  <c r="U11" i="4"/>
  <c r="U12" i="4"/>
  <c r="U13" i="4"/>
  <c r="U14" i="4"/>
  <c r="U15" i="4"/>
  <c r="U16" i="4"/>
  <c r="U17" i="4"/>
  <c r="U18" i="4"/>
  <c r="U19" i="4"/>
  <c r="U20" i="4"/>
  <c r="U21" i="4"/>
  <c r="U7" i="4"/>
  <c r="B8" i="4"/>
  <c r="C8" i="4"/>
  <c r="V8" i="4" s="1"/>
  <c r="D8" i="4"/>
  <c r="W8" i="4" s="1"/>
  <c r="E8" i="4"/>
  <c r="X8" i="4" s="1"/>
  <c r="F8" i="4"/>
  <c r="Y8" i="4" s="1"/>
  <c r="G8" i="4"/>
  <c r="Z8" i="4" s="1"/>
  <c r="H8" i="4"/>
  <c r="AA8" i="4" s="1"/>
  <c r="I8" i="4"/>
  <c r="AB8" i="4" s="1"/>
  <c r="J8" i="4"/>
  <c r="AC8" i="4" s="1"/>
  <c r="K8" i="4"/>
  <c r="AD8" i="4" s="1"/>
  <c r="L8" i="4"/>
  <c r="AE8" i="4" s="1"/>
  <c r="M8" i="4"/>
  <c r="AF8" i="4" s="1"/>
  <c r="N8" i="4"/>
  <c r="AG8" i="4" s="1"/>
  <c r="O8" i="4"/>
  <c r="AH8" i="4" s="1"/>
  <c r="P8" i="4"/>
  <c r="AI8" i="4" s="1"/>
  <c r="Q8" i="4"/>
  <c r="AJ8" i="4" s="1"/>
  <c r="R8" i="4"/>
  <c r="AK8" i="4" s="1"/>
  <c r="B9" i="4"/>
  <c r="C9" i="4"/>
  <c r="V9" i="4" s="1"/>
  <c r="D9" i="4"/>
  <c r="W9" i="4" s="1"/>
  <c r="E9" i="4"/>
  <c r="X9" i="4" s="1"/>
  <c r="F9" i="4"/>
  <c r="Y9" i="4" s="1"/>
  <c r="G9" i="4"/>
  <c r="Z9" i="4" s="1"/>
  <c r="H9" i="4"/>
  <c r="AA9" i="4" s="1"/>
  <c r="I9" i="4"/>
  <c r="AB9" i="4" s="1"/>
  <c r="J9" i="4"/>
  <c r="AC9" i="4" s="1"/>
  <c r="K9" i="4"/>
  <c r="AD9" i="4" s="1"/>
  <c r="L9" i="4"/>
  <c r="M9" i="4"/>
  <c r="AF9" i="4" s="1"/>
  <c r="N9" i="4"/>
  <c r="AG9" i="4" s="1"/>
  <c r="O9" i="4"/>
  <c r="AH9" i="4" s="1"/>
  <c r="P9" i="4"/>
  <c r="AI9" i="4" s="1"/>
  <c r="Q9" i="4"/>
  <c r="AJ9" i="4" s="1"/>
  <c r="R9" i="4"/>
  <c r="AK9" i="4" s="1"/>
  <c r="B10" i="4"/>
  <c r="C10" i="4"/>
  <c r="V10" i="4" s="1"/>
  <c r="D10" i="4"/>
  <c r="W10" i="4" s="1"/>
  <c r="E10" i="4"/>
  <c r="X10" i="4" s="1"/>
  <c r="F10" i="4"/>
  <c r="Y10" i="4" s="1"/>
  <c r="G10" i="4"/>
  <c r="Z10" i="4" s="1"/>
  <c r="H10" i="4"/>
  <c r="AA10" i="4" s="1"/>
  <c r="I10" i="4"/>
  <c r="AB10" i="4" s="1"/>
  <c r="J10" i="4"/>
  <c r="AC10" i="4" s="1"/>
  <c r="K10" i="4"/>
  <c r="AD10" i="4" s="1"/>
  <c r="L10" i="4"/>
  <c r="AE10" i="4" s="1"/>
  <c r="M10" i="4"/>
  <c r="AF10" i="4" s="1"/>
  <c r="N10" i="4"/>
  <c r="AG10" i="4" s="1"/>
  <c r="O10" i="4"/>
  <c r="AH10" i="4" s="1"/>
  <c r="P10" i="4"/>
  <c r="AI10" i="4" s="1"/>
  <c r="Q10" i="4"/>
  <c r="AJ10" i="4" s="1"/>
  <c r="R10" i="4"/>
  <c r="AK10" i="4" s="1"/>
  <c r="B11" i="4"/>
  <c r="C11" i="4"/>
  <c r="V11" i="4" s="1"/>
  <c r="D11" i="4"/>
  <c r="W11" i="4" s="1"/>
  <c r="E11" i="4"/>
  <c r="X11" i="4" s="1"/>
  <c r="F11" i="4"/>
  <c r="Y11" i="4" s="1"/>
  <c r="G11" i="4"/>
  <c r="Z11" i="4" s="1"/>
  <c r="H11" i="4"/>
  <c r="AA11" i="4" s="1"/>
  <c r="I11" i="4"/>
  <c r="AB11" i="4" s="1"/>
  <c r="J11" i="4"/>
  <c r="AC11" i="4" s="1"/>
  <c r="K11" i="4"/>
  <c r="AD11" i="4" s="1"/>
  <c r="L11" i="4"/>
  <c r="AE11" i="4" s="1"/>
  <c r="M11" i="4"/>
  <c r="AF11" i="4" s="1"/>
  <c r="N11" i="4"/>
  <c r="AG11" i="4" s="1"/>
  <c r="O11" i="4"/>
  <c r="AH11" i="4" s="1"/>
  <c r="P11" i="4"/>
  <c r="AI11" i="4" s="1"/>
  <c r="Q11" i="4"/>
  <c r="AJ11" i="4" s="1"/>
  <c r="R11" i="4"/>
  <c r="AK11" i="4" s="1"/>
  <c r="B12" i="4"/>
  <c r="C12" i="4"/>
  <c r="V12" i="4" s="1"/>
  <c r="D12" i="4"/>
  <c r="W12" i="4" s="1"/>
  <c r="E12" i="4"/>
  <c r="X12" i="4" s="1"/>
  <c r="F12" i="4"/>
  <c r="Y12" i="4" s="1"/>
  <c r="G12" i="4"/>
  <c r="Z12" i="4" s="1"/>
  <c r="H12" i="4"/>
  <c r="AA12" i="4" s="1"/>
  <c r="I12" i="4"/>
  <c r="AB12" i="4" s="1"/>
  <c r="J12" i="4"/>
  <c r="AC12" i="4" s="1"/>
  <c r="K12" i="4"/>
  <c r="AD12" i="4" s="1"/>
  <c r="L12" i="4"/>
  <c r="AE12" i="4" s="1"/>
  <c r="M12" i="4"/>
  <c r="AF12" i="4" s="1"/>
  <c r="N12" i="4"/>
  <c r="AG12" i="4" s="1"/>
  <c r="O12" i="4"/>
  <c r="AH12" i="4" s="1"/>
  <c r="P12" i="4"/>
  <c r="AI12" i="4" s="1"/>
  <c r="Q12" i="4"/>
  <c r="AJ12" i="4" s="1"/>
  <c r="R12" i="4"/>
  <c r="AK12" i="4" s="1"/>
  <c r="B13" i="4"/>
  <c r="C13" i="4"/>
  <c r="V13" i="4" s="1"/>
  <c r="D13" i="4"/>
  <c r="W13" i="4" s="1"/>
  <c r="E13" i="4"/>
  <c r="X13" i="4" s="1"/>
  <c r="F13" i="4"/>
  <c r="Y13" i="4" s="1"/>
  <c r="G13" i="4"/>
  <c r="Z13" i="4" s="1"/>
  <c r="H13" i="4"/>
  <c r="AA13" i="4" s="1"/>
  <c r="I13" i="4"/>
  <c r="AB13" i="4" s="1"/>
  <c r="J13" i="4"/>
  <c r="AC13" i="4" s="1"/>
  <c r="K13" i="4"/>
  <c r="AD13" i="4" s="1"/>
  <c r="L13" i="4"/>
  <c r="AE13" i="4" s="1"/>
  <c r="M13" i="4"/>
  <c r="AF13" i="4" s="1"/>
  <c r="N13" i="4"/>
  <c r="AG13" i="4" s="1"/>
  <c r="O13" i="4"/>
  <c r="AH13" i="4" s="1"/>
  <c r="P13" i="4"/>
  <c r="AI13" i="4" s="1"/>
  <c r="Q13" i="4"/>
  <c r="AJ13" i="4" s="1"/>
  <c r="R13" i="4"/>
  <c r="AK13" i="4" s="1"/>
  <c r="B14" i="4"/>
  <c r="C14" i="4"/>
  <c r="V14" i="4" s="1"/>
  <c r="D14" i="4"/>
  <c r="W14" i="4" s="1"/>
  <c r="E14" i="4"/>
  <c r="X14" i="4" s="1"/>
  <c r="F14" i="4"/>
  <c r="Y14" i="4" s="1"/>
  <c r="G14" i="4"/>
  <c r="Z14" i="4" s="1"/>
  <c r="H14" i="4"/>
  <c r="AA14" i="4" s="1"/>
  <c r="I14" i="4"/>
  <c r="AB14" i="4" s="1"/>
  <c r="J14" i="4"/>
  <c r="AC14" i="4" s="1"/>
  <c r="K14" i="4"/>
  <c r="AD14" i="4" s="1"/>
  <c r="L14" i="4"/>
  <c r="AE14" i="4" s="1"/>
  <c r="M14" i="4"/>
  <c r="AF14" i="4" s="1"/>
  <c r="N14" i="4"/>
  <c r="AG14" i="4" s="1"/>
  <c r="O14" i="4"/>
  <c r="AH14" i="4" s="1"/>
  <c r="P14" i="4"/>
  <c r="AI14" i="4" s="1"/>
  <c r="Q14" i="4"/>
  <c r="AJ14" i="4" s="1"/>
  <c r="R14" i="4"/>
  <c r="AK14" i="4" s="1"/>
  <c r="B15" i="4"/>
  <c r="C15" i="4"/>
  <c r="V15" i="4" s="1"/>
  <c r="D15" i="4"/>
  <c r="W15" i="4" s="1"/>
  <c r="E15" i="4"/>
  <c r="X15" i="4" s="1"/>
  <c r="F15" i="4"/>
  <c r="Y15" i="4" s="1"/>
  <c r="G15" i="4"/>
  <c r="Z15" i="4" s="1"/>
  <c r="H15" i="4"/>
  <c r="AA15" i="4" s="1"/>
  <c r="I15" i="4"/>
  <c r="AB15" i="4" s="1"/>
  <c r="J15" i="4"/>
  <c r="AC15" i="4" s="1"/>
  <c r="K15" i="4"/>
  <c r="AD15" i="4" s="1"/>
  <c r="L15" i="4"/>
  <c r="AE15" i="4" s="1"/>
  <c r="M15" i="4"/>
  <c r="AF15" i="4" s="1"/>
  <c r="N15" i="4"/>
  <c r="AG15" i="4" s="1"/>
  <c r="O15" i="4"/>
  <c r="AH15" i="4" s="1"/>
  <c r="P15" i="4"/>
  <c r="AI15" i="4" s="1"/>
  <c r="Q15" i="4"/>
  <c r="AJ15" i="4" s="1"/>
  <c r="R15" i="4"/>
  <c r="AK15" i="4" s="1"/>
  <c r="B16" i="4"/>
  <c r="C16" i="4"/>
  <c r="V16" i="4" s="1"/>
  <c r="D16" i="4"/>
  <c r="W16" i="4" s="1"/>
  <c r="E16" i="4"/>
  <c r="X16" i="4" s="1"/>
  <c r="F16" i="4"/>
  <c r="Y16" i="4" s="1"/>
  <c r="G16" i="4"/>
  <c r="Z16" i="4" s="1"/>
  <c r="H16" i="4"/>
  <c r="AA16" i="4" s="1"/>
  <c r="I16" i="4"/>
  <c r="AB16" i="4" s="1"/>
  <c r="J16" i="4"/>
  <c r="AC16" i="4" s="1"/>
  <c r="K16" i="4"/>
  <c r="AD16" i="4" s="1"/>
  <c r="L16" i="4"/>
  <c r="AE16" i="4" s="1"/>
  <c r="M16" i="4"/>
  <c r="AF16" i="4" s="1"/>
  <c r="N16" i="4"/>
  <c r="AG16" i="4" s="1"/>
  <c r="O16" i="4"/>
  <c r="AH16" i="4" s="1"/>
  <c r="P16" i="4"/>
  <c r="AI16" i="4" s="1"/>
  <c r="Q16" i="4"/>
  <c r="AJ16" i="4" s="1"/>
  <c r="R16" i="4"/>
  <c r="AK16" i="4" s="1"/>
  <c r="B17" i="4"/>
  <c r="C17" i="4"/>
  <c r="V17" i="4" s="1"/>
  <c r="D17" i="4"/>
  <c r="W17" i="4" s="1"/>
  <c r="E17" i="4"/>
  <c r="X17" i="4" s="1"/>
  <c r="F17" i="4"/>
  <c r="Y17" i="4" s="1"/>
  <c r="G17" i="4"/>
  <c r="Z17" i="4" s="1"/>
  <c r="H17" i="4"/>
  <c r="AA17" i="4" s="1"/>
  <c r="I17" i="4"/>
  <c r="AB17" i="4" s="1"/>
  <c r="J17" i="4"/>
  <c r="AC17" i="4" s="1"/>
  <c r="K17" i="4"/>
  <c r="AD17" i="4" s="1"/>
  <c r="L17" i="4"/>
  <c r="AE17" i="4" s="1"/>
  <c r="M17" i="4"/>
  <c r="AF17" i="4" s="1"/>
  <c r="N17" i="4"/>
  <c r="AG17" i="4" s="1"/>
  <c r="O17" i="4"/>
  <c r="AH17" i="4" s="1"/>
  <c r="P17" i="4"/>
  <c r="AI17" i="4" s="1"/>
  <c r="Q17" i="4"/>
  <c r="AJ17" i="4" s="1"/>
  <c r="R17" i="4"/>
  <c r="AK17" i="4" s="1"/>
  <c r="B18" i="4"/>
  <c r="C18" i="4"/>
  <c r="V18" i="4" s="1"/>
  <c r="D18" i="4"/>
  <c r="W18" i="4" s="1"/>
  <c r="E18" i="4"/>
  <c r="X18" i="4" s="1"/>
  <c r="F18" i="4"/>
  <c r="Y18" i="4" s="1"/>
  <c r="G18" i="4"/>
  <c r="Z18" i="4" s="1"/>
  <c r="H18" i="4"/>
  <c r="AA18" i="4" s="1"/>
  <c r="I18" i="4"/>
  <c r="AB18" i="4" s="1"/>
  <c r="J18" i="4"/>
  <c r="AC18" i="4" s="1"/>
  <c r="K18" i="4"/>
  <c r="AD18" i="4" s="1"/>
  <c r="L18" i="4"/>
  <c r="AE18" i="4" s="1"/>
  <c r="M18" i="4"/>
  <c r="AF18" i="4" s="1"/>
  <c r="N18" i="4"/>
  <c r="AG18" i="4" s="1"/>
  <c r="O18" i="4"/>
  <c r="AH18" i="4" s="1"/>
  <c r="P18" i="4"/>
  <c r="AI18" i="4" s="1"/>
  <c r="Q18" i="4"/>
  <c r="AJ18" i="4" s="1"/>
  <c r="R18" i="4"/>
  <c r="AK18" i="4" s="1"/>
  <c r="B19" i="4"/>
  <c r="C19" i="4"/>
  <c r="V19" i="4" s="1"/>
  <c r="D19" i="4"/>
  <c r="W19" i="4" s="1"/>
  <c r="E19" i="4"/>
  <c r="X19" i="4" s="1"/>
  <c r="F19" i="4"/>
  <c r="Y19" i="4" s="1"/>
  <c r="G19" i="4"/>
  <c r="Z19" i="4" s="1"/>
  <c r="H19" i="4"/>
  <c r="AA19" i="4" s="1"/>
  <c r="I19" i="4"/>
  <c r="AB19" i="4" s="1"/>
  <c r="J19" i="4"/>
  <c r="AC19" i="4" s="1"/>
  <c r="K19" i="4"/>
  <c r="AD19" i="4" s="1"/>
  <c r="L19" i="4"/>
  <c r="AE19" i="4" s="1"/>
  <c r="M19" i="4"/>
  <c r="AF19" i="4" s="1"/>
  <c r="N19" i="4"/>
  <c r="AG19" i="4" s="1"/>
  <c r="O19" i="4"/>
  <c r="AH19" i="4" s="1"/>
  <c r="P19" i="4"/>
  <c r="AI19" i="4" s="1"/>
  <c r="Q19" i="4"/>
  <c r="AJ19" i="4" s="1"/>
  <c r="R19" i="4"/>
  <c r="AK19" i="4" s="1"/>
  <c r="B20" i="4"/>
  <c r="C20" i="4"/>
  <c r="V20" i="4" s="1"/>
  <c r="D20" i="4"/>
  <c r="W20" i="4" s="1"/>
  <c r="E20" i="4"/>
  <c r="X20" i="4" s="1"/>
  <c r="F20" i="4"/>
  <c r="Y20" i="4" s="1"/>
  <c r="G20" i="4"/>
  <c r="Z20" i="4" s="1"/>
  <c r="H20" i="4"/>
  <c r="AA20" i="4" s="1"/>
  <c r="I20" i="4"/>
  <c r="AB20" i="4" s="1"/>
  <c r="J20" i="4"/>
  <c r="AC20" i="4" s="1"/>
  <c r="K20" i="4"/>
  <c r="AD20" i="4" s="1"/>
  <c r="L20" i="4"/>
  <c r="AE20" i="4" s="1"/>
  <c r="M20" i="4"/>
  <c r="AF20" i="4" s="1"/>
  <c r="N20" i="4"/>
  <c r="AG20" i="4" s="1"/>
  <c r="O20" i="4"/>
  <c r="AH20" i="4" s="1"/>
  <c r="P20" i="4"/>
  <c r="AI20" i="4" s="1"/>
  <c r="Q20" i="4"/>
  <c r="AJ20" i="4" s="1"/>
  <c r="R20" i="4"/>
  <c r="AK20" i="4" s="1"/>
  <c r="B21" i="4"/>
  <c r="C21" i="4"/>
  <c r="V21" i="4" s="1"/>
  <c r="D21" i="4"/>
  <c r="W21" i="4" s="1"/>
  <c r="E21" i="4"/>
  <c r="X21" i="4" s="1"/>
  <c r="F21" i="4"/>
  <c r="Y21" i="4" s="1"/>
  <c r="G21" i="4"/>
  <c r="Z21" i="4" s="1"/>
  <c r="H21" i="4"/>
  <c r="AA21" i="4" s="1"/>
  <c r="I21" i="4"/>
  <c r="AB21" i="4" s="1"/>
  <c r="J21" i="4"/>
  <c r="AC21" i="4" s="1"/>
  <c r="K21" i="4"/>
  <c r="AD21" i="4" s="1"/>
  <c r="L21" i="4"/>
  <c r="AE21" i="4" s="1"/>
  <c r="M21" i="4"/>
  <c r="AF21" i="4" s="1"/>
  <c r="N21" i="4"/>
  <c r="AG21" i="4" s="1"/>
  <c r="O21" i="4"/>
  <c r="AH21" i="4" s="1"/>
  <c r="P21" i="4"/>
  <c r="AI21" i="4" s="1"/>
  <c r="Q21" i="4"/>
  <c r="AJ21" i="4" s="1"/>
  <c r="R21" i="4"/>
  <c r="AK21" i="4" s="1"/>
  <c r="D7" i="4"/>
  <c r="W7" i="4" s="1"/>
  <c r="E7" i="4"/>
  <c r="X7" i="4" s="1"/>
  <c r="F7" i="4"/>
  <c r="Y7" i="4" s="1"/>
  <c r="G7" i="4"/>
  <c r="Z7" i="4" s="1"/>
  <c r="H7" i="4"/>
  <c r="AA7" i="4" s="1"/>
  <c r="I7" i="4"/>
  <c r="AB7" i="4" s="1"/>
  <c r="J7" i="4"/>
  <c r="AC7" i="4" s="1"/>
  <c r="K7" i="4"/>
  <c r="L7" i="4"/>
  <c r="AE7" i="4" s="1"/>
  <c r="M7" i="4"/>
  <c r="AF7" i="4" s="1"/>
  <c r="N7" i="4"/>
  <c r="AG7" i="4" s="1"/>
  <c r="O7" i="4"/>
  <c r="P7" i="4"/>
  <c r="AI7" i="4" s="1"/>
  <c r="Q7" i="4"/>
  <c r="AJ7" i="4" s="1"/>
  <c r="R7" i="4"/>
  <c r="AK7" i="4" s="1"/>
  <c r="C7" i="4"/>
  <c r="V7" i="4" s="1"/>
  <c r="B7" i="4"/>
  <c r="CO5" i="4" l="1"/>
  <c r="CH5" i="4"/>
  <c r="C5" i="4"/>
  <c r="R5" i="4"/>
  <c r="CE5" i="4"/>
  <c r="CA5" i="4"/>
  <c r="CF5" i="4"/>
  <c r="CB5" i="4"/>
  <c r="CD5" i="4"/>
  <c r="BZ5" i="4"/>
  <c r="CG5" i="4"/>
  <c r="CC5" i="4"/>
  <c r="BY5" i="4"/>
  <c r="BV21" i="4"/>
  <c r="BN14" i="4"/>
  <c r="BT18" i="4"/>
  <c r="BV15" i="4"/>
  <c r="AY5" i="4"/>
  <c r="CY5" i="4"/>
  <c r="BQ20" i="4"/>
  <c r="BN10" i="4"/>
  <c r="DA5" i="4"/>
  <c r="CW5" i="4"/>
  <c r="DU5" i="4"/>
  <c r="DQ5" i="4"/>
  <c r="DM5" i="4"/>
  <c r="DI5" i="4"/>
  <c r="BN15" i="4"/>
  <c r="BT14" i="4"/>
  <c r="BL14" i="4"/>
  <c r="AU5" i="4"/>
  <c r="AX5" i="4"/>
  <c r="BJ15" i="4"/>
  <c r="BR14" i="4"/>
  <c r="BH14" i="4"/>
  <c r="BU12" i="4"/>
  <c r="BV14" i="4"/>
  <c r="BM14" i="4"/>
  <c r="BG21" i="4"/>
  <c r="BL21" i="4"/>
  <c r="BT21" i="4"/>
  <c r="BH21" i="4"/>
  <c r="BP21" i="4"/>
  <c r="BV20" i="4"/>
  <c r="BK20" i="4"/>
  <c r="BN18" i="4"/>
  <c r="BS16" i="4"/>
  <c r="BN12" i="4"/>
  <c r="BN11" i="4"/>
  <c r="BV11" i="4"/>
  <c r="BJ11" i="4"/>
  <c r="BI8" i="4"/>
  <c r="BR8" i="4"/>
  <c r="BM8" i="4"/>
  <c r="BR21" i="4"/>
  <c r="BS20" i="4"/>
  <c r="BH13" i="4"/>
  <c r="BN13" i="4"/>
  <c r="BS8" i="4"/>
  <c r="BT7" i="4"/>
  <c r="BI7" i="4"/>
  <c r="BJ20" i="4"/>
  <c r="BO20" i="4"/>
  <c r="BU20" i="4"/>
  <c r="BG20" i="4"/>
  <c r="BM20" i="4"/>
  <c r="BR20" i="4"/>
  <c r="BH18" i="4"/>
  <c r="BO18" i="4"/>
  <c r="BV18" i="4"/>
  <c r="BK18" i="4"/>
  <c r="BS18" i="4"/>
  <c r="BI16" i="4"/>
  <c r="BQ16" i="4"/>
  <c r="BK16" i="4"/>
  <c r="BK12" i="4"/>
  <c r="BS12" i="4"/>
  <c r="BI12" i="4"/>
  <c r="BO12" i="4"/>
  <c r="BV12" i="4"/>
  <c r="CX5" i="4"/>
  <c r="DT5" i="4"/>
  <c r="DL5" i="4"/>
  <c r="AG5" i="4"/>
  <c r="AC5" i="4"/>
  <c r="BN7" i="4"/>
  <c r="BJ21" i="4"/>
  <c r="BN20" i="4"/>
  <c r="BP18" i="4"/>
  <c r="BQ12" i="4"/>
  <c r="BR11" i="4"/>
  <c r="BH10" i="4"/>
  <c r="BV10" i="4"/>
  <c r="BO10" i="4"/>
  <c r="BK8" i="4"/>
  <c r="BQ14" i="4"/>
  <c r="Y5" i="4"/>
  <c r="AF5" i="4"/>
  <c r="AK5" i="4"/>
  <c r="AJ5" i="4"/>
  <c r="Z5" i="4"/>
  <c r="X5" i="4"/>
  <c r="DK5" i="4"/>
  <c r="V5" i="4"/>
  <c r="L5" i="4"/>
  <c r="AB5" i="4"/>
  <c r="CU5" i="4"/>
  <c r="DO5" i="4"/>
  <c r="DP5" i="4"/>
  <c r="AE9" i="4"/>
  <c r="AE5" i="4" s="1"/>
  <c r="AT5" i="4"/>
  <c r="O5" i="4"/>
  <c r="AH7" i="4"/>
  <c r="AH5" i="4" s="1"/>
  <c r="K5" i="4"/>
  <c r="AD7" i="4"/>
  <c r="AD5" i="4" s="1"/>
  <c r="BH17" i="4"/>
  <c r="BV17" i="4"/>
  <c r="BN17" i="4"/>
  <c r="BK7" i="4"/>
  <c r="BO7" i="4"/>
  <c r="BS7" i="4"/>
  <c r="BG7" i="4"/>
  <c r="BR7" i="4"/>
  <c r="BM7" i="4"/>
  <c r="BH7" i="4"/>
  <c r="BH19" i="4"/>
  <c r="BQ19" i="4"/>
  <c r="BI10" i="4"/>
  <c r="BM10" i="4"/>
  <c r="BQ10" i="4"/>
  <c r="BU10" i="4"/>
  <c r="BG10" i="4"/>
  <c r="BL10" i="4"/>
  <c r="BR10" i="4"/>
  <c r="AI5" i="4"/>
  <c r="AA5" i="4"/>
  <c r="W5" i="4"/>
  <c r="BV7" i="4"/>
  <c r="BQ7" i="4"/>
  <c r="BL7" i="4"/>
  <c r="BI18" i="4"/>
  <c r="BM18" i="4"/>
  <c r="BQ18" i="4"/>
  <c r="BU18" i="4"/>
  <c r="BG18" i="4"/>
  <c r="BL18" i="4"/>
  <c r="BR18" i="4"/>
  <c r="BR16" i="4"/>
  <c r="BG14" i="4"/>
  <c r="BK14" i="4"/>
  <c r="BO14" i="4"/>
  <c r="BS14" i="4"/>
  <c r="BJ14" i="4"/>
  <c r="BP14" i="4"/>
  <c r="BU14" i="4"/>
  <c r="BS10" i="4"/>
  <c r="BK10" i="4"/>
  <c r="BH8" i="4"/>
  <c r="BJ8" i="4"/>
  <c r="BO8" i="4"/>
  <c r="BU8" i="4"/>
  <c r="BG8" i="4"/>
  <c r="BN8" i="4"/>
  <c r="BV8" i="4"/>
  <c r="DS5" i="4"/>
  <c r="BU7" i="4"/>
  <c r="BP7" i="4"/>
  <c r="BJ7" i="4"/>
  <c r="BV19" i="4"/>
  <c r="BH16" i="4"/>
  <c r="BJ16" i="4"/>
  <c r="BO16" i="4"/>
  <c r="BU16" i="4"/>
  <c r="BG16" i="4"/>
  <c r="BN16" i="4"/>
  <c r="BV16" i="4"/>
  <c r="BP10" i="4"/>
  <c r="BJ10" i="4"/>
  <c r="BH9" i="4"/>
  <c r="BV9" i="4"/>
  <c r="DV5" i="4"/>
  <c r="DR5" i="4"/>
  <c r="DN5" i="4"/>
  <c r="DJ5" i="4"/>
  <c r="BH20" i="4"/>
  <c r="BL20" i="4"/>
  <c r="BP20" i="4"/>
  <c r="BT20" i="4"/>
  <c r="BH12" i="4"/>
  <c r="BG12" i="4"/>
  <c r="BM12" i="4"/>
  <c r="BR12" i="4"/>
  <c r="CZ5" i="4"/>
  <c r="CV5" i="4"/>
  <c r="BT19" i="4"/>
  <c r="BN19" i="4"/>
  <c r="BI19" i="4"/>
  <c r="BR17" i="4"/>
  <c r="BJ17" i="4"/>
  <c r="BG15" i="4"/>
  <c r="BK15" i="4"/>
  <c r="BO15" i="4"/>
  <c r="BS15" i="4"/>
  <c r="BI15" i="4"/>
  <c r="BM15" i="4"/>
  <c r="BQ15" i="4"/>
  <c r="BU15" i="4"/>
  <c r="BR13" i="4"/>
  <c r="BJ13" i="4"/>
  <c r="BG11" i="4"/>
  <c r="BK11" i="4"/>
  <c r="BO11" i="4"/>
  <c r="BS11" i="4"/>
  <c r="BI11" i="4"/>
  <c r="BM11" i="4"/>
  <c r="BQ11" i="4"/>
  <c r="BU11" i="4"/>
  <c r="BR9" i="4"/>
  <c r="BJ9" i="4"/>
  <c r="BU21" i="4"/>
  <c r="BQ21" i="4"/>
  <c r="BM21" i="4"/>
  <c r="BI21" i="4"/>
  <c r="BR19" i="4"/>
  <c r="BM19" i="4"/>
  <c r="BP17" i="4"/>
  <c r="BT15" i="4"/>
  <c r="BL15" i="4"/>
  <c r="BP13" i="4"/>
  <c r="BT11" i="4"/>
  <c r="BL11" i="4"/>
  <c r="BP9" i="4"/>
  <c r="BG19" i="4"/>
  <c r="BK19" i="4"/>
  <c r="BO19" i="4"/>
  <c r="BS19" i="4"/>
  <c r="BI17" i="4"/>
  <c r="BM17" i="4"/>
  <c r="BQ17" i="4"/>
  <c r="BU17" i="4"/>
  <c r="BG17" i="4"/>
  <c r="BK17" i="4"/>
  <c r="BO17" i="4"/>
  <c r="BS17" i="4"/>
  <c r="BI13" i="4"/>
  <c r="BM13" i="4"/>
  <c r="BQ13" i="4"/>
  <c r="BU13" i="4"/>
  <c r="BG13" i="4"/>
  <c r="BK13" i="4"/>
  <c r="BO13" i="4"/>
  <c r="BS13" i="4"/>
  <c r="BI9" i="4"/>
  <c r="BM9" i="4"/>
  <c r="BQ9" i="4"/>
  <c r="BU9" i="4"/>
  <c r="BG9" i="4"/>
  <c r="BK9" i="4"/>
  <c r="BO9" i="4"/>
  <c r="BS9" i="4"/>
  <c r="BS21" i="4"/>
  <c r="BO21" i="4"/>
  <c r="BK21" i="4"/>
  <c r="BU19" i="4"/>
  <c r="BP19" i="4"/>
  <c r="BJ19" i="4"/>
  <c r="BT17" i="4"/>
  <c r="BL17" i="4"/>
  <c r="BP15" i="4"/>
  <c r="BH15" i="4"/>
  <c r="BT13" i="4"/>
  <c r="BL13" i="4"/>
  <c r="BP11" i="4"/>
  <c r="BH11" i="4"/>
  <c r="BT9" i="4"/>
  <c r="BL9" i="4"/>
  <c r="BT16" i="4"/>
  <c r="BP16" i="4"/>
  <c r="BL16" i="4"/>
  <c r="BT12" i="4"/>
  <c r="BP12" i="4"/>
  <c r="BL12" i="4"/>
  <c r="BT8" i="4"/>
  <c r="BP8" i="4"/>
  <c r="BL8" i="4"/>
  <c r="CI5" i="4"/>
  <c r="AZ5" i="4"/>
  <c r="AW5" i="4"/>
  <c r="AV5" i="4"/>
  <c r="AO5" i="4"/>
  <c r="I5" i="4"/>
  <c r="N5" i="4"/>
  <c r="J5" i="4"/>
  <c r="M5" i="4"/>
  <c r="BJ5" i="4" l="1"/>
  <c r="BM5" i="4"/>
  <c r="BO5" i="4"/>
  <c r="BI5" i="4"/>
  <c r="BP5" i="4"/>
  <c r="BL5" i="4"/>
  <c r="BR5" i="4"/>
  <c r="BK5" i="4"/>
  <c r="BT5" i="4"/>
  <c r="BU5" i="4"/>
  <c r="BQ5" i="4"/>
  <c r="BG5" i="4"/>
  <c r="BV5" i="4"/>
  <c r="BH5" i="4"/>
  <c r="BS5" i="4"/>
  <c r="BN5" i="4"/>
  <c r="F49" i="22" l="1"/>
  <c r="F50" i="22" l="1"/>
  <c r="F73" i="22" l="1"/>
  <c r="DB5" i="4"/>
  <c r="DD5" i="4"/>
  <c r="DC5" i="4"/>
  <c r="CK5" i="4"/>
  <c r="CL5" i="4"/>
  <c r="CJ5" i="4"/>
  <c r="BC5" i="4"/>
  <c r="AR5" i="4"/>
  <c r="BB5" i="4"/>
  <c r="Q5" i="4"/>
  <c r="BA5" i="4"/>
  <c r="P5" i="4"/>
  <c r="BD5" i="4"/>
  <c r="AS5" i="4"/>
  <c r="DH5" i="4" l="1"/>
  <c r="DG5" i="4"/>
  <c r="CP5" i="4" l="1"/>
  <c r="CQ5" i="4"/>
  <c r="CR5" i="4"/>
  <c r="CS5" i="4"/>
  <c r="CT5" i="4"/>
  <c r="E5" i="4" l="1"/>
  <c r="D5" i="4"/>
  <c r="G5" i="4"/>
  <c r="H5" i="4"/>
  <c r="F5" i="4"/>
  <c r="AP5" i="4"/>
  <c r="AQ5" i="4"/>
  <c r="F163" i="30" l="1"/>
  <c r="F166" i="30" s="1"/>
  <c r="H163" i="30" l="1"/>
  <c r="H166" i="30" l="1"/>
  <c r="H165" i="30" s="1"/>
  <c r="H164" i="30"/>
</calcChain>
</file>

<file path=xl/sharedStrings.xml><?xml version="1.0" encoding="utf-8"?>
<sst xmlns="http://schemas.openxmlformats.org/spreadsheetml/2006/main" count="2207" uniqueCount="1076">
  <si>
    <t>Milestone</t>
  </si>
  <si>
    <t>Milestone 5</t>
  </si>
  <si>
    <t>Milestone 6</t>
  </si>
  <si>
    <t>Milestone 7</t>
  </si>
  <si>
    <t>Overhead rate as % of salary</t>
  </si>
  <si>
    <t>Total Project Labour Cost</t>
  </si>
  <si>
    <t>Material Costs</t>
  </si>
  <si>
    <t>Item</t>
  </si>
  <si>
    <t>Total Overhead Cost</t>
  </si>
  <si>
    <t>Total Material Costs</t>
  </si>
  <si>
    <t xml:space="preserve">Total </t>
  </si>
  <si>
    <t>Total Travel &amp; Subsistence Costs</t>
  </si>
  <si>
    <t>Total Other Costs</t>
  </si>
  <si>
    <t>Completion Date</t>
  </si>
  <si>
    <t>Country where work is to be carried out</t>
  </si>
  <si>
    <t>Total Subcontractor Costs</t>
  </si>
  <si>
    <t>Travel &amp; Subsistence Costs</t>
  </si>
  <si>
    <t>Project Cost (£)</t>
  </si>
  <si>
    <t>% Project Funding</t>
  </si>
  <si>
    <t>Other Costs</t>
  </si>
  <si>
    <t>Cost (£)</t>
  </si>
  <si>
    <t>Labour Costs</t>
  </si>
  <si>
    <t>Total Capital Costs</t>
  </si>
  <si>
    <t>Baseline Fuel Type</t>
  </si>
  <si>
    <t>Electricity</t>
  </si>
  <si>
    <t>£/year</t>
  </si>
  <si>
    <t>Select</t>
  </si>
  <si>
    <t>Natural Gas</t>
  </si>
  <si>
    <t>Other</t>
  </si>
  <si>
    <t>https://www.gov.uk/government/publications/greenhouse-gas-reporting-conversion-factors-2017</t>
  </si>
  <si>
    <t>Fuel Oil</t>
  </si>
  <si>
    <t>Gas Oil</t>
  </si>
  <si>
    <t>Wood Chip</t>
  </si>
  <si>
    <t>Biogas</t>
  </si>
  <si>
    <t>Overhead Costs</t>
  </si>
  <si>
    <t>Sub Contract Costs</t>
  </si>
  <si>
    <t>Feasibility Study and Preliminary Engineering</t>
  </si>
  <si>
    <t>Preliminary Engineering Only</t>
  </si>
  <si>
    <t>Comments</t>
  </si>
  <si>
    <t>Yes</t>
  </si>
  <si>
    <t>No</t>
  </si>
  <si>
    <t>Feasibility Study</t>
  </si>
  <si>
    <t>Preliminary Engineering</t>
  </si>
  <si>
    <t>Total</t>
  </si>
  <si>
    <t>Grant Sought (£)</t>
  </si>
  <si>
    <t>Grant Sought (%)</t>
  </si>
  <si>
    <t>Payment Milestone Number</t>
  </si>
  <si>
    <t>PM01</t>
  </si>
  <si>
    <t>PM02</t>
  </si>
  <si>
    <t>Role</t>
  </si>
  <si>
    <t>Name</t>
  </si>
  <si>
    <t>Responsibilities</t>
  </si>
  <si>
    <t xml:space="preserve">Please specify whether you are applying for any other non-IHRS sources of public funding for this project.
If so, please state amounts and sources.  </t>
  </si>
  <si>
    <t>£</t>
  </si>
  <si>
    <t>years</t>
  </si>
  <si>
    <t>Company RoI Requirement</t>
  </si>
  <si>
    <t>Deliverables Required</t>
  </si>
  <si>
    <t>Expected Milestone Completion Date</t>
  </si>
  <si>
    <t>PM03</t>
  </si>
  <si>
    <t>PM05</t>
  </si>
  <si>
    <t>PM06</t>
  </si>
  <si>
    <t>PM07</t>
  </si>
  <si>
    <t>Phase 1</t>
  </si>
  <si>
    <t>Manufacturing</t>
  </si>
  <si>
    <t>Sector List</t>
  </si>
  <si>
    <t>Cement</t>
  </si>
  <si>
    <t>Payment Milestone Description</t>
  </si>
  <si>
    <t>Organisation Size</t>
  </si>
  <si>
    <t>Industrial Heat Recovery Support (IHRS) Programme</t>
  </si>
  <si>
    <t>Estimated Completion Date</t>
  </si>
  <si>
    <t>Appropriate level Checkpoint form signed off by Delivery Partner</t>
  </si>
  <si>
    <t>%</t>
  </si>
  <si>
    <t>BEIS USE ONLY - DO NOT MAKE CHANGES TO THIS PAGE</t>
  </si>
  <si>
    <t>Large Enterprise</t>
  </si>
  <si>
    <t>Medium Enterprise</t>
  </si>
  <si>
    <t>Small Enterprise</t>
  </si>
  <si>
    <t>Payment Milestone 1</t>
  </si>
  <si>
    <t>Payment Milestone 2</t>
  </si>
  <si>
    <t>Back to Start</t>
  </si>
  <si>
    <t>Key</t>
  </si>
  <si>
    <t>Annual Turnover</t>
  </si>
  <si>
    <t>VAT Registration Number</t>
  </si>
  <si>
    <t>Registered Address</t>
  </si>
  <si>
    <t>Annual Energy Savings</t>
  </si>
  <si>
    <t>£/day</t>
  </si>
  <si>
    <t>£/unit</t>
  </si>
  <si>
    <t>days</t>
  </si>
  <si>
    <t>Rate</t>
  </si>
  <si>
    <t>Heat Recovered</t>
  </si>
  <si>
    <t>Section C</t>
  </si>
  <si>
    <t>Processing and preserving of meat</t>
  </si>
  <si>
    <t>Processing and preserving of poultry meat</t>
  </si>
  <si>
    <t>Production of meat and poultry meat products</t>
  </si>
  <si>
    <t>Processing and preserving of fish, crustaceans and molluscs</t>
  </si>
  <si>
    <t>Processing and preserving of potatoes</t>
  </si>
  <si>
    <t>Manufacture of fruit and vegetable juice</t>
  </si>
  <si>
    <t>Other processing and preserving of fruit and vegetables</t>
  </si>
  <si>
    <t>Manufacture of oils and fats</t>
  </si>
  <si>
    <t>Manufacture of margarine and similar edible fats</t>
  </si>
  <si>
    <t>Liquid milk and cream production</t>
  </si>
  <si>
    <t>Butter and cheese production</t>
  </si>
  <si>
    <t>Manufacture of other milk products</t>
  </si>
  <si>
    <t>Manufacture of ice cream</t>
  </si>
  <si>
    <t>Grain milling</t>
  </si>
  <si>
    <t>Manufacture of breakfast cereals and cereals-based food</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</si>
  <si>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</si>
  <si>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</si>
  <si>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</si>
  <si>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</si>
  <si>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</si>
  <si>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and chocolate confectionery</t>
  </si>
  <si>
    <t>Manufacture of sugar confectionery</t>
  </si>
  <si>
    <t>Tea processing</t>
  </si>
  <si>
    <t>Production of coffee and coffee substitutes</t>
  </si>
  <si>
    <t>Manufacture of condiments and seasonings</t>
  </si>
  <si>
    <t>Manufacture of prepared meals and dishes</t>
  </si>
  <si>
    <t>Manufacture of homogenized food preparations and dietetic food</t>
  </si>
  <si>
    <t>Manufacture of other food products n.e.c.</t>
  </si>
  <si>
    <t>Manufacture of prepared feeds for farm animals</t>
  </si>
  <si>
    <t>Manufacture of prepared pet foods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</si>
  <si>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</si>
  <si>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</si>
  <si>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</si>
  <si>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</si>
  <si>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</si>
  <si>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</si>
  <si>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</si>
  <si>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tobacco products</t>
  </si>
  <si>
    <t>Preparation and spinning of textile fibres</t>
  </si>
  <si>
    <t>Weaving of textiles</t>
  </si>
  <si>
    <t>Finishing of textiles</t>
  </si>
  <si>
    <t>Manufacture of knitted and crocheted fabrics</t>
  </si>
  <si>
    <t>Manufacture of soft furnishings</t>
  </si>
  <si>
    <t>manufacture of canvas goods, sacks, etc.</t>
  </si>
  <si>
    <t>manufacture of household textiles</t>
  </si>
  <si>
    <t>Manufacture of woven or tufted carpets and rugs</t>
  </si>
  <si>
    <t>Manufacture of other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</si>
  <si>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</si>
  <si>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</si>
  <si>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</si>
  <si>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</si>
  <si>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leather clothes</t>
  </si>
  <si>
    <t>Manufacture of workwear</t>
  </si>
  <si>
    <t>Manufacture of other men's outerwear</t>
  </si>
  <si>
    <t>Manufacture of other women's outerwear</t>
  </si>
  <si>
    <t>Manufacture of men's underwear</t>
  </si>
  <si>
    <t>Manufacture of women's underwear</t>
  </si>
  <si>
    <t>Manufacture of other wearing apparel and accessories n.e.c.</t>
  </si>
  <si>
    <t>Manufacture of articles of fur</t>
  </si>
  <si>
    <t>Manufacture of knitted and crocheted hosiery</t>
  </si>
  <si>
    <t>Manufacture of other knitted and crocheted apparel</t>
  </si>
  <si>
    <t>Tanning and dressing of leather; dressing and dyeing of fur</t>
  </si>
  <si>
    <t>Manufacture of luggage, handbags and the like, saddlery and harness</t>
  </si>
  <si>
    <t>Manufacture of footwear</t>
  </si>
  <si>
    <t>Sawmilling and planing of wood</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</si>
  <si>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</si>
  <si>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</si>
  <si>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</si>
  <si>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</si>
  <si>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</si>
  <si>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pulp</t>
  </si>
  <si>
    <t>Manufacture of paper and paperboard</t>
  </si>
  <si>
    <t>Manufacture of corrugated paper and paperboard, sacks and bags</t>
  </si>
  <si>
    <t>Manufacture of other paper and paperboard containers</t>
  </si>
  <si>
    <t>Manufacture of household and sanitary goods and of toilet requisites</t>
  </si>
  <si>
    <t>Manufacture of paper stationery</t>
  </si>
  <si>
    <t>Manufacture of wallpaper</t>
  </si>
  <si>
    <t>Manufacture of other articles of paper and paperboard n.e.c.</t>
  </si>
  <si>
    <t>Printing of newspapers</t>
  </si>
  <si>
    <t>Manufacture of printed labels</t>
  </si>
  <si>
    <t>Printing n.e.c.</t>
  </si>
  <si>
    <t>Pre-press and pre-media services</t>
  </si>
  <si>
    <t>Binding and related services</t>
  </si>
  <si>
    <t>Reproduction of sound recording</t>
  </si>
  <si>
    <t>Reproduction of video recording</t>
  </si>
  <si>
    <t>Reproduction of computer media</t>
  </si>
  <si>
    <t>Manufacture of coke oven products</t>
  </si>
  <si>
    <t>Mineral oil refining</t>
  </si>
  <si>
    <t>Other treatment of petroleum products (excluding petrochemicals manufacture)</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</si>
  <si>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</si>
  <si>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</si>
  <si>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</si>
  <si>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</si>
  <si>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</si>
  <si>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</si>
  <si>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</si>
  <si>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pesticides and other agrochemical products</t>
  </si>
  <si>
    <t>Manufacture of paints, varnishes and similar coatings, mastics and sealants</t>
  </si>
  <si>
    <t>Manufacture of printing ink</t>
  </si>
  <si>
    <t>Manufacture of soap and detergents</t>
  </si>
  <si>
    <t>Manufacture of cleaning and polishing preparations</t>
  </si>
  <si>
    <t>Manufacture of perfumes and toilet preparations</t>
  </si>
  <si>
    <t>Manufacture of explosives</t>
  </si>
  <si>
    <t>Manufacture of glues</t>
  </si>
  <si>
    <t>Manufacture of essential oils</t>
  </si>
  <si>
    <t>Manufacture of other chemical products n.e.c.</t>
  </si>
  <si>
    <t>Manufacture of man-made fibres</t>
  </si>
  <si>
    <t>Manufacture of basic pharmaceutical products</t>
  </si>
  <si>
    <t>Manufacture of pharmaceutical preparations</t>
  </si>
  <si>
    <t>Manufacture of rubber tyres and tubes; 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</si>
  <si>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</si>
  <si>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</si>
  <si>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</si>
  <si>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</si>
  <si>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</si>
  <si>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</si>
  <si>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</si>
  <si>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</si>
  <si>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</si>
  <si>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</si>
  <si>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</si>
  <si>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</si>
  <si>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</si>
  <si>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</si>
  <si>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</si>
  <si>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</si>
  <si>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</si>
  <si>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 n.e.c.</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</si>
  <si>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</si>
  <si>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</si>
  <si>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</si>
  <si>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</si>
  <si>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</si>
  <si>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</si>
  <si>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</si>
  <si>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</si>
  <si>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</si>
  <si>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</si>
  <si>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</si>
  <si>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</si>
  <si>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</si>
  <si>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</si>
  <si>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</si>
  <si>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</si>
  <si>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</si>
  <si>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</si>
  <si>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</si>
  <si>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</si>
  <si>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</si>
  <si>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</si>
  <si>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</si>
  <si>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</si>
  <si>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</si>
  <si>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</si>
  <si>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</si>
  <si>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Manufacture of metal structures and parts of structures</t>
  </si>
  <si>
    <t>Manufacture of doors and windows of metal</t>
  </si>
  <si>
    <t>Manufacture of central heating radiators and boilers</t>
  </si>
  <si>
    <t>Manufacture of other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</si>
  <si>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</si>
  <si>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</si>
  <si>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</si>
  <si>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t>
  </si>
  <si>
    <t>Machining</t>
  </si>
  <si>
    <t>Manufacture of cutlery</t>
  </si>
  <si>
    <t>Manufacture of locks and hinges</t>
  </si>
  <si>
    <t>Manufacture of tools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</si>
  <si>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</si>
  <si>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</si>
  <si>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</si>
  <si>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</si>
  <si>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</si>
  <si>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electronic components</t>
  </si>
  <si>
    <t>Manufacture of loaded electronic boards</t>
  </si>
  <si>
    <t>Manufacture of computers and peripheral equipment</t>
  </si>
  <si>
    <t>Manufacture of telegraph and telephone apparatus and equipment</t>
  </si>
  <si>
    <t>Manufacture of communication equipment other than telegraph, and telephone apparatus and equipment</t>
  </si>
  <si>
    <t>Manufacture of consumer electronics</t>
  </si>
  <si>
    <t>Manufacture of electronic measuring, testing etc. equipment, not for industrial process control</t>
  </si>
  <si>
    <t>Manufacture of electronic industrial process control equipment</t>
  </si>
  <si>
    <t>Manufacture of non-electronic measuring, testing etc. equipment, not for industrial process control</t>
  </si>
  <si>
    <t>Manufacture of non-electronic industrial process control equipment</t>
  </si>
  <si>
    <t>Manufacture of watches and clocks</t>
  </si>
  <si>
    <t>Manufacture of irradiation, electromedical and electrotherapeutic equipment</t>
  </si>
  <si>
    <t>Manufacture of optical precision instruments</t>
  </si>
  <si>
    <t>Manufacture of photographic and cinematographic equipment</t>
  </si>
  <si>
    <t>Manufacture of magnetic and optical media</t>
  </si>
  <si>
    <t>Manufacture of electric motors, generators and transformers</t>
  </si>
  <si>
    <t>Manufacture of electricity distribution and control apparatus</t>
  </si>
  <si>
    <t>Manufacture of batteries and accumulators</t>
  </si>
  <si>
    <t>Manufacture of fibre optic cables</t>
  </si>
  <si>
    <t>Manufacture of other electronic and electric wires and cables</t>
  </si>
  <si>
    <t>Manufacture of wiring devices</t>
  </si>
  <si>
    <t>Manufacture of electric lighting equipment</t>
  </si>
  <si>
    <t>Manufacture of electric domestic appliances</t>
  </si>
  <si>
    <t>Manufacture of non-electric domestic appliances</t>
  </si>
  <si>
    <t>Manufacture of other electrical equipment</t>
  </si>
  <si>
    <t>Manufacture of engines and turbines, except aircraft, vehicle and cycle engines</t>
  </si>
  <si>
    <t>Manufacture of fluid power equipment</t>
  </si>
  <si>
    <t>Manufacture of pumps</t>
  </si>
  <si>
    <t>Manufacture of compressors</t>
  </si>
  <si>
    <t>Manufacture of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</si>
  <si>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</si>
  <si>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</si>
  <si>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</si>
  <si>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</si>
  <si>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</si>
  <si>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</si>
  <si>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</si>
  <si>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tractors</t>
  </si>
  <si>
    <t>Manufacture of agricultural and forestry machinery other than tractors</t>
  </si>
  <si>
    <t>Manufacture of metal forming machinery</t>
  </si>
  <si>
    <t>Manufacture of other machine tools</t>
  </si>
  <si>
    <t>Manufacture of machinery for metallurgy</t>
  </si>
  <si>
    <t>Manufacture of machinery for mining</t>
  </si>
  <si>
    <t>Manufacture of earthmoving equipment</t>
  </si>
  <si>
    <t>Manufacture of equipment for concrete crushing and screening and roadworks</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</si>
  <si>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</si>
  <si>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</si>
  <si>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</si>
  <si>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</si>
  <si>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</si>
  <si>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t>
  </si>
  <si>
    <t>Manufacture of bodies (coachwork) for motor vehicles (except caravans)</t>
  </si>
  <si>
    <t>Manufacture of trailers and semi-trailers</t>
  </si>
  <si>
    <t>Manufacture of caravans</t>
  </si>
  <si>
    <t>Manufacture of electrical and electronic equipment for motor vehicles and their engines</t>
  </si>
  <si>
    <t>Manufacture of other parts and accessories for motor vehicles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</si>
  <si>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</si>
  <si>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</si>
  <si>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</si>
  <si>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</si>
  <si>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</si>
  <si>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motorcycles</t>
  </si>
  <si>
    <t>Manufacture of bicycles and invalid carriages</t>
  </si>
  <si>
    <t>Manufacture of other transport equipment n.e.c.</t>
  </si>
  <si>
    <t>Manufacture of office and shop furniture</t>
  </si>
  <si>
    <t>Manufacture of kitchen furniture</t>
  </si>
  <si>
    <t>Manufacture of mattresses</t>
  </si>
  <si>
    <t>Manufacture of other furniture</t>
  </si>
  <si>
    <t>Striking of coins</t>
  </si>
  <si>
    <t>Manufacture of jewellery and related articles</t>
  </si>
  <si>
    <t>Manufacture of imitation jewellery and related articles</t>
  </si>
  <si>
    <t>Manufacture of musical instruments</t>
  </si>
  <si>
    <t>Manufacture of sports goods</t>
  </si>
  <si>
    <t>Manufacture of professional and arcade games and toys</t>
  </si>
  <si>
    <t>Manufacture of other games and toys, n.e.c.</t>
  </si>
  <si>
    <t>Manufacture of medical and dental instruments and supplies</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</si>
  <si>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</si>
  <si>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</si>
  <si>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</si>
  <si>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</si>
  <si>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</si>
  <si>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</si>
  <si>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</si>
  <si>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</si>
  <si>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</si>
  <si>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</si>
  <si>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Installation of industrial machinery and equipment</t>
  </si>
  <si>
    <t>SIC Code</t>
  </si>
  <si>
    <t>Fruit and vegetable juice</t>
  </si>
  <si>
    <t>Oils and fats</t>
  </si>
  <si>
    <t>Margarine and similar edible fats</t>
  </si>
  <si>
    <t>Other milk products</t>
  </si>
  <si>
    <t>Ice cream</t>
  </si>
  <si>
    <t>Breakfast cereals and cereals-based food</t>
  </si>
  <si>
    <t>Starches and starch products</t>
  </si>
  <si>
    <t>Bread; fresh pastry goods and cakes</t>
  </si>
  <si>
    <t>Rusks and biscuits; preserved pastry goods and cakes</t>
  </si>
  <si>
    <t>Macaroni, noodles, couscous and similar farinaceous products</t>
  </si>
  <si>
    <t>Sugar</t>
  </si>
  <si>
    <t>Cocoa and chocolate confectionery</t>
  </si>
  <si>
    <t>Sugar Confectionery</t>
  </si>
  <si>
    <t>Condiments and seasonings</t>
  </si>
  <si>
    <t>Prepared meals and dishes</t>
  </si>
  <si>
    <t>Homogenized food preparations and dietetic food</t>
  </si>
  <si>
    <t>Other food products n.e.c.</t>
  </si>
  <si>
    <t>Prepared feeds for farm animals</t>
  </si>
  <si>
    <t>Prepared pet foods</t>
  </si>
  <si>
    <t>Wine from grape</t>
  </si>
  <si>
    <t>Cider and other fruit wines</t>
  </si>
  <si>
    <t>Other non-distilled fermented beverages</t>
  </si>
  <si>
    <t>Beer</t>
  </si>
  <si>
    <t>Malt</t>
  </si>
  <si>
    <t>Soft drinks; production of mineral waters and other bottled waters</t>
  </si>
  <si>
    <t>Tobacco products</t>
  </si>
  <si>
    <t>Knitted and crocheted fabrics</t>
  </si>
  <si>
    <t>Soft furnishings</t>
  </si>
  <si>
    <t>Canvas goods, sacks, etc.</t>
  </si>
  <si>
    <t>Household textiles</t>
  </si>
  <si>
    <t>Woven or tufted carpets and rugs</t>
  </si>
  <si>
    <t>Other carpets and rugs</t>
  </si>
  <si>
    <t>Cordage, rope, twine and netting</t>
  </si>
  <si>
    <t>Non-wovens and articles made from non-wovens, except apparel</t>
  </si>
  <si>
    <t>Other technical and industrial textiles</t>
  </si>
  <si>
    <t>Other textiles n.e.c.</t>
  </si>
  <si>
    <t>Leather clothes</t>
  </si>
  <si>
    <t>Workwear</t>
  </si>
  <si>
    <t>Other men's outerwear</t>
  </si>
  <si>
    <t>Other women's outerwear</t>
  </si>
  <si>
    <t>Men's underwear</t>
  </si>
  <si>
    <t>Women's underwear</t>
  </si>
  <si>
    <t>Other wearing apparel and accessories n.e.c.</t>
  </si>
  <si>
    <t>Articles of fur</t>
  </si>
  <si>
    <t>Knitted and crocheted hosiery</t>
  </si>
  <si>
    <t>Other knitted and crocheted apparel</t>
  </si>
  <si>
    <t>Luggage, handbags and the like, saddlery and harness</t>
  </si>
  <si>
    <t>Footwear</t>
  </si>
  <si>
    <t>Veneer sheets and wood-based panels</t>
  </si>
  <si>
    <t>Assembled parquet floors</t>
  </si>
  <si>
    <t>Other builders' carpentry and joinery</t>
  </si>
  <si>
    <t>Wooden containers</t>
  </si>
  <si>
    <t>Other products of wood; articles of cork, straw and plaiting materials</t>
  </si>
  <si>
    <t>Pulp</t>
  </si>
  <si>
    <t>Paper and paperboard</t>
  </si>
  <si>
    <t>Corrugated paper and paperboard, sacks and bags</t>
  </si>
  <si>
    <t>Other paper and paperboard containers</t>
  </si>
  <si>
    <t>Household and sanitary goods and of toilet requisites</t>
  </si>
  <si>
    <t>Paper stationery</t>
  </si>
  <si>
    <t>Wallpaper</t>
  </si>
  <si>
    <t>Other articles of paper and paperboard n.e.c.</t>
  </si>
  <si>
    <t>Printed labels</t>
  </si>
  <si>
    <t>Coke oven products</t>
  </si>
  <si>
    <t>Industrial gases</t>
  </si>
  <si>
    <t>Dyes and pigments</t>
  </si>
  <si>
    <t>Other inorganic basic chemicals</t>
  </si>
  <si>
    <t>Other organic basic chemicals</t>
  </si>
  <si>
    <t>Fertilizers and nitrogen compounds</t>
  </si>
  <si>
    <t>Plastics in primary forms</t>
  </si>
  <si>
    <t>Synthetic rubber in primary forms</t>
  </si>
  <si>
    <t>Pesticides and other agrochemical products</t>
  </si>
  <si>
    <t>Paints, varnishes and similar coatings, mastics and sealants</t>
  </si>
  <si>
    <t>Printing ink</t>
  </si>
  <si>
    <t>Soap and detergents</t>
  </si>
  <si>
    <t>Cleaning and polishing preparations</t>
  </si>
  <si>
    <t>Perfumes and toilet preparations</t>
  </si>
  <si>
    <t>Explosives</t>
  </si>
  <si>
    <t>Glues</t>
  </si>
  <si>
    <t>Essential oils</t>
  </si>
  <si>
    <t>Other chemical products n.e.c.</t>
  </si>
  <si>
    <t>Man-made fibres</t>
  </si>
  <si>
    <t>Basic pharmaceutical products</t>
  </si>
  <si>
    <t>Pharmaceutical preparations</t>
  </si>
  <si>
    <t>Rubber tyres and tubes; retreading and rebuilding of rubber tyres</t>
  </si>
  <si>
    <t>Other rubber products</t>
  </si>
  <si>
    <t>Plastic plates, sheets, tubes and profiles</t>
  </si>
  <si>
    <t>Plastic packing goods</t>
  </si>
  <si>
    <t>Builders ware of plastic</t>
  </si>
  <si>
    <t>Other plastic products</t>
  </si>
  <si>
    <t>Flat glass</t>
  </si>
  <si>
    <t>Hollow glass</t>
  </si>
  <si>
    <t>Glass fibres</t>
  </si>
  <si>
    <t>Refractory products</t>
  </si>
  <si>
    <t>Ceramic tiles and flags</t>
  </si>
  <si>
    <t>Bricks, tiles and construction products, in baked clay</t>
  </si>
  <si>
    <t>Ceramic household and ornamental articles</t>
  </si>
  <si>
    <t>Ceramic sanitary fixtures</t>
  </si>
  <si>
    <t>Ceramic insulators and insulating fittings</t>
  </si>
  <si>
    <t>Other technical ceramic products</t>
  </si>
  <si>
    <t>Other ceramic products n.e.c.</t>
  </si>
  <si>
    <t>Lime and plaster</t>
  </si>
  <si>
    <t>Concrete products for construction purposes</t>
  </si>
  <si>
    <t>Plaster products for construction purposes</t>
  </si>
  <si>
    <t>Ready-mixed concrete</t>
  </si>
  <si>
    <t>Mortars</t>
  </si>
  <si>
    <t>Fibre cement</t>
  </si>
  <si>
    <t>Other articles of concrete, plaster and cement</t>
  </si>
  <si>
    <t>Other non-metallic mineral products n.e.c.</t>
  </si>
  <si>
    <t>Basic iron and steel and of ferro-alloys</t>
  </si>
  <si>
    <t>Tubes, pipes, hollow profiles and related fittings, of steel</t>
  </si>
  <si>
    <t>Metal structures and parts of structures</t>
  </si>
  <si>
    <t>Doors and windows of metal</t>
  </si>
  <si>
    <t>Central heating radiators and boilers</t>
  </si>
  <si>
    <t>Other tanks, reservoirs and containers of metal</t>
  </si>
  <si>
    <t>Steam generators, except central heating hot water boilers</t>
  </si>
  <si>
    <t>Weapons and ammunition</t>
  </si>
  <si>
    <t>Cutlery</t>
  </si>
  <si>
    <t>Locks and hinges</t>
  </si>
  <si>
    <t>Tools</t>
  </si>
  <si>
    <t>Steel drums and similar containers</t>
  </si>
  <si>
    <t>Light metal packaging</t>
  </si>
  <si>
    <t>Wire products, chain and springs</t>
  </si>
  <si>
    <t>Fasteners and screw machine products</t>
  </si>
  <si>
    <t>Other fabricated metal products n.e.c.</t>
  </si>
  <si>
    <t>Electronic components</t>
  </si>
  <si>
    <t>Loaded electronic boards</t>
  </si>
  <si>
    <t>Computers and peripheral equipment</t>
  </si>
  <si>
    <t>Telegraph and telephone apparatus and equipment</t>
  </si>
  <si>
    <t>Communication equipment other than telegraph, and telephone apparatus and equipment</t>
  </si>
  <si>
    <t>Consumer electronics</t>
  </si>
  <si>
    <t>Electronic measuring, testing etc. equipment, not for industrial process control</t>
  </si>
  <si>
    <t>Electronic industrial process control equipment</t>
  </si>
  <si>
    <t>Non-electronic measuring, testing etc. equipment, not for industrial process control</t>
  </si>
  <si>
    <t>Non-electronic industrial process control equipment</t>
  </si>
  <si>
    <t>Watches and clocks</t>
  </si>
  <si>
    <t>Irradiation, electromedical and electrotherapeutic equipment</t>
  </si>
  <si>
    <t>Optical precision instruments</t>
  </si>
  <si>
    <t>Photographic and cinematographic equipment</t>
  </si>
  <si>
    <t>Magnetic and optical media</t>
  </si>
  <si>
    <t>Electric motors, generators and transformers</t>
  </si>
  <si>
    <t>Electricity distribution and control apparatus</t>
  </si>
  <si>
    <t>Batteries and accumulators</t>
  </si>
  <si>
    <t>Fibre optic cables</t>
  </si>
  <si>
    <t>Other electronic and electric wires and cables</t>
  </si>
  <si>
    <t>Wiring devices</t>
  </si>
  <si>
    <t>Electric lighting equipment</t>
  </si>
  <si>
    <t>Electric domestic appliances</t>
  </si>
  <si>
    <t>Non-electric domestic appliances</t>
  </si>
  <si>
    <t>Other electrical equipment</t>
  </si>
  <si>
    <t>Engines and turbines, except aircraft, vehicle and cycle engines</t>
  </si>
  <si>
    <t>Fluid power equipment</t>
  </si>
  <si>
    <t>Pumps</t>
  </si>
  <si>
    <t>Compressors</t>
  </si>
  <si>
    <t>Taps and valves</t>
  </si>
  <si>
    <t>Bearings, gears, gearing and driving elements</t>
  </si>
  <si>
    <t>Ovens, furnaces and furnace burners</t>
  </si>
  <si>
    <t>Lifting and handling equipment</t>
  </si>
  <si>
    <t>Office machinery and equipment (except computers and peripheral equipment)</t>
  </si>
  <si>
    <t>Power-driven hand tools</t>
  </si>
  <si>
    <t>Non-domestic cooling and ventilation equipment</t>
  </si>
  <si>
    <t>Other general-purpose machinery n.e.c.</t>
  </si>
  <si>
    <t>Agricultural tractors</t>
  </si>
  <si>
    <t>Agricultural and forestry machinery other than tractors</t>
  </si>
  <si>
    <t>Metal forming machinery</t>
  </si>
  <si>
    <t>Other machine tools</t>
  </si>
  <si>
    <t>Machinery for metallurgy</t>
  </si>
  <si>
    <t>Machinery for mining</t>
  </si>
  <si>
    <t>Earthmoving equipment</t>
  </si>
  <si>
    <t>Equipment for concrete crushing and screening and roadworks</t>
  </si>
  <si>
    <t>Machinery for food, beverage and tobacco processing</t>
  </si>
  <si>
    <t>Machinery for textile, apparel and leather production</t>
  </si>
  <si>
    <t>Machinery for paper and paperboard production</t>
  </si>
  <si>
    <t>Plastics and rubber machinery</t>
  </si>
  <si>
    <t>Other special-purpose machinery n.e.c.</t>
  </si>
  <si>
    <t>Motor vehicles</t>
  </si>
  <si>
    <t>Bodies (coachwork) for motor vehicles (except caravans)</t>
  </si>
  <si>
    <t>Trailers and semi-trailers</t>
  </si>
  <si>
    <t>Caravans</t>
  </si>
  <si>
    <t>Electrical and electronic equipment for motor vehicles and their engines</t>
  </si>
  <si>
    <t>Other parts and accessories for motor vehicles</t>
  </si>
  <si>
    <t>Railway locomotives and rolling stock</t>
  </si>
  <si>
    <t>Air and spacecraft and related machinery</t>
  </si>
  <si>
    <t>Military fighting vehicles</t>
  </si>
  <si>
    <t>Motorcycles</t>
  </si>
  <si>
    <t>Bicycles and invalid carriages</t>
  </si>
  <si>
    <t>Other transport equipment n.e.c.</t>
  </si>
  <si>
    <t>Office and shop furniture</t>
  </si>
  <si>
    <t>Kitchen furniture</t>
  </si>
  <si>
    <t>Mattresses</t>
  </si>
  <si>
    <t>Other furniture</t>
  </si>
  <si>
    <t>Jewellery and related articles</t>
  </si>
  <si>
    <t>Imitation jewellery and related articles</t>
  </si>
  <si>
    <t>Musical instruments</t>
  </si>
  <si>
    <t>Sports goods</t>
  </si>
  <si>
    <t>Professional and arcade games and toys</t>
  </si>
  <si>
    <t>Other games and toys, n.e.c.</t>
  </si>
  <si>
    <t>Medical and dental instruments and supplies</t>
  </si>
  <si>
    <t>Brooms and brushes</t>
  </si>
  <si>
    <t>Full Descriptions</t>
  </si>
  <si>
    <t>Recovered Heat Utilised</t>
  </si>
  <si>
    <t>MWh/year</t>
  </si>
  <si>
    <t>Heat Available for Recovery</t>
  </si>
  <si>
    <t>tCO₂e/year</t>
  </si>
  <si>
    <t>Energy Reduction</t>
  </si>
  <si>
    <t>Total Costs</t>
  </si>
  <si>
    <t>% Grant Funding Requested</t>
  </si>
  <si>
    <t>Nominal Grant Funding Requested</t>
  </si>
  <si>
    <t>Value For Money Ratio</t>
  </si>
  <si>
    <t>£/MWh</t>
  </si>
  <si>
    <t>ratio</t>
  </si>
  <si>
    <t>Payment Milestone</t>
  </si>
  <si>
    <r>
      <t>£/CO</t>
    </r>
    <r>
      <rPr>
        <sz val="12"/>
        <color theme="1"/>
        <rFont val="Calibri"/>
        <family val="2"/>
      </rPr>
      <t>₂</t>
    </r>
    <r>
      <rPr>
        <sz val="12"/>
        <color theme="1"/>
        <rFont val="Arial"/>
        <family val="2"/>
      </rPr>
      <t>e Saved</t>
    </r>
  </si>
  <si>
    <t>Total Annual Benefits</t>
  </si>
  <si>
    <t>Date</t>
  </si>
  <si>
    <t>Baseline Annual Fuel Consumption</t>
  </si>
  <si>
    <t>Baseline Electricity Consumption</t>
  </si>
  <si>
    <t>tCO₂e / MWh</t>
  </si>
  <si>
    <t>Baseline Relevant Operational Costs</t>
  </si>
  <si>
    <t>Baseline Relevant Other Costs</t>
  </si>
  <si>
    <t>Total Estimated Cost to Deliver Phase 1</t>
  </si>
  <si>
    <t>Baseline Total Annual Costs</t>
  </si>
  <si>
    <t>tCO₂e /year</t>
  </si>
  <si>
    <t>Total Annual Benefit</t>
  </si>
  <si>
    <t>Other Annual Benefit</t>
  </si>
  <si>
    <t>Annual Operational Benefit</t>
  </si>
  <si>
    <t>Estimated Operational Benefit</t>
  </si>
  <si>
    <t>Estimated Other Benefit</t>
  </si>
  <si>
    <t>Total Estimated Cost Benefit</t>
  </si>
  <si>
    <t>Project RoI (Payback Period)</t>
  </si>
  <si>
    <t>Internal Funding</t>
  </si>
  <si>
    <t>Annual Fuel Benefit</t>
  </si>
  <si>
    <t>Annual Electricity Benefit</t>
  </si>
  <si>
    <t>Total Annual Energy Benefit</t>
  </si>
  <si>
    <t>Annual Carbon Emissions Reductions</t>
  </si>
  <si>
    <r>
      <t xml:space="preserve">£ BEIS Grant / MWh </t>
    </r>
    <r>
      <rPr>
        <vertAlign val="subscript"/>
        <sz val="12"/>
        <color theme="1"/>
        <rFont val="Arial"/>
        <family val="2"/>
      </rPr>
      <t>Recovered Heat Utilised per year</t>
    </r>
  </si>
  <si>
    <t xml:space="preserve">Organisation Size - Extended Description </t>
  </si>
  <si>
    <t>Funding Option</t>
  </si>
  <si>
    <t>Large Enterprise (Employees ≥250 persons, Annual turnover &gt;€50m OR balance sheet &gt;€43m)</t>
  </si>
  <si>
    <t>Medium Enterprise (Employees &lt;250 persons, Annual turnover ≤€50m OR balance sheet ≤ €43m)</t>
  </si>
  <si>
    <t>Small Enterprise (Employees &lt;50 persons, Annual turnover / balance sheet &lt;€10m (approx. £7m))</t>
  </si>
  <si>
    <t>Number of Full Time Equivalents (FTEs)</t>
  </si>
  <si>
    <t>PM04.1</t>
  </si>
  <si>
    <t>PM04.2</t>
  </si>
  <si>
    <t>PM04.3</t>
  </si>
  <si>
    <t>PM04.4</t>
  </si>
  <si>
    <t>PM04.5</t>
  </si>
  <si>
    <t>PM04.6</t>
  </si>
  <si>
    <t>PM04.7</t>
  </si>
  <si>
    <t>PM04.8</t>
  </si>
  <si>
    <t>PM04.9</t>
  </si>
  <si>
    <t>PM04.10</t>
  </si>
  <si>
    <t>Payment Milestone 4.1</t>
  </si>
  <si>
    <t>Payment Milestone 4.2</t>
  </si>
  <si>
    <t>Payment Milestone 4.3</t>
  </si>
  <si>
    <t>Payment Milestone 4.4</t>
  </si>
  <si>
    <t>Payment Milestone 4.5</t>
  </si>
  <si>
    <t>Payment Milestone 4.6</t>
  </si>
  <si>
    <t>Payment Milestone 4.7</t>
  </si>
  <si>
    <t>Payment Milestone 4.8</t>
  </si>
  <si>
    <t>Payment Milestone 4.9</t>
  </si>
  <si>
    <t>Payment Milestone 4.10</t>
  </si>
  <si>
    <t>Payment Milestone 3</t>
  </si>
  <si>
    <t>Please state the source of any internal sourced funding i.e. cash, external investment, loans, etc</t>
  </si>
  <si>
    <t>PM0 5</t>
  </si>
  <si>
    <t>PM0 6</t>
  </si>
  <si>
    <t>PM0 7</t>
  </si>
  <si>
    <t xml:space="preserve"> PM03</t>
  </si>
  <si>
    <t>vlookup</t>
  </si>
  <si>
    <t>Grant Funding Requested (£)</t>
  </si>
  <si>
    <t>END OF WORKSHEET</t>
  </si>
  <si>
    <r>
      <t>Carbon Emissions Factors (kgCO</t>
    </r>
    <r>
      <rPr>
        <b/>
        <sz val="11"/>
        <color theme="1"/>
        <rFont val="Calibri"/>
        <family val="2"/>
      </rPr>
      <t>₂e</t>
    </r>
    <r>
      <rPr>
        <b/>
        <sz val="11"/>
        <color theme="1"/>
        <rFont val="Calibri"/>
        <family val="2"/>
        <scheme val="minor"/>
      </rPr>
      <t>/kWh) Gross Basis</t>
    </r>
  </si>
  <si>
    <r>
      <t>£ BEIS Grant / tCO</t>
    </r>
    <r>
      <rPr>
        <sz val="12"/>
        <color theme="1"/>
        <rFont val="Calibri"/>
        <family val="2"/>
      </rPr>
      <t xml:space="preserve">₂e </t>
    </r>
    <r>
      <rPr>
        <sz val="8"/>
        <color theme="1"/>
        <rFont val="Arial"/>
        <family val="2"/>
      </rPr>
      <t>Saved per year</t>
    </r>
  </si>
  <si>
    <t>Heat Utilisation</t>
  </si>
  <si>
    <t>Calculated from Sheet 5 Project Costs and Finance</t>
  </si>
  <si>
    <t>Title</t>
  </si>
  <si>
    <t>Description</t>
  </si>
  <si>
    <t>% of site total</t>
  </si>
  <si>
    <t>Phase 1 Application Form</t>
  </si>
  <si>
    <t>Key:</t>
  </si>
  <si>
    <t>Data entry worksheets</t>
  </si>
  <si>
    <t>Useful other useful information</t>
  </si>
  <si>
    <t>Section 6 - Signed declaration</t>
  </si>
  <si>
    <t>Copy of last Checkpoint form</t>
  </si>
  <si>
    <t>Phase 1 Assessment Criteria</t>
  </si>
  <si>
    <t>Section 5 - Application Summary</t>
  </si>
  <si>
    <t>*</t>
  </si>
  <si>
    <t>Cannot be edited (contain prepopulated information or calculations)</t>
  </si>
  <si>
    <t>Email address</t>
  </si>
  <si>
    <t>1.1*</t>
  </si>
  <si>
    <t>What is the potential heat source and what energy sources provide its heat?</t>
  </si>
  <si>
    <t>1.2*</t>
  </si>
  <si>
    <t>1.3*</t>
  </si>
  <si>
    <t>What is the envisaged use (i.e. heat sink) for the recovered heat and what energy source might the recovered fuel replace?</t>
  </si>
  <si>
    <t>1.4*</t>
  </si>
  <si>
    <t>How do you envisage the heat being transported from the source to the sink?</t>
  </si>
  <si>
    <t>2.1.1*</t>
  </si>
  <si>
    <t>2.1.2*</t>
  </si>
  <si>
    <t>2.1.3*</t>
  </si>
  <si>
    <t>Objectives of the Feasibility Study</t>
  </si>
  <si>
    <t>2.2.1*</t>
  </si>
  <si>
    <t>2.2.2*</t>
  </si>
  <si>
    <t>3.1.1*</t>
  </si>
  <si>
    <t>3.1.2*</t>
  </si>
  <si>
    <t>3.1.3*</t>
  </si>
  <si>
    <t>3.1.4*</t>
  </si>
  <si>
    <t>3.1.5*</t>
  </si>
  <si>
    <t>3.2.1*</t>
  </si>
  <si>
    <t>4.1.1*</t>
  </si>
  <si>
    <t>4.1.2*</t>
  </si>
  <si>
    <t>4.1.3*</t>
  </si>
  <si>
    <t>4.1.4*</t>
  </si>
  <si>
    <t>4.1.5*</t>
  </si>
  <si>
    <t>HIDE</t>
  </si>
  <si>
    <t>3.1.1</t>
  </si>
  <si>
    <t>Concatenate</t>
  </si>
  <si>
    <t>Version</t>
  </si>
  <si>
    <t>Changes made</t>
  </si>
  <si>
    <t>Section 0 - Applicant Details</t>
  </si>
  <si>
    <t>Link to Phase 1 Application Form Guidance Note online</t>
  </si>
  <si>
    <t>0.1  Further Company Information</t>
  </si>
  <si>
    <t>Click here to go back to the home page</t>
  </si>
  <si>
    <t>Basic information about the company was entered into the last Checkpoint form that was submitted.  If any information in the Checkpoint form needs updating, please complete the relevant sections below.</t>
  </si>
  <si>
    <t>0.1.3*</t>
  </si>
  <si>
    <t>0.1.4*</t>
  </si>
  <si>
    <t>0.1.5*</t>
  </si>
  <si>
    <t>0.2.1*</t>
  </si>
  <si>
    <t>Does any contact information need updating since the last Checkpoint form submitted?</t>
  </si>
  <si>
    <t>0.3.3*</t>
  </si>
  <si>
    <t>0.4 Eligibility criteria confirmation</t>
  </si>
  <si>
    <t>0.4.1*</t>
  </si>
  <si>
    <t>0.4.2*</t>
  </si>
  <si>
    <t>0.4.3*</t>
  </si>
  <si>
    <t>0.4.4*</t>
  </si>
  <si>
    <t>0.4.5*</t>
  </si>
  <si>
    <t>0.2.2*</t>
  </si>
  <si>
    <t>When writing in a large box, use 'Alt+Return' to start a new line</t>
  </si>
  <si>
    <t>Response in the last Checkpoint form</t>
  </si>
  <si>
    <t>Further information or corrections (if none please state 'none')</t>
  </si>
  <si>
    <t>1.5*</t>
  </si>
  <si>
    <t>Why your project would not proceed without BEIS funding?</t>
  </si>
  <si>
    <t>1.6*</t>
  </si>
  <si>
    <t>Please describe any previous activities undertaken with respect to this heat recovery opportunity prior to this application (if none please state 'none')</t>
  </si>
  <si>
    <t>Basic information about the heat recovery opportunity was entered into the last Checkpoint form that was submitted.  If any information in the Checkpoint form needs updating, please complete the relevant sections below.</t>
  </si>
  <si>
    <t>2.1  Objectives</t>
  </si>
  <si>
    <t>2.2  Project Plan</t>
  </si>
  <si>
    <t>Phase</t>
  </si>
  <si>
    <t>Task</t>
  </si>
  <si>
    <t>Please provide a Gantt chart to provide more detail on when each task will be undertaken.  
Further sub-tasks can be added in the Gantt chart to help add more clarity.</t>
  </si>
  <si>
    <t>Target completion dates</t>
  </si>
  <si>
    <t>2.3  Project Team Overview</t>
  </si>
  <si>
    <t>2.3.1*</t>
  </si>
  <si>
    <t>Organisation employed by</t>
  </si>
  <si>
    <t>CV attached?</t>
  </si>
  <si>
    <t>2.4  Non-personnel resources required</t>
  </si>
  <si>
    <t>2.4.1*</t>
  </si>
  <si>
    <t>Please describe if any other resources need to be procured to successfully deliver the feasibility study or preliminary engineering (e.g. temperature or flow rate monitoring).</t>
  </si>
  <si>
    <t>2.5  Key Risk Assessment Summary</t>
  </si>
  <si>
    <t>Describe the risk</t>
  </si>
  <si>
    <t>Mitigation measures that can be applied</t>
  </si>
  <si>
    <t>Information only worksheets</t>
  </si>
  <si>
    <r>
      <t>Please state '</t>
    </r>
    <r>
      <rPr>
        <b/>
        <sz val="12"/>
        <color theme="1"/>
        <rFont val="Arial"/>
        <family val="2"/>
      </rPr>
      <t>n/a</t>
    </r>
    <r>
      <rPr>
        <sz val="12"/>
        <color theme="1"/>
        <rFont val="Arial"/>
        <family val="2"/>
      </rPr>
      <t>' in the 'Describe the risk' column if the row is not required.</t>
    </r>
  </si>
  <si>
    <t>2.5.1*</t>
  </si>
  <si>
    <t>2.5.2*</t>
  </si>
  <si>
    <t>Please attach any internal comprehensive risk project management documents to this application.</t>
  </si>
  <si>
    <t>Please choose 'Not used' in the task column if the row is not needed.</t>
  </si>
  <si>
    <r>
      <t>Please state '</t>
    </r>
    <r>
      <rPr>
        <b/>
        <sz val="12"/>
        <color theme="1"/>
        <rFont val="Arial"/>
        <family val="2"/>
      </rPr>
      <t>n/a</t>
    </r>
    <r>
      <rPr>
        <sz val="12"/>
        <color theme="1"/>
        <rFont val="Arial"/>
        <family val="2"/>
      </rPr>
      <t>' in the 'Name' column if the row is not required.</t>
    </r>
  </si>
  <si>
    <t>If none please state 'none'.</t>
  </si>
  <si>
    <t>Site at which heat recovery opportunity exists:</t>
  </si>
  <si>
    <t>Instructions</t>
  </si>
  <si>
    <t>Please click on the green and blue boxes below to navigate around this document:</t>
  </si>
  <si>
    <t>No cells need completing on this page.</t>
  </si>
  <si>
    <t>0.1.1*</t>
  </si>
  <si>
    <t>0.1.2*</t>
  </si>
  <si>
    <t>0.3.1*</t>
  </si>
  <si>
    <t>0.3.2*</t>
  </si>
  <si>
    <t>Basic information about the quantitative and financial benefits of the heat recovery opportunity was entered into the last Checkpoint form that was submitted.  If any information in the Checkpoint form needs updating, please complete the relevant sections below.</t>
  </si>
  <si>
    <t>If Other, please state</t>
  </si>
  <si>
    <t>Fuel 1</t>
  </si>
  <si>
    <t>Fuel 2</t>
  </si>
  <si>
    <t>Fuel 3</t>
  </si>
  <si>
    <t>Please confirm which 12 month period you are supplying data for, 12 months ending:</t>
  </si>
  <si>
    <t>12 months ending</t>
  </si>
  <si>
    <t>baseline data</t>
  </si>
  <si>
    <t>Fuel Consumption data</t>
  </si>
  <si>
    <t>enter in cell below</t>
  </si>
  <si>
    <t>Baseline Fuel Cost</t>
  </si>
  <si>
    <t>Baseline Fuel Carbon Emissions</t>
  </si>
  <si>
    <t>Electricity data</t>
  </si>
  <si>
    <t>Baseline Electricity Cost</t>
  </si>
  <si>
    <t>Baseline Electricity Carbon Emissions</t>
  </si>
  <si>
    <t>tCO₂e / year</t>
  </si>
  <si>
    <t>Please confirm 12 months of scanned purchase invoices have been submitted with this application</t>
  </si>
  <si>
    <t>How many fuels are used on site? (not including fuels used for transport)</t>
  </si>
  <si>
    <t>Return on Investment (RoI) Requirement</t>
  </si>
  <si>
    <t>Estimated heat that can be recovered</t>
  </si>
  <si>
    <t>Baseline annual heat generation</t>
  </si>
  <si>
    <t>Baseline annual heat wasted</t>
  </si>
  <si>
    <t>Baseline annual heat available for recovery</t>
  </si>
  <si>
    <t>Estimated energy benefit</t>
  </si>
  <si>
    <t>Estimated carbon benefit</t>
  </si>
  <si>
    <t>3.2.2*</t>
  </si>
  <si>
    <t>3.2.3*</t>
  </si>
  <si>
    <t>3.2.4*</t>
  </si>
  <si>
    <t>3.2.5*</t>
  </si>
  <si>
    <t>3.2.6*</t>
  </si>
  <si>
    <t>3.2.7*</t>
  </si>
  <si>
    <t>3.2.9*</t>
  </si>
  <si>
    <t>3.2.10*</t>
  </si>
  <si>
    <t>3.3.1*</t>
  </si>
  <si>
    <t>Please describe, in qualitative and quantitative terms, the additional benefits that the heat recovery project may yield (e.g. environmental, economic, employment, social, etc).  If none, please state 'none'.</t>
  </si>
  <si>
    <t>3.4.1*</t>
  </si>
  <si>
    <t>3.5.1*</t>
  </si>
  <si>
    <t>A worksheet called 'Calculations and Assumptions' has been provided in this document if you wish to provide further information on the calculations and assumptions behind the numbers in this worksheet.</t>
  </si>
  <si>
    <t>Please confirm if you have used this worksheet</t>
  </si>
  <si>
    <t>3.1.6*</t>
  </si>
  <si>
    <t>3.1.7*</t>
  </si>
  <si>
    <t>3.1.9*</t>
  </si>
  <si>
    <t>3.1.10*</t>
  </si>
  <si>
    <t>3.1.11*</t>
  </si>
  <si>
    <t>Click here to 
go back to 
the home page</t>
  </si>
  <si>
    <t xml:space="preserve">Basic information about the cost of the project to be funded was entered into the last Checkpoint form submitted.  </t>
  </si>
  <si>
    <t>Preliminary Engineering: Payment Milestone 2</t>
  </si>
  <si>
    <t>Most recent Checkpoint form completed:</t>
  </si>
  <si>
    <t>4.1.6*</t>
  </si>
  <si>
    <t>4.1.7*</t>
  </si>
  <si>
    <t>4.1.9*</t>
  </si>
  <si>
    <t>4.1.10*</t>
  </si>
  <si>
    <t>4.1.11*</t>
  </si>
  <si>
    <t>Unit cost</t>
  </si>
  <si>
    <t>No. units</t>
  </si>
  <si>
    <t>4.2.1*</t>
  </si>
  <si>
    <t>4.2.2*</t>
  </si>
  <si>
    <t>4.2.3*</t>
  </si>
  <si>
    <t>4.2.4*</t>
  </si>
  <si>
    <t>4.2.5*</t>
  </si>
  <si>
    <t>4.2.6*</t>
  </si>
  <si>
    <t>4.2.7*</t>
  </si>
  <si>
    <t>4.2.9*</t>
  </si>
  <si>
    <t>4.2.10*</t>
  </si>
  <si>
    <t>4.2.11*</t>
  </si>
  <si>
    <t>4.2.12*</t>
  </si>
  <si>
    <t>4.2.13*</t>
  </si>
  <si>
    <t>4.2.15*</t>
  </si>
  <si>
    <t>Description of activities being undertaken</t>
  </si>
  <si>
    <t>Total Sub-contractor costs</t>
  </si>
  <si>
    <t>Total materials costs</t>
  </si>
  <si>
    <t>Total staff cost</t>
  </si>
  <si>
    <t>Total overhead cost</t>
  </si>
  <si>
    <t>4.3.1*</t>
  </si>
  <si>
    <t>4.3.2*</t>
  </si>
  <si>
    <t>4.3.3*</t>
  </si>
  <si>
    <t>4.3.4*</t>
  </si>
  <si>
    <t>4.3.5*</t>
  </si>
  <si>
    <t>4.3.6*</t>
  </si>
  <si>
    <t>4.3.7*</t>
  </si>
  <si>
    <t>4.3.9*</t>
  </si>
  <si>
    <t>4.3.10*</t>
  </si>
  <si>
    <t>Cost per unit</t>
  </si>
  <si>
    <t>Total travel costs</t>
  </si>
  <si>
    <t>Cost (£/unit)</t>
  </si>
  <si>
    <t>Total staff cost - Payment Milestone 1</t>
  </si>
  <si>
    <t>Total staff cost - Payment Milestone 2</t>
  </si>
  <si>
    <t>Total materials costs - Payment Milestone 1</t>
  </si>
  <si>
    <t>Total materials costs - Payment Milestone 2</t>
  </si>
  <si>
    <t>Total travel costs - Payment Milestone 1</t>
  </si>
  <si>
    <t>Total travel costs - Payment Milestone 2</t>
  </si>
  <si>
    <t>Total overhead cost - Payment Milestone 1</t>
  </si>
  <si>
    <t>4.5.1*</t>
  </si>
  <si>
    <t>4.4.1*</t>
  </si>
  <si>
    <t>Internal funding being provided (£)</t>
  </si>
  <si>
    <t>a) Submission of Checkpoint 2
b) Electronic copy of Preliminary Engineering outputs.</t>
  </si>
  <si>
    <t>Please name a person at the Company that is financially responsible for this project</t>
  </si>
  <si>
    <t>Email address for the person who is financially responsible</t>
  </si>
  <si>
    <t>Please provide detail about your assumptions or any additional commentary on your labour cost breakdown.  If none please state 'none.</t>
  </si>
  <si>
    <t>Please provide detail about your assumptions or any additional commentary on your material cost breakdown.  If none please state 'none.</t>
  </si>
  <si>
    <t>Please provide detail about your assumptions or any additional commentary on your sub-contractor cost breakdown.  If none please state 'none.</t>
  </si>
  <si>
    <t>Please provide detail about your assumptions or any additional commentary on your transport and subsistence cost breakdown.  If none please state 'none.</t>
  </si>
  <si>
    <t>Carbon Emissions Reduction</t>
  </si>
  <si>
    <t>5.4  Summary Business case</t>
  </si>
  <si>
    <t>5.3  Project costs</t>
  </si>
  <si>
    <t>5.2  Financial benefits</t>
  </si>
  <si>
    <t>5.1  Energy and Carbon Savings</t>
  </si>
  <si>
    <t>2.2.1 + 4.7.8</t>
  </si>
  <si>
    <t>Risk project management documents</t>
  </si>
  <si>
    <t>Requested in section</t>
  </si>
  <si>
    <t>Team member CVs</t>
  </si>
  <si>
    <t>Gantt chart</t>
  </si>
  <si>
    <t>Further information on calculations and assumptions</t>
  </si>
  <si>
    <t>Please confirm the information is being supplied with this document</t>
  </si>
  <si>
    <t>6.1.1*</t>
  </si>
  <si>
    <t>6.1.2*</t>
  </si>
  <si>
    <t>6.1.3*</t>
  </si>
  <si>
    <t>6.1.4*</t>
  </si>
  <si>
    <t>6.2.1*</t>
  </si>
  <si>
    <t>6.2.2*</t>
  </si>
  <si>
    <t>6.2.3*</t>
  </si>
  <si>
    <t>Position in the Company</t>
  </si>
  <si>
    <t>Signature</t>
  </si>
  <si>
    <t>6.2.5*</t>
  </si>
  <si>
    <t>6.2.4*</t>
  </si>
  <si>
    <t>Click here to go back to 
the home page</t>
  </si>
  <si>
    <t>6.1.5*</t>
  </si>
  <si>
    <t>Copies of fuel invoices</t>
  </si>
  <si>
    <t>Pre-populated</t>
  </si>
  <si>
    <t>How do you envisage heat might be recovered from the heat source?
Please include all options that are being considered.</t>
  </si>
  <si>
    <t>Checkpoint X</t>
  </si>
  <si>
    <t>A copy of the Checkpoint X Form previously completed by the Applicant will be presented here and available in a read-only format.</t>
  </si>
  <si>
    <t>4.2.8</t>
  </si>
  <si>
    <t>4.6.1*</t>
  </si>
  <si>
    <t>Section 2 - Delivery plan</t>
  </si>
  <si>
    <t>Section 1 - Technical concept</t>
  </si>
  <si>
    <t>Section 3 - Finance and additionality</t>
  </si>
  <si>
    <t>Section 4 - Wider benefits</t>
  </si>
  <si>
    <t>Please complete all the green cells in each Section.  Guidance on how to complete this form can be found in the Phase 1 Application Guidance Notes.</t>
  </si>
  <si>
    <r>
      <t xml:space="preserve">Once all sections have been completed please return this form, along with all the documents listed on the declaration page, to  </t>
    </r>
    <r>
      <rPr>
        <u/>
        <sz val="12"/>
        <color rgb="FF0070C0"/>
        <rFont val="Arial"/>
        <family val="2"/>
      </rPr>
      <t>ihrsprogramme@icf.com</t>
    </r>
    <r>
      <rPr>
        <sz val="12"/>
        <color theme="1"/>
        <rFont val="Arial"/>
        <family val="2"/>
      </rPr>
      <t>.</t>
    </r>
  </si>
  <si>
    <t>This form must be completed by all Applicants wishing to apply for a Feasibility Study and Preliminary Engineering (entering after completing Checkpoint 0), or, just Preliminary Engineering (entering after completing Checkpoint 1).</t>
  </si>
  <si>
    <t>[Company name]</t>
  </si>
  <si>
    <t>[Project title]</t>
  </si>
  <si>
    <t>[Site name]</t>
  </si>
  <si>
    <t>[Site town and country]</t>
  </si>
  <si>
    <t>Criterion</t>
  </si>
  <si>
    <t>Weighting</t>
  </si>
  <si>
    <t>Scoring guide</t>
  </si>
  <si>
    <t>Technical concept</t>
  </si>
  <si>
    <t>This criterion will be used to assess the technical concept of the potential heat recovery opportunity, including (but not limited to):</t>
  </si>
  <si>
    <t>Higher marks will be awarded to applicants that demonstrate the potential heat recovery opportunity is technically feasible. High scoring applications will, for example:</t>
  </si>
  <si>
    <t>Delivery plan</t>
  </si>
  <si>
    <t>This criterion will be used to assess the delivery plan for carrying out Phase 1 activities, including the approach, resources available and risk management. The delivery plan shall include (but is not limited to):</t>
  </si>
  <si>
    <t>The proposed activities should be presented in a SMART approach:</t>
  </si>
  <si>
    <t xml:space="preserve">Higher marks will be awarded to applicants who have taken all reasonable steps to maximise the likelihood of successfully delivering the aims and objectives of Phase 1 activities (whilst identifying and managing the innate technical risk). High scoring applications will, for example: </t>
  </si>
  <si>
    <t>Finance and additionality</t>
  </si>
  <si>
    <t>This criterion will be used to assess the cost for carrying out the proposed Phase 1 activities. Applicants shall ensure the costs represent a fair market value and do not include profit for the proposed resources. Applicants shall present the cost of carrying out the proposed activities in Phase 1 in a detailed itemised manner for each planned activity.</t>
  </si>
  <si>
    <t>Applicants will also be required to present the cost estimates and financial plan for the proposed heat recovery opportunity, including (but not limited to):</t>
  </si>
  <si>
    <t>Applicants will also be required to demonstrate that the project is not financially feasible in the absence of public funding. This demonstration should include:</t>
  </si>
  <si>
    <t>Higher marks will be awarded to applicants with the most robust, realistic and credible costing to ensure the success of the planned activities and proposed heat recovery opportunity.</t>
  </si>
  <si>
    <t>The applicants will also be judged on their need for public funding and the amount of public funding needed.</t>
  </si>
  <si>
    <t>Wider benefits</t>
  </si>
  <si>
    <t>This criterion will be used to assess the potential indirect benefits of the potential heat recovery opportunity, and the likeliness of achieving the expected results which includes (but not limited to):</t>
  </si>
  <si>
    <t>Arguments should be supported by numerical evidence where possible.</t>
  </si>
  <si>
    <t>Higher marks will be awarded to applicants who have taken all reasonable steps to demonstrate the likelihood of achieving the expected potential benefits. High scoring applications will, for example:</t>
  </si>
  <si>
    <r>
      <t>·</t>
    </r>
    <r>
      <rPr>
        <sz val="7"/>
        <rFont val="Arial"/>
        <family val="2"/>
      </rPr>
      <t xml:space="preserve">         </t>
    </r>
    <r>
      <rPr>
        <sz val="11"/>
        <rFont val="Arial"/>
        <family val="2"/>
      </rPr>
      <t>Technical characteristics of the waste heat resource and the factors affecting its availability;</t>
    </r>
  </si>
  <si>
    <r>
      <t>·</t>
    </r>
    <r>
      <rPr>
        <sz val="7"/>
        <rFont val="Arial"/>
        <family val="2"/>
      </rPr>
      <t xml:space="preserve">         </t>
    </r>
    <r>
      <rPr>
        <sz val="11"/>
        <rFont val="Arial"/>
        <family val="2"/>
      </rPr>
      <t>Quantify waste heat availability through historical data;</t>
    </r>
  </si>
  <si>
    <r>
      <t>·</t>
    </r>
    <r>
      <rPr>
        <sz val="7"/>
        <rFont val="Arial"/>
        <family val="2"/>
      </rPr>
      <t xml:space="preserve">         </t>
    </r>
    <r>
      <rPr>
        <sz val="11"/>
        <rFont val="Arial"/>
        <family val="2"/>
      </rPr>
      <t xml:space="preserve">Technical characteristics of the recovered waste heat energy user(s); </t>
    </r>
  </si>
  <si>
    <r>
      <t>·</t>
    </r>
    <r>
      <rPr>
        <sz val="7"/>
        <rFont val="Arial"/>
        <family val="2"/>
      </rPr>
      <t xml:space="preserve">         </t>
    </r>
    <r>
      <rPr>
        <sz val="11"/>
        <rFont val="Arial"/>
        <family val="2"/>
      </rPr>
      <t>Quantify waste heat utilisation potential through robust estimation methods;</t>
    </r>
  </si>
  <si>
    <r>
      <t>·</t>
    </r>
    <r>
      <rPr>
        <sz val="7"/>
        <rFont val="Arial"/>
        <family val="2"/>
      </rPr>
      <t xml:space="preserve">         </t>
    </r>
    <r>
      <rPr>
        <sz val="11"/>
        <rFont val="Arial"/>
        <family val="2"/>
      </rPr>
      <t>The technical option(s) being considered for recovering and utilising the waste heat</t>
    </r>
  </si>
  <si>
    <r>
      <t>·</t>
    </r>
    <r>
      <rPr>
        <sz val="7"/>
        <rFont val="Arial"/>
        <family val="2"/>
      </rPr>
      <t xml:space="preserve">         </t>
    </r>
    <r>
      <rPr>
        <sz val="11"/>
        <rFont val="Arial"/>
        <family val="2"/>
      </rPr>
      <t>Scoped out the most appropriate technical options;</t>
    </r>
  </si>
  <si>
    <r>
      <t>·</t>
    </r>
    <r>
      <rPr>
        <sz val="7"/>
        <rFont val="Arial"/>
        <family val="2"/>
      </rPr>
      <t xml:space="preserve">         </t>
    </r>
    <r>
      <rPr>
        <sz val="11"/>
        <rFont val="Arial"/>
        <family val="2"/>
      </rPr>
      <t>Defining the objective and purpose of the proposed activities;</t>
    </r>
  </si>
  <si>
    <r>
      <t>·</t>
    </r>
    <r>
      <rPr>
        <sz val="7"/>
        <rFont val="Arial"/>
        <family val="2"/>
      </rPr>
      <t xml:space="preserve">         </t>
    </r>
    <r>
      <rPr>
        <sz val="11"/>
        <rFont val="Arial"/>
        <family val="2"/>
      </rPr>
      <t>Present well thought-out, robust, credible, realistic plans for the proposed activities;</t>
    </r>
  </si>
  <si>
    <r>
      <t>·</t>
    </r>
    <r>
      <rPr>
        <sz val="7"/>
        <rFont val="Arial"/>
        <family val="2"/>
      </rPr>
      <t xml:space="preserve">         </t>
    </r>
    <r>
      <rPr>
        <sz val="11"/>
        <rFont val="Arial"/>
        <family val="2"/>
      </rPr>
      <t>Approach and method of the proposed activities;</t>
    </r>
  </si>
  <si>
    <r>
      <t>·</t>
    </r>
    <r>
      <rPr>
        <sz val="7"/>
        <rFont val="Arial"/>
        <family val="2"/>
      </rPr>
      <t xml:space="preserve">         </t>
    </r>
    <r>
      <rPr>
        <sz val="11"/>
        <rFont val="Arial"/>
        <family val="2"/>
      </rPr>
      <t>Show a robust approach to risk management;</t>
    </r>
  </si>
  <si>
    <r>
      <t>·</t>
    </r>
    <r>
      <rPr>
        <sz val="7"/>
        <rFont val="Arial"/>
        <family val="2"/>
      </rPr>
      <t xml:space="preserve">         </t>
    </r>
    <r>
      <rPr>
        <sz val="11"/>
        <rFont val="Arial"/>
        <family val="2"/>
      </rPr>
      <t>Activity schedule;</t>
    </r>
  </si>
  <si>
    <r>
      <t>·</t>
    </r>
    <r>
      <rPr>
        <sz val="7"/>
        <rFont val="Arial"/>
        <family val="2"/>
      </rPr>
      <t xml:space="preserve">         </t>
    </r>
    <r>
      <rPr>
        <sz val="11"/>
        <rFont val="Arial"/>
        <family val="2"/>
      </rPr>
      <t>Have a strong delivery team with proven experience or qualifications of delivering the proposed scope of activities.</t>
    </r>
  </si>
  <si>
    <r>
      <t>·</t>
    </r>
    <r>
      <rPr>
        <sz val="7"/>
        <rFont val="Arial"/>
        <family val="2"/>
      </rPr>
      <t xml:space="preserve">         </t>
    </r>
    <r>
      <rPr>
        <sz val="11"/>
        <rFont val="Arial"/>
        <family val="2"/>
      </rPr>
      <t>Availability of relevant skills, experience and knowledge to carry out the proposed activities;</t>
    </r>
  </si>
  <si>
    <r>
      <t>·</t>
    </r>
    <r>
      <rPr>
        <sz val="7"/>
        <rFont val="Arial"/>
        <family val="2"/>
      </rPr>
      <t xml:space="preserve">         </t>
    </r>
    <r>
      <rPr>
        <sz val="11"/>
        <rFont val="Arial"/>
        <family val="2"/>
      </rPr>
      <t>Guarantee access to any necessary specialist facilities, operational knowledge and skills, or other resources required to execute the project</t>
    </r>
  </si>
  <si>
    <r>
      <t>·</t>
    </r>
    <r>
      <rPr>
        <sz val="7"/>
        <rFont val="Arial"/>
        <family val="2"/>
      </rPr>
      <t xml:space="preserve">         </t>
    </r>
    <r>
      <rPr>
        <sz val="11"/>
        <rFont val="Arial"/>
        <family val="2"/>
      </rPr>
      <t>Availability of additional specialised resources (e.g. services, tools, etc.) for carrying out the proposed activities;</t>
    </r>
  </si>
  <si>
    <r>
      <t>·</t>
    </r>
    <r>
      <rPr>
        <sz val="7"/>
        <rFont val="Arial"/>
        <family val="2"/>
      </rPr>
      <t xml:space="preserve">         </t>
    </r>
    <r>
      <rPr>
        <sz val="11"/>
        <rFont val="Arial"/>
        <family val="2"/>
      </rPr>
      <t>Not be heavily dependent for success on external factors beyond the project’s direct control;</t>
    </r>
  </si>
  <si>
    <r>
      <t>·</t>
    </r>
    <r>
      <rPr>
        <sz val="7"/>
        <rFont val="Arial"/>
        <family val="2"/>
      </rPr>
      <t xml:space="preserve">         </t>
    </r>
    <r>
      <rPr>
        <sz val="11"/>
        <rFont val="Arial"/>
        <family val="2"/>
      </rPr>
      <t>Assessment and mitigation of potential risk in carrying out the proposed activities.</t>
    </r>
  </si>
  <si>
    <r>
      <t>·</t>
    </r>
    <r>
      <rPr>
        <sz val="7"/>
        <rFont val="Arial"/>
        <family val="2"/>
      </rPr>
      <t xml:space="preserve">         </t>
    </r>
    <r>
      <rPr>
        <sz val="11"/>
        <rFont val="Arial"/>
        <family val="2"/>
      </rPr>
      <t>Strongly demonstrate the necessity of public funding.</t>
    </r>
  </si>
  <si>
    <r>
      <t>·</t>
    </r>
    <r>
      <rPr>
        <sz val="7"/>
        <rFont val="Arial"/>
        <family val="2"/>
      </rPr>
      <t xml:space="preserve">         </t>
    </r>
    <r>
      <rPr>
        <sz val="11"/>
        <rFont val="Arial"/>
        <family val="2"/>
      </rPr>
      <t>Specific</t>
    </r>
  </si>
  <si>
    <r>
      <t>·</t>
    </r>
    <r>
      <rPr>
        <sz val="7"/>
        <rFont val="Arial"/>
        <family val="2"/>
      </rPr>
      <t xml:space="preserve">         </t>
    </r>
    <r>
      <rPr>
        <sz val="11"/>
        <rFont val="Arial"/>
        <family val="2"/>
      </rPr>
      <t>Measureable</t>
    </r>
  </si>
  <si>
    <r>
      <t>·</t>
    </r>
    <r>
      <rPr>
        <sz val="7"/>
        <rFont val="Arial"/>
        <family val="2"/>
      </rPr>
      <t xml:space="preserve">         </t>
    </r>
    <r>
      <rPr>
        <sz val="11"/>
        <rFont val="Arial"/>
        <family val="2"/>
      </rPr>
      <t>Achievable</t>
    </r>
  </si>
  <si>
    <r>
      <t>·</t>
    </r>
    <r>
      <rPr>
        <sz val="7"/>
        <rFont val="Arial"/>
        <family val="2"/>
      </rPr>
      <t xml:space="preserve">         </t>
    </r>
    <r>
      <rPr>
        <sz val="11"/>
        <rFont val="Arial"/>
        <family val="2"/>
      </rPr>
      <t xml:space="preserve">Relevant </t>
    </r>
  </si>
  <si>
    <r>
      <t>·</t>
    </r>
    <r>
      <rPr>
        <sz val="7"/>
        <rFont val="Arial"/>
        <family val="2"/>
      </rPr>
      <t xml:space="preserve">         </t>
    </r>
    <r>
      <rPr>
        <sz val="11"/>
        <rFont val="Arial"/>
        <family val="2"/>
      </rPr>
      <t>Time-bound</t>
    </r>
  </si>
  <si>
    <r>
      <t>·</t>
    </r>
    <r>
      <rPr>
        <sz val="7"/>
        <rFont val="Arial"/>
        <family val="2"/>
      </rPr>
      <t xml:space="preserve">         </t>
    </r>
    <r>
      <rPr>
        <sz val="11"/>
        <rFont val="Arial"/>
        <family val="2"/>
      </rPr>
      <t>Itemised capital expenditure breakdown;</t>
    </r>
  </si>
  <si>
    <r>
      <t>·</t>
    </r>
    <r>
      <rPr>
        <sz val="7"/>
        <rFont val="Arial"/>
        <family val="2"/>
      </rPr>
      <t xml:space="preserve">         </t>
    </r>
    <r>
      <rPr>
        <sz val="11"/>
        <rFont val="Arial"/>
        <family val="2"/>
      </rPr>
      <t>Anticipated payment schedule;</t>
    </r>
  </si>
  <si>
    <r>
      <t>·</t>
    </r>
    <r>
      <rPr>
        <sz val="7"/>
        <rFont val="Arial"/>
        <family val="2"/>
      </rPr>
      <t xml:space="preserve">         </t>
    </r>
    <r>
      <rPr>
        <sz val="11"/>
        <rFont val="Arial"/>
        <family val="2"/>
      </rPr>
      <t>Key assumptions for cost estimates;</t>
    </r>
  </si>
  <si>
    <r>
      <t>·</t>
    </r>
    <r>
      <rPr>
        <sz val="7"/>
        <rFont val="Arial"/>
        <family val="2"/>
      </rPr>
      <t xml:space="preserve">         </t>
    </r>
    <r>
      <rPr>
        <sz val="11"/>
        <rFont val="Arial"/>
        <family val="2"/>
      </rPr>
      <t>Potential funding arrangement.</t>
    </r>
    <r>
      <rPr>
        <sz val="8"/>
        <rFont val="Arial"/>
        <family val="2"/>
      </rPr>
      <t> </t>
    </r>
  </si>
  <si>
    <r>
      <t>·</t>
    </r>
    <r>
      <rPr>
        <sz val="7"/>
        <rFont val="Arial"/>
        <family val="2"/>
      </rPr>
      <t xml:space="preserve">         </t>
    </r>
    <r>
      <rPr>
        <sz val="11"/>
        <rFont val="Arial"/>
        <family val="2"/>
      </rPr>
      <t>Internal hurdle rates (with supporting evidence)</t>
    </r>
  </si>
  <si>
    <r>
      <t>·</t>
    </r>
    <r>
      <rPr>
        <sz val="7"/>
        <rFont val="Arial"/>
        <family val="2"/>
      </rPr>
      <t xml:space="preserve">         </t>
    </r>
    <r>
      <rPr>
        <sz val="11"/>
        <rFont val="Arial"/>
        <family val="2"/>
      </rPr>
      <t>Supporting narrative of the IHRS business case, with a focus on any differences between the IHRS investment vs. other investments;</t>
    </r>
  </si>
  <si>
    <r>
      <t>·</t>
    </r>
    <r>
      <rPr>
        <sz val="7"/>
        <rFont val="Arial"/>
        <family val="2"/>
      </rPr>
      <t xml:space="preserve">         </t>
    </r>
    <r>
      <rPr>
        <sz val="11"/>
        <rFont val="Arial"/>
        <family val="2"/>
      </rPr>
      <t>Minimum funding required for project to proceed</t>
    </r>
  </si>
  <si>
    <r>
      <t>·</t>
    </r>
    <r>
      <rPr>
        <sz val="7"/>
        <rFont val="Arial"/>
        <family val="2"/>
      </rPr>
      <t xml:space="preserve">         </t>
    </r>
    <r>
      <rPr>
        <sz val="11"/>
        <rFont val="Arial"/>
        <family val="2"/>
      </rPr>
      <t>Other potential benefits (environmental, social or economic benefits);</t>
    </r>
  </si>
  <si>
    <r>
      <t>·</t>
    </r>
    <r>
      <rPr>
        <sz val="7"/>
        <rFont val="Arial"/>
        <family val="2"/>
      </rPr>
      <t xml:space="preserve">         </t>
    </r>
    <r>
      <rPr>
        <sz val="11"/>
        <rFont val="Arial"/>
        <family val="2"/>
      </rPr>
      <t>Provide strong evidence for substantiating the potential benefits and assumptions applied;</t>
    </r>
  </si>
  <si>
    <r>
      <t>·</t>
    </r>
    <r>
      <rPr>
        <sz val="7"/>
        <rFont val="Arial"/>
        <family val="2"/>
      </rPr>
      <t xml:space="preserve">         </t>
    </r>
    <r>
      <rPr>
        <sz val="11"/>
        <rFont val="Arial"/>
        <family val="2"/>
      </rPr>
      <t>Identification of risk and factors which may affect the potential benefits of the heat recovery opportunity;</t>
    </r>
  </si>
  <si>
    <r>
      <t>·</t>
    </r>
    <r>
      <rPr>
        <sz val="7"/>
        <rFont val="Arial"/>
        <family val="2"/>
      </rPr>
      <t xml:space="preserve">         </t>
    </r>
    <r>
      <rPr>
        <sz val="11"/>
        <rFont val="Arial"/>
        <family val="2"/>
      </rPr>
      <t>Present strong understanding of the potential risk and factors affecting the resulting benefits;</t>
    </r>
  </si>
  <si>
    <r>
      <t>·</t>
    </r>
    <r>
      <rPr>
        <sz val="7"/>
        <rFont val="Arial"/>
        <family val="2"/>
      </rPr>
      <t xml:space="preserve">         </t>
    </r>
    <r>
      <rPr>
        <sz val="11"/>
        <rFont val="Arial"/>
        <family val="2"/>
      </rPr>
      <t>Replication potential across other sectors with similar processes;</t>
    </r>
  </si>
  <si>
    <r>
      <t>·</t>
    </r>
    <r>
      <rPr>
        <sz val="7"/>
        <rFont val="Arial"/>
        <family val="2"/>
      </rPr>
      <t xml:space="preserve">         </t>
    </r>
    <r>
      <rPr>
        <sz val="11"/>
        <rFont val="Arial"/>
        <family val="2"/>
      </rPr>
      <t>Provide robust assessment of potential replication across similar or other sectors;</t>
    </r>
  </si>
  <si>
    <r>
      <t>·</t>
    </r>
    <r>
      <rPr>
        <sz val="7"/>
        <rFont val="Arial"/>
        <family val="2"/>
      </rPr>
      <t xml:space="preserve">         </t>
    </r>
    <r>
      <rPr>
        <sz val="11"/>
        <rFont val="Arial"/>
        <family val="2"/>
      </rPr>
      <t>All key technical and financial assumptions applied.</t>
    </r>
  </si>
  <si>
    <r>
      <t>·</t>
    </r>
    <r>
      <rPr>
        <sz val="7"/>
        <rFont val="Arial"/>
        <family val="2"/>
      </rPr>
      <t xml:space="preserve">         </t>
    </r>
    <r>
      <rPr>
        <sz val="11"/>
        <rFont val="Arial"/>
        <family val="2"/>
      </rPr>
      <t>Apply thorough and robust assumptions.</t>
    </r>
  </si>
  <si>
    <t>No.</t>
  </si>
  <si>
    <t>Mandatory question</t>
  </si>
  <si>
    <t>Mandatory field to answer</t>
  </si>
  <si>
    <t>Optional to complete or update based on previous form</t>
  </si>
  <si>
    <t>If you are part of a consortia, the project must be led by the company in ownership of the project site location.</t>
  </si>
  <si>
    <t>Is the site located in an Assisted Area Status?</t>
  </si>
  <si>
    <t>0.2 Company contact details</t>
  </si>
  <si>
    <t>Does any site or project information need updating since the last Checkpoint form submitted?</t>
  </si>
  <si>
    <t>0.3 Supporter contact details</t>
  </si>
  <si>
    <t>Does any supporter contact information need updating since the last Checkpoint form submitted?</t>
  </si>
  <si>
    <t>0.4 Project overview</t>
  </si>
  <si>
    <t>Location of project site is in England or Wales</t>
  </si>
  <si>
    <t>Do you confirm that you will participate in the development of a project case study?</t>
  </si>
  <si>
    <t>Objectives of the Preliminary Engineering</t>
  </si>
  <si>
    <t>CP0</t>
  </si>
  <si>
    <r>
      <rPr>
        <b/>
        <u/>
        <sz val="12"/>
        <color theme="1"/>
        <rFont val="Arial"/>
        <family val="2"/>
      </rPr>
      <t>S</t>
    </r>
    <r>
      <rPr>
        <b/>
        <sz val="12"/>
        <color theme="1"/>
        <rFont val="Arial"/>
        <family val="2"/>
      </rPr>
      <t>pecific:
What will be undertaken</t>
    </r>
  </si>
  <si>
    <r>
      <rPr>
        <b/>
        <u/>
        <sz val="12"/>
        <color theme="1"/>
        <rFont val="Arial"/>
        <family val="2"/>
      </rPr>
      <t>A</t>
    </r>
    <r>
      <rPr>
        <b/>
        <sz val="12"/>
        <color theme="1"/>
        <rFont val="Arial"/>
        <family val="2"/>
      </rPr>
      <t xml:space="preserve">chievable and </t>
    </r>
    <r>
      <rPr>
        <b/>
        <u/>
        <sz val="12"/>
        <color theme="1"/>
        <rFont val="Arial"/>
        <family val="2"/>
      </rPr>
      <t>R</t>
    </r>
    <r>
      <rPr>
        <b/>
        <sz val="12"/>
        <color theme="1"/>
        <rFont val="Arial"/>
        <family val="2"/>
      </rPr>
      <t>elevant:
Describe what will be undertaken and how</t>
    </r>
  </si>
  <si>
    <r>
      <rPr>
        <b/>
        <u/>
        <sz val="12"/>
        <color theme="1"/>
        <rFont val="Arial"/>
        <family val="2"/>
      </rPr>
      <t>T</t>
    </r>
    <r>
      <rPr>
        <b/>
        <sz val="12"/>
        <color theme="1"/>
        <rFont val="Arial"/>
        <family val="2"/>
      </rPr>
      <t>imebound:
Target completion month</t>
    </r>
  </si>
  <si>
    <r>
      <rPr>
        <b/>
        <u/>
        <sz val="12"/>
        <color theme="1"/>
        <rFont val="Arial"/>
        <family val="2"/>
      </rPr>
      <t>M</t>
    </r>
    <r>
      <rPr>
        <b/>
        <sz val="12"/>
        <color theme="1"/>
        <rFont val="Arial"/>
        <family val="2"/>
      </rPr>
      <t>easure:  Deliverable/ Output</t>
    </r>
  </si>
  <si>
    <t>Company name</t>
  </si>
  <si>
    <t>Companies House Number</t>
  </si>
  <si>
    <t>2.3.2*</t>
  </si>
  <si>
    <t>Skills and experience</t>
  </si>
  <si>
    <t>[Enter company name]</t>
  </si>
  <si>
    <t>Impact (Likelihood * Severity)</t>
  </si>
  <si>
    <t>Revised Impact (Likelihood * Severity)</t>
  </si>
  <si>
    <t>[Enter a description of the risk]</t>
  </si>
  <si>
    <t>[Enter name of individual]</t>
  </si>
  <si>
    <t>Objective of this worksheet:  To enter additional information about the heat recovery opportunity.</t>
  </si>
  <si>
    <t>Objective of this worksheet:  To enter additional information about the company and confirm the company's eligibility for the Programme.</t>
  </si>
  <si>
    <t>3.1.8*</t>
  </si>
  <si>
    <t>3.2  Material costs</t>
  </si>
  <si>
    <t>3.2.8*</t>
  </si>
  <si>
    <t>3.2.11*</t>
  </si>
  <si>
    <t>3.3  Sub-contractor costs</t>
  </si>
  <si>
    <t>3.3.2*</t>
  </si>
  <si>
    <t>3.3.3*</t>
  </si>
  <si>
    <t>3.3.4*</t>
  </si>
  <si>
    <t>3.3.5*</t>
  </si>
  <si>
    <t>3.3.6*</t>
  </si>
  <si>
    <t>3.3.7*</t>
  </si>
  <si>
    <t>3.3.8*</t>
  </si>
  <si>
    <t>3.3.9*</t>
  </si>
  <si>
    <t>3.3.10*</t>
  </si>
  <si>
    <t>3.3.11*</t>
  </si>
  <si>
    <t>3.5  Other costs</t>
  </si>
  <si>
    <t>3.5.2*</t>
  </si>
  <si>
    <t>3.5.3*</t>
  </si>
  <si>
    <t>3.5.4*</t>
  </si>
  <si>
    <t>3.5.5*</t>
  </si>
  <si>
    <t>3.5.6*</t>
  </si>
  <si>
    <t>3.5.7*</t>
  </si>
  <si>
    <t>3.5.8*</t>
  </si>
  <si>
    <t>3.5.9*</t>
  </si>
  <si>
    <t>3.5.10*</t>
  </si>
  <si>
    <t>3.5.11*</t>
  </si>
  <si>
    <t>3.7.1</t>
  </si>
  <si>
    <t>3.7.2</t>
  </si>
  <si>
    <t>3.7.3</t>
  </si>
  <si>
    <t>3.7.6</t>
  </si>
  <si>
    <t>3.7.7</t>
  </si>
  <si>
    <t>3.7.4*</t>
  </si>
  <si>
    <t>3.7.5*</t>
  </si>
  <si>
    <t>3.7.8*</t>
  </si>
  <si>
    <t>3.7.9*</t>
  </si>
  <si>
    <t>3.7.10*</t>
  </si>
  <si>
    <t>3.7.11*</t>
  </si>
  <si>
    <t>3.7.12*</t>
  </si>
  <si>
    <t>3.7.13*</t>
  </si>
  <si>
    <t>3.7.14*</t>
  </si>
  <si>
    <t>Total overhead cost - Payment Milestone 2</t>
  </si>
  <si>
    <t>[Enter name, position, grade or role]</t>
  </si>
  <si>
    <r>
      <t xml:space="preserve">Position, grade or role within project
</t>
    </r>
    <r>
      <rPr>
        <sz val="12"/>
        <color theme="1"/>
        <rFont val="Arial"/>
        <family val="2"/>
      </rPr>
      <t>(Please state 'n/a' if the row is not required.)</t>
    </r>
  </si>
  <si>
    <r>
      <t xml:space="preserve">Item
</t>
    </r>
    <r>
      <rPr>
        <i/>
        <sz val="12"/>
        <color theme="1"/>
        <rFont val="Arial"/>
        <family val="2"/>
      </rPr>
      <t>(Please state 'n/a' if the row is not required.)</t>
    </r>
  </si>
  <si>
    <t>[Enter item name or description]</t>
  </si>
  <si>
    <r>
      <t xml:space="preserve">Sub-contractor company name
</t>
    </r>
    <r>
      <rPr>
        <i/>
        <sz val="12"/>
        <color theme="1"/>
        <rFont val="Arial"/>
        <family val="2"/>
      </rPr>
      <t>(Please state 'n/a' if the row is not required.)</t>
    </r>
  </si>
  <si>
    <t>[Enter sub-contractor company name]</t>
  </si>
  <si>
    <t>[Enter description]</t>
  </si>
  <si>
    <r>
      <t>Description of other cost</t>
    </r>
    <r>
      <rPr>
        <sz val="12"/>
        <color theme="1"/>
        <rFont val="Arial"/>
        <family val="2"/>
      </rPr>
      <t xml:space="preserve">
(Please state 'n/a' if the row is not required.)</t>
    </r>
  </si>
  <si>
    <r>
      <t xml:space="preserve">Description of travel cost and purpose of journey
</t>
    </r>
    <r>
      <rPr>
        <sz val="12"/>
        <color theme="1"/>
        <rFont val="Arial"/>
        <family val="2"/>
      </rPr>
      <t>(Please state 'n/a' if the row is not required.)</t>
    </r>
  </si>
  <si>
    <t>Please provide detail about your assumptions or any additional commentary on your other cost breakdown.  If none please state 'none.</t>
  </si>
  <si>
    <t>[Enter description of other cost]</t>
  </si>
  <si>
    <t>3.4.2*</t>
  </si>
  <si>
    <t>3.4.3*</t>
  </si>
  <si>
    <t>3.4.4*</t>
  </si>
  <si>
    <t>3.4.5*</t>
  </si>
  <si>
    <t>3.4.6*</t>
  </si>
  <si>
    <t>3.4.7*</t>
  </si>
  <si>
    <t>3.4.8*</t>
  </si>
  <si>
    <t>3.4.9*</t>
  </si>
  <si>
    <t>3.4.10*</t>
  </si>
  <si>
    <t>3.4.11*</t>
  </si>
  <si>
    <t>3.6.1</t>
  </si>
  <si>
    <t>3.6.2</t>
  </si>
  <si>
    <t>3.6.3</t>
  </si>
  <si>
    <t>3.6.4</t>
  </si>
  <si>
    <t>3.6.5</t>
  </si>
  <si>
    <t>3.6.6</t>
  </si>
  <si>
    <t>3.6.7</t>
  </si>
  <si>
    <t xml:space="preserve">Separate to internal project milestones or work packages,  key deliverables have been specified which must be received and approved prior to payment. These have been termed Payment Milestones.
Please provide anticipated dates for the submission to the Delivery Partner of deliverables listed under each Payment Milestone.
</t>
  </si>
  <si>
    <t>3.7  Finance and Milestone Payments</t>
  </si>
  <si>
    <t>Please confirm if funding has already been signed off or has been agreed in principle</t>
  </si>
  <si>
    <t>Companies House number:</t>
  </si>
  <si>
    <t>Name of company applying:</t>
  </si>
  <si>
    <t>[Companies House Number]</t>
  </si>
  <si>
    <t>Title of heat recovery opportunity/application:</t>
  </si>
  <si>
    <t>1.7*</t>
  </si>
  <si>
    <t>Please describe the heat and load profile of the source and how the potential heat for recovery has been calculated</t>
  </si>
  <si>
    <t>Please describe the heat and load profile of the sink and how the heat requirements have been calculated.</t>
  </si>
  <si>
    <t>Comments about data</t>
  </si>
  <si>
    <t>Assumptions behind, or sources of, the number entered
(if none please state 'none')</t>
  </si>
  <si>
    <t>Estimated total capital cost to implement the heat recovery opportunity</t>
  </si>
  <si>
    <t>Please provide a breakdown of all costs stated above</t>
  </si>
  <si>
    <t>Please describe below why you think the heat recovery project may or may not be applicable to other sites in your sector and sites in other sectors.</t>
  </si>
  <si>
    <t>Please describe below any factors that may affect the benefits of the heat recovery opportunity from being realised and how they may be overcome.</t>
  </si>
  <si>
    <t>4.1  Company Energy Use</t>
  </si>
  <si>
    <t>MWh</t>
  </si>
  <si>
    <t>Approximate current annual electricity consumption</t>
  </si>
  <si>
    <t>Approximate current annual fuel consumption</t>
  </si>
  <si>
    <t>4.2  Site Baseline Data</t>
  </si>
  <si>
    <t>4.2.12</t>
  </si>
  <si>
    <t>4.2.13</t>
  </si>
  <si>
    <t>4.3  Energy and cost data specific to the heat recovery project</t>
  </si>
  <si>
    <t>4.3.8</t>
  </si>
  <si>
    <t>4.3.11</t>
  </si>
  <si>
    <t>4.3.12*</t>
  </si>
  <si>
    <t>4.3.13*</t>
  </si>
  <si>
    <t>4.3.14</t>
  </si>
  <si>
    <t>4.3.15*</t>
  </si>
  <si>
    <t>4.3.16*</t>
  </si>
  <si>
    <t>4.3.17*</t>
  </si>
  <si>
    <t>4.4  Additional benefits associated with the heat recovery project</t>
  </si>
  <si>
    <t>4.5  Replicability of the heat recovery project at other sites</t>
  </si>
  <si>
    <t>4.6  Factors which may affect the benefits from the heat recovery opportunity</t>
  </si>
  <si>
    <t>4.7  Further information</t>
  </si>
  <si>
    <t>4.7.1*</t>
  </si>
  <si>
    <t>Objective of this worksheet:  To provide detailed information about energy flows, potential savings and key assumptions.</t>
  </si>
  <si>
    <t>Objective of this worksheet:  To provide a summary of the information submitted about the heat recovery opportunity and the projects for which funding is being sought.</t>
  </si>
  <si>
    <t>Objective of this worksheet:  For a person from the company to declare that the information submitted in this document and accompanying documents are accurate and true.</t>
  </si>
  <si>
    <t>6.2  Declaration that the information provided in this and accompanying documents are accurate and true.</t>
  </si>
  <si>
    <t>Name of authorised person completing the declaration</t>
  </si>
  <si>
    <t>[As given in Application Registration form]</t>
  </si>
  <si>
    <t>6.1  Additional information to be provided</t>
  </si>
  <si>
    <t>6.1.6*</t>
  </si>
  <si>
    <t>Breakdown of costs</t>
  </si>
  <si>
    <t>Click here to go back 
to the home page</t>
  </si>
  <si>
    <t xml:space="preserve">The BEIS Privacy Notice (PN) can be found following the link below and provides information about how your personal data will be processed. </t>
  </si>
  <si>
    <t>https://www.gov.uk/government/publications/industrial-heat-recovery-support-programme-guidance-and-application-forms/industrial-heat-recovery-support-programme-privacy-notice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</si>
</sst>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quot;£&quot;#,##0.00"/>
    <numFmt numFmtId="165" formatCode="&quot;£&quot;#,##0"/>
    <numFmt numFmtId="166" formatCode="#,##0.0000"/>
    <numFmt numFmtId="167" formatCode="0.0"/>
    <numFmt numFmtId="168" formatCode="#,##0.000"/>
    <numFmt numFmtId="169" formatCode="#,##0.0"/>
    <numFmt numFmtId="170" formatCode="0.0%"/>
    <numFmt numFmtId="171" formatCode="#,##0.00_ ;\-#,##0.00\ "/>
    <numFmt numFmtId="172" formatCode="0.00000"/>
    <numFmt numFmtId="173" formatCode="00000000"/>
  </numFmts>
  <fonts count="7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u/>
      <sz val="11"/>
      <color theme="10"/>
      <name val="Calibri"/>
      <family val="2"/>
      <scheme val="minor"/>
    </font>
    <font>
      <sz val="12"/>
      <color rgb="FFFF0000"/>
      <name val="Calibri"/>
      <family val="2"/>
      <scheme val="minor"/>
    </font>
    <font>
      <sz val="12"/>
      <color theme="1"/>
      <name val="Calibri"/>
      <family val="2"/>
      <scheme val="minor"/>
    </font>
    <font>
      <b/>
      <i/>
      <sz val="11"/>
      <color rgb="FFFF0000"/>
      <name val="Calibri"/>
      <family val="2"/>
      <scheme val="minor"/>
    </font>
    <font>
      <sz val="16"/>
      <color rgb="FFFF0000"/>
      <name val="Calibri"/>
      <family val="2"/>
      <scheme val="minor"/>
    </font>
    <font>
      <b/>
      <sz val="20"/>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i/>
      <sz val="12"/>
      <color theme="1"/>
      <name val="Arial"/>
      <family val="2"/>
    </font>
    <font>
      <sz val="11"/>
      <name val="Arial"/>
      <family val="2"/>
    </font>
    <font>
      <sz val="12"/>
      <name val="Arial"/>
      <family val="2"/>
    </font>
    <font>
      <b/>
      <i/>
      <sz val="11"/>
      <color rgb="FFFF0000"/>
      <name val="Arial"/>
      <family val="2"/>
    </font>
    <font>
      <b/>
      <sz val="12"/>
      <name val="Arial"/>
      <family val="2"/>
    </font>
    <font>
      <b/>
      <u/>
      <sz val="12"/>
      <name val="Arial"/>
      <family val="2"/>
    </font>
    <font>
      <b/>
      <sz val="24"/>
      <name val="Arial"/>
      <family val="2"/>
    </font>
    <font>
      <b/>
      <sz val="24"/>
      <color theme="1"/>
      <name val="Arial"/>
      <family val="2"/>
    </font>
    <font>
      <b/>
      <sz val="20"/>
      <color theme="1"/>
      <name val="Arial"/>
      <family val="2"/>
    </font>
    <font>
      <b/>
      <sz val="20"/>
      <color rgb="FFFF0000"/>
      <name val="Arial"/>
      <family val="2"/>
    </font>
    <font>
      <b/>
      <sz val="16"/>
      <color rgb="FFFF0000"/>
      <name val="Arial"/>
      <family val="2"/>
    </font>
    <font>
      <b/>
      <sz val="14"/>
      <color theme="1"/>
      <name val="Arial"/>
      <family val="2"/>
    </font>
    <font>
      <u/>
      <sz val="12"/>
      <color theme="10"/>
      <name val="Arial"/>
      <family val="2"/>
    </font>
    <font>
      <sz val="12"/>
      <color theme="1"/>
      <name val="Calibri"/>
      <family val="2"/>
    </font>
    <font>
      <vertAlign val="subscript"/>
      <sz val="12"/>
      <color theme="1"/>
      <name val="Arial"/>
      <family val="2"/>
    </font>
    <font>
      <b/>
      <sz val="28"/>
      <color rgb="FFFF0000"/>
      <name val="Arial"/>
      <family val="2"/>
    </font>
    <font>
      <b/>
      <sz val="11"/>
      <color theme="1"/>
      <name val="Calibri"/>
      <family val="2"/>
    </font>
    <font>
      <sz val="8"/>
      <color theme="1"/>
      <name val="Arial"/>
      <family val="2"/>
    </font>
    <font>
      <sz val="10"/>
      <color theme="1"/>
      <name val="Arial"/>
      <family val="2"/>
    </font>
    <font>
      <sz val="12"/>
      <color rgb="FFC00000"/>
      <name val="Arial"/>
      <family val="2"/>
    </font>
    <font>
      <sz val="12"/>
      <color theme="5" tint="-0.249977111117893"/>
      <name val="Arial"/>
      <family val="2"/>
    </font>
    <font>
      <sz val="11"/>
      <color rgb="FFFF0000"/>
      <name val="Calibri"/>
      <family val="2"/>
      <scheme val="minor"/>
    </font>
    <font>
      <sz val="12"/>
      <color rgb="FFFF0000"/>
      <name val="Arial"/>
      <family val="2"/>
    </font>
    <font>
      <b/>
      <sz val="9"/>
      <color theme="1"/>
      <name val="Arial"/>
      <family val="2"/>
    </font>
    <font>
      <b/>
      <sz val="22"/>
      <color theme="1"/>
      <name val="Arial"/>
      <family val="2"/>
    </font>
    <font>
      <b/>
      <u/>
      <sz val="14"/>
      <color theme="1"/>
      <name val="Arial"/>
      <family val="2"/>
    </font>
    <font>
      <sz val="12"/>
      <color rgb="FF0070C0"/>
      <name val="Arial"/>
      <family val="2"/>
    </font>
    <font>
      <b/>
      <i/>
      <sz val="12"/>
      <color theme="1"/>
      <name val="Arial"/>
      <family val="2"/>
    </font>
    <font>
      <b/>
      <u/>
      <sz val="16"/>
      <color theme="1"/>
      <name val="Arial"/>
      <family val="2"/>
    </font>
    <font>
      <sz val="12"/>
      <color theme="0"/>
      <name val="Arial"/>
      <family val="2"/>
    </font>
    <font>
      <b/>
      <i/>
      <u/>
      <sz val="12"/>
      <color theme="10"/>
      <name val="Arial"/>
      <family val="2"/>
    </font>
    <font>
      <i/>
      <sz val="11"/>
      <color rgb="FFFF0000"/>
      <name val="Arial"/>
      <family val="2"/>
    </font>
    <font>
      <b/>
      <i/>
      <sz val="12"/>
      <color rgb="FFFF0000"/>
      <name val="Arial"/>
      <family val="2"/>
    </font>
    <font>
      <sz val="10"/>
      <color theme="1"/>
      <name val="Calibri"/>
      <family val="2"/>
      <scheme val="minor"/>
    </font>
    <font>
      <sz val="12"/>
      <color theme="4" tint="-0.499984740745262"/>
      <name val="Arial"/>
      <family val="2"/>
    </font>
    <font>
      <u/>
      <sz val="12"/>
      <color rgb="FF0070C0"/>
      <name val="Arial"/>
      <family val="2"/>
    </font>
    <font>
      <b/>
      <i/>
      <sz val="16"/>
      <color rgb="FF0070C0"/>
      <name val="Arial"/>
      <family val="2"/>
    </font>
    <font>
      <b/>
      <i/>
      <sz val="12"/>
      <color rgb="FF0070C0"/>
      <name val="Arial"/>
      <family val="2"/>
    </font>
    <font>
      <sz val="11"/>
      <color theme="0" tint="-0.14999847407452621"/>
      <name val="Calibri"/>
      <family val="2"/>
      <scheme val="minor"/>
    </font>
    <font>
      <b/>
      <sz val="9"/>
      <color theme="0"/>
      <name val="Arial"/>
      <family val="2"/>
    </font>
    <font>
      <b/>
      <sz val="12"/>
      <color rgb="FFFF0000"/>
      <name val="Calibri"/>
      <family val="2"/>
      <scheme val="minor"/>
    </font>
    <font>
      <u/>
      <sz val="10"/>
      <color theme="1"/>
      <name val="Arial"/>
      <family val="2"/>
    </font>
    <font>
      <b/>
      <sz val="12"/>
      <color rgb="FF0070C0"/>
      <name val="Arial"/>
      <family val="2"/>
    </font>
    <font>
      <u/>
      <sz val="11"/>
      <color theme="1"/>
      <name val="Calibri"/>
      <family val="2"/>
      <scheme val="minor"/>
    </font>
    <font>
      <sz val="7"/>
      <name val="Arial"/>
      <family val="2"/>
    </font>
    <font>
      <sz val="8"/>
      <name val="Arial"/>
      <family val="2"/>
    </font>
    <font>
      <i/>
      <u/>
      <sz val="12"/>
      <color theme="10"/>
      <name val="Arial"/>
      <family val="2"/>
    </font>
    <font>
      <b/>
      <u/>
      <sz val="12"/>
      <color theme="4"/>
      <name val="Arial"/>
      <family val="2"/>
    </font>
    <font>
      <i/>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Dashed">
        <color theme="0" tint="-0.499984740745262"/>
      </left>
      <right/>
      <top style="mediumDashed">
        <color theme="0" tint="-0.499984740745262"/>
      </top>
      <bottom/>
      <diagonal/>
    </border>
    <border>
      <left/>
      <right/>
      <top style="mediumDashed">
        <color theme="0" tint="-0.499984740745262"/>
      </top>
      <bottom/>
      <diagonal/>
    </border>
    <border>
      <left/>
      <right style="mediumDashed">
        <color theme="0" tint="-0.499984740745262"/>
      </right>
      <top style="mediumDashed">
        <color theme="0" tint="-0.499984740745262"/>
      </top>
      <bottom/>
      <diagonal/>
    </border>
    <border>
      <left style="mediumDashed">
        <color theme="0" tint="-0.499984740745262"/>
      </left>
      <right/>
      <top/>
      <bottom/>
      <diagonal/>
    </border>
    <border>
      <left/>
      <right style="mediumDashed">
        <color theme="0" tint="-0.499984740745262"/>
      </right>
      <top/>
      <bottom/>
      <diagonal/>
    </border>
    <border>
      <left style="mediumDashed">
        <color theme="4" tint="0.39994506668294322"/>
      </left>
      <right/>
      <top/>
      <bottom/>
      <diagonal/>
    </border>
    <border>
      <left/>
      <right style="mediumDashed">
        <color theme="4" tint="0.39994506668294322"/>
      </right>
      <top/>
      <bottom/>
      <diagonal/>
    </border>
    <border>
      <left style="mediumDashed">
        <color theme="0" tint="-0.499984740745262"/>
      </left>
      <right/>
      <top/>
      <bottom style="mediumDashed">
        <color theme="0" tint="-0.499984740745262"/>
      </bottom>
      <diagonal/>
    </border>
    <border>
      <left/>
      <right/>
      <top/>
      <bottom style="mediumDashed">
        <color theme="0" tint="-0.499984740745262"/>
      </bottom>
      <diagonal/>
    </border>
    <border>
      <left/>
      <right style="mediumDashed">
        <color theme="0" tint="-0.499984740745262"/>
      </right>
      <top/>
      <bottom style="mediumDashed">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bottom/>
      <diagonal/>
    </border>
    <border>
      <left/>
      <right style="thin">
        <color theme="0" tint="-0.34998626667073579"/>
      </right>
      <top/>
      <bottom/>
      <diagonal/>
    </border>
    <border>
      <left style="mediumDashed">
        <color theme="4" tint="0.39994506668294322"/>
      </left>
      <right/>
      <top style="mediumDashed">
        <color theme="4" tint="0.39991454817346722"/>
      </top>
      <bottom/>
      <diagonal/>
    </border>
    <border>
      <left/>
      <right/>
      <top style="mediumDashed">
        <color theme="4" tint="0.39991454817346722"/>
      </top>
      <bottom/>
      <diagonal/>
    </border>
    <border>
      <left/>
      <right style="mediumDashed">
        <color theme="4" tint="0.39994506668294322"/>
      </right>
      <top style="mediumDashed">
        <color theme="4" tint="0.39991454817346722"/>
      </top>
      <bottom/>
      <diagonal/>
    </border>
    <border>
      <left style="mediumDashed">
        <color theme="4" tint="0.39994506668294322"/>
      </left>
      <right/>
      <top/>
      <bottom style="mediumDashed">
        <color theme="4" tint="0.39991454817346722"/>
      </bottom>
      <diagonal/>
    </border>
    <border>
      <left/>
      <right/>
      <top/>
      <bottom style="mediumDashed">
        <color theme="4" tint="0.39991454817346722"/>
      </bottom>
      <diagonal/>
    </border>
    <border>
      <left/>
      <right style="mediumDashed">
        <color theme="4" tint="0.39994506668294322"/>
      </right>
      <top/>
      <bottom style="mediumDashed">
        <color theme="4" tint="0.3999145481734672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9" fontId="5" fillId="0" borderId="0" applyFont="0" applyFill="0" applyBorder="0" applyAlignment="0" applyProtection="0"/>
    <xf numFmtId="0" fontId="11" fillId="0" borderId="0" applyNumberFormat="0" applyFill="0" applyBorder="0" applyAlignment="0" applyProtection="0"/>
    <xf numFmtId="0" fontId="4" fillId="0" borderId="0"/>
    <xf numFmtId="43" fontId="5" fillId="0" borderId="0" applyFont="0" applyFill="0" applyBorder="0" applyAlignment="0" applyProtection="0"/>
    <xf numFmtId="0" fontId="1" fillId="0" borderId="0"/>
  </cellStyleXfs>
  <cellXfs count="598">
    <xf numFmtId="0" fontId="0" fillId="0" borderId="0" xfId="0"/>
    <xf numFmtId="0" fontId="0" fillId="0" borderId="0" xfId="0" applyAlignment="1">
      <alignment wrapText="1"/>
    </xf>
    <xf numFmtId="0" fontId="0" fillId="0" borderId="0" xfId="0" applyFill="1" applyBorder="1"/>
    <xf numFmtId="0" fontId="0" fillId="0" borderId="0" xfId="0" applyFill="1"/>
    <xf numFmtId="0" fontId="0" fillId="2" borderId="0" xfId="0" applyFill="1"/>
    <xf numFmtId="0" fontId="7" fillId="0" borderId="0" xfId="0" applyFont="1" applyFill="1"/>
    <xf numFmtId="0" fontId="17" fillId="2" borderId="0" xfId="0" applyFont="1" applyFill="1"/>
    <xf numFmtId="0" fontId="19" fillId="2" borderId="0" xfId="0" applyFont="1" applyFill="1"/>
    <xf numFmtId="0" fontId="19" fillId="2" borderId="1" xfId="0" applyFont="1" applyFill="1" applyBorder="1"/>
    <xf numFmtId="0" fontId="18" fillId="2" borderId="0" xfId="0" applyFont="1" applyFill="1"/>
    <xf numFmtId="0" fontId="20" fillId="2" borderId="0" xfId="0" applyFont="1" applyFill="1"/>
    <xf numFmtId="0" fontId="25" fillId="2" borderId="0" xfId="0" applyFont="1" applyFill="1" applyBorder="1" applyAlignment="1">
      <alignment horizontal="left"/>
    </xf>
    <xf numFmtId="0" fontId="17" fillId="2" borderId="0" xfId="0" applyFont="1" applyFill="1" applyBorder="1"/>
    <xf numFmtId="0" fontId="20" fillId="2" borderId="5" xfId="0" applyFont="1" applyFill="1" applyBorder="1" applyAlignment="1">
      <alignment horizontal="center" wrapText="1"/>
    </xf>
    <xf numFmtId="0" fontId="19" fillId="2" borderId="0" xfId="0" applyFont="1" applyFill="1" applyBorder="1"/>
    <xf numFmtId="165" fontId="19" fillId="2" borderId="0" xfId="0" applyNumberFormat="1" applyFont="1" applyFill="1" applyBorder="1"/>
    <xf numFmtId="0" fontId="20" fillId="2" borderId="0" xfId="0" applyFont="1" applyFill="1" applyBorder="1"/>
    <xf numFmtId="0" fontId="20" fillId="2" borderId="1" xfId="0" applyFont="1" applyFill="1" applyBorder="1"/>
    <xf numFmtId="0" fontId="9" fillId="0" borderId="0" xfId="0" applyFont="1" applyAlignment="1">
      <alignment vertical="center"/>
    </xf>
    <xf numFmtId="164" fontId="19" fillId="2" borderId="1" xfId="0" applyNumberFormat="1" applyFont="1" applyFill="1" applyBorder="1"/>
    <xf numFmtId="2" fontId="19" fillId="2" borderId="1" xfId="0" applyNumberFormat="1" applyFont="1" applyFill="1" applyBorder="1"/>
    <xf numFmtId="165" fontId="19" fillId="2" borderId="1" xfId="0" applyNumberFormat="1" applyFont="1" applyFill="1" applyBorder="1"/>
    <xf numFmtId="0" fontId="37" fillId="2" borderId="0" xfId="0" applyFont="1" applyFill="1"/>
    <xf numFmtId="167" fontId="24"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165" fontId="24" fillId="2" borderId="1" xfId="0" applyNumberFormat="1" applyFont="1" applyFill="1" applyBorder="1" applyAlignment="1" applyProtection="1">
      <alignment vertical="center" wrapText="1"/>
    </xf>
    <xf numFmtId="3" fontId="24" fillId="2" borderId="1" xfId="0" applyNumberFormat="1" applyFont="1" applyFill="1" applyBorder="1" applyAlignment="1" applyProtection="1">
      <alignment vertical="center" wrapText="1"/>
    </xf>
    <xf numFmtId="0" fontId="31" fillId="2" borderId="0" xfId="0" applyFont="1" applyFill="1" applyAlignment="1" applyProtection="1">
      <alignment horizontal="left" vertical="center"/>
    </xf>
    <xf numFmtId="0" fontId="32" fillId="0" borderId="0" xfId="0" applyFont="1" applyProtection="1"/>
    <xf numFmtId="0" fontId="0" fillId="0" borderId="0" xfId="0" applyProtection="1"/>
    <xf numFmtId="0" fontId="7" fillId="0" borderId="0" xfId="0" applyFont="1" applyAlignment="1" applyProtection="1">
      <alignment wrapText="1"/>
    </xf>
    <xf numFmtId="0" fontId="11" fillId="0" borderId="0" xfId="2" applyAlignment="1" applyProtection="1">
      <alignment horizontal="left" vertical="center"/>
    </xf>
    <xf numFmtId="0" fontId="7" fillId="0" borderId="0" xfId="0" applyFont="1" applyProtection="1"/>
    <xf numFmtId="0" fontId="0" fillId="0" borderId="0" xfId="0" applyAlignment="1" applyProtection="1">
      <alignment wrapText="1"/>
    </xf>
    <xf numFmtId="0" fontId="0" fillId="0" borderId="0" xfId="0" applyAlignment="1" applyProtection="1">
      <alignment horizontal="left"/>
    </xf>
    <xf numFmtId="0" fontId="0" fillId="0" borderId="0" xfId="0" applyAlignment="1" applyProtection="1">
      <alignment horizontal="left" vertical="center"/>
    </xf>
    <xf numFmtId="0" fontId="0" fillId="0" borderId="0" xfId="0" applyFont="1" applyBorder="1" applyAlignment="1" applyProtection="1">
      <alignment horizontal="left" wrapText="1"/>
    </xf>
    <xf numFmtId="0" fontId="10" fillId="0" borderId="0" xfId="0" applyFont="1" applyProtection="1"/>
    <xf numFmtId="0" fontId="0" fillId="0" borderId="0" xfId="0" applyFont="1" applyBorder="1" applyAlignment="1" applyProtection="1">
      <alignment horizontal="center" wrapText="1"/>
    </xf>
    <xf numFmtId="0" fontId="0" fillId="0" borderId="0" xfId="0" applyAlignment="1" applyProtection="1">
      <alignment horizontal="left" vertical="center" wrapText="1"/>
    </xf>
    <xf numFmtId="0" fontId="0" fillId="0" borderId="0" xfId="0" applyFont="1" applyBorder="1" applyAlignment="1" applyProtection="1">
      <alignment horizontal="left" vertical="center" wrapText="1"/>
    </xf>
    <xf numFmtId="9" fontId="24" fillId="2" borderId="1" xfId="1" applyFont="1" applyFill="1" applyBorder="1" applyAlignment="1" applyProtection="1">
      <alignment vertical="center" wrapText="1"/>
    </xf>
    <xf numFmtId="0" fontId="16" fillId="2" borderId="0" xfId="0" applyFont="1" applyFill="1" applyProtection="1"/>
    <xf numFmtId="0" fontId="0" fillId="2" borderId="0" xfId="0" applyFill="1" applyProtection="1"/>
    <xf numFmtId="0" fontId="14" fillId="2" borderId="0" xfId="0" applyFont="1" applyFill="1" applyBorder="1" applyProtection="1"/>
    <xf numFmtId="0" fontId="0" fillId="2" borderId="0" xfId="0" applyFill="1" applyBorder="1" applyProtection="1"/>
    <xf numFmtId="0" fontId="8" fillId="2" borderId="0" xfId="0" applyFont="1" applyFill="1" applyProtection="1"/>
    <xf numFmtId="0" fontId="34" fillId="2" borderId="0" xfId="2" applyFont="1" applyFill="1" applyProtection="1"/>
    <xf numFmtId="0" fontId="12" fillId="2" borderId="0" xfId="0" applyFont="1" applyFill="1" applyAlignment="1" applyProtection="1">
      <alignment vertical="center"/>
    </xf>
    <xf numFmtId="0" fontId="19" fillId="2" borderId="0" xfId="0" applyFont="1" applyFill="1" applyProtection="1"/>
    <xf numFmtId="0" fontId="15" fillId="2" borderId="0" xfId="0" applyFont="1" applyFill="1" applyAlignment="1" applyProtection="1">
      <alignment vertical="center" wrapText="1"/>
    </xf>
    <xf numFmtId="0" fontId="27" fillId="2" borderId="0" xfId="0" applyFont="1" applyFill="1" applyBorder="1" applyAlignment="1" applyProtection="1">
      <alignment vertical="center"/>
    </xf>
    <xf numFmtId="0" fontId="8" fillId="2" borderId="0" xfId="0" applyFont="1" applyFill="1" applyAlignment="1" applyProtection="1">
      <alignment wrapText="1"/>
    </xf>
    <xf numFmtId="0" fontId="0" fillId="2" borderId="0" xfId="0" applyFill="1" applyAlignment="1" applyProtection="1">
      <alignment wrapText="1"/>
    </xf>
    <xf numFmtId="0" fontId="26" fillId="2" borderId="0"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21" fillId="2" borderId="0" xfId="0" applyFont="1" applyFill="1" applyBorder="1" applyAlignment="1" applyProtection="1">
      <alignment horizontal="left" vertical="center"/>
    </xf>
    <xf numFmtId="167" fontId="24" fillId="2" borderId="0" xfId="1" applyNumberFormat="1" applyFont="1" applyFill="1" applyBorder="1" applyAlignment="1" applyProtection="1">
      <alignment vertical="center" wrapText="1"/>
    </xf>
    <xf numFmtId="0" fontId="24" fillId="2" borderId="0" xfId="0" applyNumberFormat="1" applyFont="1" applyFill="1" applyBorder="1" applyAlignment="1" applyProtection="1">
      <alignment vertical="center" wrapText="1"/>
    </xf>
    <xf numFmtId="0" fontId="6" fillId="2" borderId="0" xfId="0" applyFont="1" applyFill="1" applyProtection="1"/>
    <xf numFmtId="0" fontId="20" fillId="2" borderId="0" xfId="0" applyFont="1" applyFill="1" applyAlignment="1" applyProtection="1">
      <alignment horizontal="right"/>
    </xf>
    <xf numFmtId="0" fontId="28" fillId="2" borderId="0" xfId="0" applyFont="1" applyFill="1" applyAlignment="1" applyProtection="1">
      <alignment horizontal="left" vertical="center"/>
    </xf>
    <xf numFmtId="0" fontId="11" fillId="2" borderId="0" xfId="2" applyFill="1" applyProtection="1"/>
    <xf numFmtId="0" fontId="19" fillId="2" borderId="0" xfId="0" applyFont="1" applyFill="1" applyBorder="1" applyAlignment="1" applyProtection="1">
      <alignment vertical="center"/>
    </xf>
    <xf numFmtId="0" fontId="20" fillId="2" borderId="0" xfId="0" applyFont="1" applyFill="1" applyProtection="1"/>
    <xf numFmtId="0" fontId="19" fillId="2" borderId="0" xfId="0" applyFont="1" applyFill="1" applyAlignment="1" applyProtection="1">
      <alignment vertical="center"/>
    </xf>
    <xf numFmtId="0" fontId="19" fillId="2" borderId="0" xfId="0" applyFont="1" applyFill="1" applyAlignment="1" applyProtection="1">
      <alignment vertical="center" wrapText="1"/>
    </xf>
    <xf numFmtId="0" fontId="17" fillId="2" borderId="0" xfId="0" applyFont="1" applyFill="1" applyProtection="1"/>
    <xf numFmtId="0" fontId="17" fillId="2" borderId="0" xfId="0" applyFont="1" applyFill="1" applyBorder="1" applyProtection="1"/>
    <xf numFmtId="0" fontId="16" fillId="2" borderId="0" xfId="0" applyFont="1" applyFill="1" applyAlignment="1" applyProtection="1">
      <alignment vertical="center"/>
    </xf>
    <xf numFmtId="0" fontId="24" fillId="2" borderId="0"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2" borderId="0" xfId="0" applyFont="1" applyFill="1" applyAlignment="1" applyProtection="1">
      <alignment vertical="center"/>
    </xf>
    <xf numFmtId="0" fontId="19" fillId="2" borderId="0" xfId="0" applyFont="1" applyFill="1" applyBorder="1" applyProtection="1"/>
    <xf numFmtId="0" fontId="19" fillId="2" borderId="0" xfId="0" applyFont="1" applyFill="1" applyAlignment="1" applyProtection="1">
      <alignment horizontal="left"/>
    </xf>
    <xf numFmtId="0" fontId="19" fillId="2" borderId="0" xfId="0" applyFont="1" applyFill="1" applyAlignment="1" applyProtection="1">
      <alignment vertical="top"/>
    </xf>
    <xf numFmtId="0" fontId="20" fillId="2" borderId="0" xfId="0" applyFont="1" applyFill="1" applyBorder="1" applyProtection="1"/>
    <xf numFmtId="0" fontId="20" fillId="2" borderId="0" xfId="0" applyFont="1" applyFill="1" applyAlignment="1" applyProtection="1"/>
    <xf numFmtId="0" fontId="20" fillId="2" borderId="0" xfId="0" applyFont="1" applyFill="1" applyAlignment="1" applyProtection="1">
      <alignment horizontal="center" vertical="center"/>
    </xf>
    <xf numFmtId="0" fontId="19" fillId="2" borderId="2" xfId="0" applyFont="1" applyFill="1" applyBorder="1" applyAlignment="1" applyProtection="1">
      <alignment horizontal="right"/>
    </xf>
    <xf numFmtId="3" fontId="19" fillId="2" borderId="0" xfId="0" applyNumberFormat="1" applyFont="1" applyFill="1" applyBorder="1" applyAlignment="1" applyProtection="1">
      <alignment horizontal="center"/>
    </xf>
    <xf numFmtId="0" fontId="17" fillId="2" borderId="0" xfId="0" applyFont="1" applyFill="1" applyBorder="1" applyAlignment="1" applyProtection="1"/>
    <xf numFmtId="0" fontId="0" fillId="0" borderId="0" xfId="0" quotePrefix="1" applyAlignment="1" applyProtection="1">
      <alignment wrapText="1"/>
    </xf>
    <xf numFmtId="0" fontId="41" fillId="2" borderId="0" xfId="0" applyFont="1" applyFill="1" applyAlignment="1" applyProtection="1">
      <alignment horizontal="right" indent="1"/>
    </xf>
    <xf numFmtId="0" fontId="42" fillId="2" borderId="0" xfId="0" applyFont="1" applyFill="1" applyProtection="1"/>
    <xf numFmtId="0" fontId="44" fillId="2" borderId="0" xfId="0" applyFont="1" applyFill="1" applyProtection="1"/>
    <xf numFmtId="164" fontId="19" fillId="2" borderId="0" xfId="0" applyNumberFormat="1" applyFont="1" applyFill="1" applyBorder="1" applyProtection="1"/>
    <xf numFmtId="0" fontId="19" fillId="2" borderId="0" xfId="3" applyFont="1" applyFill="1" applyProtection="1"/>
    <xf numFmtId="0" fontId="19" fillId="2" borderId="0" xfId="3" applyFont="1" applyFill="1" applyAlignment="1" applyProtection="1">
      <alignment horizontal="center" vertical="center"/>
    </xf>
    <xf numFmtId="0" fontId="20" fillId="2" borderId="0" xfId="3" applyFont="1" applyFill="1" applyAlignment="1" applyProtection="1">
      <alignment horizontal="right" vertical="top"/>
    </xf>
    <xf numFmtId="0" fontId="19" fillId="0" borderId="0" xfId="3" applyFont="1" applyProtection="1"/>
    <xf numFmtId="0" fontId="20" fillId="2" borderId="0" xfId="3" applyFont="1" applyFill="1" applyProtection="1"/>
    <xf numFmtId="0" fontId="29" fillId="2" borderId="0" xfId="3" applyFont="1" applyFill="1" applyProtection="1"/>
    <xf numFmtId="0" fontId="20" fillId="0" borderId="0" xfId="3" applyFont="1" applyProtection="1"/>
    <xf numFmtId="0" fontId="30" fillId="2" borderId="0" xfId="3" applyFont="1" applyFill="1" applyProtection="1"/>
    <xf numFmtId="0" fontId="20" fillId="2" borderId="0" xfId="3" applyFont="1" applyFill="1" applyAlignment="1" applyProtection="1">
      <alignment vertical="top"/>
    </xf>
    <xf numFmtId="0" fontId="20" fillId="2" borderId="0" xfId="3" applyFont="1" applyFill="1" applyAlignment="1" applyProtection="1">
      <alignment horizontal="left" vertical="center"/>
    </xf>
    <xf numFmtId="0" fontId="4" fillId="2" borderId="0" xfId="3" applyFill="1"/>
    <xf numFmtId="0" fontId="4" fillId="2" borderId="0" xfId="3" applyFill="1" applyAlignment="1">
      <alignment horizontal="center" vertical="center"/>
    </xf>
    <xf numFmtId="0" fontId="45" fillId="2" borderId="0" xfId="3" applyFont="1" applyFill="1" applyAlignment="1">
      <alignment horizontal="right" vertical="top"/>
    </xf>
    <xf numFmtId="0" fontId="4" fillId="0" borderId="0" xfId="3"/>
    <xf numFmtId="0" fontId="29" fillId="2" borderId="0" xfId="3" applyFont="1" applyFill="1" applyAlignment="1">
      <alignment horizontal="left" indent="22"/>
    </xf>
    <xf numFmtId="0" fontId="29" fillId="2" borderId="0" xfId="3" applyFont="1" applyFill="1"/>
    <xf numFmtId="0" fontId="7" fillId="0" borderId="0" xfId="3" applyFont="1"/>
    <xf numFmtId="0" fontId="46" fillId="2" borderId="0" xfId="3" applyFont="1" applyFill="1" applyAlignment="1" applyProtection="1">
      <alignment horizontal="left" indent="22"/>
    </xf>
    <xf numFmtId="0" fontId="30" fillId="2" borderId="0" xfId="3" applyFont="1" applyFill="1"/>
    <xf numFmtId="0" fontId="4" fillId="2" borderId="0" xfId="3" applyFill="1" applyProtection="1"/>
    <xf numFmtId="0" fontId="21" fillId="2" borderId="0" xfId="3" applyFont="1" applyFill="1" applyAlignment="1" applyProtection="1">
      <alignment horizontal="center" vertical="top"/>
    </xf>
    <xf numFmtId="0" fontId="19" fillId="2" borderId="0" xfId="3" applyFont="1" applyFill="1" applyAlignment="1" applyProtection="1">
      <alignment vertical="top"/>
    </xf>
    <xf numFmtId="0" fontId="19" fillId="3" borderId="1" xfId="3" applyFont="1" applyFill="1" applyBorder="1" applyAlignment="1" applyProtection="1">
      <alignment vertical="top" wrapText="1"/>
    </xf>
    <xf numFmtId="0" fontId="19" fillId="2" borderId="0" xfId="3" applyFont="1" applyFill="1" applyAlignment="1" applyProtection="1">
      <alignment vertical="top" wrapText="1"/>
    </xf>
    <xf numFmtId="0" fontId="19" fillId="2" borderId="0" xfId="3" applyFont="1" applyFill="1" applyBorder="1" applyAlignment="1" applyProtection="1">
      <alignment vertical="top" wrapText="1"/>
    </xf>
    <xf numFmtId="0" fontId="19" fillId="2" borderId="1" xfId="3" applyFont="1" applyFill="1" applyBorder="1" applyAlignment="1" applyProtection="1">
      <alignment vertical="top" wrapText="1"/>
    </xf>
    <xf numFmtId="0" fontId="33" fillId="2" borderId="0" xfId="3" applyFont="1" applyFill="1" applyAlignment="1" applyProtection="1">
      <alignment horizontal="left" vertical="center"/>
    </xf>
    <xf numFmtId="0" fontId="40" fillId="2" borderId="0" xfId="3" applyFont="1" applyFill="1" applyAlignment="1" applyProtection="1">
      <alignment horizontal="center" vertical="center"/>
    </xf>
    <xf numFmtId="0" fontId="4" fillId="0" borderId="0" xfId="3" applyAlignment="1">
      <alignment horizontal="center"/>
    </xf>
    <xf numFmtId="0" fontId="38" fillId="0" borderId="0" xfId="3" applyFont="1" applyAlignment="1">
      <alignment horizontal="center"/>
    </xf>
    <xf numFmtId="17" fontId="4" fillId="0" borderId="0" xfId="3" applyNumberFormat="1" applyAlignment="1">
      <alignment horizontal="center"/>
    </xf>
    <xf numFmtId="0" fontId="38" fillId="5" borderId="1" xfId="3" applyFont="1" applyFill="1" applyBorder="1" applyAlignment="1">
      <alignment horizontal="center" vertical="center"/>
    </xf>
    <xf numFmtId="0" fontId="38" fillId="5" borderId="1" xfId="3" applyFont="1" applyFill="1" applyBorder="1" applyAlignment="1">
      <alignment vertical="center"/>
    </xf>
    <xf numFmtId="0" fontId="4" fillId="5" borderId="1" xfId="3" applyFill="1" applyBorder="1" applyAlignment="1">
      <alignment horizontal="center" vertical="center" wrapText="1"/>
    </xf>
    <xf numFmtId="0" fontId="4" fillId="5" borderId="1" xfId="3" applyFill="1" applyBorder="1" applyAlignment="1">
      <alignment horizontal="left" vertical="center" wrapText="1"/>
    </xf>
    <xf numFmtId="0" fontId="4" fillId="0" borderId="0" xfId="3" applyAlignment="1">
      <alignment horizontal="center" vertical="center"/>
    </xf>
    <xf numFmtId="0" fontId="19" fillId="6" borderId="1" xfId="3" applyFont="1" applyFill="1" applyBorder="1" applyAlignment="1" applyProtection="1">
      <alignment vertical="top" wrapText="1"/>
    </xf>
    <xf numFmtId="0" fontId="19" fillId="2" borderId="0" xfId="3" applyFont="1" applyFill="1" applyAlignment="1" applyProtection="1">
      <alignment vertical="center" wrapText="1"/>
    </xf>
    <xf numFmtId="0" fontId="9" fillId="2" borderId="0" xfId="0" applyFont="1" applyFill="1" applyAlignment="1">
      <alignment vertical="center"/>
    </xf>
    <xf numFmtId="0" fontId="47" fillId="2" borderId="0" xfId="3" applyFont="1" applyFill="1" applyAlignment="1" applyProtection="1">
      <alignment horizontal="center"/>
    </xf>
    <xf numFmtId="0" fontId="19" fillId="2" borderId="0" xfId="3" applyFont="1" applyFill="1" applyAlignment="1" applyProtection="1"/>
    <xf numFmtId="0" fontId="19" fillId="2" borderId="0" xfId="3" applyFont="1" applyFill="1" applyAlignment="1" applyProtection="1">
      <alignment horizontal="right"/>
    </xf>
    <xf numFmtId="0" fontId="19" fillId="2" borderId="0" xfId="3" applyFont="1" applyFill="1" applyAlignment="1" applyProtection="1">
      <alignment horizontal="right" vertical="top" indent="1"/>
    </xf>
    <xf numFmtId="0" fontId="49" fillId="2" borderId="0" xfId="0" applyFont="1" applyFill="1" applyBorder="1" applyAlignment="1" applyProtection="1">
      <alignment vertical="center"/>
    </xf>
    <xf numFmtId="0" fontId="19" fillId="2" borderId="0" xfId="3" applyFont="1" applyFill="1" applyAlignment="1" applyProtection="1">
      <alignment horizontal="left" vertical="center" wrapText="1"/>
    </xf>
    <xf numFmtId="0" fontId="14" fillId="2" borderId="0" xfId="0" applyFont="1" applyFill="1" applyBorder="1" applyAlignment="1" applyProtection="1">
      <alignment horizontal="center"/>
    </xf>
    <xf numFmtId="0" fontId="19" fillId="2" borderId="0" xfId="0" applyFont="1" applyFill="1" applyBorder="1" applyAlignment="1" applyProtection="1">
      <alignment vertical="top" wrapText="1"/>
    </xf>
    <xf numFmtId="0" fontId="50" fillId="2" borderId="0" xfId="3" applyFont="1" applyFill="1" applyAlignment="1" applyProtection="1"/>
    <xf numFmtId="0" fontId="19" fillId="0" borderId="0" xfId="0" applyFont="1" applyAlignment="1">
      <alignment vertical="center"/>
    </xf>
    <xf numFmtId="0" fontId="24" fillId="2" borderId="0" xfId="0" applyFont="1" applyFill="1" applyBorder="1" applyAlignment="1" applyProtection="1">
      <alignment horizontal="left"/>
    </xf>
    <xf numFmtId="0" fontId="19" fillId="2" borderId="0" xfId="0" applyFont="1" applyFill="1" applyBorder="1" applyAlignment="1" applyProtection="1"/>
    <xf numFmtId="0" fontId="24" fillId="2" borderId="0" xfId="0" applyFont="1" applyFill="1" applyBorder="1" applyAlignment="1" applyProtection="1">
      <alignment vertical="top" wrapText="1"/>
    </xf>
    <xf numFmtId="0" fontId="24" fillId="2" borderId="0" xfId="0" applyFont="1" applyFill="1" applyBorder="1" applyAlignment="1" applyProtection="1">
      <alignment vertical="top"/>
    </xf>
    <xf numFmtId="0" fontId="24" fillId="2" borderId="0" xfId="0" applyFont="1" applyFill="1" applyBorder="1" applyAlignment="1" applyProtection="1"/>
    <xf numFmtId="0" fontId="49" fillId="2" borderId="0" xfId="0" applyFont="1" applyFill="1" applyBorder="1" applyAlignment="1" applyProtection="1"/>
    <xf numFmtId="0" fontId="16" fillId="2" borderId="0" xfId="0" applyFont="1" applyFill="1" applyAlignment="1" applyProtection="1"/>
    <xf numFmtId="0" fontId="24" fillId="2" borderId="0" xfId="0" applyFont="1" applyFill="1" applyBorder="1" applyAlignment="1" applyProtection="1">
      <alignment wrapText="1"/>
    </xf>
    <xf numFmtId="0" fontId="14" fillId="2" borderId="0" xfId="0" applyFont="1" applyFill="1" applyBorder="1" applyAlignment="1" applyProtection="1"/>
    <xf numFmtId="0" fontId="17" fillId="2" borderId="0" xfId="0" applyFont="1" applyFill="1" applyAlignment="1" applyProtection="1"/>
    <xf numFmtId="0" fontId="19" fillId="2" borderId="0" xfId="3" applyFont="1" applyFill="1" applyBorder="1" applyAlignment="1" applyProtection="1">
      <alignment horizontal="center"/>
    </xf>
    <xf numFmtId="0" fontId="19" fillId="2" borderId="0" xfId="3" applyFont="1" applyFill="1" applyAlignment="1" applyProtection="1">
      <alignment vertical="center"/>
    </xf>
    <xf numFmtId="0" fontId="27" fillId="2" borderId="0" xfId="3" applyFont="1" applyFill="1" applyAlignment="1" applyProtection="1">
      <alignment horizontal="left" vertical="center"/>
    </xf>
    <xf numFmtId="0" fontId="17" fillId="2" borderId="0" xfId="0" applyFont="1" applyFill="1" applyBorder="1" applyAlignment="1" applyProtection="1">
      <alignment horizontal="center"/>
    </xf>
    <xf numFmtId="0" fontId="21" fillId="2" borderId="0" xfId="0" applyFont="1" applyFill="1" applyBorder="1" applyAlignment="1" applyProtection="1">
      <alignment vertical="center" wrapText="1"/>
    </xf>
    <xf numFmtId="0" fontId="21" fillId="2" borderId="0" xfId="0" applyFont="1" applyFill="1" applyBorder="1" applyAlignment="1" applyProtection="1">
      <alignment vertical="center"/>
    </xf>
    <xf numFmtId="0" fontId="33" fillId="2" borderId="0" xfId="0" applyFont="1" applyFill="1" applyBorder="1" applyAlignment="1" applyProtection="1">
      <alignment vertical="center"/>
    </xf>
    <xf numFmtId="0" fontId="20" fillId="2" borderId="0" xfId="0" applyFont="1" applyFill="1" applyBorder="1" applyAlignment="1" applyProtection="1">
      <alignment horizontal="left" vertical="center" wrapText="1"/>
    </xf>
    <xf numFmtId="0" fontId="3" fillId="0" borderId="0" xfId="3" applyFont="1" applyAlignment="1">
      <alignment horizontal="center"/>
    </xf>
    <xf numFmtId="17" fontId="3" fillId="0" borderId="0" xfId="3" applyNumberFormat="1" applyFont="1" applyAlignment="1">
      <alignment horizontal="center"/>
    </xf>
    <xf numFmtId="17" fontId="19" fillId="3" borderId="1" xfId="0" applyNumberFormat="1" applyFont="1" applyFill="1" applyBorder="1" applyAlignment="1" applyProtection="1">
      <alignment horizontal="center" vertical="center" wrapText="1"/>
    </xf>
    <xf numFmtId="0" fontId="19" fillId="2" borderId="28" xfId="0" applyFont="1" applyFill="1" applyBorder="1" applyAlignment="1" applyProtection="1">
      <alignment horizontal="right" vertical="center"/>
    </xf>
    <xf numFmtId="0" fontId="19" fillId="2" borderId="41" xfId="0" applyFont="1" applyFill="1" applyBorder="1" applyAlignment="1" applyProtection="1">
      <alignment vertical="center"/>
    </xf>
    <xf numFmtId="166" fontId="19" fillId="2" borderId="1" xfId="0" applyNumberFormat="1" applyFont="1" applyFill="1" applyBorder="1" applyAlignment="1" applyProtection="1">
      <alignment horizontal="center" vertical="center"/>
    </xf>
    <xf numFmtId="168" fontId="19" fillId="2" borderId="1" xfId="0" applyNumberFormat="1" applyFont="1" applyFill="1" applyBorder="1" applyAlignment="1" applyProtection="1">
      <alignment horizontal="center" vertical="center"/>
    </xf>
    <xf numFmtId="0" fontId="19" fillId="2" borderId="45" xfId="0" applyFont="1" applyFill="1" applyBorder="1" applyAlignment="1" applyProtection="1">
      <alignment vertical="center"/>
    </xf>
    <xf numFmtId="3" fontId="19" fillId="2" borderId="1" xfId="0" applyNumberFormat="1" applyFont="1" applyFill="1" applyBorder="1" applyAlignment="1" applyProtection="1">
      <alignment horizontal="center" vertical="center"/>
    </xf>
    <xf numFmtId="0" fontId="20" fillId="2" borderId="0" xfId="0" applyFont="1" applyFill="1" applyBorder="1" applyAlignment="1" applyProtection="1"/>
    <xf numFmtId="0" fontId="19" fillId="2" borderId="6" xfId="0" applyFont="1" applyFill="1" applyBorder="1" applyAlignment="1" applyProtection="1"/>
    <xf numFmtId="0" fontId="19" fillId="2" borderId="48" xfId="0" applyFont="1" applyFill="1" applyBorder="1" applyAlignment="1" applyProtection="1">
      <alignment horizontal="right"/>
    </xf>
    <xf numFmtId="0" fontId="19" fillId="2" borderId="41" xfId="0" applyFont="1" applyFill="1" applyBorder="1" applyAlignment="1" applyProtection="1">
      <alignment horizontal="right"/>
    </xf>
    <xf numFmtId="170" fontId="19" fillId="2" borderId="1" xfId="1" applyNumberFormat="1" applyFont="1" applyFill="1" applyBorder="1" applyAlignment="1" applyProtection="1">
      <alignment horizontal="center" vertical="center"/>
    </xf>
    <xf numFmtId="165" fontId="24" fillId="0" borderId="1" xfId="0" applyNumberFormat="1" applyFont="1" applyFill="1" applyBorder="1" applyAlignment="1" applyProtection="1">
      <alignment horizontal="center" vertical="center"/>
    </xf>
    <xf numFmtId="0" fontId="19" fillId="2" borderId="0" xfId="0" applyFont="1" applyFill="1" applyBorder="1" applyAlignment="1" applyProtection="1">
      <alignment horizontal="left" vertical="top"/>
    </xf>
    <xf numFmtId="0" fontId="40" fillId="2" borderId="0" xfId="3" applyFont="1" applyFill="1" applyBorder="1" applyAlignment="1" applyProtection="1">
      <alignment horizontal="center" vertical="center"/>
    </xf>
    <xf numFmtId="0" fontId="19" fillId="2" borderId="0" xfId="0" applyFont="1" applyFill="1" applyBorder="1" applyAlignment="1" applyProtection="1">
      <alignment vertical="top"/>
    </xf>
    <xf numFmtId="0" fontId="19" fillId="2" borderId="0" xfId="0" applyFont="1" applyFill="1" applyAlignment="1" applyProtection="1">
      <alignment vertical="top" wrapText="1"/>
    </xf>
    <xf numFmtId="0" fontId="52" fillId="2" borderId="0" xfId="2" applyFont="1" applyFill="1" applyAlignment="1" applyProtection="1">
      <alignment vertical="center" wrapText="1"/>
    </xf>
    <xf numFmtId="0" fontId="17" fillId="2" borderId="0" xfId="0" applyFont="1" applyFill="1" applyBorder="1" applyAlignment="1" applyProtection="1">
      <alignment horizontal="left"/>
    </xf>
    <xf numFmtId="0" fontId="40" fillId="2" borderId="0" xfId="3" applyFont="1" applyFill="1" applyBorder="1" applyAlignment="1" applyProtection="1">
      <alignment vertical="center"/>
    </xf>
    <xf numFmtId="165" fontId="19" fillId="2" borderId="1" xfId="0" applyNumberFormat="1" applyFont="1" applyFill="1" applyBorder="1" applyAlignment="1" applyProtection="1">
      <alignment horizontal="center" vertical="center"/>
    </xf>
    <xf numFmtId="164" fontId="19" fillId="2" borderId="0" xfId="0" applyNumberFormat="1" applyFont="1" applyFill="1" applyBorder="1" applyAlignment="1" applyProtection="1">
      <alignment vertical="center"/>
    </xf>
    <xf numFmtId="164" fontId="0" fillId="2" borderId="0" xfId="0" applyNumberFormat="1" applyFill="1" applyBorder="1" applyAlignment="1" applyProtection="1">
      <alignment vertical="center"/>
    </xf>
    <xf numFmtId="164" fontId="13" fillId="2" borderId="0" xfId="0" applyNumberFormat="1" applyFont="1" applyFill="1" applyBorder="1" applyAlignment="1" applyProtection="1">
      <alignment vertical="center"/>
    </xf>
    <xf numFmtId="164" fontId="19" fillId="2" borderId="25" xfId="0" applyNumberFormat="1" applyFont="1" applyFill="1" applyBorder="1" applyProtection="1"/>
    <xf numFmtId="164" fontId="20" fillId="2" borderId="25" xfId="0" applyNumberFormat="1" applyFont="1" applyFill="1" applyBorder="1" applyProtection="1"/>
    <xf numFmtId="44" fontId="24" fillId="2" borderId="3" xfId="0" applyNumberFormat="1" applyFont="1" applyFill="1" applyBorder="1" applyAlignment="1" applyProtection="1">
      <alignment horizontal="right" vertical="center"/>
    </xf>
    <xf numFmtId="9" fontId="24" fillId="2" borderId="3" xfId="1" applyFont="1" applyFill="1" applyBorder="1" applyAlignment="1" applyProtection="1">
      <alignment horizontal="right" vertical="center"/>
    </xf>
    <xf numFmtId="0" fontId="28" fillId="2" borderId="0" xfId="0" applyFont="1" applyFill="1" applyAlignment="1" applyProtection="1">
      <alignment horizontal="left" vertical="center" indent="15"/>
    </xf>
    <xf numFmtId="0" fontId="17" fillId="2" borderId="0" xfId="0" applyFont="1" applyFill="1" applyAlignment="1" applyProtection="1">
      <alignment horizontal="left" indent="15"/>
    </xf>
    <xf numFmtId="0" fontId="58" fillId="2" borderId="0" xfId="3" applyFont="1" applyFill="1" applyAlignment="1" applyProtection="1"/>
    <xf numFmtId="0" fontId="61" fillId="2" borderId="0" xfId="0" applyFont="1" applyFill="1" applyAlignment="1" applyProtection="1">
      <alignment horizontal="left" vertical="center"/>
    </xf>
    <xf numFmtId="0" fontId="58" fillId="2" borderId="0" xfId="0" applyFont="1" applyFill="1" applyProtection="1"/>
    <xf numFmtId="0" fontId="24" fillId="2" borderId="0" xfId="0" applyFont="1" applyFill="1" applyAlignment="1" applyProtection="1">
      <alignment vertical="center" wrapText="1"/>
    </xf>
    <xf numFmtId="0" fontId="26" fillId="2" borderId="26" xfId="0" applyFont="1" applyFill="1" applyBorder="1" applyAlignment="1" applyProtection="1">
      <alignment horizontal="center" vertical="center" wrapText="1"/>
    </xf>
    <xf numFmtId="164" fontId="24" fillId="2" borderId="1" xfId="0" applyNumberFormat="1" applyFont="1" applyFill="1" applyBorder="1" applyProtection="1"/>
    <xf numFmtId="0" fontId="19" fillId="2" borderId="48" xfId="0" applyFont="1" applyFill="1" applyBorder="1" applyAlignment="1" applyProtection="1">
      <alignment horizontal="center" vertical="center"/>
    </xf>
    <xf numFmtId="0" fontId="0" fillId="2" borderId="55" xfId="0" applyFill="1" applyBorder="1" applyProtection="1"/>
    <xf numFmtId="43" fontId="24" fillId="2" borderId="1" xfId="4" applyFont="1" applyFill="1" applyBorder="1" applyAlignment="1" applyProtection="1">
      <alignment vertical="center" wrapText="1"/>
    </xf>
    <xf numFmtId="17" fontId="24" fillId="2" borderId="1" xfId="0" applyNumberFormat="1" applyFont="1" applyFill="1" applyBorder="1" applyAlignment="1" applyProtection="1">
      <alignment vertical="center" wrapText="1"/>
    </xf>
    <xf numFmtId="17" fontId="2" fillId="0" borderId="0" xfId="3" applyNumberFormat="1" applyFont="1" applyAlignment="1">
      <alignment horizontal="center"/>
    </xf>
    <xf numFmtId="17" fontId="24" fillId="2" borderId="1" xfId="0" applyNumberFormat="1" applyFont="1" applyFill="1" applyBorder="1" applyAlignment="1" applyProtection="1">
      <alignment horizontal="center"/>
    </xf>
    <xf numFmtId="170" fontId="24" fillId="2" borderId="1" xfId="1" applyNumberFormat="1" applyFont="1" applyFill="1" applyBorder="1" applyProtection="1"/>
    <xf numFmtId="0" fontId="24" fillId="2" borderId="1" xfId="0" applyFont="1" applyFill="1" applyBorder="1" applyAlignment="1" applyProtection="1">
      <alignment horizontal="center" vertical="center"/>
    </xf>
    <xf numFmtId="0" fontId="51" fillId="2" borderId="0" xfId="0" applyFont="1" applyFill="1" applyAlignment="1" applyProtection="1">
      <alignment vertical="center"/>
    </xf>
    <xf numFmtId="0" fontId="20" fillId="2" borderId="0" xfId="0" applyFont="1" applyFill="1" applyAlignment="1" applyProtection="1">
      <alignment vertical="center" wrapText="1"/>
    </xf>
    <xf numFmtId="0" fontId="20" fillId="2" borderId="25" xfId="0" applyFont="1" applyFill="1" applyBorder="1" applyAlignment="1" applyProtection="1">
      <alignment horizontal="center" vertical="center" wrapText="1"/>
    </xf>
    <xf numFmtId="0" fontId="40" fillId="2" borderId="0" xfId="0" applyFont="1" applyFill="1" applyBorder="1" applyAlignment="1" applyProtection="1">
      <alignment horizontal="left" vertical="top"/>
    </xf>
    <xf numFmtId="0" fontId="64" fillId="2" borderId="0" xfId="3" applyFont="1" applyFill="1" applyAlignment="1" applyProtection="1">
      <alignment horizontal="left" vertical="center"/>
    </xf>
    <xf numFmtId="0" fontId="65" fillId="2" borderId="0" xfId="0" applyFont="1" applyFill="1" applyProtection="1"/>
    <xf numFmtId="0" fontId="47" fillId="2" borderId="0" xfId="0" applyFont="1" applyFill="1" applyBorder="1" applyAlignment="1" applyProtection="1">
      <alignment vertical="center"/>
    </xf>
    <xf numFmtId="0" fontId="19" fillId="2" borderId="0" xfId="0" applyFont="1" applyFill="1" applyAlignment="1" applyProtection="1">
      <alignment horizontal="left" vertical="center" wrapText="1"/>
    </xf>
    <xf numFmtId="0" fontId="52" fillId="2" borderId="0" xfId="2" applyFont="1" applyFill="1" applyAlignment="1" applyProtection="1">
      <alignment horizontal="center" vertical="center" wrapText="1"/>
    </xf>
    <xf numFmtId="0" fontId="19" fillId="2" borderId="0" xfId="3" applyFont="1" applyFill="1" applyAlignment="1" applyProtection="1">
      <alignment horizontal="left" vertical="top" wrapText="1"/>
    </xf>
    <xf numFmtId="0" fontId="19" fillId="2" borderId="0" xfId="0" applyFont="1" applyFill="1" applyBorder="1" applyAlignment="1" applyProtection="1">
      <alignment horizontal="left" vertical="top" wrapText="1"/>
    </xf>
    <xf numFmtId="0" fontId="19" fillId="3" borderId="1"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left" vertical="center"/>
    </xf>
    <xf numFmtId="0" fontId="19" fillId="2" borderId="41" xfId="0" applyFont="1" applyFill="1" applyBorder="1" applyAlignment="1" applyProtection="1">
      <alignment horizontal="left" vertical="center"/>
    </xf>
    <xf numFmtId="0" fontId="19" fillId="2" borderId="25" xfId="0" applyFont="1" applyFill="1" applyBorder="1" applyAlignment="1" applyProtection="1">
      <alignment vertical="center"/>
    </xf>
    <xf numFmtId="0" fontId="40" fillId="2" borderId="34" xfId="3" applyFont="1" applyFill="1" applyBorder="1" applyAlignment="1" applyProtection="1">
      <alignment horizontal="center" vertical="center"/>
    </xf>
    <xf numFmtId="0" fontId="19" fillId="2" borderId="48" xfId="0" applyFont="1" applyFill="1" applyBorder="1" applyAlignment="1" applyProtection="1">
      <alignment horizontal="right" vertical="center"/>
    </xf>
    <xf numFmtId="0" fontId="16" fillId="2" borderId="0" xfId="0" applyFont="1" applyFill="1" applyAlignment="1" applyProtection="1">
      <alignment horizontal="left" vertical="top"/>
    </xf>
    <xf numFmtId="0" fontId="24" fillId="2" borderId="0" xfId="0" applyFont="1" applyFill="1" applyBorder="1" applyAlignment="1" applyProtection="1">
      <alignment horizontal="left" vertical="top" wrapText="1"/>
    </xf>
    <xf numFmtId="0" fontId="19" fillId="2" borderId="55" xfId="0" applyFont="1" applyFill="1" applyBorder="1" applyAlignment="1" applyProtection="1">
      <alignment horizontal="left" vertical="center"/>
    </xf>
    <xf numFmtId="0" fontId="19" fillId="2" borderId="41" xfId="0" applyFont="1" applyFill="1" applyBorder="1" applyAlignment="1" applyProtection="1">
      <alignment horizontal="center" vertical="center"/>
    </xf>
    <xf numFmtId="0" fontId="0" fillId="2" borderId="0" xfId="0" applyFill="1" applyAlignment="1" applyProtection="1">
      <alignment horizontal="center" vertical="center"/>
    </xf>
    <xf numFmtId="0" fontId="19" fillId="2" borderId="0" xfId="0" applyFont="1" applyFill="1" applyAlignment="1" applyProtection="1">
      <alignment horizontal="left" vertical="center"/>
    </xf>
    <xf numFmtId="0" fontId="40" fillId="2" borderId="0" xfId="0" applyFont="1" applyFill="1" applyAlignment="1" applyProtection="1">
      <alignment horizontal="center" vertical="center"/>
    </xf>
    <xf numFmtId="0" fontId="24" fillId="2" borderId="0" xfId="0" applyFont="1" applyFill="1" applyProtection="1"/>
    <xf numFmtId="9" fontId="24" fillId="2" borderId="1" xfId="1" applyFont="1" applyFill="1" applyBorder="1" applyAlignment="1" applyProtection="1">
      <alignment horizontal="center" vertical="center"/>
    </xf>
    <xf numFmtId="3" fontId="0" fillId="2" borderId="0" xfId="0" applyNumberFormat="1" applyFill="1" applyProtection="1"/>
    <xf numFmtId="172" fontId="24" fillId="2" borderId="1" xfId="0" applyNumberFormat="1" applyFont="1" applyFill="1" applyBorder="1" applyAlignment="1" applyProtection="1">
      <alignment vertical="center" wrapText="1"/>
    </xf>
    <xf numFmtId="170" fontId="24" fillId="2" borderId="1" xfId="1" applyNumberFormat="1" applyFont="1" applyFill="1" applyBorder="1" applyAlignment="1" applyProtection="1">
      <alignment vertical="center" wrapText="1"/>
    </xf>
    <xf numFmtId="167" fontId="24" fillId="2" borderId="1" xfId="1" applyNumberFormat="1" applyFont="1" applyFill="1" applyBorder="1" applyAlignment="1" applyProtection="1">
      <alignment vertical="center" wrapText="1"/>
    </xf>
    <xf numFmtId="169" fontId="24" fillId="2" borderId="1" xfId="0" applyNumberFormat="1" applyFont="1" applyFill="1" applyBorder="1" applyAlignment="1" applyProtection="1">
      <alignment vertical="center" wrapText="1"/>
    </xf>
    <xf numFmtId="0" fontId="1" fillId="2" borderId="0" xfId="5" applyFill="1" applyProtection="1"/>
    <xf numFmtId="0" fontId="19" fillId="2" borderId="0" xfId="5" applyFont="1" applyFill="1" applyProtection="1"/>
    <xf numFmtId="0" fontId="1" fillId="2" borderId="0" xfId="5" applyFill="1" applyAlignment="1" applyProtection="1">
      <alignment horizontal="center" vertical="center"/>
    </xf>
    <xf numFmtId="0" fontId="1" fillId="0" borderId="0" xfId="5" applyProtection="1"/>
    <xf numFmtId="0" fontId="29" fillId="2" borderId="0" xfId="5" applyFont="1" applyFill="1" applyProtection="1"/>
    <xf numFmtId="0" fontId="7" fillId="0" borderId="0" xfId="5" applyFont="1" applyProtection="1"/>
    <xf numFmtId="0" fontId="46" fillId="2" borderId="0" xfId="5" applyFont="1" applyFill="1" applyProtection="1"/>
    <xf numFmtId="0" fontId="1" fillId="2" borderId="0" xfId="5" applyFill="1"/>
    <xf numFmtId="0" fontId="1" fillId="0" borderId="0" xfId="5"/>
    <xf numFmtId="0" fontId="22" fillId="2" borderId="0" xfId="5" applyFont="1" applyFill="1"/>
    <xf numFmtId="0" fontId="23" fillId="2" borderId="0" xfId="3" applyFont="1" applyFill="1"/>
    <xf numFmtId="0" fontId="23" fillId="2" borderId="0" xfId="0" applyFont="1" applyFill="1"/>
    <xf numFmtId="0" fontId="67" fillId="2" borderId="0" xfId="0" applyFont="1" applyFill="1" applyAlignment="1">
      <alignment vertical="center"/>
    </xf>
    <xf numFmtId="0" fontId="26" fillId="2" borderId="1" xfId="0" applyFont="1" applyFill="1" applyBorder="1" applyAlignment="1">
      <alignment vertic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3" fillId="2" borderId="8" xfId="0" applyFont="1" applyFill="1" applyBorder="1" applyAlignment="1">
      <alignment vertical="center" wrapText="1"/>
    </xf>
    <xf numFmtId="0" fontId="23" fillId="2" borderId="47" xfId="0" applyFont="1" applyFill="1" applyBorder="1" applyAlignment="1">
      <alignment horizontal="left" vertical="center" wrapText="1" indent="2"/>
    </xf>
    <xf numFmtId="0" fontId="23" fillId="2" borderId="5" xfId="0" applyFont="1" applyFill="1" applyBorder="1" applyAlignment="1">
      <alignment horizontal="left" vertical="center" wrapText="1" indent="2"/>
    </xf>
    <xf numFmtId="0" fontId="23" fillId="2" borderId="47" xfId="0" applyFont="1" applyFill="1" applyBorder="1" applyAlignment="1">
      <alignment vertical="center" wrapText="1"/>
    </xf>
    <xf numFmtId="0" fontId="23" fillId="2" borderId="47" xfId="0" applyFont="1" applyFill="1" applyBorder="1" applyAlignment="1">
      <alignment vertical="top" wrapText="1"/>
    </xf>
    <xf numFmtId="0" fontId="23" fillId="2" borderId="47" xfId="0" applyFont="1" applyFill="1" applyBorder="1" applyAlignment="1">
      <alignment horizontal="left" vertical="center" wrapText="1" indent="5"/>
    </xf>
    <xf numFmtId="0" fontId="23" fillId="2" borderId="5" xfId="0" applyFont="1" applyFill="1" applyBorder="1" applyAlignment="1">
      <alignment horizontal="left" vertical="center" wrapText="1" indent="5"/>
    </xf>
    <xf numFmtId="0" fontId="23" fillId="2" borderId="5" xfId="0" applyFont="1" applyFill="1" applyBorder="1" applyAlignment="1">
      <alignment vertical="top" wrapText="1"/>
    </xf>
    <xf numFmtId="0" fontId="23" fillId="2" borderId="5" xfId="0" applyFont="1" applyFill="1" applyBorder="1" applyAlignment="1">
      <alignment vertical="center" wrapText="1"/>
    </xf>
    <xf numFmtId="0" fontId="18" fillId="2" borderId="0" xfId="0" applyFont="1" applyFill="1" applyAlignment="1" applyProtection="1">
      <alignment vertical="top"/>
    </xf>
    <xf numFmtId="0" fontId="18" fillId="2" borderId="0" xfId="0" applyFont="1" applyFill="1" applyAlignment="1" applyProtection="1">
      <alignment horizontal="left" vertical="top"/>
    </xf>
    <xf numFmtId="0" fontId="19" fillId="2" borderId="0" xfId="0" applyFont="1" applyFill="1" applyBorder="1" applyAlignment="1" applyProtection="1">
      <alignment horizontal="center" vertical="center"/>
    </xf>
    <xf numFmtId="0" fontId="17" fillId="2" borderId="11" xfId="0" applyFont="1" applyFill="1" applyBorder="1" applyProtection="1"/>
    <xf numFmtId="165" fontId="19" fillId="3" borderId="1" xfId="0" applyNumberFormat="1"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19" fillId="2" borderId="25" xfId="0" applyFont="1" applyFill="1" applyBorder="1" applyAlignment="1" applyProtection="1">
      <alignment horizontal="center" vertical="center"/>
    </xf>
    <xf numFmtId="3" fontId="19" fillId="3" borderId="1" xfId="0" applyNumberFormat="1" applyFont="1" applyFill="1" applyBorder="1" applyAlignment="1" applyProtection="1">
      <alignment vertical="center" wrapText="1"/>
    </xf>
    <xf numFmtId="0" fontId="62" fillId="2" borderId="0" xfId="0" applyFont="1" applyFill="1" applyAlignment="1" applyProtection="1">
      <alignment horizontal="center"/>
    </xf>
    <xf numFmtId="0" fontId="48" fillId="2" borderId="0" xfId="3" applyFont="1" applyFill="1" applyAlignment="1" applyProtection="1">
      <alignment vertical="center"/>
    </xf>
    <xf numFmtId="0" fontId="48" fillId="2" borderId="2" xfId="3" applyFont="1" applyFill="1" applyBorder="1" applyAlignment="1" applyProtection="1">
      <alignment vertical="center"/>
    </xf>
    <xf numFmtId="0" fontId="48" fillId="2" borderId="4" xfId="3" applyFont="1" applyFill="1" applyBorder="1" applyAlignment="1" applyProtection="1">
      <alignment vertical="center"/>
    </xf>
    <xf numFmtId="0" fontId="19" fillId="0" borderId="0" xfId="3" applyFont="1" applyAlignment="1" applyProtection="1">
      <alignment vertical="center"/>
    </xf>
    <xf numFmtId="0" fontId="48" fillId="2" borderId="4" xfId="3" quotePrefix="1" applyFont="1" applyFill="1" applyBorder="1" applyAlignment="1" applyProtection="1">
      <alignment horizontal="center" vertical="center"/>
    </xf>
    <xf numFmtId="0" fontId="48" fillId="2" borderId="3" xfId="3" applyFont="1" applyFill="1" applyBorder="1" applyAlignment="1" applyProtection="1">
      <alignment horizontal="center" vertical="center"/>
    </xf>
    <xf numFmtId="0" fontId="48" fillId="0" borderId="0" xfId="3" applyFont="1" applyAlignment="1" applyProtection="1">
      <alignment vertical="center"/>
    </xf>
    <xf numFmtId="0" fontId="48" fillId="2" borderId="0" xfId="3" applyFont="1" applyFill="1" applyBorder="1" applyAlignment="1" applyProtection="1">
      <alignment vertical="center"/>
    </xf>
    <xf numFmtId="0" fontId="48" fillId="2" borderId="0" xfId="3" applyFont="1" applyFill="1" applyBorder="1" applyAlignment="1" applyProtection="1">
      <alignment horizontal="left" vertical="center"/>
    </xf>
    <xf numFmtId="0" fontId="48" fillId="2" borderId="0" xfId="3" applyFont="1" applyFill="1" applyProtection="1"/>
    <xf numFmtId="0" fontId="56" fillId="2" borderId="0" xfId="3" applyFont="1" applyFill="1" applyProtection="1"/>
    <xf numFmtId="0" fontId="19" fillId="2" borderId="15" xfId="3" applyFont="1" applyFill="1" applyBorder="1" applyProtection="1"/>
    <xf numFmtId="0" fontId="19" fillId="2" borderId="16" xfId="3" applyFont="1" applyFill="1" applyBorder="1" applyProtection="1"/>
    <xf numFmtId="0" fontId="19" fillId="2" borderId="17" xfId="3" applyFont="1" applyFill="1" applyBorder="1" applyProtection="1"/>
    <xf numFmtId="0" fontId="19" fillId="2" borderId="18" xfId="3" applyFont="1" applyFill="1" applyBorder="1" applyProtection="1"/>
    <xf numFmtId="0" fontId="19" fillId="2" borderId="35" xfId="3" applyFont="1" applyFill="1" applyBorder="1" applyProtection="1"/>
    <xf numFmtId="0" fontId="19" fillId="2" borderId="36" xfId="3" applyFont="1" applyFill="1" applyBorder="1" applyProtection="1"/>
    <xf numFmtId="0" fontId="19" fillId="2" borderId="37" xfId="3" applyFont="1" applyFill="1" applyBorder="1" applyProtection="1"/>
    <xf numFmtId="0" fontId="21" fillId="2" borderId="0" xfId="3" applyFont="1" applyFill="1" applyBorder="1" applyAlignment="1" applyProtection="1"/>
    <xf numFmtId="0" fontId="19" fillId="2" borderId="0" xfId="3" applyFont="1" applyFill="1" applyBorder="1" applyProtection="1"/>
    <xf numFmtId="0" fontId="19" fillId="2" borderId="19" xfId="3" applyFont="1" applyFill="1" applyBorder="1" applyProtection="1"/>
    <xf numFmtId="0" fontId="21" fillId="2" borderId="20" xfId="3" applyFont="1" applyFill="1" applyBorder="1" applyAlignment="1" applyProtection="1"/>
    <xf numFmtId="0" fontId="21" fillId="2" borderId="21" xfId="3" applyFont="1" applyFill="1" applyBorder="1" applyAlignment="1" applyProtection="1"/>
    <xf numFmtId="0" fontId="19" fillId="2" borderId="20" xfId="3" applyFont="1" applyFill="1" applyBorder="1" applyProtection="1"/>
    <xf numFmtId="0" fontId="19" fillId="2" borderId="21" xfId="3" applyFont="1" applyFill="1" applyBorder="1" applyProtection="1"/>
    <xf numFmtId="0" fontId="19" fillId="2" borderId="22" xfId="3" applyFont="1" applyFill="1" applyBorder="1" applyProtection="1"/>
    <xf numFmtId="0" fontId="19" fillId="2" borderId="23" xfId="3" applyFont="1" applyFill="1" applyBorder="1" applyProtection="1"/>
    <xf numFmtId="0" fontId="19" fillId="2" borderId="24" xfId="3" applyFont="1" applyFill="1" applyBorder="1" applyProtection="1"/>
    <xf numFmtId="0" fontId="19" fillId="2" borderId="38" xfId="3" applyFont="1" applyFill="1" applyBorder="1" applyProtection="1"/>
    <xf numFmtId="0" fontId="19" fillId="2" borderId="39" xfId="3" applyFont="1" applyFill="1" applyBorder="1" applyProtection="1"/>
    <xf numFmtId="0" fontId="19" fillId="2" borderId="40" xfId="3" applyFont="1" applyFill="1" applyBorder="1" applyProtection="1"/>
    <xf numFmtId="0" fontId="9" fillId="2" borderId="0" xfId="0" applyFont="1" applyFill="1" applyAlignment="1" applyProtection="1">
      <alignment vertical="center"/>
    </xf>
    <xf numFmtId="0" fontId="9" fillId="0" borderId="0" xfId="0" applyFont="1" applyAlignment="1" applyProtection="1">
      <alignment vertical="center"/>
    </xf>
    <xf numFmtId="0" fontId="19" fillId="2" borderId="0" xfId="0" applyFont="1" applyFill="1" applyBorder="1" applyAlignment="1" applyProtection="1">
      <alignment horizontal="center"/>
    </xf>
    <xf numFmtId="0" fontId="19" fillId="2" borderId="0" xfId="0" applyFont="1" applyFill="1" applyBorder="1" applyAlignment="1" applyProtection="1">
      <alignment horizontal="center" wrapText="1"/>
    </xf>
    <xf numFmtId="0" fontId="53" fillId="2" borderId="0" xfId="0" applyFont="1" applyFill="1" applyAlignment="1" applyProtection="1">
      <alignment horizontal="left" indent="1"/>
    </xf>
    <xf numFmtId="0" fontId="19" fillId="0" borderId="0" xfId="0" applyFont="1" applyAlignment="1" applyProtection="1">
      <alignment vertical="center"/>
    </xf>
    <xf numFmtId="0" fontId="55" fillId="2" borderId="0" xfId="0" applyFont="1" applyFill="1" applyProtection="1"/>
    <xf numFmtId="0" fontId="40" fillId="2" borderId="0" xfId="0" applyFont="1" applyFill="1" applyAlignment="1" applyProtection="1">
      <alignment horizontal="center"/>
    </xf>
    <xf numFmtId="0" fontId="0" fillId="2" borderId="0" xfId="0" applyFill="1" applyAlignment="1" applyProtection="1">
      <alignment horizontal="left"/>
    </xf>
    <xf numFmtId="0" fontId="0" fillId="0" borderId="0" xfId="0" applyFill="1" applyProtection="1"/>
    <xf numFmtId="0" fontId="19" fillId="2" borderId="0" xfId="0" quotePrefix="1" applyFont="1" applyFill="1" applyProtection="1"/>
    <xf numFmtId="0" fontId="20" fillId="2" borderId="0" xfId="0" applyFont="1" applyFill="1" applyBorder="1" applyAlignment="1" applyProtection="1">
      <alignment horizontal="center" vertical="center" wrapText="1"/>
    </xf>
    <xf numFmtId="0" fontId="20" fillId="2" borderId="0" xfId="0" applyFont="1" applyFill="1" applyBorder="1" applyAlignment="1" applyProtection="1">
      <alignment vertical="center"/>
    </xf>
    <xf numFmtId="0" fontId="20" fillId="2" borderId="0" xfId="0" applyFont="1" applyFill="1" applyBorder="1" applyAlignment="1" applyProtection="1">
      <alignment vertical="center" wrapText="1"/>
    </xf>
    <xf numFmtId="0" fontId="20" fillId="2" borderId="52" xfId="0" applyFont="1" applyFill="1" applyBorder="1" applyAlignment="1" applyProtection="1">
      <alignment horizontal="center" vertical="center" wrapText="1"/>
    </xf>
    <xf numFmtId="0" fontId="0" fillId="2" borderId="0" xfId="0" applyFill="1" applyAlignment="1" applyProtection="1">
      <alignment vertical="center"/>
    </xf>
    <xf numFmtId="49" fontId="19" fillId="3" borderId="1" xfId="0" applyNumberFormat="1" applyFont="1" applyFill="1" applyBorder="1" applyAlignment="1" applyProtection="1">
      <alignment vertical="center" wrapText="1"/>
    </xf>
    <xf numFmtId="4" fontId="19" fillId="3" borderId="1" xfId="0" applyNumberFormat="1" applyFont="1" applyFill="1" applyBorder="1" applyAlignment="1" applyProtection="1">
      <alignment horizontal="center" vertical="center"/>
    </xf>
    <xf numFmtId="170" fontId="19" fillId="3" borderId="1" xfId="1" applyNumberFormat="1" applyFont="1" applyFill="1" applyBorder="1" applyAlignment="1" applyProtection="1">
      <alignment horizontal="center" vertical="center"/>
    </xf>
    <xf numFmtId="167" fontId="19" fillId="3"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Alignment="1" applyProtection="1">
      <alignment horizontal="center" vertical="center"/>
    </xf>
    <xf numFmtId="0" fontId="0" fillId="0" borderId="0" xfId="0" applyFill="1" applyAlignment="1" applyProtection="1">
      <alignment vertical="center"/>
    </xf>
    <xf numFmtId="0" fontId="40" fillId="2" borderId="0" xfId="0" applyFont="1" applyFill="1" applyProtection="1"/>
    <xf numFmtId="165" fontId="60" fillId="2" borderId="0" xfId="0" applyNumberFormat="1" applyFont="1" applyFill="1" applyAlignment="1" applyProtection="1">
      <alignment horizontal="center"/>
    </xf>
    <xf numFmtId="3" fontId="19" fillId="3" borderId="1" xfId="0" applyNumberFormat="1" applyFont="1" applyFill="1" applyBorder="1" applyAlignment="1" applyProtection="1">
      <alignment horizontal="center" vertical="center"/>
    </xf>
    <xf numFmtId="4" fontId="19" fillId="3" borderId="2" xfId="0" applyNumberFormat="1" applyFont="1" applyFill="1" applyBorder="1" applyAlignment="1" applyProtection="1">
      <alignment horizontal="center" vertical="center"/>
    </xf>
    <xf numFmtId="0" fontId="21" fillId="2" borderId="0" xfId="0" applyFont="1" applyFill="1" applyProtection="1"/>
    <xf numFmtId="0" fontId="19" fillId="2" borderId="25" xfId="0" applyFont="1" applyFill="1" applyBorder="1" applyAlignment="1" applyProtection="1">
      <alignment horizontal="right" vertical="center"/>
    </xf>
    <xf numFmtId="0" fontId="20" fillId="2" borderId="25" xfId="0" applyFont="1" applyFill="1" applyBorder="1" applyAlignment="1" applyProtection="1">
      <alignment horizontal="right" vertical="center"/>
    </xf>
    <xf numFmtId="0" fontId="21" fillId="2" borderId="0" xfId="0" applyFont="1" applyFill="1" applyAlignment="1" applyProtection="1">
      <alignment vertical="center"/>
    </xf>
    <xf numFmtId="0" fontId="20" fillId="2" borderId="0" xfId="0" applyFont="1" applyFill="1" applyAlignment="1" applyProtection="1">
      <alignment vertical="center"/>
    </xf>
    <xf numFmtId="0" fontId="21" fillId="2" borderId="0" xfId="0" quotePrefix="1" applyFont="1" applyFill="1" applyAlignment="1" applyProtection="1">
      <alignment vertical="center"/>
    </xf>
    <xf numFmtId="0" fontId="20" fillId="2" borderId="1" xfId="0" applyFont="1" applyFill="1" applyBorder="1" applyAlignment="1" applyProtection="1">
      <alignment horizontal="center" vertical="top"/>
    </xf>
    <xf numFmtId="0" fontId="43" fillId="2" borderId="0" xfId="0" applyFont="1" applyFill="1" applyProtection="1"/>
    <xf numFmtId="0" fontId="63" fillId="2" borderId="0" xfId="0" quotePrefix="1" applyFont="1" applyFill="1" applyAlignment="1" applyProtection="1">
      <alignment vertical="center"/>
    </xf>
    <xf numFmtId="4" fontId="19" fillId="2" borderId="1" xfId="0" applyNumberFormat="1" applyFont="1" applyFill="1" applyBorder="1" applyAlignment="1" applyProtection="1">
      <alignment horizontal="center" vertical="center"/>
    </xf>
    <xf numFmtId="2" fontId="19" fillId="3" borderId="1" xfId="0" applyNumberFormat="1" applyFont="1" applyFill="1" applyBorder="1" applyAlignment="1" applyProtection="1">
      <alignment horizontal="center" vertical="center"/>
    </xf>
    <xf numFmtId="3" fontId="19" fillId="2" borderId="14" xfId="0" applyNumberFormat="1" applyFont="1" applyFill="1" applyBorder="1" applyAlignment="1" applyProtection="1"/>
    <xf numFmtId="3" fontId="19" fillId="2" borderId="0" xfId="0" applyNumberFormat="1" applyFont="1" applyFill="1" applyBorder="1" applyAlignment="1" applyProtection="1"/>
    <xf numFmtId="3" fontId="40" fillId="2" borderId="1" xfId="0" applyNumberFormat="1" applyFont="1" applyFill="1" applyBorder="1" applyAlignment="1" applyProtection="1">
      <alignment horizontal="left" wrapText="1"/>
    </xf>
    <xf numFmtId="0" fontId="0" fillId="2" borderId="0" xfId="0" applyFill="1" applyBorder="1" applyAlignment="1" applyProtection="1">
      <alignment horizontal="left" vertical="top"/>
    </xf>
    <xf numFmtId="3" fontId="19" fillId="2" borderId="0" xfId="0" applyNumberFormat="1" applyFont="1" applyFill="1" applyBorder="1" applyAlignment="1" applyProtection="1">
      <alignment horizontal="center" vertical="top"/>
    </xf>
    <xf numFmtId="0" fontId="65" fillId="0" borderId="0" xfId="0" applyFont="1" applyProtection="1"/>
    <xf numFmtId="0" fontId="0" fillId="0" borderId="0" xfId="0" applyBorder="1" applyAlignment="1" applyProtection="1">
      <alignment horizontal="center"/>
    </xf>
    <xf numFmtId="0" fontId="40" fillId="2" borderId="0" xfId="0" applyFont="1" applyFill="1" applyAlignment="1" applyProtection="1">
      <alignment vertical="center"/>
    </xf>
    <xf numFmtId="0" fontId="19" fillId="3" borderId="1" xfId="3" applyFont="1" applyFill="1" applyBorder="1" applyAlignment="1" applyProtection="1">
      <alignment horizontal="center"/>
    </xf>
    <xf numFmtId="0" fontId="19" fillId="4" borderId="1" xfId="3" applyFont="1" applyFill="1" applyBorder="1" applyAlignment="1" applyProtection="1">
      <alignment horizontal="center"/>
    </xf>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54" fillId="2" borderId="0" xfId="3" applyFont="1" applyFill="1" applyAlignment="1" applyProtection="1">
      <alignment horizontal="center" vertical="center" wrapText="1"/>
    </xf>
    <xf numFmtId="0" fontId="48" fillId="2" borderId="1" xfId="3" applyFont="1" applyFill="1" applyBorder="1" applyAlignment="1" applyProtection="1">
      <alignment horizontal="left" vertical="center"/>
    </xf>
    <xf numFmtId="0" fontId="59" fillId="2" borderId="0" xfId="3" applyFont="1" applyFill="1" applyAlignment="1" applyProtection="1">
      <alignment horizontal="right" vertical="center" wrapText="1"/>
    </xf>
    <xf numFmtId="0" fontId="48" fillId="2" borderId="1" xfId="3" applyFont="1" applyFill="1" applyBorder="1" applyAlignment="1" applyProtection="1">
      <alignment horizontal="center" vertical="center"/>
      <protection locked="0"/>
    </xf>
    <xf numFmtId="0" fontId="48" fillId="2" borderId="1" xfId="3" applyFont="1" applyFill="1" applyBorder="1" applyAlignment="1" applyProtection="1">
      <alignment horizontal="center"/>
    </xf>
    <xf numFmtId="0" fontId="48" fillId="2" borderId="4" xfId="3" quotePrefix="1" applyFont="1" applyFill="1" applyBorder="1" applyAlignment="1" applyProtection="1">
      <alignment horizontal="center" vertical="center"/>
    </xf>
    <xf numFmtId="0" fontId="48" fillId="2" borderId="3" xfId="3" applyFont="1" applyFill="1" applyBorder="1" applyAlignment="1" applyProtection="1">
      <alignment horizontal="center" vertical="center"/>
    </xf>
    <xf numFmtId="0" fontId="69" fillId="0" borderId="0" xfId="0" applyFont="1" applyAlignment="1">
      <alignment horizontal="center" vertical="center" wrapText="1"/>
    </xf>
    <xf numFmtId="0" fontId="21" fillId="2" borderId="0" xfId="3" applyFont="1" applyFill="1" applyBorder="1" applyAlignment="1" applyProtection="1">
      <alignment horizontal="center"/>
    </xf>
    <xf numFmtId="0" fontId="70" fillId="2" borderId="0" xfId="2" applyFont="1" applyFill="1" applyAlignment="1" applyProtection="1">
      <alignment horizontal="left" vertical="center"/>
    </xf>
    <xf numFmtId="0" fontId="22" fillId="2" borderId="0" xfId="3" applyFont="1" applyFill="1" applyAlignment="1" applyProtection="1">
      <alignment horizontal="left" vertical="top" wrapText="1"/>
    </xf>
    <xf numFmtId="0" fontId="68" fillId="2" borderId="0" xfId="2" applyFont="1" applyFill="1" applyAlignment="1" applyProtection="1">
      <alignment horizontal="right" vertical="center" wrapText="1"/>
    </xf>
    <xf numFmtId="0" fontId="23" fillId="2" borderId="1" xfId="0" applyFont="1" applyFill="1" applyBorder="1" applyAlignment="1">
      <alignment horizontal="center" vertical="center" wrapText="1"/>
    </xf>
    <xf numFmtId="9" fontId="23" fillId="2" borderId="1" xfId="0" applyNumberFormat="1" applyFont="1" applyFill="1" applyBorder="1" applyAlignment="1">
      <alignment horizontal="center" vertical="center"/>
    </xf>
    <xf numFmtId="0" fontId="23" fillId="2" borderId="8"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68" fillId="2" borderId="0" xfId="2" applyFont="1" applyFill="1" applyAlignment="1" applyProtection="1">
      <alignment horizontal="center" vertical="center" wrapText="1"/>
    </xf>
    <xf numFmtId="0" fontId="17" fillId="3" borderId="1" xfId="0" applyFont="1" applyFill="1" applyBorder="1" applyAlignment="1" applyProtection="1">
      <alignment horizontal="center"/>
      <protection locked="0"/>
    </xf>
    <xf numFmtId="0" fontId="17" fillId="2" borderId="0" xfId="0" applyFont="1" applyFill="1" applyBorder="1" applyAlignment="1" applyProtection="1">
      <alignment horizontal="left" vertical="top" wrapText="1"/>
    </xf>
    <xf numFmtId="0" fontId="19" fillId="2" borderId="0" xfId="0" applyFont="1" applyFill="1" applyAlignment="1" applyProtection="1">
      <alignment horizontal="left" vertical="top" wrapText="1"/>
    </xf>
    <xf numFmtId="0" fontId="16" fillId="2" borderId="0" xfId="0" applyFont="1" applyFill="1" applyAlignment="1" applyProtection="1">
      <alignment horizontal="left"/>
    </xf>
    <xf numFmtId="0" fontId="19" fillId="3" borderId="2" xfId="0" applyFont="1" applyFill="1" applyBorder="1" applyAlignment="1" applyProtection="1">
      <alignment horizontal="center"/>
    </xf>
    <xf numFmtId="0" fontId="19" fillId="3" borderId="3" xfId="0" applyFont="1" applyFill="1" applyBorder="1" applyAlignment="1" applyProtection="1">
      <alignment horizontal="center"/>
    </xf>
    <xf numFmtId="0" fontId="19" fillId="6" borderId="1" xfId="3" applyFont="1" applyFill="1" applyBorder="1" applyAlignment="1" applyProtection="1">
      <alignment horizontal="left" vertical="top" wrapText="1"/>
    </xf>
    <xf numFmtId="0" fontId="19" fillId="3" borderId="1" xfId="0" applyFont="1" applyFill="1" applyBorder="1" applyAlignment="1" applyProtection="1">
      <alignment horizontal="center"/>
    </xf>
    <xf numFmtId="0" fontId="17" fillId="3" borderId="12" xfId="0" applyFont="1" applyFill="1" applyBorder="1" applyAlignment="1" applyProtection="1">
      <alignment horizontal="left" vertical="top" wrapText="1"/>
    </xf>
    <xf numFmtId="0" fontId="17" fillId="3" borderId="11" xfId="0" applyFont="1" applyFill="1" applyBorder="1" applyAlignment="1" applyProtection="1">
      <alignment horizontal="left" vertical="top" wrapText="1"/>
    </xf>
    <xf numFmtId="0" fontId="17" fillId="3" borderId="13" xfId="0" applyFont="1" applyFill="1" applyBorder="1" applyAlignment="1" applyProtection="1">
      <alignment horizontal="left" vertical="top" wrapText="1"/>
    </xf>
    <xf numFmtId="0" fontId="17" fillId="3" borderId="14"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17" fillId="3" borderId="7" xfId="0" applyFont="1" applyFill="1" applyBorder="1" applyAlignment="1" applyProtection="1">
      <alignment horizontal="left" vertical="top" wrapText="1"/>
    </xf>
    <xf numFmtId="0" fontId="17" fillId="3" borderId="9" xfId="0" applyFont="1" applyFill="1" applyBorder="1" applyAlignment="1" applyProtection="1">
      <alignment horizontal="left" vertical="top" wrapText="1"/>
    </xf>
    <xf numFmtId="0" fontId="17" fillId="3" borderId="6" xfId="0" applyFont="1" applyFill="1" applyBorder="1" applyAlignment="1" applyProtection="1">
      <alignment horizontal="left" vertical="top" wrapText="1"/>
    </xf>
    <xf numFmtId="0" fontId="17" fillId="3" borderId="10" xfId="0" applyFont="1" applyFill="1" applyBorder="1" applyAlignment="1" applyProtection="1">
      <alignment horizontal="left" vertical="top" wrapText="1"/>
    </xf>
    <xf numFmtId="0" fontId="52" fillId="2" borderId="0" xfId="2" applyFont="1" applyFill="1" applyAlignment="1" applyProtection="1">
      <alignment horizontal="center" vertical="center" wrapText="1"/>
    </xf>
    <xf numFmtId="0" fontId="50" fillId="2" borderId="0" xfId="3" applyFont="1" applyFill="1" applyAlignment="1" applyProtection="1">
      <alignment horizontal="left"/>
    </xf>
    <xf numFmtId="0" fontId="24" fillId="2" borderId="0" xfId="0" applyFont="1" applyFill="1" applyBorder="1" applyAlignment="1" applyProtection="1">
      <alignment horizontal="left" wrapText="1"/>
    </xf>
    <xf numFmtId="0" fontId="58" fillId="2" borderId="0" xfId="3" applyFont="1" applyFill="1" applyAlignment="1" applyProtection="1">
      <alignment horizontal="left"/>
    </xf>
    <xf numFmtId="0" fontId="19" fillId="2" borderId="0" xfId="0" applyFont="1" applyFill="1" applyBorder="1" applyAlignment="1" applyProtection="1">
      <alignment horizontal="left" vertical="top" wrapText="1"/>
    </xf>
    <xf numFmtId="0" fontId="19" fillId="2" borderId="0" xfId="3" applyFont="1" applyFill="1" applyAlignment="1" applyProtection="1">
      <alignment horizontal="left" vertical="top" wrapText="1"/>
    </xf>
    <xf numFmtId="0" fontId="19" fillId="2" borderId="7" xfId="3" applyFont="1" applyFill="1" applyBorder="1" applyAlignment="1" applyProtection="1">
      <alignment horizontal="left" vertical="top" wrapText="1"/>
    </xf>
    <xf numFmtId="0" fontId="19" fillId="3" borderId="12" xfId="3" applyFont="1" applyFill="1" applyBorder="1" applyAlignment="1" applyProtection="1">
      <alignment horizontal="left" vertical="top" wrapText="1"/>
    </xf>
    <xf numFmtId="0" fontId="19" fillId="3" borderId="11" xfId="3" applyFont="1" applyFill="1" applyBorder="1" applyAlignment="1" applyProtection="1">
      <alignment horizontal="left" vertical="top" wrapText="1"/>
    </xf>
    <xf numFmtId="0" fontId="19" fillId="3" borderId="13" xfId="3" applyFont="1" applyFill="1" applyBorder="1" applyAlignment="1" applyProtection="1">
      <alignment horizontal="left" vertical="top" wrapText="1"/>
    </xf>
    <xf numFmtId="0" fontId="19" fillId="3" borderId="14" xfId="3" applyFont="1" applyFill="1" applyBorder="1" applyAlignment="1" applyProtection="1">
      <alignment horizontal="left" vertical="top" wrapText="1"/>
    </xf>
    <xf numFmtId="0" fontId="19" fillId="3" borderId="0" xfId="3" applyFont="1" applyFill="1" applyBorder="1" applyAlignment="1" applyProtection="1">
      <alignment horizontal="left" vertical="top" wrapText="1"/>
    </xf>
    <xf numFmtId="0" fontId="19" fillId="3" borderId="7" xfId="3" applyFont="1" applyFill="1" applyBorder="1" applyAlignment="1" applyProtection="1">
      <alignment horizontal="left" vertical="top" wrapText="1"/>
    </xf>
    <xf numFmtId="0" fontId="19" fillId="3" borderId="9" xfId="3" applyFont="1" applyFill="1" applyBorder="1" applyAlignment="1" applyProtection="1">
      <alignment horizontal="left" vertical="top" wrapText="1"/>
    </xf>
    <xf numFmtId="0" fontId="19" fillId="3" borderId="6" xfId="3" applyFont="1" applyFill="1" applyBorder="1" applyAlignment="1" applyProtection="1">
      <alignment horizontal="left" vertical="top" wrapText="1"/>
    </xf>
    <xf numFmtId="0" fontId="19" fillId="3" borderId="10" xfId="3" applyFont="1" applyFill="1" applyBorder="1" applyAlignment="1" applyProtection="1">
      <alignment horizontal="left" vertical="top" wrapText="1"/>
    </xf>
    <xf numFmtId="0" fontId="19" fillId="2" borderId="0" xfId="3" applyFont="1" applyFill="1" applyAlignment="1" applyProtection="1">
      <alignment horizontal="center" vertical="center" wrapText="1"/>
    </xf>
    <xf numFmtId="0" fontId="19" fillId="2" borderId="12" xfId="3" applyFont="1" applyFill="1" applyBorder="1" applyAlignment="1" applyProtection="1">
      <alignment horizontal="left" vertical="top" wrapText="1"/>
    </xf>
    <xf numFmtId="0" fontId="19" fillId="2" borderId="11" xfId="3" applyFont="1" applyFill="1" applyBorder="1" applyAlignment="1" applyProtection="1">
      <alignment horizontal="left" vertical="top" wrapText="1"/>
    </xf>
    <xf numFmtId="0" fontId="19" fillId="2" borderId="13" xfId="3" applyFont="1" applyFill="1" applyBorder="1" applyAlignment="1" applyProtection="1">
      <alignment horizontal="left" vertical="top" wrapText="1"/>
    </xf>
    <xf numFmtId="0" fontId="19" fillId="2" borderId="14" xfId="3" applyFont="1" applyFill="1" applyBorder="1" applyAlignment="1" applyProtection="1">
      <alignment horizontal="left" vertical="top" wrapText="1"/>
    </xf>
    <xf numFmtId="0" fontId="19" fillId="2" borderId="0" xfId="3" applyFont="1" applyFill="1" applyBorder="1" applyAlignment="1" applyProtection="1">
      <alignment horizontal="left" vertical="top" wrapText="1"/>
    </xf>
    <xf numFmtId="0" fontId="19" fillId="2" borderId="9" xfId="3" applyFont="1" applyFill="1" applyBorder="1" applyAlignment="1" applyProtection="1">
      <alignment horizontal="left" vertical="top" wrapText="1"/>
    </xf>
    <xf numFmtId="0" fontId="19" fillId="2" borderId="6" xfId="3" applyFont="1" applyFill="1" applyBorder="1" applyAlignment="1" applyProtection="1">
      <alignment horizontal="left" vertical="top" wrapText="1"/>
    </xf>
    <xf numFmtId="0" fontId="19" fillId="2" borderId="10" xfId="3" applyFont="1" applyFill="1" applyBorder="1" applyAlignment="1" applyProtection="1">
      <alignment horizontal="left" vertical="top" wrapText="1"/>
    </xf>
    <xf numFmtId="0" fontId="19" fillId="3" borderId="1" xfId="3" applyFont="1" applyFill="1" applyBorder="1" applyAlignment="1" applyProtection="1">
      <alignment horizontal="left" vertical="top" wrapText="1"/>
    </xf>
    <xf numFmtId="0" fontId="19" fillId="3" borderId="12"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9" fillId="2" borderId="13"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9"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2" borderId="12"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47"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20" fillId="0" borderId="29"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0" borderId="28"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29" xfId="0" applyFont="1" applyBorder="1" applyAlignment="1" applyProtection="1">
      <alignment horizontal="center" vertical="center" wrapText="1"/>
    </xf>
    <xf numFmtId="0" fontId="20" fillId="0" borderId="31" xfId="0" applyFont="1" applyBorder="1" applyAlignment="1" applyProtection="1">
      <alignment horizontal="center" vertical="center" wrapText="1"/>
    </xf>
    <xf numFmtId="173" fontId="19" fillId="2" borderId="1" xfId="0" applyNumberFormat="1" applyFont="1" applyFill="1" applyBorder="1" applyAlignment="1" applyProtection="1">
      <alignment horizontal="center" vertical="center" wrapText="1"/>
    </xf>
    <xf numFmtId="0" fontId="20" fillId="0" borderId="28"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34" xfId="0" applyFont="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wrapText="1"/>
    </xf>
    <xf numFmtId="0" fontId="19" fillId="3" borderId="12" xfId="0" applyFont="1" applyFill="1" applyBorder="1" applyAlignment="1" applyProtection="1">
      <alignment horizontal="left" vertical="top" wrapText="1"/>
    </xf>
    <xf numFmtId="0" fontId="19" fillId="3" borderId="11" xfId="0" applyFont="1" applyFill="1" applyBorder="1" applyAlignment="1" applyProtection="1">
      <alignment horizontal="left" vertical="top" wrapText="1"/>
    </xf>
    <xf numFmtId="0" fontId="19" fillId="3" borderId="13" xfId="0" applyFont="1" applyFill="1" applyBorder="1" applyAlignment="1" applyProtection="1">
      <alignment horizontal="left" vertical="top" wrapText="1"/>
    </xf>
    <xf numFmtId="0" fontId="19" fillId="3" borderId="14" xfId="0" applyFont="1" applyFill="1" applyBorder="1" applyAlignment="1" applyProtection="1">
      <alignment horizontal="left" vertical="top" wrapText="1"/>
    </xf>
    <xf numFmtId="0" fontId="19" fillId="3" borderId="0" xfId="0" applyFont="1" applyFill="1" applyBorder="1" applyAlignment="1" applyProtection="1">
      <alignment horizontal="left" vertical="top" wrapText="1"/>
    </xf>
    <xf numFmtId="0" fontId="19" fillId="3" borderId="7" xfId="0" applyFont="1" applyFill="1" applyBorder="1" applyAlignment="1" applyProtection="1">
      <alignment horizontal="left" vertical="top" wrapText="1"/>
    </xf>
    <xf numFmtId="0" fontId="19" fillId="3" borderId="9" xfId="0" applyFont="1" applyFill="1" applyBorder="1" applyAlignment="1" applyProtection="1">
      <alignment horizontal="left" vertical="top" wrapText="1"/>
    </xf>
    <xf numFmtId="0" fontId="19" fillId="3" borderId="6" xfId="0" applyFont="1" applyFill="1" applyBorder="1" applyAlignment="1" applyProtection="1">
      <alignment horizontal="left" vertical="top" wrapText="1"/>
    </xf>
    <xf numFmtId="0" fontId="19" fillId="3" borderId="10" xfId="0" applyFont="1" applyFill="1" applyBorder="1" applyAlignment="1" applyProtection="1">
      <alignment horizontal="left" vertical="top" wrapText="1"/>
    </xf>
    <xf numFmtId="0" fontId="19" fillId="2" borderId="7" xfId="0" applyFont="1" applyFill="1" applyBorder="1" applyAlignment="1" applyProtection="1">
      <alignment horizontal="left" vertical="top" wrapText="1"/>
    </xf>
    <xf numFmtId="0" fontId="19" fillId="3" borderId="1" xfId="0" applyFont="1" applyFill="1" applyBorder="1" applyAlignment="1" applyProtection="1">
      <alignment horizontal="center" vertical="top" wrapText="1"/>
    </xf>
    <xf numFmtId="0" fontId="20" fillId="2" borderId="26" xfId="0" applyFont="1" applyFill="1" applyBorder="1" applyAlignment="1" applyProtection="1">
      <alignment horizontal="center" vertical="center" wrapText="1"/>
    </xf>
    <xf numFmtId="0" fontId="20" fillId="2" borderId="27"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20" fillId="0" borderId="26" xfId="0" applyFont="1" applyBorder="1" applyAlignment="1" applyProtection="1">
      <alignment horizontal="center" vertical="center" wrapText="1"/>
    </xf>
    <xf numFmtId="0" fontId="20" fillId="0" borderId="27" xfId="0" applyFont="1" applyBorder="1" applyAlignment="1" applyProtection="1">
      <alignment horizontal="center" vertical="center" wrapText="1"/>
    </xf>
    <xf numFmtId="17" fontId="19" fillId="2" borderId="1" xfId="0" applyNumberFormat="1" applyFont="1" applyFill="1" applyBorder="1" applyAlignment="1" applyProtection="1">
      <alignment horizontal="center" vertical="center" wrapText="1"/>
    </xf>
    <xf numFmtId="0" fontId="20" fillId="0" borderId="33" xfId="0" applyFont="1" applyBorder="1" applyAlignment="1" applyProtection="1">
      <alignment horizontal="center" vertical="center"/>
    </xf>
    <xf numFmtId="0" fontId="19" fillId="2" borderId="0" xfId="0" applyFont="1" applyFill="1" applyAlignment="1" applyProtection="1">
      <alignment horizontal="left" vertical="center" wrapText="1"/>
    </xf>
    <xf numFmtId="0" fontId="19" fillId="2" borderId="29" xfId="3" applyFont="1" applyFill="1" applyBorder="1" applyAlignment="1" applyProtection="1">
      <alignment horizontal="center" vertical="center" wrapText="1"/>
    </xf>
    <xf numFmtId="0" fontId="19" fillId="2" borderId="28" xfId="3" applyFont="1" applyFill="1" applyBorder="1" applyAlignment="1" applyProtection="1">
      <alignment horizontal="center" vertical="center" wrapText="1"/>
    </xf>
    <xf numFmtId="0" fontId="19" fillId="2" borderId="30" xfId="3" applyFont="1" applyFill="1" applyBorder="1" applyAlignment="1" applyProtection="1">
      <alignment horizontal="center" vertical="center" wrapText="1"/>
    </xf>
    <xf numFmtId="0" fontId="19" fillId="2" borderId="12" xfId="3" applyFont="1" applyFill="1" applyBorder="1" applyAlignment="1" applyProtection="1">
      <alignment horizontal="center" vertical="top" wrapText="1"/>
    </xf>
    <xf numFmtId="0" fontId="19" fillId="2" borderId="11" xfId="3" applyFont="1" applyFill="1" applyBorder="1" applyAlignment="1" applyProtection="1">
      <alignment horizontal="center" vertical="top" wrapText="1"/>
    </xf>
    <xf numFmtId="0" fontId="19" fillId="2" borderId="13" xfId="3" applyFont="1" applyFill="1" applyBorder="1" applyAlignment="1" applyProtection="1">
      <alignment horizontal="center" vertical="top" wrapText="1"/>
    </xf>
    <xf numFmtId="0" fontId="19" fillId="2" borderId="14" xfId="3" applyFont="1" applyFill="1" applyBorder="1" applyAlignment="1" applyProtection="1">
      <alignment horizontal="center" vertical="top" wrapText="1"/>
    </xf>
    <xf numFmtId="0" fontId="19" fillId="2" borderId="0" xfId="3" applyFont="1" applyFill="1" applyBorder="1" applyAlignment="1" applyProtection="1">
      <alignment horizontal="center" vertical="top" wrapText="1"/>
    </xf>
    <xf numFmtId="0" fontId="19" fillId="2" borderId="7" xfId="3" applyFont="1" applyFill="1" applyBorder="1" applyAlignment="1" applyProtection="1">
      <alignment horizontal="center" vertical="top" wrapText="1"/>
    </xf>
    <xf numFmtId="0" fontId="19" fillId="2" borderId="9" xfId="3" applyFont="1" applyFill="1" applyBorder="1" applyAlignment="1" applyProtection="1">
      <alignment horizontal="center" vertical="top" wrapText="1"/>
    </xf>
    <xf numFmtId="0" fontId="19" fillId="2" borderId="6" xfId="3" applyFont="1" applyFill="1" applyBorder="1" applyAlignment="1" applyProtection="1">
      <alignment horizontal="center" vertical="top" wrapText="1"/>
    </xf>
    <xf numFmtId="0" fontId="19" fillId="2" borderId="10" xfId="3" applyFont="1" applyFill="1" applyBorder="1" applyAlignment="1" applyProtection="1">
      <alignment horizontal="center" vertical="top"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0" fillId="2" borderId="34" xfId="0" applyFill="1" applyBorder="1" applyAlignment="1" applyProtection="1">
      <alignment horizontal="center"/>
    </xf>
    <xf numFmtId="0" fontId="0" fillId="2" borderId="42" xfId="0" applyFill="1" applyBorder="1" applyAlignment="1" applyProtection="1">
      <alignment horizontal="center"/>
    </xf>
    <xf numFmtId="0" fontId="20" fillId="2" borderId="53" xfId="0" applyFont="1" applyFill="1" applyBorder="1" applyAlignment="1" applyProtection="1">
      <alignment horizontal="center" vertical="center" wrapText="1"/>
    </xf>
    <xf numFmtId="0" fontId="20" fillId="2" borderId="56"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19" fillId="2" borderId="50" xfId="0" applyFont="1" applyFill="1" applyBorder="1" applyAlignment="1" applyProtection="1">
      <alignment horizontal="left" vertical="center"/>
    </xf>
    <xf numFmtId="0" fontId="19" fillId="2" borderId="54" xfId="0" applyFont="1" applyFill="1" applyBorder="1" applyAlignment="1" applyProtection="1">
      <alignment horizontal="left" vertical="center"/>
    </xf>
    <xf numFmtId="0" fontId="19" fillId="2" borderId="51" xfId="0" applyFont="1" applyFill="1" applyBorder="1" applyAlignment="1" applyProtection="1">
      <alignment horizontal="left" vertical="center"/>
    </xf>
    <xf numFmtId="17" fontId="19" fillId="3" borderId="1" xfId="1" applyNumberFormat="1" applyFont="1" applyFill="1" applyBorder="1" applyAlignment="1" applyProtection="1">
      <alignment horizontal="center" vertical="center"/>
    </xf>
    <xf numFmtId="171" fontId="24" fillId="2" borderId="1" xfId="0" applyNumberFormat="1" applyFont="1" applyFill="1" applyBorder="1" applyAlignment="1" applyProtection="1">
      <alignment horizontal="center" vertical="center"/>
    </xf>
    <xf numFmtId="171" fontId="24" fillId="3" borderId="1" xfId="0" applyNumberFormat="1" applyFont="1" applyFill="1" applyBorder="1" applyAlignment="1" applyProtection="1">
      <alignment horizontal="center" vertical="center"/>
    </xf>
    <xf numFmtId="9" fontId="24" fillId="3" borderId="1" xfId="1" applyFont="1" applyFill="1" applyBorder="1" applyAlignment="1" applyProtection="1">
      <alignment horizontal="center" vertical="center"/>
    </xf>
    <xf numFmtId="0" fontId="19" fillId="3" borderId="2" xfId="0" applyNumberFormat="1" applyFont="1" applyFill="1" applyBorder="1" applyAlignment="1" applyProtection="1">
      <alignment horizontal="center" vertical="center"/>
    </xf>
    <xf numFmtId="0" fontId="19" fillId="3" borderId="3" xfId="0" applyNumberFormat="1" applyFont="1" applyFill="1" applyBorder="1" applyAlignment="1" applyProtection="1">
      <alignment horizontal="center" vertical="center"/>
    </xf>
    <xf numFmtId="49" fontId="19" fillId="3" borderId="1" xfId="0" applyNumberFormat="1" applyFont="1" applyFill="1" applyBorder="1" applyAlignment="1" applyProtection="1">
      <alignment horizontal="left" vertical="center" wrapText="1"/>
    </xf>
    <xf numFmtId="0" fontId="20" fillId="2" borderId="29"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20" fillId="2" borderId="33"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wrapText="1"/>
    </xf>
    <xf numFmtId="0" fontId="20" fillId="2" borderId="31"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19" fillId="3" borderId="2" xfId="0" applyNumberFormat="1" applyFont="1" applyFill="1" applyBorder="1" applyAlignment="1" applyProtection="1">
      <alignment horizontal="left" vertical="center"/>
    </xf>
    <xf numFmtId="0" fontId="19" fillId="3" borderId="4" xfId="0" applyNumberFormat="1" applyFont="1" applyFill="1" applyBorder="1" applyAlignment="1" applyProtection="1">
      <alignment horizontal="left" vertical="center"/>
    </xf>
    <xf numFmtId="0" fontId="19" fillId="3" borderId="3" xfId="0" applyNumberFormat="1" applyFont="1" applyFill="1" applyBorder="1" applyAlignment="1" applyProtection="1">
      <alignment horizontal="left" vertical="center"/>
    </xf>
    <xf numFmtId="0" fontId="20" fillId="2" borderId="25" xfId="0" applyFont="1" applyFill="1" applyBorder="1" applyAlignment="1" applyProtection="1">
      <alignment horizontal="center" vertical="center" wrapText="1"/>
    </xf>
    <xf numFmtId="0" fontId="20" fillId="2" borderId="52" xfId="0" applyFont="1" applyFill="1" applyBorder="1" applyAlignment="1" applyProtection="1">
      <alignment horizontal="center" vertical="center" wrapText="1"/>
    </xf>
    <xf numFmtId="171" fontId="24" fillId="2" borderId="1" xfId="1" applyNumberFormat="1" applyFont="1" applyFill="1" applyBorder="1" applyAlignment="1" applyProtection="1">
      <alignment horizontal="center" vertical="center"/>
    </xf>
    <xf numFmtId="14" fontId="19" fillId="3" borderId="1" xfId="1" applyNumberFormat="1" applyFont="1" applyFill="1" applyBorder="1" applyAlignment="1" applyProtection="1">
      <alignment horizontal="center" vertical="center"/>
    </xf>
    <xf numFmtId="0" fontId="16" fillId="2" borderId="0" xfId="0" applyFont="1" applyFill="1" applyAlignment="1" applyProtection="1">
      <alignment horizontal="left" vertical="top" indent="15"/>
    </xf>
    <xf numFmtId="0" fontId="40" fillId="2" borderId="34" xfId="0" applyFont="1" applyFill="1" applyBorder="1" applyAlignment="1" applyProtection="1">
      <alignment horizontal="center" vertical="center"/>
    </xf>
    <xf numFmtId="0" fontId="19" fillId="2" borderId="29" xfId="0" applyFont="1" applyFill="1" applyBorder="1" applyAlignment="1" applyProtection="1">
      <alignment horizontal="left" vertical="center" wrapText="1"/>
    </xf>
    <xf numFmtId="0" fontId="19" fillId="2" borderId="33" xfId="0" applyFont="1" applyFill="1" applyBorder="1" applyAlignment="1" applyProtection="1">
      <alignment horizontal="left" vertical="center" wrapText="1"/>
    </xf>
    <xf numFmtId="0" fontId="19" fillId="2" borderId="43" xfId="0" applyFont="1" applyFill="1" applyBorder="1" applyAlignment="1" applyProtection="1">
      <alignment horizontal="left" vertical="center" wrapText="1"/>
    </xf>
    <xf numFmtId="0" fontId="19" fillId="2" borderId="50" xfId="0" applyFont="1" applyFill="1" applyBorder="1" applyAlignment="1" applyProtection="1">
      <alignment horizontal="left" vertical="center" wrapText="1"/>
    </xf>
    <xf numFmtId="0" fontId="19" fillId="2" borderId="54" xfId="0" applyFont="1" applyFill="1" applyBorder="1" applyAlignment="1" applyProtection="1">
      <alignment horizontal="left" vertical="center" wrapText="1"/>
    </xf>
    <xf numFmtId="0" fontId="19" fillId="2" borderId="51" xfId="0" applyFont="1" applyFill="1" applyBorder="1" applyAlignment="1" applyProtection="1">
      <alignment horizontal="left" vertical="center" wrapText="1"/>
    </xf>
    <xf numFmtId="0" fontId="19" fillId="3" borderId="1" xfId="0" applyNumberFormat="1" applyFont="1" applyFill="1" applyBorder="1" applyAlignment="1" applyProtection="1">
      <alignment horizontal="center" vertical="center"/>
    </xf>
    <xf numFmtId="9" fontId="19" fillId="2" borderId="12" xfId="1" applyFont="1" applyFill="1" applyBorder="1" applyAlignment="1" applyProtection="1">
      <alignment horizontal="center" vertical="center" wrapText="1"/>
    </xf>
    <xf numFmtId="9" fontId="19" fillId="2" borderId="13" xfId="1" applyFont="1" applyFill="1" applyBorder="1" applyAlignment="1" applyProtection="1">
      <alignment horizontal="center" vertical="center" wrapText="1"/>
    </xf>
    <xf numFmtId="9" fontId="19" fillId="2" borderId="14" xfId="1" applyFont="1" applyFill="1" applyBorder="1" applyAlignment="1" applyProtection="1">
      <alignment horizontal="center" vertical="center" wrapText="1"/>
    </xf>
    <xf numFmtId="9" fontId="19" fillId="2" borderId="7" xfId="1" applyFont="1" applyFill="1" applyBorder="1" applyAlignment="1" applyProtection="1">
      <alignment horizontal="center" vertical="center" wrapText="1"/>
    </xf>
    <xf numFmtId="9" fontId="19" fillId="2" borderId="9" xfId="1" applyFont="1" applyFill="1" applyBorder="1" applyAlignment="1" applyProtection="1">
      <alignment horizontal="center" vertical="center" wrapText="1"/>
    </xf>
    <xf numFmtId="9" fontId="19" fillId="2" borderId="10" xfId="1" applyFont="1" applyFill="1" applyBorder="1" applyAlignment="1" applyProtection="1">
      <alignment horizontal="center" vertical="center" wrapText="1"/>
    </xf>
    <xf numFmtId="0" fontId="19" fillId="2" borderId="29" xfId="0" applyFont="1" applyFill="1" applyBorder="1" applyAlignment="1" applyProtection="1">
      <alignment horizontal="left" vertical="center"/>
    </xf>
    <xf numFmtId="0" fontId="19" fillId="2" borderId="28" xfId="0" applyFont="1" applyFill="1" applyBorder="1" applyAlignment="1" applyProtection="1">
      <alignment horizontal="left" vertical="center"/>
    </xf>
    <xf numFmtId="0" fontId="19" fillId="2" borderId="49" xfId="0" applyFont="1" applyFill="1" applyBorder="1" applyAlignment="1" applyProtection="1">
      <alignment horizontal="left" vertical="center"/>
    </xf>
    <xf numFmtId="0" fontId="19" fillId="2" borderId="3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7" xfId="0" applyFont="1" applyFill="1" applyBorder="1" applyAlignment="1" applyProtection="1">
      <alignment horizontal="left" vertical="center"/>
    </xf>
    <xf numFmtId="0" fontId="19" fillId="2" borderId="43" xfId="0" applyFont="1" applyFill="1" applyBorder="1" applyAlignment="1" applyProtection="1">
      <alignment horizontal="left" vertical="center"/>
    </xf>
    <xf numFmtId="0" fontId="19" fillId="2" borderId="44" xfId="0" applyFont="1" applyFill="1" applyBorder="1" applyAlignment="1" applyProtection="1">
      <alignment horizontal="left" vertical="center"/>
    </xf>
    <xf numFmtId="0" fontId="19" fillId="2" borderId="46" xfId="0" applyFont="1" applyFill="1" applyBorder="1" applyAlignment="1" applyProtection="1">
      <alignment horizontal="left" vertical="center"/>
    </xf>
    <xf numFmtId="0" fontId="19" fillId="6" borderId="8" xfId="0" applyNumberFormat="1" applyFont="1" applyFill="1" applyBorder="1" applyAlignment="1" applyProtection="1">
      <alignment horizontal="center" vertical="center" wrapText="1"/>
    </xf>
    <xf numFmtId="0" fontId="19" fillId="6" borderId="47" xfId="0" applyNumberFormat="1" applyFont="1" applyFill="1" applyBorder="1" applyAlignment="1" applyProtection="1">
      <alignment horizontal="center" vertical="center" wrapText="1"/>
    </xf>
    <xf numFmtId="0" fontId="19" fillId="6" borderId="5" xfId="0" applyNumberFormat="1" applyFont="1" applyFill="1" applyBorder="1" applyAlignment="1" applyProtection="1">
      <alignment horizontal="center" vertical="center" wrapText="1"/>
    </xf>
    <xf numFmtId="3" fontId="19" fillId="3" borderId="8" xfId="0" applyNumberFormat="1" applyFont="1" applyFill="1" applyBorder="1" applyAlignment="1" applyProtection="1">
      <alignment horizontal="center" vertical="center"/>
    </xf>
    <xf numFmtId="3" fontId="19" fillId="3" borderId="5" xfId="0" applyNumberFormat="1" applyFont="1" applyFill="1" applyBorder="1" applyAlignment="1" applyProtection="1">
      <alignment horizontal="center" vertical="center"/>
    </xf>
    <xf numFmtId="0" fontId="19" fillId="2" borderId="41" xfId="0" applyFont="1" applyFill="1" applyBorder="1" applyAlignment="1" applyProtection="1">
      <alignment horizontal="left" vertical="center"/>
    </xf>
    <xf numFmtId="0" fontId="19" fillId="2" borderId="45" xfId="0" applyFont="1" applyFill="1" applyBorder="1" applyAlignment="1" applyProtection="1">
      <alignment horizontal="left" vertical="center"/>
    </xf>
    <xf numFmtId="0" fontId="19" fillId="2" borderId="28" xfId="0" applyFont="1" applyFill="1" applyBorder="1" applyAlignment="1" applyProtection="1">
      <alignment horizontal="left" vertical="center" wrapText="1"/>
    </xf>
    <xf numFmtId="0" fontId="19" fillId="2" borderId="49" xfId="0" applyFont="1" applyFill="1" applyBorder="1" applyAlignment="1" applyProtection="1">
      <alignment horizontal="left" vertical="center" wrapText="1"/>
    </xf>
    <xf numFmtId="0" fontId="19" fillId="2" borderId="44" xfId="0" applyFont="1" applyFill="1" applyBorder="1" applyAlignment="1" applyProtection="1">
      <alignment horizontal="left" vertical="center" wrapText="1"/>
    </xf>
    <xf numFmtId="0" fontId="19" fillId="2" borderId="46" xfId="0" applyFont="1" applyFill="1" applyBorder="1" applyAlignment="1" applyProtection="1">
      <alignment horizontal="left" vertical="center" wrapText="1"/>
    </xf>
    <xf numFmtId="3" fontId="19" fillId="3" borderId="8" xfId="0" applyNumberFormat="1" applyFont="1" applyFill="1" applyBorder="1" applyAlignment="1" applyProtection="1">
      <alignment horizontal="center" vertical="center" wrapText="1"/>
    </xf>
    <xf numFmtId="3" fontId="19" fillId="3" borderId="5" xfId="0" applyNumberFormat="1" applyFont="1" applyFill="1" applyBorder="1" applyAlignment="1" applyProtection="1">
      <alignment horizontal="center" vertical="center" wrapText="1"/>
    </xf>
    <xf numFmtId="3" fontId="19" fillId="2" borderId="8" xfId="0" applyNumberFormat="1" applyFont="1" applyFill="1" applyBorder="1" applyAlignment="1" applyProtection="1">
      <alignment horizontal="center" vertical="center" wrapText="1"/>
    </xf>
    <xf numFmtId="3" fontId="19" fillId="2" borderId="5" xfId="0" applyNumberFormat="1" applyFont="1" applyFill="1" applyBorder="1" applyAlignment="1" applyProtection="1">
      <alignment horizontal="center" vertical="center" wrapText="1"/>
    </xf>
    <xf numFmtId="3" fontId="19" fillId="3" borderId="1" xfId="0" applyNumberFormat="1" applyFont="1" applyFill="1" applyBorder="1" applyAlignment="1" applyProtection="1">
      <alignment horizontal="left" vertical="center"/>
    </xf>
    <xf numFmtId="0" fontId="19" fillId="2" borderId="50" xfId="0" applyFont="1" applyFill="1" applyBorder="1" applyAlignment="1" applyProtection="1">
      <alignment horizontal="right" vertical="center"/>
    </xf>
    <xf numFmtId="0" fontId="19" fillId="2" borderId="51" xfId="0" applyFont="1" applyFill="1" applyBorder="1" applyAlignment="1" applyProtection="1">
      <alignment horizontal="right" vertical="center"/>
    </xf>
    <xf numFmtId="0" fontId="19" fillId="2" borderId="30" xfId="0" applyFont="1" applyFill="1" applyBorder="1" applyAlignment="1" applyProtection="1">
      <alignment horizontal="left" vertical="center"/>
    </xf>
    <xf numFmtId="0" fontId="19" fillId="2" borderId="42" xfId="0" applyFont="1" applyFill="1" applyBorder="1" applyAlignment="1" applyProtection="1">
      <alignment horizontal="left" vertical="center"/>
    </xf>
    <xf numFmtId="0" fontId="40" fillId="2" borderId="34" xfId="3" applyFont="1" applyFill="1" applyBorder="1" applyAlignment="1" applyProtection="1">
      <alignment horizontal="center" vertical="center"/>
    </xf>
    <xf numFmtId="0" fontId="19" fillId="2" borderId="48" xfId="0" applyFont="1" applyFill="1" applyBorder="1" applyAlignment="1" applyProtection="1">
      <alignment horizontal="right" vertical="center"/>
    </xf>
    <xf numFmtId="0" fontId="19" fillId="2" borderId="25" xfId="0" applyFont="1" applyFill="1" applyBorder="1" applyAlignment="1" applyProtection="1">
      <alignment vertical="center"/>
    </xf>
    <xf numFmtId="3" fontId="19" fillId="3" borderId="1" xfId="0" applyNumberFormat="1" applyFont="1" applyFill="1" applyBorder="1" applyAlignment="1" applyProtection="1">
      <alignment horizontal="center" vertical="center"/>
    </xf>
    <xf numFmtId="0" fontId="22" fillId="2" borderId="0" xfId="0" applyFont="1" applyFill="1" applyBorder="1" applyAlignment="1" applyProtection="1">
      <alignment horizontal="center" wrapText="1"/>
    </xf>
    <xf numFmtId="0" fontId="22" fillId="2" borderId="6" xfId="0" applyFont="1" applyFill="1" applyBorder="1" applyAlignment="1" applyProtection="1">
      <alignment horizontal="center" wrapText="1"/>
    </xf>
    <xf numFmtId="0" fontId="19" fillId="2" borderId="34" xfId="0" applyFont="1" applyFill="1" applyBorder="1" applyAlignment="1" applyProtection="1">
      <alignment horizontal="left" vertical="center"/>
    </xf>
    <xf numFmtId="0" fontId="16" fillId="2" borderId="0" xfId="0" applyFont="1" applyFill="1" applyAlignment="1" applyProtection="1">
      <alignment horizontal="left" vertical="top"/>
    </xf>
    <xf numFmtId="0" fontId="22" fillId="2" borderId="7" xfId="0" applyFont="1" applyFill="1" applyBorder="1" applyAlignment="1" applyProtection="1">
      <alignment horizontal="right" vertical="center" wrapText="1"/>
    </xf>
    <xf numFmtId="0" fontId="22" fillId="2" borderId="46" xfId="0" applyFont="1" applyFill="1" applyBorder="1" applyAlignment="1" applyProtection="1">
      <alignment horizontal="right" vertical="center" wrapText="1"/>
    </xf>
    <xf numFmtId="0" fontId="19" fillId="2" borderId="0" xfId="0" applyFont="1" applyFill="1" applyBorder="1" applyAlignment="1" applyProtection="1">
      <alignment horizontal="left" vertical="center" wrapText="1"/>
    </xf>
    <xf numFmtId="0" fontId="19" fillId="3" borderId="1" xfId="0" applyFont="1" applyFill="1" applyBorder="1" applyAlignment="1" applyProtection="1">
      <alignment horizontal="left" vertical="top" wrapText="1"/>
    </xf>
    <xf numFmtId="0" fontId="40" fillId="2" borderId="0" xfId="3" applyFont="1" applyFill="1" applyBorder="1" applyAlignment="1" applyProtection="1">
      <alignment horizontal="center" vertical="center"/>
    </xf>
    <xf numFmtId="0" fontId="19" fillId="2" borderId="30" xfId="0" applyFont="1" applyFill="1" applyBorder="1" applyAlignment="1" applyProtection="1">
      <alignment horizontal="left" vertical="center" wrapText="1"/>
    </xf>
    <xf numFmtId="0" fontId="19" fillId="2" borderId="42" xfId="0" applyFont="1" applyFill="1" applyBorder="1" applyAlignment="1" applyProtection="1">
      <alignment horizontal="left" vertical="center" wrapText="1"/>
    </xf>
    <xf numFmtId="169" fontId="19" fillId="3" borderId="1" xfId="0" applyNumberFormat="1" applyFont="1" applyFill="1" applyBorder="1" applyAlignment="1" applyProtection="1">
      <alignment horizontal="center" vertical="center"/>
    </xf>
    <xf numFmtId="169" fontId="19" fillId="3" borderId="8" xfId="0" applyNumberFormat="1" applyFont="1" applyFill="1" applyBorder="1" applyAlignment="1" applyProtection="1">
      <alignment horizontal="center" vertical="center"/>
    </xf>
    <xf numFmtId="3" fontId="19" fillId="3" borderId="2" xfId="0" applyNumberFormat="1" applyFont="1" applyFill="1" applyBorder="1" applyAlignment="1" applyProtection="1">
      <alignment horizontal="left" vertical="center"/>
    </xf>
    <xf numFmtId="3" fontId="19" fillId="3" borderId="4" xfId="0" applyNumberFormat="1" applyFont="1" applyFill="1" applyBorder="1" applyAlignment="1" applyProtection="1">
      <alignment horizontal="left" vertical="center"/>
    </xf>
    <xf numFmtId="3" fontId="19" fillId="3" borderId="3" xfId="0" applyNumberFormat="1" applyFont="1" applyFill="1" applyBorder="1" applyAlignment="1" applyProtection="1">
      <alignment horizontal="left" vertical="center"/>
    </xf>
    <xf numFmtId="169" fontId="19" fillId="3" borderId="8" xfId="0" applyNumberFormat="1" applyFont="1" applyFill="1" applyBorder="1" applyAlignment="1" applyProtection="1">
      <alignment horizontal="center"/>
    </xf>
    <xf numFmtId="169" fontId="19" fillId="3" borderId="5" xfId="0" applyNumberFormat="1" applyFont="1" applyFill="1" applyBorder="1" applyAlignment="1" applyProtection="1">
      <alignment horizontal="center"/>
    </xf>
    <xf numFmtId="3" fontId="19" fillId="3" borderId="47" xfId="0" applyNumberFormat="1" applyFont="1" applyFill="1" applyBorder="1" applyAlignment="1" applyProtection="1">
      <alignment horizontal="center" vertical="center"/>
    </xf>
    <xf numFmtId="0" fontId="24" fillId="2" borderId="0" xfId="0" applyFont="1" applyFill="1" applyBorder="1" applyAlignment="1" applyProtection="1">
      <alignment horizontal="left" vertical="top" wrapText="1"/>
    </xf>
    <xf numFmtId="0" fontId="19" fillId="2" borderId="55" xfId="0" applyFont="1" applyFill="1" applyBorder="1" applyAlignment="1" applyProtection="1">
      <alignment horizontal="left" vertical="center"/>
    </xf>
    <xf numFmtId="0" fontId="19" fillId="3" borderId="1" xfId="0" applyFont="1" applyFill="1" applyBorder="1" applyAlignment="1" applyProtection="1">
      <alignment horizontal="center" vertical="center"/>
    </xf>
    <xf numFmtId="14" fontId="19" fillId="3" borderId="1" xfId="0" applyNumberFormat="1" applyFont="1" applyFill="1" applyBorder="1" applyAlignment="1" applyProtection="1">
      <alignment horizontal="center" vertical="center" wrapText="1"/>
    </xf>
    <xf numFmtId="0" fontId="20" fillId="0" borderId="41" xfId="0" applyFont="1" applyFill="1" applyBorder="1" applyAlignment="1" applyProtection="1">
      <alignment horizontal="left" vertical="center"/>
    </xf>
    <xf numFmtId="0" fontId="20" fillId="0" borderId="45" xfId="0" applyFont="1" applyFill="1" applyBorder="1" applyAlignment="1" applyProtection="1">
      <alignment horizontal="left" vertical="center"/>
    </xf>
    <xf numFmtId="0" fontId="20" fillId="0" borderId="55" xfId="0" applyFont="1" applyFill="1" applyBorder="1" applyAlignment="1" applyProtection="1">
      <alignment horizontal="left" vertical="center"/>
    </xf>
    <xf numFmtId="0" fontId="18" fillId="2" borderId="0" xfId="0" applyFont="1" applyFill="1" applyBorder="1" applyAlignment="1">
      <alignment horizontal="center"/>
    </xf>
    <xf numFmtId="0" fontId="20" fillId="2" borderId="0" xfId="0" applyFont="1" applyFill="1" applyBorder="1" applyAlignment="1">
      <alignment horizontal="left"/>
    </xf>
    <xf numFmtId="0" fontId="18" fillId="2" borderId="6" xfId="0" applyFont="1" applyFill="1" applyBorder="1" applyAlignment="1">
      <alignment horizontal="center"/>
    </xf>
    <xf numFmtId="0" fontId="20" fillId="2" borderId="4" xfId="0" applyFont="1" applyFill="1" applyBorder="1" applyAlignment="1">
      <alignment horizontal="left"/>
    </xf>
  </cellXfs>
  <cellStyles count="6">
    <cellStyle name="Comma" xfId="4" builtinId="3"/>
    <cellStyle name="Hyperlink" xfId="2" builtinId="8"/>
    <cellStyle name="Normal" xfId="0" builtinId="0"/>
    <cellStyle name="Normal 2" xfId="3" xr:uid="{00000000-0005-0000-0000-000003000000}"/>
    <cellStyle name="Normal 3" xfId="5" xr:uid="{00000000-0005-0000-0000-000004000000}"/>
    <cellStyle name="Percent" xfId="1" builtinId="5"/>
  </cellStyles>
  <dxfs count="107">
    <dxf>
      <font>
        <color theme="0"/>
      </font>
    </dxf>
    <dxf>
      <font>
        <color theme="0"/>
      </font>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3 Finance and additionality'!A1"/><Relationship Id="rId3" Type="http://schemas.openxmlformats.org/officeDocument/2006/relationships/hyperlink" Target="#'Ph1 Assessment Criteria'!A1"/><Relationship Id="rId7" Type="http://schemas.openxmlformats.org/officeDocument/2006/relationships/hyperlink" Target="#'4 Wider benefits'!A1"/><Relationship Id="rId2" Type="http://schemas.openxmlformats.org/officeDocument/2006/relationships/hyperlink" Target="#'0 Applicant Details'!A1"/><Relationship Id="rId1" Type="http://schemas.openxmlformats.org/officeDocument/2006/relationships/image" Target="../media/image1.png"/><Relationship Id="rId6" Type="http://schemas.openxmlformats.org/officeDocument/2006/relationships/hyperlink" Target="#'2 Delivery plan'!A1"/><Relationship Id="rId11" Type="http://schemas.openxmlformats.org/officeDocument/2006/relationships/hyperlink" Target="https://www.gov.uk/government/publications/industrial-heat-recovery-support-programme-guidance-and-application-forms" TargetMode="External"/><Relationship Id="rId5" Type="http://schemas.openxmlformats.org/officeDocument/2006/relationships/hyperlink" Target="#'1 Technical Concept'!A1"/><Relationship Id="rId10" Type="http://schemas.openxmlformats.org/officeDocument/2006/relationships/hyperlink" Target="#'6 Declaration'!A1"/><Relationship Id="rId4" Type="http://schemas.openxmlformats.org/officeDocument/2006/relationships/hyperlink" Target="#'Copy last Checkpoint Form'!A1"/><Relationship Id="rId9" Type="http://schemas.openxmlformats.org/officeDocument/2006/relationships/hyperlink" Target="#'5 Application Summary'!A1"/></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35720</xdr:rowOff>
    </xdr:from>
    <xdr:to>
      <xdr:col>6</xdr:col>
      <xdr:colOff>160867</xdr:colOff>
      <xdr:row>5</xdr:row>
      <xdr:rowOff>27042</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srcRect l="4328" t="25379" r="69502" b="10320"/>
        <a:stretch/>
      </xdr:blipFill>
      <xdr:spPr bwMode="auto">
        <a:xfrm>
          <a:off x="295275" y="35720"/>
          <a:ext cx="2294467" cy="1135380"/>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42333</xdr:colOff>
      <xdr:row>25</xdr:row>
      <xdr:rowOff>31750</xdr:rowOff>
    </xdr:from>
    <xdr:to>
      <xdr:col>5</xdr:col>
      <xdr:colOff>582083</xdr:colOff>
      <xdr:row>27</xdr:row>
      <xdr:rowOff>169333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645583" y="2698750"/>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19051</xdr:colOff>
      <xdr:row>25</xdr:row>
      <xdr:rowOff>29633</xdr:rowOff>
    </xdr:from>
    <xdr:to>
      <xdr:col>19</xdr:col>
      <xdr:colOff>558801</xdr:colOff>
      <xdr:row>27</xdr:row>
      <xdr:rowOff>156633</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7945968" y="2865966"/>
          <a:ext cx="1767416" cy="497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46567</xdr:colOff>
      <xdr:row>25</xdr:row>
      <xdr:rowOff>25400</xdr:rowOff>
    </xdr:from>
    <xdr:to>
      <xdr:col>15</xdr:col>
      <xdr:colOff>586317</xdr:colOff>
      <xdr:row>27</xdr:row>
      <xdr:rowOff>162983</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7730067" y="2861733"/>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42333</xdr:colOff>
      <xdr:row>29</xdr:row>
      <xdr:rowOff>42333</xdr:rowOff>
    </xdr:from>
    <xdr:to>
      <xdr:col>5</xdr:col>
      <xdr:colOff>582083</xdr:colOff>
      <xdr:row>31</xdr:row>
      <xdr:rowOff>169333</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645583" y="5355166"/>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25399</xdr:colOff>
      <xdr:row>33</xdr:row>
      <xdr:rowOff>46567</xdr:rowOff>
    </xdr:from>
    <xdr:to>
      <xdr:col>5</xdr:col>
      <xdr:colOff>565149</xdr:colOff>
      <xdr:row>35</xdr:row>
      <xdr:rowOff>173567</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628649" y="6121400"/>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29633</xdr:colOff>
      <xdr:row>25</xdr:row>
      <xdr:rowOff>50800</xdr:rowOff>
    </xdr:from>
    <xdr:to>
      <xdr:col>9</xdr:col>
      <xdr:colOff>569383</xdr:colOff>
      <xdr:row>27</xdr:row>
      <xdr:rowOff>188383</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2696633" y="4665133"/>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33867</xdr:colOff>
      <xdr:row>37</xdr:row>
      <xdr:rowOff>44449</xdr:rowOff>
    </xdr:from>
    <xdr:to>
      <xdr:col>5</xdr:col>
      <xdr:colOff>573617</xdr:colOff>
      <xdr:row>39</xdr:row>
      <xdr:rowOff>171449</xdr:rowOff>
    </xdr:to>
    <xdr:sp macro="" textlink="">
      <xdr:nvSpPr>
        <xdr:cNvPr id="10" name="Rectangle 9">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637117" y="6923616"/>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38100</xdr:colOff>
      <xdr:row>29</xdr:row>
      <xdr:rowOff>16933</xdr:rowOff>
    </xdr:from>
    <xdr:to>
      <xdr:col>9</xdr:col>
      <xdr:colOff>577850</xdr:colOff>
      <xdr:row>31</xdr:row>
      <xdr:rowOff>143933</xdr:rowOff>
    </xdr:to>
    <xdr:sp macro="" textlink="">
      <xdr:nvSpPr>
        <xdr:cNvPr id="11" name="Rectangle 10">
          <a:hlinkClick xmlns:r="http://schemas.openxmlformats.org/officeDocument/2006/relationships" r:id="rId9"/>
          <a:extLst>
            <a:ext uri="{FF2B5EF4-FFF2-40B4-BE49-F238E27FC236}">
              <a16:creationId xmlns:a16="http://schemas.microsoft.com/office/drawing/2014/main" id="{00000000-0008-0000-0000-00000B000000}"/>
            </a:ext>
          </a:extLst>
        </xdr:cNvPr>
        <xdr:cNvSpPr/>
      </xdr:nvSpPr>
      <xdr:spPr>
        <a:xfrm>
          <a:off x="2705100" y="5329766"/>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52917</xdr:colOff>
      <xdr:row>33</xdr:row>
      <xdr:rowOff>21166</xdr:rowOff>
    </xdr:from>
    <xdr:to>
      <xdr:col>9</xdr:col>
      <xdr:colOff>592667</xdr:colOff>
      <xdr:row>35</xdr:row>
      <xdr:rowOff>148166</xdr:rowOff>
    </xdr:to>
    <xdr:sp macro="" textlink="">
      <xdr:nvSpPr>
        <xdr:cNvPr id="12" name="Rectangle 11">
          <a:hlinkClick xmlns:r="http://schemas.openxmlformats.org/officeDocument/2006/relationships" r:id="rId10"/>
          <a:extLst>
            <a:ext uri="{FF2B5EF4-FFF2-40B4-BE49-F238E27FC236}">
              <a16:creationId xmlns:a16="http://schemas.microsoft.com/office/drawing/2014/main" id="{00000000-0008-0000-0000-00000C000000}"/>
            </a:ext>
          </a:extLst>
        </xdr:cNvPr>
        <xdr:cNvSpPr/>
      </xdr:nvSpPr>
      <xdr:spPr>
        <a:xfrm>
          <a:off x="2719917" y="6095999"/>
          <a:ext cx="176741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46567</xdr:colOff>
      <xdr:row>29</xdr:row>
      <xdr:rowOff>57150</xdr:rowOff>
    </xdr:from>
    <xdr:to>
      <xdr:col>15</xdr:col>
      <xdr:colOff>586317</xdr:colOff>
      <xdr:row>31</xdr:row>
      <xdr:rowOff>184150</xdr:rowOff>
    </xdr:to>
    <xdr:sp macro="" textlink="">
      <xdr:nvSpPr>
        <xdr:cNvPr id="13" name="Rectangle 12">
          <a:hlinkClick xmlns:r="http://schemas.openxmlformats.org/officeDocument/2006/relationships" r:id="rId11"/>
          <a:extLst>
            <a:ext uri="{FF2B5EF4-FFF2-40B4-BE49-F238E27FC236}">
              <a16:creationId xmlns:a16="http://schemas.microsoft.com/office/drawing/2014/main" id="{00000000-0008-0000-0000-00000D000000}"/>
            </a:ext>
          </a:extLst>
        </xdr:cNvPr>
        <xdr:cNvSpPr/>
      </xdr:nvSpPr>
      <xdr:spPr>
        <a:xfrm>
          <a:off x="5793317" y="5655733"/>
          <a:ext cx="1788583"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529167</xdr:colOff>
      <xdr:row>18</xdr:row>
      <xdr:rowOff>74082</xdr:rowOff>
    </xdr:from>
    <xdr:to>
      <xdr:col>19</xdr:col>
      <xdr:colOff>207258</xdr:colOff>
      <xdr:row>25</xdr:row>
      <xdr:rowOff>81214</xdr:rowOff>
    </xdr:to>
    <xdr:sp macro="" textlink="">
      <xdr:nvSpPr>
        <xdr:cNvPr id="14" name="WordArt 9">
          <a:extLst>
            <a:ext uri="{FF2B5EF4-FFF2-40B4-BE49-F238E27FC236}">
              <a16:creationId xmlns:a16="http://schemas.microsoft.com/office/drawing/2014/main" id="{00000000-0008-0000-0000-00000E000000}"/>
            </a:ext>
          </a:extLst>
        </xdr:cNvPr>
        <xdr:cNvSpPr>
          <a:spLocks noChangeArrowheads="1" noChangeShapeType="1" noTextEdit="1"/>
        </xdr:cNvSpPr>
      </xdr:nvSpPr>
      <xdr:spPr bwMode="auto">
        <a:xfrm rot="19724218">
          <a:off x="1746250" y="3767665"/>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1216955</xdr:colOff>
      <xdr:row>4</xdr:row>
      <xdr:rowOff>36527</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900-000002000000}"/>
            </a:ext>
          </a:extLst>
        </xdr:cNvPr>
        <xdr:cNvPicPr/>
      </xdr:nvPicPr>
      <xdr:blipFill rotWithShape="1">
        <a:blip xmlns:r="http://schemas.openxmlformats.org/officeDocument/2006/relationships" r:embed="rId1"/>
        <a:srcRect l="4328" t="20030" r="69502" b="10319"/>
        <a:stretch/>
      </xdr:blipFill>
      <xdr:spPr bwMode="auto">
        <a:xfrm>
          <a:off x="0" y="0"/>
          <a:ext cx="2007530" cy="1205721"/>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738186</xdr:colOff>
      <xdr:row>19</xdr:row>
      <xdr:rowOff>202406</xdr:rowOff>
    </xdr:from>
    <xdr:to>
      <xdr:col>7</xdr:col>
      <xdr:colOff>2555434</xdr:colOff>
      <xdr:row>25</xdr:row>
      <xdr:rowOff>4486</xdr:rowOff>
    </xdr:to>
    <xdr:sp macro="" textlink="">
      <xdr:nvSpPr>
        <xdr:cNvPr id="3" name="WordArt 9">
          <a:extLst>
            <a:ext uri="{FF2B5EF4-FFF2-40B4-BE49-F238E27FC236}">
              <a16:creationId xmlns:a16="http://schemas.microsoft.com/office/drawing/2014/main" id="{00000000-0008-0000-0900-000003000000}"/>
            </a:ext>
          </a:extLst>
        </xdr:cNvPr>
        <xdr:cNvSpPr>
          <a:spLocks noChangeArrowheads="1" noChangeShapeType="1" noTextEdit="1"/>
        </xdr:cNvSpPr>
      </xdr:nvSpPr>
      <xdr:spPr bwMode="auto">
        <a:xfrm rot="19724218">
          <a:off x="2952749" y="4810125"/>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503767</xdr:colOff>
      <xdr:row>3</xdr:row>
      <xdr:rowOff>200872</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srcRect l="4328" t="20030" r="69502" b="10319"/>
        <a:stretch/>
      </xdr:blipFill>
      <xdr:spPr bwMode="auto">
        <a:xfrm>
          <a:off x="0" y="0"/>
          <a:ext cx="2032000" cy="122957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35720</xdr:rowOff>
    </xdr:from>
    <xdr:to>
      <xdr:col>5</xdr:col>
      <xdr:colOff>476250</xdr:colOff>
      <xdr:row>3</xdr:row>
      <xdr:rowOff>156687</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srcRect l="4328" t="25379" r="69502" b="10320"/>
        <a:stretch/>
      </xdr:blipFill>
      <xdr:spPr bwMode="auto">
        <a:xfrm>
          <a:off x="438150" y="35720"/>
          <a:ext cx="2305050" cy="113061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47624</xdr:colOff>
      <xdr:row>0</xdr:row>
      <xdr:rowOff>35718</xdr:rowOff>
    </xdr:from>
    <xdr:to>
      <xdr:col>2</xdr:col>
      <xdr:colOff>978488</xdr:colOff>
      <xdr:row>4</xdr:row>
      <xdr:rowOff>180362</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srcRect l="4328" t="20030" r="69502" b="10319"/>
        <a:stretch/>
      </xdr:blipFill>
      <xdr:spPr bwMode="auto">
        <a:xfrm>
          <a:off x="47624" y="35718"/>
          <a:ext cx="1988139" cy="1144769"/>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0</xdr:colOff>
      <xdr:row>20</xdr:row>
      <xdr:rowOff>0</xdr:rowOff>
    </xdr:from>
    <xdr:to>
      <xdr:col>14</xdr:col>
      <xdr:colOff>602809</xdr:colOff>
      <xdr:row>26</xdr:row>
      <xdr:rowOff>87830</xdr:rowOff>
    </xdr:to>
    <xdr:sp macro="" textlink="">
      <xdr:nvSpPr>
        <xdr:cNvPr id="3" name="WordArt 9">
          <a:extLst>
            <a:ext uri="{FF2B5EF4-FFF2-40B4-BE49-F238E27FC236}">
              <a16:creationId xmlns:a16="http://schemas.microsoft.com/office/drawing/2014/main" id="{00000000-0008-0000-0300-000003000000}"/>
            </a:ext>
          </a:extLst>
        </xdr:cNvPr>
        <xdr:cNvSpPr>
          <a:spLocks noChangeArrowheads="1" noChangeShapeType="1" noTextEdit="1"/>
        </xdr:cNvSpPr>
      </xdr:nvSpPr>
      <xdr:spPr bwMode="auto">
        <a:xfrm rot="19724218">
          <a:off x="5441156" y="4298156"/>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47624</xdr:colOff>
      <xdr:row>0</xdr:row>
      <xdr:rowOff>35718</xdr:rowOff>
    </xdr:from>
    <xdr:to>
      <xdr:col>2</xdr:col>
      <xdr:colOff>978488</xdr:colOff>
      <xdr:row>4</xdr:row>
      <xdr:rowOff>180362</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srcRect l="4328" t="20030" r="69502" b="10319"/>
        <a:stretch/>
      </xdr:blipFill>
      <xdr:spPr bwMode="auto">
        <a:xfrm>
          <a:off x="47624" y="35718"/>
          <a:ext cx="1807164" cy="1144769"/>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1095375</xdr:colOff>
      <xdr:row>18</xdr:row>
      <xdr:rowOff>202406</xdr:rowOff>
    </xdr:from>
    <xdr:to>
      <xdr:col>12</xdr:col>
      <xdr:colOff>686153</xdr:colOff>
      <xdr:row>24</xdr:row>
      <xdr:rowOff>87830</xdr:rowOff>
    </xdr:to>
    <xdr:sp macro="" textlink="">
      <xdr:nvSpPr>
        <xdr:cNvPr id="3" name="WordArt 9">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rot="19724218">
          <a:off x="4250531" y="4071937"/>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47624</xdr:colOff>
      <xdr:row>0</xdr:row>
      <xdr:rowOff>35718</xdr:rowOff>
    </xdr:from>
    <xdr:to>
      <xdr:col>2</xdr:col>
      <xdr:colOff>978488</xdr:colOff>
      <xdr:row>4</xdr:row>
      <xdr:rowOff>180362</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srcRect l="4328" t="20030" r="69502" b="10319"/>
        <a:stretch/>
      </xdr:blipFill>
      <xdr:spPr bwMode="auto">
        <a:xfrm>
          <a:off x="47624" y="35718"/>
          <a:ext cx="1807164" cy="1144769"/>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0</xdr:colOff>
      <xdr:row>25</xdr:row>
      <xdr:rowOff>0</xdr:rowOff>
    </xdr:from>
    <xdr:to>
      <xdr:col>11</xdr:col>
      <xdr:colOff>555184</xdr:colOff>
      <xdr:row>29</xdr:row>
      <xdr:rowOff>218799</xdr:rowOff>
    </xdr:to>
    <xdr:sp macro="" textlink="">
      <xdr:nvSpPr>
        <xdr:cNvPr id="3" name="WordArt 9">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rot="19724218">
          <a:off x="3155156" y="5619750"/>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4</xdr:col>
      <xdr:colOff>500062</xdr:colOff>
      <xdr:row>141</xdr:row>
      <xdr:rowOff>59532</xdr:rowOff>
    </xdr:from>
    <xdr:to>
      <xdr:col>12</xdr:col>
      <xdr:colOff>90840</xdr:colOff>
      <xdr:row>146</xdr:row>
      <xdr:rowOff>40206</xdr:rowOff>
    </xdr:to>
    <xdr:sp macro="" textlink="">
      <xdr:nvSpPr>
        <xdr:cNvPr id="5" name="WordArt 9">
          <a:extLst>
            <a:ext uri="{FF2B5EF4-FFF2-40B4-BE49-F238E27FC236}">
              <a16:creationId xmlns:a16="http://schemas.microsoft.com/office/drawing/2014/main" id="{00000000-0008-0000-0500-000005000000}"/>
            </a:ext>
          </a:extLst>
        </xdr:cNvPr>
        <xdr:cNvSpPr>
          <a:spLocks noChangeArrowheads="1" noChangeShapeType="1" noTextEdit="1"/>
        </xdr:cNvSpPr>
      </xdr:nvSpPr>
      <xdr:spPr bwMode="auto">
        <a:xfrm rot="19724218">
          <a:off x="3655218" y="33301782"/>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4</xdr:col>
      <xdr:colOff>285750</xdr:colOff>
      <xdr:row>96</xdr:row>
      <xdr:rowOff>59530</xdr:rowOff>
    </xdr:from>
    <xdr:to>
      <xdr:col>11</xdr:col>
      <xdr:colOff>840934</xdr:colOff>
      <xdr:row>101</xdr:row>
      <xdr:rowOff>40204</xdr:rowOff>
    </xdr:to>
    <xdr:sp macro="" textlink="">
      <xdr:nvSpPr>
        <xdr:cNvPr id="7" name="WordArt 9">
          <a:extLst>
            <a:ext uri="{FF2B5EF4-FFF2-40B4-BE49-F238E27FC236}">
              <a16:creationId xmlns:a16="http://schemas.microsoft.com/office/drawing/2014/main" id="{00000000-0008-0000-0500-000007000000}"/>
            </a:ext>
          </a:extLst>
        </xdr:cNvPr>
        <xdr:cNvSpPr>
          <a:spLocks noChangeArrowheads="1" noChangeShapeType="1" noTextEdit="1"/>
        </xdr:cNvSpPr>
      </xdr:nvSpPr>
      <xdr:spPr bwMode="auto">
        <a:xfrm rot="19724218">
          <a:off x="3440906" y="22586155"/>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967983</xdr:colOff>
      <xdr:row>4</xdr:row>
      <xdr:rowOff>139742</xdr:rowOff>
    </xdr:to>
    <xdr:pic>
      <xdr:nvPicPr>
        <xdr:cNvPr id="3" name="Picture 2" descr="Logo - Department for Business, Enegy and Industrial Strategy &amp; Industrial Strategy ">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1"/>
        <a:srcRect l="4328" t="20030" r="69502" b="10319"/>
        <a:stretch/>
      </xdr:blipFill>
      <xdr:spPr bwMode="auto">
        <a:xfrm>
          <a:off x="0" y="0"/>
          <a:ext cx="1806183" cy="1139867"/>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3274217</xdr:colOff>
      <xdr:row>28</xdr:row>
      <xdr:rowOff>202408</xdr:rowOff>
    </xdr:from>
    <xdr:to>
      <xdr:col>8</xdr:col>
      <xdr:colOff>245620</xdr:colOff>
      <xdr:row>33</xdr:row>
      <xdr:rowOff>183082</xdr:rowOff>
    </xdr:to>
    <xdr:sp macro="" textlink="">
      <xdr:nvSpPr>
        <xdr:cNvPr id="4" name="WordArt 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rot="19724218">
          <a:off x="4286248" y="7084221"/>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2</xdr:col>
      <xdr:colOff>2631281</xdr:colOff>
      <xdr:row>88</xdr:row>
      <xdr:rowOff>95250</xdr:rowOff>
    </xdr:from>
    <xdr:to>
      <xdr:col>7</xdr:col>
      <xdr:colOff>876653</xdr:colOff>
      <xdr:row>93</xdr:row>
      <xdr:rowOff>75924</xdr:rowOff>
    </xdr:to>
    <xdr:sp macro="" textlink="">
      <xdr:nvSpPr>
        <xdr:cNvPr id="6" name="WordArt 9">
          <a:extLst>
            <a:ext uri="{FF2B5EF4-FFF2-40B4-BE49-F238E27FC236}">
              <a16:creationId xmlns:a16="http://schemas.microsoft.com/office/drawing/2014/main" id="{00000000-0008-0000-0600-000006000000}"/>
            </a:ext>
          </a:extLst>
        </xdr:cNvPr>
        <xdr:cNvSpPr>
          <a:spLocks noChangeArrowheads="1" noChangeShapeType="1" noTextEdit="1"/>
        </xdr:cNvSpPr>
      </xdr:nvSpPr>
      <xdr:spPr bwMode="auto">
        <a:xfrm rot="19724218">
          <a:off x="3643312" y="21264563"/>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2</xdr:col>
      <xdr:colOff>3155157</xdr:colOff>
      <xdr:row>126</xdr:row>
      <xdr:rowOff>190500</xdr:rowOff>
    </xdr:from>
    <xdr:to>
      <xdr:col>8</xdr:col>
      <xdr:colOff>126560</xdr:colOff>
      <xdr:row>131</xdr:row>
      <xdr:rowOff>171174</xdr:rowOff>
    </xdr:to>
    <xdr:sp macro="" textlink="">
      <xdr:nvSpPr>
        <xdr:cNvPr id="7" name="WordArt 9">
          <a:extLst>
            <a:ext uri="{FF2B5EF4-FFF2-40B4-BE49-F238E27FC236}">
              <a16:creationId xmlns:a16="http://schemas.microsoft.com/office/drawing/2014/main" id="{00000000-0008-0000-0600-000007000000}"/>
            </a:ext>
          </a:extLst>
        </xdr:cNvPr>
        <xdr:cNvSpPr>
          <a:spLocks noChangeArrowheads="1" noChangeShapeType="1" noTextEdit="1"/>
        </xdr:cNvSpPr>
      </xdr:nvSpPr>
      <xdr:spPr bwMode="auto">
        <a:xfrm rot="19724218">
          <a:off x="4167188" y="30408563"/>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2</xdr:col>
      <xdr:colOff>3119438</xdr:colOff>
      <xdr:row>178</xdr:row>
      <xdr:rowOff>226219</xdr:rowOff>
    </xdr:from>
    <xdr:to>
      <xdr:col>8</xdr:col>
      <xdr:colOff>90841</xdr:colOff>
      <xdr:row>183</xdr:row>
      <xdr:rowOff>206893</xdr:rowOff>
    </xdr:to>
    <xdr:sp macro="" textlink="">
      <xdr:nvSpPr>
        <xdr:cNvPr id="8" name="WordArt 9">
          <a:extLst>
            <a:ext uri="{FF2B5EF4-FFF2-40B4-BE49-F238E27FC236}">
              <a16:creationId xmlns:a16="http://schemas.microsoft.com/office/drawing/2014/main" id="{00000000-0008-0000-0600-000008000000}"/>
            </a:ext>
          </a:extLst>
        </xdr:cNvPr>
        <xdr:cNvSpPr>
          <a:spLocks noChangeArrowheads="1" noChangeShapeType="1" noTextEdit="1"/>
        </xdr:cNvSpPr>
      </xdr:nvSpPr>
      <xdr:spPr bwMode="auto">
        <a:xfrm rot="19724218">
          <a:off x="4131469" y="42826782"/>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967983</xdr:colOff>
      <xdr:row>4</xdr:row>
      <xdr:rowOff>139742</xdr:rowOff>
    </xdr:to>
    <xdr:pic>
      <xdr:nvPicPr>
        <xdr:cNvPr id="3" name="Picture 2" descr="Logo - Department for Business, Enegy and Industrial Strategy &amp; Industrial Strategy ">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1"/>
        <a:srcRect l="4328" t="20030" r="69502" b="10319"/>
        <a:stretch/>
      </xdr:blipFill>
      <xdr:spPr bwMode="auto">
        <a:xfrm>
          <a:off x="0" y="0"/>
          <a:ext cx="1804923" cy="1153173"/>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833437</xdr:colOff>
      <xdr:row>18</xdr:row>
      <xdr:rowOff>119063</xdr:rowOff>
    </xdr:from>
    <xdr:to>
      <xdr:col>11</xdr:col>
      <xdr:colOff>78935</xdr:colOff>
      <xdr:row>23</xdr:row>
      <xdr:rowOff>99737</xdr:rowOff>
    </xdr:to>
    <xdr:sp macro="" textlink="">
      <xdr:nvSpPr>
        <xdr:cNvPr id="4" name="WordArt 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rot="19724218">
          <a:off x="4905375" y="4024313"/>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3</xdr:col>
      <xdr:colOff>1774032</xdr:colOff>
      <xdr:row>67</xdr:row>
      <xdr:rowOff>23811</xdr:rowOff>
    </xdr:from>
    <xdr:to>
      <xdr:col>9</xdr:col>
      <xdr:colOff>1329092</xdr:colOff>
      <xdr:row>72</xdr:row>
      <xdr:rowOff>4485</xdr:rowOff>
    </xdr:to>
    <xdr:sp macro="" textlink="">
      <xdr:nvSpPr>
        <xdr:cNvPr id="5" name="WordArt 9">
          <a:extLst>
            <a:ext uri="{FF2B5EF4-FFF2-40B4-BE49-F238E27FC236}">
              <a16:creationId xmlns:a16="http://schemas.microsoft.com/office/drawing/2014/main" id="{00000000-0008-0000-0700-000005000000}"/>
            </a:ext>
          </a:extLst>
        </xdr:cNvPr>
        <xdr:cNvSpPr>
          <a:spLocks noChangeArrowheads="1" noChangeShapeType="1" noTextEdit="1"/>
        </xdr:cNvSpPr>
      </xdr:nvSpPr>
      <xdr:spPr bwMode="auto">
        <a:xfrm rot="19724218">
          <a:off x="3964782" y="15597186"/>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3</xdr:col>
      <xdr:colOff>1059656</xdr:colOff>
      <xdr:row>114</xdr:row>
      <xdr:rowOff>71438</xdr:rowOff>
    </xdr:from>
    <xdr:to>
      <xdr:col>9</xdr:col>
      <xdr:colOff>614716</xdr:colOff>
      <xdr:row>119</xdr:row>
      <xdr:rowOff>52112</xdr:rowOff>
    </xdr:to>
    <xdr:sp macro="" textlink="">
      <xdr:nvSpPr>
        <xdr:cNvPr id="6" name="WordArt 9">
          <a:extLst>
            <a:ext uri="{FF2B5EF4-FFF2-40B4-BE49-F238E27FC236}">
              <a16:creationId xmlns:a16="http://schemas.microsoft.com/office/drawing/2014/main" id="{00000000-0008-0000-0700-000006000000}"/>
            </a:ext>
          </a:extLst>
        </xdr:cNvPr>
        <xdr:cNvSpPr>
          <a:spLocks noChangeArrowheads="1" noChangeShapeType="1" noTextEdit="1"/>
        </xdr:cNvSpPr>
      </xdr:nvSpPr>
      <xdr:spPr bwMode="auto">
        <a:xfrm rot="19724218">
          <a:off x="3250406" y="26598563"/>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1216955</xdr:colOff>
      <xdr:row>4</xdr:row>
      <xdr:rowOff>60340</xdr:rowOff>
    </xdr:to>
    <xdr:pic>
      <xdr:nvPicPr>
        <xdr:cNvPr id="4" name="Picture 3" descr="Logo - Department for Business, Enegy and Industrial Strategy &amp; Industrial Strategy ">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1"/>
        <a:srcRect l="4328" t="20030" r="69502" b="10319"/>
        <a:stretch/>
      </xdr:blipFill>
      <xdr:spPr bwMode="auto">
        <a:xfrm>
          <a:off x="0" y="0"/>
          <a:ext cx="2026920" cy="1165860"/>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500063</xdr:colOff>
      <xdr:row>23</xdr:row>
      <xdr:rowOff>0</xdr:rowOff>
    </xdr:from>
    <xdr:to>
      <xdr:col>10</xdr:col>
      <xdr:colOff>590904</xdr:colOff>
      <xdr:row>28</xdr:row>
      <xdr:rowOff>40206</xdr:rowOff>
    </xdr:to>
    <xdr:sp macro="" textlink="">
      <xdr:nvSpPr>
        <xdr:cNvPr id="3" name="WordArt 9">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rot="19724218">
          <a:off x="2714626" y="5405438"/>
          <a:ext cx="7615591" cy="1171299"/>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industrial-heat-recovery-support-programme-guidance-and-application-forms/industrial-heat-recovery-support-programme-privacy-notic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greenhouse-gas-reporting-conversion-factors-201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pageSetUpPr fitToPage="1"/>
  </sheetPr>
  <dimension ref="A1:AD195"/>
  <sheetViews>
    <sheetView showRowColHeaders="0" tabSelected="1" topLeftCell="B1" zoomScale="90" zoomScaleNormal="90" workbookViewId="0">
      <selection activeCell="X12" sqref="X12:X14"/>
    </sheetView>
  </sheetViews>
  <sheetFormatPr defaultColWidth="0" defaultRowHeight="15" zeroHeight="1" x14ac:dyDescent="0.4"/>
  <cols>
    <col min="1" max="1" width="2" style="90" customWidth="1"/>
    <col min="2" max="2" width="2.3984375" style="90" customWidth="1"/>
    <col min="3" max="3" width="4.59765625" style="90" customWidth="1"/>
    <col min="4" max="6" width="9.1328125" style="90" customWidth="1"/>
    <col min="7" max="7" width="3.265625" style="90" customWidth="1"/>
    <col min="8" max="10" width="9.1328125" style="90" customWidth="1"/>
    <col min="11" max="11" width="5.1328125" style="90" customWidth="1"/>
    <col min="12" max="12" width="9.1328125" style="90" customWidth="1"/>
    <col min="13" max="13" width="4.265625" style="90" customWidth="1"/>
    <col min="14" max="16" width="9.265625" style="90" customWidth="1"/>
    <col min="17" max="17" width="4.59765625" style="90" customWidth="1"/>
    <col min="18" max="20" width="9.1328125" style="90" customWidth="1"/>
    <col min="21" max="21" width="4.59765625" style="90" customWidth="1"/>
    <col min="22" max="24" width="10" style="90" customWidth="1"/>
    <col min="25" max="25" width="9.1328125" style="90" customWidth="1"/>
    <col min="26" max="26" width="3.3984375" style="90" customWidth="1"/>
    <col min="27" max="30" width="0" style="90" hidden="1" customWidth="1"/>
    <col min="31" max="16384" width="9.1328125" style="90" hidden="1"/>
  </cols>
  <sheetData>
    <row r="1" spans="1:30" ht="24" customHeight="1" x14ac:dyDescent="0.4">
      <c r="A1" s="87"/>
      <c r="B1" s="87"/>
      <c r="C1" s="87"/>
      <c r="D1" s="88"/>
      <c r="E1" s="87"/>
      <c r="F1" s="87"/>
      <c r="G1" s="87"/>
      <c r="H1" s="87"/>
      <c r="I1" s="87"/>
      <c r="J1" s="87"/>
      <c r="K1" s="87"/>
      <c r="L1" s="87"/>
      <c r="M1" s="87"/>
      <c r="N1" s="87"/>
      <c r="O1" s="87"/>
      <c r="P1" s="87"/>
      <c r="Q1" s="87"/>
      <c r="R1" s="87"/>
      <c r="S1" s="87"/>
      <c r="T1" s="87"/>
      <c r="U1" s="87"/>
      <c r="V1" s="87"/>
      <c r="W1" s="87"/>
      <c r="X1" s="87"/>
      <c r="Y1" s="89" t="str">
        <f>""</f>
        <v/>
      </c>
      <c r="Z1" s="87"/>
    </row>
    <row r="2" spans="1:30" ht="24" customHeight="1" x14ac:dyDescent="0.8">
      <c r="A2" s="87"/>
      <c r="B2" s="87"/>
      <c r="C2" s="87"/>
      <c r="D2" s="88"/>
      <c r="E2" s="87"/>
      <c r="F2" s="87"/>
      <c r="G2" s="91"/>
      <c r="H2" s="92" t="s">
        <v>68</v>
      </c>
      <c r="I2" s="87"/>
      <c r="J2" s="87"/>
      <c r="K2" s="87"/>
      <c r="L2" s="87"/>
      <c r="M2" s="87"/>
      <c r="N2" s="87"/>
      <c r="O2" s="87"/>
      <c r="P2" s="87"/>
      <c r="Q2" s="87"/>
      <c r="R2" s="87"/>
      <c r="S2" s="87"/>
      <c r="T2" s="87"/>
      <c r="U2" s="87"/>
      <c r="V2" s="87"/>
      <c r="W2" s="87"/>
      <c r="X2" s="87"/>
      <c r="Y2" s="87"/>
      <c r="Z2" s="87"/>
      <c r="AD2" s="93"/>
    </row>
    <row r="3" spans="1:30" ht="24" customHeight="1" x14ac:dyDescent="0.7">
      <c r="A3" s="87"/>
      <c r="B3" s="87"/>
      <c r="C3" s="87"/>
      <c r="D3" s="88"/>
      <c r="E3" s="87"/>
      <c r="F3" s="87"/>
      <c r="G3" s="91"/>
      <c r="H3" s="94" t="s">
        <v>627</v>
      </c>
      <c r="I3" s="87"/>
      <c r="J3" s="87"/>
      <c r="K3" s="87"/>
      <c r="L3" s="87"/>
      <c r="M3" s="87"/>
      <c r="N3" s="87"/>
      <c r="O3" s="87"/>
      <c r="P3" s="87"/>
      <c r="Q3" s="87"/>
      <c r="R3" s="87"/>
      <c r="S3" s="87"/>
      <c r="T3" s="87"/>
      <c r="U3" s="87"/>
      <c r="W3" s="95" t="s">
        <v>628</v>
      </c>
      <c r="X3" s="87"/>
      <c r="Y3" s="87"/>
      <c r="Z3" s="87"/>
    </row>
    <row r="4" spans="1:30" ht="15" customHeight="1" x14ac:dyDescent="0.4">
      <c r="A4" s="87"/>
      <c r="B4" s="87"/>
      <c r="C4" s="87"/>
      <c r="D4" s="88"/>
      <c r="E4" s="87"/>
      <c r="F4" s="87"/>
      <c r="G4" s="87"/>
      <c r="H4" s="87"/>
      <c r="I4" s="87"/>
      <c r="J4" s="87"/>
      <c r="K4" s="87"/>
      <c r="L4" s="87"/>
      <c r="M4" s="87"/>
      <c r="N4" s="87"/>
      <c r="O4" s="87"/>
      <c r="P4" s="87"/>
      <c r="Q4" s="87"/>
      <c r="R4" s="87"/>
      <c r="S4" s="87"/>
      <c r="T4" s="87"/>
      <c r="U4" s="87"/>
      <c r="V4" s="343" t="s">
        <v>629</v>
      </c>
      <c r="W4" s="343"/>
      <c r="X4" s="343"/>
      <c r="Y4" s="87"/>
      <c r="Z4" s="87"/>
    </row>
    <row r="5" spans="1:30" ht="3" customHeight="1" x14ac:dyDescent="0.4">
      <c r="A5" s="87"/>
      <c r="B5" s="87"/>
      <c r="C5" s="87"/>
      <c r="D5" s="88"/>
      <c r="E5" s="87"/>
      <c r="F5" s="87"/>
      <c r="G5" s="87"/>
      <c r="H5" s="87"/>
      <c r="I5" s="87"/>
      <c r="J5" s="87"/>
      <c r="K5" s="87"/>
      <c r="L5" s="87"/>
      <c r="M5" s="87"/>
      <c r="N5" s="87"/>
      <c r="O5" s="87"/>
      <c r="P5" s="87"/>
      <c r="Q5" s="87"/>
      <c r="R5" s="87"/>
      <c r="S5" s="87"/>
      <c r="T5" s="87"/>
      <c r="U5" s="87"/>
      <c r="V5" s="146"/>
      <c r="W5" s="146"/>
      <c r="X5" s="146"/>
      <c r="Y5" s="87"/>
      <c r="Z5" s="87"/>
    </row>
    <row r="6" spans="1:30" ht="15" customHeight="1" x14ac:dyDescent="0.4">
      <c r="A6" s="87"/>
      <c r="B6" s="87"/>
      <c r="C6" s="357" t="s">
        <v>865</v>
      </c>
      <c r="D6" s="357"/>
      <c r="E6" s="357"/>
      <c r="F6" s="357"/>
      <c r="G6" s="357"/>
      <c r="H6" s="357"/>
      <c r="I6" s="357"/>
      <c r="J6" s="357"/>
      <c r="K6" s="357"/>
      <c r="L6" s="357"/>
      <c r="M6" s="357"/>
      <c r="N6" s="357"/>
      <c r="O6" s="357"/>
      <c r="P6" s="357"/>
      <c r="Q6" s="357"/>
      <c r="R6" s="357"/>
      <c r="S6" s="357"/>
      <c r="T6" s="357"/>
      <c r="U6" s="87"/>
      <c r="V6" s="344" t="s">
        <v>709</v>
      </c>
      <c r="W6" s="344"/>
      <c r="X6" s="344"/>
      <c r="Y6" s="87"/>
      <c r="Z6" s="87"/>
    </row>
    <row r="7" spans="1:30" ht="3" customHeight="1" x14ac:dyDescent="0.4">
      <c r="A7" s="87"/>
      <c r="B7" s="87"/>
      <c r="C7" s="357"/>
      <c r="D7" s="357"/>
      <c r="E7" s="357"/>
      <c r="F7" s="357"/>
      <c r="G7" s="357"/>
      <c r="H7" s="357"/>
      <c r="I7" s="357"/>
      <c r="J7" s="357"/>
      <c r="K7" s="357"/>
      <c r="L7" s="357"/>
      <c r="M7" s="357"/>
      <c r="N7" s="357"/>
      <c r="O7" s="357"/>
      <c r="P7" s="357"/>
      <c r="Q7" s="357"/>
      <c r="R7" s="357"/>
      <c r="S7" s="357"/>
      <c r="T7" s="357"/>
      <c r="U7" s="87"/>
      <c r="V7" s="87"/>
      <c r="W7" s="87"/>
      <c r="X7" s="87"/>
      <c r="Y7" s="87"/>
      <c r="Z7" s="87"/>
    </row>
    <row r="8" spans="1:30" x14ac:dyDescent="0.4">
      <c r="A8" s="87"/>
      <c r="B8" s="87"/>
      <c r="C8" s="357"/>
      <c r="D8" s="357"/>
      <c r="E8" s="357"/>
      <c r="F8" s="357"/>
      <c r="G8" s="357"/>
      <c r="H8" s="357"/>
      <c r="I8" s="357"/>
      <c r="J8" s="357"/>
      <c r="K8" s="357"/>
      <c r="L8" s="357"/>
      <c r="M8" s="357"/>
      <c r="N8" s="357"/>
      <c r="O8" s="357"/>
      <c r="P8" s="357"/>
      <c r="Q8" s="357"/>
      <c r="R8" s="357"/>
      <c r="S8" s="357"/>
      <c r="T8" s="357"/>
      <c r="U8" s="87"/>
      <c r="V8" s="351" t="s">
        <v>853</v>
      </c>
      <c r="W8" s="351"/>
      <c r="X8" s="351"/>
      <c r="Y8" s="87"/>
      <c r="Z8" s="87"/>
      <c r="AA8" s="87"/>
    </row>
    <row r="9" spans="1:30" ht="10.5" customHeight="1" x14ac:dyDescent="0.4">
      <c r="A9" s="87"/>
      <c r="B9" s="87"/>
      <c r="C9" s="96"/>
      <c r="D9" s="87"/>
      <c r="E9" s="87"/>
      <c r="F9" s="87"/>
      <c r="G9" s="87"/>
      <c r="H9" s="87"/>
      <c r="I9" s="87"/>
      <c r="J9" s="87"/>
      <c r="K9" s="87"/>
      <c r="L9" s="87"/>
      <c r="M9" s="87"/>
      <c r="N9" s="87"/>
      <c r="O9" s="87"/>
      <c r="P9" s="87"/>
      <c r="Q9" s="87"/>
      <c r="R9" s="87"/>
      <c r="S9" s="87"/>
      <c r="T9" s="87"/>
      <c r="U9" s="87"/>
      <c r="V9" s="87"/>
      <c r="W9" s="87"/>
      <c r="X9" s="87"/>
      <c r="Y9" s="87"/>
      <c r="Z9" s="87"/>
      <c r="AA9" s="87"/>
    </row>
    <row r="10" spans="1:30" s="268" customFormat="1" ht="18.75" customHeight="1" x14ac:dyDescent="0.45">
      <c r="A10" s="147"/>
      <c r="B10" s="147"/>
      <c r="C10" s="204" t="s">
        <v>1031</v>
      </c>
      <c r="D10" s="265"/>
      <c r="E10" s="265"/>
      <c r="F10" s="265"/>
      <c r="G10" s="265"/>
      <c r="H10" s="265"/>
      <c r="I10" s="265"/>
      <c r="J10" s="265"/>
      <c r="K10" s="265"/>
      <c r="L10" s="266" t="s">
        <v>866</v>
      </c>
      <c r="M10" s="267"/>
      <c r="N10" s="267"/>
      <c r="O10" s="267"/>
      <c r="P10" s="267"/>
      <c r="Q10" s="267"/>
      <c r="R10" s="267"/>
      <c r="S10" s="352"/>
      <c r="T10" s="353"/>
      <c r="U10" s="147"/>
      <c r="V10" s="147"/>
      <c r="W10" s="147"/>
      <c r="X10" s="147"/>
      <c r="Y10" s="147"/>
      <c r="Z10" s="147"/>
      <c r="AA10" s="147"/>
    </row>
    <row r="11" spans="1:30" s="268" customFormat="1" ht="18.75" customHeight="1" x14ac:dyDescent="0.45">
      <c r="A11" s="147"/>
      <c r="B11" s="147"/>
      <c r="C11" s="204" t="s">
        <v>1030</v>
      </c>
      <c r="D11" s="265"/>
      <c r="E11" s="265"/>
      <c r="F11" s="265"/>
      <c r="G11" s="265"/>
      <c r="H11" s="265"/>
      <c r="I11" s="265"/>
      <c r="J11" s="265"/>
      <c r="K11" s="265"/>
      <c r="L11" s="266" t="s">
        <v>1032</v>
      </c>
      <c r="M11" s="267"/>
      <c r="N11" s="267"/>
      <c r="O11" s="267"/>
      <c r="P11" s="267"/>
      <c r="Q11" s="267"/>
      <c r="R11" s="267"/>
      <c r="S11" s="269"/>
      <c r="T11" s="270"/>
      <c r="U11" s="147"/>
      <c r="V11" s="147"/>
      <c r="W11" s="147"/>
      <c r="X11" s="147"/>
      <c r="Y11" s="147"/>
      <c r="Z11" s="147"/>
      <c r="AA11" s="147"/>
    </row>
    <row r="12" spans="1:30" s="268" customFormat="1" ht="18.75" customHeight="1" x14ac:dyDescent="0.45">
      <c r="A12" s="147"/>
      <c r="B12" s="147"/>
      <c r="C12" s="204" t="s">
        <v>1033</v>
      </c>
      <c r="D12" s="265"/>
      <c r="E12" s="265"/>
      <c r="F12" s="271"/>
      <c r="G12" s="272"/>
      <c r="H12" s="272"/>
      <c r="I12" s="272"/>
      <c r="J12" s="272"/>
      <c r="K12" s="272"/>
      <c r="L12" s="348" t="s">
        <v>867</v>
      </c>
      <c r="M12" s="348"/>
      <c r="N12" s="348"/>
      <c r="O12" s="348"/>
      <c r="P12" s="348"/>
      <c r="Q12" s="348"/>
      <c r="R12" s="348"/>
      <c r="S12" s="348"/>
      <c r="T12" s="348"/>
      <c r="U12" s="147"/>
      <c r="V12" s="349" t="s">
        <v>772</v>
      </c>
      <c r="W12" s="349"/>
      <c r="X12" s="350" t="s">
        <v>942</v>
      </c>
      <c r="Y12" s="147"/>
      <c r="Z12" s="147"/>
      <c r="AA12" s="147"/>
    </row>
    <row r="13" spans="1:30" s="268" customFormat="1" ht="18.75" customHeight="1" x14ac:dyDescent="0.45">
      <c r="A13" s="147"/>
      <c r="B13" s="147"/>
      <c r="C13" s="204" t="s">
        <v>717</v>
      </c>
      <c r="D13" s="265"/>
      <c r="E13" s="265"/>
      <c r="F13" s="273"/>
      <c r="G13" s="273"/>
      <c r="H13" s="273"/>
      <c r="I13" s="273"/>
      <c r="J13" s="273"/>
      <c r="K13" s="273"/>
      <c r="L13" s="348" t="s">
        <v>868</v>
      </c>
      <c r="M13" s="348"/>
      <c r="N13" s="348"/>
      <c r="O13" s="348"/>
      <c r="P13" s="348"/>
      <c r="Q13" s="348"/>
      <c r="R13" s="348"/>
      <c r="S13" s="348"/>
      <c r="T13" s="348"/>
      <c r="U13" s="147"/>
      <c r="V13" s="349"/>
      <c r="W13" s="349"/>
      <c r="X13" s="350"/>
      <c r="Y13" s="147"/>
      <c r="Z13" s="147"/>
      <c r="AA13" s="147"/>
    </row>
    <row r="14" spans="1:30" ht="18.75" customHeight="1" x14ac:dyDescent="0.4">
      <c r="A14" s="87"/>
      <c r="B14" s="87"/>
      <c r="C14" s="204"/>
      <c r="D14" s="274"/>
      <c r="E14" s="274"/>
      <c r="F14" s="274"/>
      <c r="G14" s="274"/>
      <c r="H14" s="274"/>
      <c r="I14" s="274"/>
      <c r="J14" s="274"/>
      <c r="K14" s="274"/>
      <c r="L14" s="348" t="s">
        <v>869</v>
      </c>
      <c r="M14" s="348"/>
      <c r="N14" s="348"/>
      <c r="O14" s="348"/>
      <c r="P14" s="348"/>
      <c r="Q14" s="348"/>
      <c r="R14" s="348"/>
      <c r="S14" s="348"/>
      <c r="T14" s="348"/>
      <c r="U14" s="87"/>
      <c r="V14" s="349"/>
      <c r="W14" s="349"/>
      <c r="X14" s="350"/>
      <c r="Y14" s="87"/>
      <c r="Z14" s="87"/>
      <c r="AA14" s="87"/>
    </row>
    <row r="15" spans="1:30" ht="15" customHeight="1" x14ac:dyDescent="0.4">
      <c r="A15" s="87"/>
      <c r="B15" s="87"/>
      <c r="C15" s="148" t="s">
        <v>718</v>
      </c>
      <c r="D15" s="275"/>
      <c r="E15" s="275"/>
      <c r="F15" s="275"/>
      <c r="G15" s="275"/>
      <c r="H15" s="275"/>
      <c r="I15" s="275"/>
      <c r="J15" s="275"/>
      <c r="K15" s="275"/>
      <c r="L15" s="275"/>
      <c r="M15" s="275"/>
      <c r="N15" s="275"/>
      <c r="O15" s="275"/>
      <c r="P15" s="275"/>
      <c r="Q15" s="275"/>
      <c r="R15" s="275"/>
      <c r="S15" s="275"/>
      <c r="T15" s="87"/>
      <c r="U15" s="87"/>
      <c r="V15" s="87"/>
      <c r="W15" s="87"/>
      <c r="X15" s="87"/>
      <c r="Y15" s="87"/>
      <c r="Z15" s="87"/>
      <c r="AA15" s="87"/>
    </row>
    <row r="16" spans="1:30" x14ac:dyDescent="0.4">
      <c r="A16" s="87"/>
      <c r="B16" s="87"/>
      <c r="C16" s="87" t="s">
        <v>719</v>
      </c>
      <c r="D16" s="87"/>
      <c r="E16" s="87"/>
      <c r="F16" s="87"/>
      <c r="G16" s="87"/>
      <c r="H16" s="87"/>
      <c r="I16" s="87"/>
      <c r="J16" s="87"/>
      <c r="K16" s="87"/>
      <c r="L16" s="87"/>
      <c r="M16" s="87"/>
      <c r="N16" s="87"/>
      <c r="O16" s="87"/>
      <c r="P16" s="87"/>
      <c r="Q16" s="87"/>
      <c r="R16" s="87"/>
      <c r="S16" s="87"/>
      <c r="T16" s="87"/>
      <c r="U16" s="87"/>
      <c r="V16" s="87"/>
      <c r="W16" s="87"/>
      <c r="X16" s="87"/>
      <c r="Y16" s="87"/>
      <c r="Z16" s="87"/>
      <c r="AA16" s="87"/>
    </row>
    <row r="17" spans="1:27" x14ac:dyDescent="0.4">
      <c r="A17" s="87"/>
      <c r="B17" s="87"/>
      <c r="C17" s="75" t="s">
        <v>863</v>
      </c>
      <c r="D17" s="87"/>
      <c r="E17" s="87"/>
      <c r="F17" s="87"/>
      <c r="G17" s="87"/>
      <c r="H17" s="87"/>
      <c r="I17" s="87"/>
      <c r="J17" s="87"/>
      <c r="K17" s="87"/>
      <c r="L17" s="87"/>
      <c r="M17" s="87"/>
      <c r="N17" s="87"/>
      <c r="O17" s="87"/>
      <c r="P17" s="87"/>
      <c r="Q17" s="87"/>
      <c r="R17" s="87"/>
      <c r="S17" s="87"/>
      <c r="T17" s="87"/>
      <c r="U17" s="87"/>
      <c r="V17" s="87"/>
      <c r="W17" s="87"/>
      <c r="X17" s="87"/>
      <c r="Y17" s="87"/>
      <c r="Z17" s="87"/>
      <c r="AA17" s="87"/>
    </row>
    <row r="18" spans="1:27" x14ac:dyDescent="0.4">
      <c r="A18" s="87"/>
      <c r="B18" s="87"/>
      <c r="C18" s="75" t="s">
        <v>720</v>
      </c>
      <c r="D18" s="87"/>
      <c r="E18" s="87"/>
      <c r="F18" s="87"/>
      <c r="G18" s="87"/>
      <c r="H18" s="87"/>
      <c r="I18" s="87"/>
      <c r="J18" s="87"/>
      <c r="K18" s="87"/>
      <c r="L18" s="87"/>
      <c r="M18" s="87"/>
      <c r="N18" s="87"/>
      <c r="O18" s="87"/>
      <c r="P18" s="87"/>
      <c r="Q18" s="87"/>
      <c r="R18" s="87"/>
      <c r="S18" s="87"/>
      <c r="T18" s="87"/>
      <c r="U18" s="87"/>
      <c r="V18" s="87"/>
      <c r="W18" s="87"/>
      <c r="X18" s="87"/>
      <c r="Y18" s="87"/>
      <c r="Z18" s="87"/>
      <c r="AA18" s="87"/>
    </row>
    <row r="19" spans="1:27" x14ac:dyDescent="0.4">
      <c r="A19" s="87"/>
      <c r="B19" s="87"/>
      <c r="C19" s="222" t="s">
        <v>1074</v>
      </c>
      <c r="D19" s="87"/>
      <c r="E19" s="87"/>
      <c r="F19" s="87"/>
      <c r="G19" s="87"/>
      <c r="H19" s="87"/>
      <c r="I19" s="87"/>
      <c r="J19" s="87"/>
      <c r="K19" s="87"/>
      <c r="L19" s="87"/>
      <c r="M19" s="87"/>
      <c r="N19" s="87"/>
      <c r="O19" s="87"/>
      <c r="P19" s="87"/>
      <c r="Q19" s="87"/>
      <c r="R19" s="87"/>
      <c r="S19" s="87"/>
      <c r="T19" s="87"/>
      <c r="U19" s="87"/>
      <c r="V19" s="87"/>
      <c r="W19" s="87"/>
      <c r="X19" s="87"/>
      <c r="Y19" s="87"/>
      <c r="Z19" s="87"/>
      <c r="AA19" s="87"/>
    </row>
    <row r="20" spans="1:27" x14ac:dyDescent="0.4">
      <c r="A20" s="87"/>
      <c r="B20" s="87"/>
      <c r="C20" s="356" t="s">
        <v>1075</v>
      </c>
      <c r="D20" s="356"/>
      <c r="E20" s="356"/>
      <c r="F20" s="356"/>
      <c r="G20" s="356"/>
      <c r="H20" s="356"/>
      <c r="I20" s="356"/>
      <c r="J20" s="356"/>
      <c r="K20" s="356"/>
      <c r="L20" s="356"/>
      <c r="M20" s="356"/>
      <c r="N20" s="356"/>
      <c r="O20" s="356"/>
      <c r="P20" s="356"/>
      <c r="Q20" s="356"/>
      <c r="R20" s="356"/>
      <c r="S20" s="356"/>
      <c r="T20" s="356"/>
      <c r="U20" s="356"/>
      <c r="V20" s="356"/>
      <c r="W20" s="356"/>
      <c r="X20" s="87"/>
      <c r="Y20" s="87"/>
      <c r="Z20" s="87"/>
      <c r="AA20" s="87"/>
    </row>
    <row r="21" spans="1:27" x14ac:dyDescent="0.4">
      <c r="A21" s="87"/>
      <c r="B21" s="87"/>
      <c r="C21" s="75" t="s">
        <v>864</v>
      </c>
      <c r="D21" s="87"/>
      <c r="E21" s="87"/>
      <c r="F21" s="87"/>
      <c r="G21" s="87"/>
      <c r="H21" s="87"/>
      <c r="I21" s="87"/>
      <c r="J21" s="87"/>
      <c r="K21" s="87"/>
      <c r="L21" s="87"/>
      <c r="M21" s="87"/>
      <c r="N21" s="87"/>
      <c r="O21" s="87"/>
      <c r="P21" s="87"/>
      <c r="Q21" s="87"/>
      <c r="R21" s="87"/>
      <c r="S21" s="87"/>
      <c r="T21" s="87"/>
      <c r="U21" s="87"/>
      <c r="V21" s="87"/>
      <c r="W21" s="87"/>
      <c r="X21" s="87"/>
      <c r="Y21" s="87"/>
      <c r="Z21" s="87"/>
      <c r="AA21" s="87"/>
    </row>
    <row r="22" spans="1:27" ht="15.4" thickBot="1" x14ac:dyDescent="0.4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row>
    <row r="23" spans="1:27" x14ac:dyDescent="0.4">
      <c r="A23" s="87"/>
      <c r="B23" s="87"/>
      <c r="C23" s="276"/>
      <c r="D23" s="277"/>
      <c r="E23" s="277"/>
      <c r="F23" s="277"/>
      <c r="G23" s="277"/>
      <c r="H23" s="277"/>
      <c r="I23" s="277"/>
      <c r="J23" s="277"/>
      <c r="K23" s="278"/>
      <c r="L23" s="279"/>
      <c r="M23" s="280"/>
      <c r="N23" s="281"/>
      <c r="O23" s="281"/>
      <c r="P23" s="281"/>
      <c r="Q23" s="281"/>
      <c r="R23" s="281"/>
      <c r="S23" s="281"/>
      <c r="T23" s="281"/>
      <c r="U23" s="282"/>
      <c r="V23" s="87"/>
      <c r="W23" s="87"/>
      <c r="X23" s="87"/>
      <c r="Y23" s="87"/>
      <c r="Z23" s="87"/>
      <c r="AA23" s="87"/>
    </row>
    <row r="24" spans="1:27" x14ac:dyDescent="0.4">
      <c r="A24" s="87"/>
      <c r="B24" s="87"/>
      <c r="C24" s="279"/>
      <c r="D24" s="283" t="s">
        <v>627</v>
      </c>
      <c r="E24" s="283"/>
      <c r="F24" s="283"/>
      <c r="G24" s="284"/>
      <c r="H24" s="284"/>
      <c r="I24" s="284"/>
      <c r="J24" s="284"/>
      <c r="K24" s="285"/>
      <c r="L24" s="279"/>
      <c r="M24" s="286"/>
      <c r="N24" s="355" t="s">
        <v>630</v>
      </c>
      <c r="O24" s="355"/>
      <c r="P24" s="355"/>
      <c r="Q24" s="355"/>
      <c r="R24" s="355"/>
      <c r="S24" s="355"/>
      <c r="T24" s="355"/>
      <c r="U24" s="287"/>
      <c r="V24" s="87"/>
      <c r="W24" s="87"/>
      <c r="X24" s="87"/>
      <c r="Y24" s="87"/>
      <c r="Z24" s="87"/>
      <c r="AA24" s="87"/>
    </row>
    <row r="25" spans="1:27" x14ac:dyDescent="0.4">
      <c r="A25" s="87"/>
      <c r="B25" s="87"/>
      <c r="C25" s="279"/>
      <c r="D25" s="284"/>
      <c r="E25" s="284"/>
      <c r="F25" s="284"/>
      <c r="G25" s="284"/>
      <c r="H25" s="284"/>
      <c r="I25" s="284"/>
      <c r="J25" s="284"/>
      <c r="K25" s="285"/>
      <c r="L25" s="279"/>
      <c r="M25" s="288"/>
      <c r="N25" s="284"/>
      <c r="O25" s="284"/>
      <c r="P25" s="284"/>
      <c r="Q25" s="284"/>
      <c r="R25" s="284"/>
      <c r="S25" s="284"/>
      <c r="T25" s="284"/>
      <c r="U25" s="289"/>
      <c r="V25" s="87"/>
      <c r="W25" s="87"/>
      <c r="X25" s="87"/>
      <c r="Y25" s="87"/>
      <c r="Z25" s="87"/>
      <c r="AA25" s="87"/>
    </row>
    <row r="26" spans="1:27" ht="14.25" customHeight="1" x14ac:dyDescent="0.4">
      <c r="A26" s="87"/>
      <c r="B26" s="87"/>
      <c r="C26" s="279"/>
      <c r="D26" s="345" t="s">
        <v>667</v>
      </c>
      <c r="E26" s="345"/>
      <c r="F26" s="345"/>
      <c r="G26" s="284"/>
      <c r="H26" s="345" t="s">
        <v>862</v>
      </c>
      <c r="I26" s="345"/>
      <c r="J26" s="345"/>
      <c r="K26" s="285"/>
      <c r="L26" s="279"/>
      <c r="M26" s="288"/>
      <c r="N26" s="346" t="s">
        <v>632</v>
      </c>
      <c r="O26" s="346"/>
      <c r="P26" s="346"/>
      <c r="Q26" s="284"/>
      <c r="R26" s="346" t="s">
        <v>633</v>
      </c>
      <c r="S26" s="346"/>
      <c r="T26" s="346"/>
      <c r="U26" s="289"/>
      <c r="V26" s="87"/>
      <c r="W26" s="87"/>
      <c r="X26" s="87"/>
      <c r="Y26" s="87"/>
      <c r="Z26" s="87"/>
      <c r="AA26" s="87"/>
    </row>
    <row r="27" spans="1:27" ht="15" customHeight="1" x14ac:dyDescent="0.4">
      <c r="A27" s="87"/>
      <c r="B27" s="87"/>
      <c r="C27" s="279"/>
      <c r="D27" s="345"/>
      <c r="E27" s="345"/>
      <c r="F27" s="345"/>
      <c r="G27" s="284"/>
      <c r="H27" s="345"/>
      <c r="I27" s="345"/>
      <c r="J27" s="345"/>
      <c r="K27" s="285"/>
      <c r="L27" s="279"/>
      <c r="M27" s="288"/>
      <c r="N27" s="346"/>
      <c r="O27" s="346"/>
      <c r="P27" s="346"/>
      <c r="Q27" s="284"/>
      <c r="R27" s="346"/>
      <c r="S27" s="346"/>
      <c r="T27" s="346"/>
      <c r="U27" s="289"/>
      <c r="V27" s="87"/>
      <c r="W27" s="347"/>
      <c r="X27" s="347"/>
      <c r="Y27" s="347"/>
      <c r="Z27" s="87"/>
      <c r="AA27" s="87"/>
    </row>
    <row r="28" spans="1:27" x14ac:dyDescent="0.4">
      <c r="A28" s="87"/>
      <c r="B28" s="87"/>
      <c r="C28" s="279"/>
      <c r="D28" s="345"/>
      <c r="E28" s="345"/>
      <c r="F28" s="345"/>
      <c r="G28" s="284"/>
      <c r="H28" s="345"/>
      <c r="I28" s="345"/>
      <c r="J28" s="345"/>
      <c r="K28" s="285"/>
      <c r="L28" s="279"/>
      <c r="M28" s="288"/>
      <c r="N28" s="346"/>
      <c r="O28" s="346"/>
      <c r="P28" s="346"/>
      <c r="Q28" s="284"/>
      <c r="R28" s="346"/>
      <c r="S28" s="346"/>
      <c r="T28" s="346"/>
      <c r="U28" s="289"/>
      <c r="V28" s="87"/>
      <c r="W28" s="347"/>
      <c r="X28" s="347"/>
      <c r="Y28" s="347"/>
      <c r="Z28" s="87"/>
      <c r="AA28" s="87"/>
    </row>
    <row r="29" spans="1:27" ht="14.25" customHeight="1" x14ac:dyDescent="0.4">
      <c r="A29" s="87"/>
      <c r="B29" s="87"/>
      <c r="C29" s="279"/>
      <c r="D29" s="284"/>
      <c r="E29" s="284"/>
      <c r="F29" s="284"/>
      <c r="G29" s="284"/>
      <c r="H29" s="87"/>
      <c r="I29" s="87"/>
      <c r="J29" s="87"/>
      <c r="K29" s="285"/>
      <c r="L29" s="279"/>
      <c r="M29" s="288"/>
      <c r="N29" s="284"/>
      <c r="O29" s="284"/>
      <c r="P29" s="284"/>
      <c r="Q29" s="284"/>
      <c r="R29" s="284"/>
      <c r="S29" s="284"/>
      <c r="T29" s="284"/>
      <c r="U29" s="289"/>
      <c r="V29" s="87"/>
      <c r="W29" s="347"/>
      <c r="X29" s="347"/>
      <c r="Y29" s="347"/>
      <c r="Z29" s="87"/>
      <c r="AA29" s="87"/>
    </row>
    <row r="30" spans="1:27" ht="15" customHeight="1" x14ac:dyDescent="0.4">
      <c r="A30" s="87"/>
      <c r="B30" s="87"/>
      <c r="C30" s="279"/>
      <c r="D30" s="345" t="s">
        <v>860</v>
      </c>
      <c r="E30" s="345"/>
      <c r="F30" s="345"/>
      <c r="G30" s="284"/>
      <c r="H30" s="346" t="s">
        <v>634</v>
      </c>
      <c r="I30" s="346"/>
      <c r="J30" s="346"/>
      <c r="K30" s="285"/>
      <c r="L30" s="279"/>
      <c r="M30" s="288"/>
      <c r="N30" s="354" t="s">
        <v>668</v>
      </c>
      <c r="O30" s="354"/>
      <c r="P30" s="354"/>
      <c r="Q30" s="284"/>
      <c r="R30" s="284"/>
      <c r="S30" s="284"/>
      <c r="T30" s="284"/>
      <c r="U30" s="289"/>
      <c r="V30" s="87"/>
      <c r="W30" s="347"/>
      <c r="X30" s="347"/>
      <c r="Y30" s="347"/>
      <c r="Z30" s="87"/>
      <c r="AA30" s="87"/>
    </row>
    <row r="31" spans="1:27" ht="15" customHeight="1" x14ac:dyDescent="0.4">
      <c r="A31" s="87"/>
      <c r="B31" s="87"/>
      <c r="C31" s="279"/>
      <c r="D31" s="345"/>
      <c r="E31" s="345"/>
      <c r="F31" s="345"/>
      <c r="G31" s="284"/>
      <c r="H31" s="346"/>
      <c r="I31" s="346"/>
      <c r="J31" s="346"/>
      <c r="K31" s="285"/>
      <c r="L31" s="279"/>
      <c r="M31" s="288"/>
      <c r="N31" s="354"/>
      <c r="O31" s="354"/>
      <c r="P31" s="354"/>
      <c r="Q31" s="284"/>
      <c r="R31" s="284"/>
      <c r="S31" s="284"/>
      <c r="T31" s="284"/>
      <c r="U31" s="289"/>
      <c r="V31" s="87"/>
      <c r="W31" s="347"/>
      <c r="X31" s="347"/>
      <c r="Y31" s="347"/>
      <c r="Z31" s="87"/>
      <c r="AA31" s="87"/>
    </row>
    <row r="32" spans="1:27" ht="15" customHeight="1" x14ac:dyDescent="0.4">
      <c r="A32" s="87"/>
      <c r="B32" s="87"/>
      <c r="C32" s="279"/>
      <c r="D32" s="345"/>
      <c r="E32" s="345"/>
      <c r="F32" s="345"/>
      <c r="G32" s="284"/>
      <c r="H32" s="346"/>
      <c r="I32" s="346"/>
      <c r="J32" s="346"/>
      <c r="K32" s="285"/>
      <c r="L32" s="279"/>
      <c r="M32" s="288"/>
      <c r="N32" s="354"/>
      <c r="O32" s="354"/>
      <c r="P32" s="354"/>
      <c r="Q32" s="284"/>
      <c r="R32" s="284"/>
      <c r="S32" s="284"/>
      <c r="T32" s="284"/>
      <c r="U32" s="289"/>
      <c r="V32" s="87"/>
      <c r="W32" s="347"/>
      <c r="X32" s="347"/>
      <c r="Y32" s="347"/>
      <c r="Z32" s="87"/>
      <c r="AA32" s="87"/>
    </row>
    <row r="33" spans="1:27" x14ac:dyDescent="0.4">
      <c r="A33" s="87"/>
      <c r="B33" s="87"/>
      <c r="C33" s="279"/>
      <c r="D33" s="284"/>
      <c r="E33" s="284"/>
      <c r="F33" s="284"/>
      <c r="G33" s="284"/>
      <c r="H33" s="87"/>
      <c r="I33" s="87"/>
      <c r="J33" s="87"/>
      <c r="K33" s="285"/>
      <c r="L33" s="279"/>
      <c r="M33" s="288"/>
      <c r="N33" s="284"/>
      <c r="O33" s="284"/>
      <c r="P33" s="284"/>
      <c r="Q33" s="284"/>
      <c r="R33" s="284"/>
      <c r="S33" s="284"/>
      <c r="T33" s="284"/>
      <c r="U33" s="289"/>
      <c r="V33" s="87"/>
      <c r="W33" s="347"/>
      <c r="X33" s="347"/>
      <c r="Y33" s="347"/>
      <c r="Z33" s="87"/>
      <c r="AA33" s="87"/>
    </row>
    <row r="34" spans="1:27" ht="15.75" customHeight="1" x14ac:dyDescent="0.4">
      <c r="A34" s="87"/>
      <c r="B34" s="87"/>
      <c r="C34" s="279"/>
      <c r="D34" s="345" t="s">
        <v>859</v>
      </c>
      <c r="E34" s="345"/>
      <c r="F34" s="345"/>
      <c r="G34" s="284"/>
      <c r="H34" s="345" t="s">
        <v>631</v>
      </c>
      <c r="I34" s="345"/>
      <c r="J34" s="345"/>
      <c r="K34" s="285"/>
      <c r="L34" s="279"/>
      <c r="M34" s="288"/>
      <c r="N34" s="284"/>
      <c r="O34" s="284"/>
      <c r="P34" s="284"/>
      <c r="Q34" s="284"/>
      <c r="R34" s="284"/>
      <c r="S34" s="284"/>
      <c r="T34" s="284"/>
      <c r="U34" s="289"/>
      <c r="V34" s="87"/>
      <c r="W34" s="347"/>
      <c r="X34" s="347"/>
      <c r="Y34" s="347"/>
      <c r="Z34" s="87"/>
      <c r="AA34" s="87"/>
    </row>
    <row r="35" spans="1:27" ht="14.25" customHeight="1" x14ac:dyDescent="0.4">
      <c r="A35" s="87"/>
      <c r="B35" s="87"/>
      <c r="C35" s="279"/>
      <c r="D35" s="345"/>
      <c r="E35" s="345"/>
      <c r="F35" s="345"/>
      <c r="G35" s="284"/>
      <c r="H35" s="345"/>
      <c r="I35" s="345"/>
      <c r="J35" s="345"/>
      <c r="K35" s="285"/>
      <c r="L35" s="279"/>
      <c r="M35" s="288"/>
      <c r="N35" s="284"/>
      <c r="O35" s="284"/>
      <c r="P35" s="284"/>
      <c r="Q35" s="284"/>
      <c r="R35" s="284"/>
      <c r="S35" s="284"/>
      <c r="T35" s="284"/>
      <c r="U35" s="289"/>
      <c r="V35" s="87"/>
      <c r="W35" s="87"/>
      <c r="X35" s="87"/>
      <c r="Y35" s="87"/>
      <c r="Z35" s="87"/>
      <c r="AA35" s="87"/>
    </row>
    <row r="36" spans="1:27" x14ac:dyDescent="0.4">
      <c r="A36" s="87"/>
      <c r="B36" s="87"/>
      <c r="C36" s="279"/>
      <c r="D36" s="345"/>
      <c r="E36" s="345"/>
      <c r="F36" s="345"/>
      <c r="G36" s="284"/>
      <c r="H36" s="345"/>
      <c r="I36" s="345"/>
      <c r="J36" s="345"/>
      <c r="K36" s="285"/>
      <c r="L36" s="279"/>
      <c r="M36" s="288"/>
      <c r="N36" s="284"/>
      <c r="O36" s="284"/>
      <c r="P36" s="284"/>
      <c r="Q36" s="284"/>
      <c r="R36" s="284"/>
      <c r="S36" s="284"/>
      <c r="T36" s="284"/>
      <c r="U36" s="289"/>
      <c r="V36" s="87"/>
      <c r="W36" s="87"/>
      <c r="X36" s="87"/>
      <c r="Y36" s="87"/>
      <c r="Z36" s="87"/>
      <c r="AA36" s="87"/>
    </row>
    <row r="37" spans="1:27" x14ac:dyDescent="0.4">
      <c r="A37" s="87"/>
      <c r="B37" s="87"/>
      <c r="C37" s="279"/>
      <c r="D37" s="284"/>
      <c r="E37" s="284"/>
      <c r="F37" s="284"/>
      <c r="G37" s="284"/>
      <c r="H37" s="284"/>
      <c r="I37" s="284"/>
      <c r="J37" s="284"/>
      <c r="K37" s="285"/>
      <c r="L37" s="279"/>
      <c r="M37" s="288"/>
      <c r="N37" s="284"/>
      <c r="O37" s="284"/>
      <c r="P37" s="284"/>
      <c r="Q37" s="284"/>
      <c r="R37" s="284"/>
      <c r="S37" s="284"/>
      <c r="T37" s="284"/>
      <c r="U37" s="289"/>
      <c r="V37" s="87"/>
      <c r="W37" s="87"/>
      <c r="X37" s="87"/>
      <c r="Y37" s="87"/>
      <c r="Z37" s="87"/>
      <c r="AA37" s="87"/>
    </row>
    <row r="38" spans="1:27" ht="15" customHeight="1" x14ac:dyDescent="0.4">
      <c r="A38" s="87"/>
      <c r="B38" s="87"/>
      <c r="C38" s="279"/>
      <c r="D38" s="345" t="s">
        <v>861</v>
      </c>
      <c r="E38" s="345"/>
      <c r="F38" s="345"/>
      <c r="G38" s="284"/>
      <c r="H38" s="284"/>
      <c r="I38" s="284"/>
      <c r="J38" s="284"/>
      <c r="K38" s="285"/>
      <c r="L38" s="279"/>
      <c r="M38" s="288"/>
      <c r="N38" s="284"/>
      <c r="O38" s="284"/>
      <c r="P38" s="284"/>
      <c r="Q38" s="284"/>
      <c r="R38" s="284"/>
      <c r="S38" s="284"/>
      <c r="T38" s="284"/>
      <c r="U38" s="289"/>
      <c r="V38" s="87"/>
      <c r="W38" s="87"/>
      <c r="X38" s="87"/>
      <c r="Y38" s="87"/>
      <c r="Z38" s="87"/>
      <c r="AA38" s="87"/>
    </row>
    <row r="39" spans="1:27" x14ac:dyDescent="0.4">
      <c r="A39" s="87"/>
      <c r="B39" s="87"/>
      <c r="C39" s="279"/>
      <c r="D39" s="345"/>
      <c r="E39" s="345"/>
      <c r="F39" s="345"/>
      <c r="G39" s="284"/>
      <c r="H39" s="284"/>
      <c r="I39" s="284"/>
      <c r="J39" s="284"/>
      <c r="K39" s="285"/>
      <c r="L39" s="279"/>
      <c r="M39" s="288"/>
      <c r="N39" s="284"/>
      <c r="O39" s="284"/>
      <c r="P39" s="284"/>
      <c r="Q39" s="284"/>
      <c r="R39" s="284"/>
      <c r="S39" s="284"/>
      <c r="T39" s="284"/>
      <c r="U39" s="289"/>
      <c r="V39" s="87"/>
      <c r="W39" s="87"/>
      <c r="X39" s="87"/>
      <c r="Y39" s="87"/>
      <c r="Z39" s="87"/>
      <c r="AA39" s="87"/>
    </row>
    <row r="40" spans="1:27" x14ac:dyDescent="0.4">
      <c r="A40" s="87"/>
      <c r="B40" s="87"/>
      <c r="C40" s="279"/>
      <c r="D40" s="345"/>
      <c r="E40" s="345"/>
      <c r="F40" s="345"/>
      <c r="G40" s="284"/>
      <c r="H40" s="284"/>
      <c r="I40" s="284"/>
      <c r="J40" s="284"/>
      <c r="K40" s="285"/>
      <c r="L40" s="279"/>
      <c r="M40" s="288"/>
      <c r="N40" s="284"/>
      <c r="O40" s="284"/>
      <c r="P40" s="284"/>
      <c r="Q40" s="284"/>
      <c r="R40" s="284"/>
      <c r="S40" s="284"/>
      <c r="T40" s="284"/>
      <c r="U40" s="289"/>
      <c r="V40" s="87"/>
      <c r="W40" s="87"/>
      <c r="X40" s="87"/>
      <c r="Y40" s="87"/>
      <c r="Z40" s="87"/>
      <c r="AA40" s="87"/>
    </row>
    <row r="41" spans="1:27" ht="15.4" thickBot="1" x14ac:dyDescent="0.45">
      <c r="A41" s="87"/>
      <c r="B41" s="87"/>
      <c r="C41" s="290"/>
      <c r="D41" s="291"/>
      <c r="E41" s="291"/>
      <c r="F41" s="291"/>
      <c r="G41" s="291"/>
      <c r="H41" s="291"/>
      <c r="I41" s="291"/>
      <c r="J41" s="291"/>
      <c r="K41" s="292"/>
      <c r="L41" s="279"/>
      <c r="M41" s="293"/>
      <c r="N41" s="294"/>
      <c r="O41" s="294"/>
      <c r="P41" s="294"/>
      <c r="Q41" s="294"/>
      <c r="R41" s="294"/>
      <c r="S41" s="294"/>
      <c r="T41" s="294"/>
      <c r="U41" s="295"/>
      <c r="V41" s="87"/>
      <c r="W41" s="87"/>
      <c r="X41" s="87"/>
      <c r="Y41" s="87"/>
      <c r="Z41" s="87"/>
      <c r="AA41" s="87"/>
    </row>
    <row r="42" spans="1:27" x14ac:dyDescent="0.4">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row>
    <row r="43" spans="1:27" x14ac:dyDescent="0.4">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row>
    <row r="44" spans="1:27" x14ac:dyDescent="0.4">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row>
    <row r="45" spans="1:27" x14ac:dyDescent="0.4">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row>
    <row r="46" spans="1:27" hidden="1" x14ac:dyDescent="0.4">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row>
    <row r="47" spans="1:27" hidden="1" x14ac:dyDescent="0.4">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row>
    <row r="48" spans="1:27" hidden="1" x14ac:dyDescent="0.4">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row>
    <row r="49" spans="1:27" hidden="1" x14ac:dyDescent="0.4">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row>
    <row r="50" spans="1:27" hidden="1" x14ac:dyDescent="0.4">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row>
    <row r="51" spans="1:27" hidden="1" x14ac:dyDescent="0.4">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27" hidden="1" x14ac:dyDescent="0.4">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row>
    <row r="53" spans="1:27" hidden="1" x14ac:dyDescent="0.4">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row>
    <row r="54" spans="1:27" hidden="1" x14ac:dyDescent="0.4">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row>
    <row r="55" spans="1:27" hidden="1" x14ac:dyDescent="0.4">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row>
    <row r="56" spans="1:27" hidden="1" x14ac:dyDescent="0.4">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row>
    <row r="57" spans="1:27" hidden="1" x14ac:dyDescent="0.4">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row>
    <row r="58" spans="1:27" hidden="1" x14ac:dyDescent="0.4">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row>
    <row r="59" spans="1:27" hidden="1" x14ac:dyDescent="0.4">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row>
    <row r="60" spans="1:27" hidden="1" x14ac:dyDescent="0.4">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row>
    <row r="61" spans="1:27" hidden="1" x14ac:dyDescent="0.4">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row>
    <row r="62" spans="1:27" hidden="1" x14ac:dyDescent="0.4">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row>
    <row r="63" spans="1:27" hidden="1" x14ac:dyDescent="0.4">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row>
    <row r="64" spans="1:27" hidden="1" x14ac:dyDescent="0.4">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row>
    <row r="65" spans="1:27" hidden="1" x14ac:dyDescent="0.4">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row>
    <row r="66" spans="1:27" hidden="1" x14ac:dyDescent="0.4">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row>
    <row r="67" spans="1:27" hidden="1" x14ac:dyDescent="0.4">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row>
    <row r="68" spans="1:27" hidden="1" x14ac:dyDescent="0.4">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row>
    <row r="69" spans="1:27" hidden="1" x14ac:dyDescent="0.4">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row>
    <row r="70" spans="1:27" hidden="1" x14ac:dyDescent="0.4">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row>
    <row r="71" spans="1:27" hidden="1" x14ac:dyDescent="0.4">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row>
    <row r="72" spans="1:27" hidden="1" x14ac:dyDescent="0.4">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row>
    <row r="73" spans="1:27" hidden="1" x14ac:dyDescent="0.4">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row>
    <row r="74" spans="1:27" hidden="1" x14ac:dyDescent="0.4">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row>
    <row r="75" spans="1:27" hidden="1" x14ac:dyDescent="0.4">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row>
    <row r="76" spans="1:27" hidden="1" x14ac:dyDescent="0.4">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row>
    <row r="77" spans="1:27" hidden="1" x14ac:dyDescent="0.4">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row>
    <row r="78" spans="1:27" hidden="1" x14ac:dyDescent="0.4">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row>
    <row r="79" spans="1:27" hidden="1" x14ac:dyDescent="0.4">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row>
    <row r="80" spans="1:27" hidden="1" x14ac:dyDescent="0.4">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row>
    <row r="81" spans="1:27" hidden="1" x14ac:dyDescent="0.4">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row>
    <row r="82" spans="1:27" hidden="1" x14ac:dyDescent="0.4">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row>
    <row r="83" spans="1:27" hidden="1" x14ac:dyDescent="0.4">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row>
    <row r="84" spans="1:27" hidden="1" x14ac:dyDescent="0.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row>
    <row r="85" spans="1:27" hidden="1" x14ac:dyDescent="0.4">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row>
    <row r="86" spans="1:27" hidden="1" x14ac:dyDescent="0.4">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row>
    <row r="87" spans="1:27" hidden="1" x14ac:dyDescent="0.4">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row>
    <row r="88" spans="1:27" hidden="1" x14ac:dyDescent="0.4">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row>
    <row r="89" spans="1:27" hidden="1" x14ac:dyDescent="0.4">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row>
    <row r="90" spans="1:27" hidden="1" x14ac:dyDescent="0.4">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row>
    <row r="91" spans="1:27" hidden="1" x14ac:dyDescent="0.4">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row>
    <row r="92" spans="1:27" hidden="1" x14ac:dyDescent="0.4">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row>
    <row r="93" spans="1:27" hidden="1" x14ac:dyDescent="0.4">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row>
    <row r="94" spans="1:27" hidden="1" x14ac:dyDescent="0.4">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row>
    <row r="95" spans="1:27" hidden="1" x14ac:dyDescent="0.4">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row>
    <row r="96" spans="1:27" hidden="1" x14ac:dyDescent="0.4">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row>
    <row r="97" spans="1:27" hidden="1" x14ac:dyDescent="0.4">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row>
    <row r="98" spans="1:27" hidden="1" x14ac:dyDescent="0.4">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row>
    <row r="99" spans="1:27" hidden="1" x14ac:dyDescent="0.4">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row>
    <row r="100" spans="1:27" hidden="1" x14ac:dyDescent="0.4">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row>
    <row r="101" spans="1:27" hidden="1" x14ac:dyDescent="0.4">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row>
    <row r="102" spans="1:27" hidden="1" x14ac:dyDescent="0.4">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row>
    <row r="103" spans="1:27" hidden="1" x14ac:dyDescent="0.4">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row>
    <row r="104" spans="1:27" hidden="1" x14ac:dyDescent="0.4">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row>
    <row r="105" spans="1:27" hidden="1" x14ac:dyDescent="0.4">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row>
    <row r="106" spans="1:27" hidden="1" x14ac:dyDescent="0.4">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row>
    <row r="107" spans="1:27" hidden="1" x14ac:dyDescent="0.4">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row>
    <row r="108" spans="1:27" hidden="1" x14ac:dyDescent="0.4">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row>
    <row r="109" spans="1:27" hidden="1" x14ac:dyDescent="0.4">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row>
    <row r="110" spans="1:27" hidden="1" x14ac:dyDescent="0.4">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row>
    <row r="111" spans="1:27" hidden="1" x14ac:dyDescent="0.4">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row>
    <row r="112" spans="1:27" hidden="1" x14ac:dyDescent="0.4">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row>
    <row r="113" spans="1:27" hidden="1" x14ac:dyDescent="0.4">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row>
    <row r="114" spans="1:27" hidden="1" x14ac:dyDescent="0.4">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row>
    <row r="115" spans="1:27" hidden="1" x14ac:dyDescent="0.4">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row>
    <row r="116" spans="1:27" hidden="1" x14ac:dyDescent="0.4">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row>
    <row r="117" spans="1:27" hidden="1" x14ac:dyDescent="0.4">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row>
    <row r="118" spans="1:27" hidden="1" x14ac:dyDescent="0.4">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row>
    <row r="119" spans="1:27" hidden="1" x14ac:dyDescent="0.4">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row>
    <row r="120" spans="1:27" hidden="1" x14ac:dyDescent="0.4">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row>
    <row r="121" spans="1:27" hidden="1" x14ac:dyDescent="0.4">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row>
    <row r="122" spans="1:27" hidden="1" x14ac:dyDescent="0.4">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row>
    <row r="123" spans="1:27" hidden="1" x14ac:dyDescent="0.4">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row>
    <row r="124" spans="1:27" hidden="1" x14ac:dyDescent="0.4">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row>
    <row r="125" spans="1:27" hidden="1" x14ac:dyDescent="0.4">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row>
    <row r="126" spans="1:27" hidden="1" x14ac:dyDescent="0.4">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row>
    <row r="127" spans="1:27" hidden="1" x14ac:dyDescent="0.4">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row>
    <row r="128" spans="1:27" hidden="1" x14ac:dyDescent="0.4">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row>
    <row r="129" spans="1:27" hidden="1" x14ac:dyDescent="0.4">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row>
    <row r="130" spans="1:27" hidden="1" x14ac:dyDescent="0.4">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row>
    <row r="131" spans="1:27" hidden="1" x14ac:dyDescent="0.4">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row>
    <row r="132" spans="1:27" hidden="1" x14ac:dyDescent="0.4">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row>
    <row r="133" spans="1:27" hidden="1" x14ac:dyDescent="0.4">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row>
    <row r="134" spans="1:27" hidden="1" x14ac:dyDescent="0.4">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row>
    <row r="135" spans="1:27" hidden="1" x14ac:dyDescent="0.4">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row>
    <row r="136" spans="1:27" hidden="1" x14ac:dyDescent="0.4">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row>
    <row r="137" spans="1:27" hidden="1" x14ac:dyDescent="0.4">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row>
    <row r="138" spans="1:27" hidden="1" x14ac:dyDescent="0.4">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row>
    <row r="139" spans="1:27" hidden="1" x14ac:dyDescent="0.4">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row>
    <row r="140" spans="1:27" hidden="1" x14ac:dyDescent="0.4">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row>
    <row r="141" spans="1:27" hidden="1" x14ac:dyDescent="0.4">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row>
    <row r="142" spans="1:27" hidden="1" x14ac:dyDescent="0.4">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row>
    <row r="143" spans="1:27" hidden="1" x14ac:dyDescent="0.4">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row>
    <row r="144" spans="1:27" hidden="1" x14ac:dyDescent="0.4">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row>
    <row r="145" spans="1:27" hidden="1" x14ac:dyDescent="0.4">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row>
    <row r="146" spans="1:27" hidden="1" x14ac:dyDescent="0.4">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row>
    <row r="147" spans="1:27" hidden="1" x14ac:dyDescent="0.4">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row>
    <row r="148" spans="1:27" hidden="1" x14ac:dyDescent="0.4">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row>
    <row r="149" spans="1:27" hidden="1" x14ac:dyDescent="0.4">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row>
    <row r="150" spans="1:27" hidden="1" x14ac:dyDescent="0.4">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row>
    <row r="151" spans="1:27" hidden="1" x14ac:dyDescent="0.4">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row>
    <row r="152" spans="1:27" hidden="1" x14ac:dyDescent="0.4">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row>
    <row r="153" spans="1:27" hidden="1" x14ac:dyDescent="0.4">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row>
    <row r="154" spans="1:27" hidden="1" x14ac:dyDescent="0.4">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row>
    <row r="155" spans="1:27" hidden="1" x14ac:dyDescent="0.4">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row>
    <row r="156" spans="1:27" hidden="1" x14ac:dyDescent="0.4">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row>
    <row r="157" spans="1:27" hidden="1" x14ac:dyDescent="0.4">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row>
    <row r="158" spans="1:27" hidden="1" x14ac:dyDescent="0.4">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row>
    <row r="159" spans="1:27" hidden="1" x14ac:dyDescent="0.4">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row>
    <row r="160" spans="1:27" hidden="1" x14ac:dyDescent="0.4">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row>
    <row r="161" spans="1:27" hidden="1" x14ac:dyDescent="0.4">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row>
    <row r="162" spans="1:27" hidden="1" x14ac:dyDescent="0.4">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row>
    <row r="163" spans="1:27" hidden="1" x14ac:dyDescent="0.4">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row>
    <row r="164" spans="1:27" hidden="1" x14ac:dyDescent="0.4">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row>
    <row r="165" spans="1:27" hidden="1" x14ac:dyDescent="0.4">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row>
    <row r="166" spans="1:27" hidden="1" x14ac:dyDescent="0.4">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row>
    <row r="167" spans="1:27" hidden="1" x14ac:dyDescent="0.4">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row>
    <row r="168" spans="1:27" hidden="1" x14ac:dyDescent="0.4">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row>
    <row r="169" spans="1:27" hidden="1" x14ac:dyDescent="0.4">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row>
    <row r="170" spans="1:27" hidden="1" x14ac:dyDescent="0.4">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row>
    <row r="171" spans="1:27" hidden="1" x14ac:dyDescent="0.4">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row>
    <row r="172" spans="1:27" hidden="1" x14ac:dyDescent="0.4">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row>
    <row r="173" spans="1:27" hidden="1" x14ac:dyDescent="0.4">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row>
    <row r="174" spans="1:27" hidden="1" x14ac:dyDescent="0.4">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row>
    <row r="175" spans="1:27" hidden="1" x14ac:dyDescent="0.4">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row>
    <row r="176" spans="1:27" hidden="1" x14ac:dyDescent="0.4">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row>
    <row r="177" spans="1:27" hidden="1" x14ac:dyDescent="0.4">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row>
    <row r="178" spans="1:27" hidden="1" x14ac:dyDescent="0.4">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row>
    <row r="179" spans="1:27" hidden="1" x14ac:dyDescent="0.4">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row>
    <row r="180" spans="1:27" hidden="1" x14ac:dyDescent="0.4">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row>
    <row r="181" spans="1:27" hidden="1" x14ac:dyDescent="0.4">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row>
    <row r="182" spans="1:27" hidden="1" x14ac:dyDescent="0.4">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row>
    <row r="183" spans="1:27" hidden="1" x14ac:dyDescent="0.4">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row>
    <row r="184" spans="1:27" hidden="1" x14ac:dyDescent="0.4"/>
    <row r="185" spans="1:27" hidden="1" x14ac:dyDescent="0.4"/>
    <row r="186" spans="1:27" hidden="1" x14ac:dyDescent="0.4"/>
    <row r="187" spans="1:27" hidden="1" x14ac:dyDescent="0.4"/>
    <row r="188" spans="1:27" hidden="1" x14ac:dyDescent="0.4"/>
    <row r="189" spans="1:27" hidden="1" x14ac:dyDescent="0.4"/>
    <row r="190" spans="1:27" hidden="1" x14ac:dyDescent="0.4"/>
    <row r="191" spans="1:27" hidden="1" x14ac:dyDescent="0.4"/>
    <row r="192" spans="1:27" hidden="1" x14ac:dyDescent="0.4"/>
    <row r="193" hidden="1" x14ac:dyDescent="0.4"/>
    <row r="194" hidden="1" x14ac:dyDescent="0.4"/>
    <row r="195" hidden="1" x14ac:dyDescent="0.4"/>
  </sheetData>
  <sheetProtection password="E291" sheet="1" objects="1" scenarios="1" selectLockedCells="1"/>
  <mergeCells count="23">
    <mergeCell ref="C6:T8"/>
    <mergeCell ref="S10:T10"/>
    <mergeCell ref="L14:T14"/>
    <mergeCell ref="N30:P32"/>
    <mergeCell ref="N26:P28"/>
    <mergeCell ref="N24:T24"/>
    <mergeCell ref="C20:W20"/>
    <mergeCell ref="V4:X4"/>
    <mergeCell ref="V6:X6"/>
    <mergeCell ref="D26:F28"/>
    <mergeCell ref="D38:F40"/>
    <mergeCell ref="H34:J36"/>
    <mergeCell ref="D30:F32"/>
    <mergeCell ref="H26:J28"/>
    <mergeCell ref="R26:T28"/>
    <mergeCell ref="D34:F36"/>
    <mergeCell ref="H30:J32"/>
    <mergeCell ref="W27:Y34"/>
    <mergeCell ref="L12:T12"/>
    <mergeCell ref="L13:T13"/>
    <mergeCell ref="V12:W14"/>
    <mergeCell ref="X12:X14"/>
    <mergeCell ref="V8:X8"/>
  </mergeCells>
  <dataValidations count="1">
    <dataValidation type="list" allowBlank="1" showInputMessage="1" showErrorMessage="1" sqref="X12:X14" xr:uid="{00000000-0002-0000-0000-000000000000}">
      <formula1>"CP0,CP1"</formula1>
    </dataValidation>
  </dataValidations>
  <hyperlinks>
    <hyperlink ref="C20" r:id="rId1" xr:uid="{00000000-0004-0000-0000-000000000000}"/>
  </hyperlinks>
  <pageMargins left="0.7" right="0.7" top="0.75" bottom="0.75" header="0.3" footer="0.3"/>
  <pageSetup paperSize="9" scale="6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Q62"/>
  <sheetViews>
    <sheetView zoomScale="80" zoomScaleNormal="80" workbookViewId="0">
      <selection activeCell="G18" sqref="G18:H18"/>
    </sheetView>
  </sheetViews>
  <sheetFormatPr defaultColWidth="0" defaultRowHeight="14.25" zeroHeight="1" x14ac:dyDescent="0.45"/>
  <cols>
    <col min="1" max="1" width="3.73046875" style="305" customWidth="1"/>
    <col min="2" max="2" width="8.1328125" style="305" customWidth="1"/>
    <col min="3" max="3" width="21.265625" style="305" customWidth="1"/>
    <col min="4" max="4" width="24.73046875" style="305" customWidth="1"/>
    <col min="5" max="5" width="15.3984375" style="305" customWidth="1"/>
    <col min="6" max="6" width="17" style="305" customWidth="1"/>
    <col min="7" max="7" width="30" style="305" customWidth="1"/>
    <col min="8" max="8" width="42.86328125" style="305" customWidth="1"/>
    <col min="9" max="9" width="12.3984375" style="305" customWidth="1"/>
    <col min="10" max="10" width="8.1328125" style="305" customWidth="1"/>
    <col min="11" max="11" width="8.86328125" style="305" customWidth="1"/>
    <col min="12" max="12" width="12.59765625" style="305" customWidth="1"/>
    <col min="13" max="13" width="22.265625" style="305" customWidth="1"/>
    <col min="14" max="14" width="12.3984375" style="305" customWidth="1"/>
    <col min="15" max="16" width="8.86328125" style="305" customWidth="1"/>
    <col min="17" max="16384" width="8.86328125" style="305" hidden="1"/>
  </cols>
  <sheetData>
    <row r="1" spans="1:17" ht="25.15" x14ac:dyDescent="0.7">
      <c r="A1" s="42"/>
      <c r="B1" s="42"/>
      <c r="C1" s="42"/>
      <c r="D1" s="43"/>
      <c r="E1" s="43"/>
      <c r="F1" s="44"/>
      <c r="G1" s="43"/>
      <c r="H1" s="187" t="s">
        <v>62</v>
      </c>
      <c r="J1" s="126" t="s">
        <v>79</v>
      </c>
      <c r="K1" s="107"/>
      <c r="L1" s="67"/>
      <c r="M1" s="67"/>
      <c r="N1" s="43"/>
      <c r="O1" s="43"/>
      <c r="P1" s="43"/>
      <c r="Q1" s="43"/>
    </row>
    <row r="2" spans="1:17" ht="30" x14ac:dyDescent="0.45">
      <c r="A2" s="46"/>
      <c r="B2" s="46"/>
      <c r="C2" s="46"/>
      <c r="D2" s="61" t="s">
        <v>68</v>
      </c>
      <c r="E2" s="67"/>
      <c r="F2" s="45"/>
      <c r="G2" s="29"/>
      <c r="H2" s="43"/>
      <c r="I2" s="43"/>
      <c r="J2" s="128" t="s">
        <v>635</v>
      </c>
      <c r="K2" s="127" t="s">
        <v>929</v>
      </c>
      <c r="L2" s="47"/>
      <c r="M2" s="67"/>
      <c r="N2" s="43"/>
      <c r="O2" s="43"/>
      <c r="P2" s="43"/>
      <c r="Q2" s="43"/>
    </row>
    <row r="3" spans="1:17" ht="15" customHeight="1" x14ac:dyDescent="0.45">
      <c r="A3" s="46"/>
      <c r="B3" s="46"/>
      <c r="C3" s="46"/>
      <c r="D3" s="571" t="str">
        <f>'Home page'!H3</f>
        <v>Phase 1 Application Form</v>
      </c>
      <c r="E3" s="571"/>
      <c r="F3" s="571"/>
      <c r="G3" s="571"/>
      <c r="H3" s="43"/>
      <c r="I3" s="43"/>
      <c r="J3" s="129"/>
      <c r="K3" s="108"/>
      <c r="L3" s="47"/>
      <c r="M3" s="67"/>
      <c r="N3" s="43"/>
      <c r="O3" s="43"/>
      <c r="P3" s="43"/>
      <c r="Q3" s="43"/>
    </row>
    <row r="4" spans="1:17" ht="20.25" customHeight="1" x14ac:dyDescent="0.45">
      <c r="A4" s="46"/>
      <c r="B4" s="46"/>
      <c r="C4" s="46"/>
      <c r="D4" s="571"/>
      <c r="E4" s="571"/>
      <c r="F4" s="571"/>
      <c r="G4" s="571"/>
      <c r="H4" s="382" t="s">
        <v>850</v>
      </c>
      <c r="I4" s="382"/>
      <c r="J4" s="109"/>
      <c r="K4" s="108" t="s">
        <v>930</v>
      </c>
      <c r="L4" s="106"/>
      <c r="M4" s="106"/>
      <c r="N4" s="43"/>
      <c r="O4" s="43"/>
      <c r="P4" s="43"/>
      <c r="Q4" s="43"/>
    </row>
    <row r="5" spans="1:17" ht="17.25" customHeight="1" x14ac:dyDescent="0.45">
      <c r="A5" s="46"/>
      <c r="B5" s="49"/>
      <c r="C5" s="49"/>
      <c r="D5" s="50"/>
      <c r="E5" s="43"/>
      <c r="F5" s="48"/>
      <c r="G5" s="43"/>
      <c r="H5" s="382"/>
      <c r="I5" s="382"/>
      <c r="J5" s="208"/>
      <c r="K5" s="108"/>
      <c r="L5" s="106"/>
      <c r="M5" s="106"/>
      <c r="N5" s="43"/>
      <c r="O5" s="43"/>
      <c r="P5" s="43"/>
      <c r="Q5" s="43"/>
    </row>
    <row r="6" spans="1:17" ht="17.25" customHeight="1" x14ac:dyDescent="0.55000000000000004">
      <c r="A6" s="46"/>
      <c r="B6" s="188" t="str">
        <f>CONCATENATE('Home page'!L10,",  ",'Home page'!L13,",  ",'Home page'!L12)</f>
        <v>[Company name],  [Site name],  [Project title]</v>
      </c>
      <c r="C6" s="43"/>
      <c r="D6" s="50"/>
      <c r="E6" s="43"/>
      <c r="F6" s="48"/>
      <c r="G6" s="43"/>
      <c r="H6" s="382"/>
      <c r="I6" s="382"/>
      <c r="J6" s="123"/>
      <c r="K6" s="387" t="s">
        <v>931</v>
      </c>
      <c r="L6" s="387"/>
      <c r="M6" s="387"/>
      <c r="N6" s="43"/>
      <c r="O6" s="43"/>
      <c r="P6" s="43"/>
      <c r="Q6" s="43"/>
    </row>
    <row r="7" spans="1:17" ht="17.25" customHeight="1" x14ac:dyDescent="0.45">
      <c r="A7" s="46"/>
      <c r="B7" s="383" t="str">
        <f>'Home page'!H34</f>
        <v>Section 6 - Signed declaration</v>
      </c>
      <c r="C7" s="383"/>
      <c r="D7" s="383"/>
      <c r="E7" s="383"/>
      <c r="F7" s="383"/>
      <c r="G7" s="43"/>
      <c r="H7" s="43"/>
      <c r="I7" s="43"/>
      <c r="J7" s="43"/>
      <c r="K7" s="387"/>
      <c r="L7" s="387"/>
      <c r="M7" s="387"/>
      <c r="N7" s="43"/>
      <c r="O7" s="43"/>
      <c r="P7" s="43"/>
      <c r="Q7" s="43"/>
    </row>
    <row r="8" spans="1:17" ht="17.25" customHeight="1" x14ac:dyDescent="0.45">
      <c r="A8" s="46"/>
      <c r="B8" s="383"/>
      <c r="C8" s="383"/>
      <c r="D8" s="383"/>
      <c r="E8" s="383"/>
      <c r="F8" s="383"/>
      <c r="G8" s="43"/>
      <c r="H8" s="43"/>
      <c r="I8" s="43"/>
      <c r="J8" s="112"/>
      <c r="K8" s="387" t="s">
        <v>636</v>
      </c>
      <c r="L8" s="387"/>
      <c r="M8" s="387"/>
      <c r="N8" s="43"/>
      <c r="O8" s="43"/>
      <c r="P8" s="43"/>
      <c r="Q8" s="43"/>
    </row>
    <row r="9" spans="1:17" ht="17.25" customHeight="1" x14ac:dyDescent="0.45">
      <c r="A9" s="46"/>
      <c r="B9" s="140"/>
      <c r="C9" s="140"/>
      <c r="D9" s="140"/>
      <c r="E9" s="140"/>
      <c r="F9" s="140"/>
      <c r="G9" s="43"/>
      <c r="H9" s="43"/>
      <c r="I9" s="43"/>
      <c r="J9" s="29"/>
      <c r="K9" s="387"/>
      <c r="L9" s="387"/>
      <c r="M9" s="387"/>
      <c r="N9" s="43"/>
      <c r="O9" s="43"/>
      <c r="P9" s="43"/>
      <c r="Q9" s="43"/>
    </row>
    <row r="10" spans="1:17" ht="17.25" customHeight="1" x14ac:dyDescent="0.45">
      <c r="A10" s="46"/>
      <c r="B10" s="587" t="s">
        <v>1066</v>
      </c>
      <c r="C10" s="587"/>
      <c r="D10" s="587"/>
      <c r="E10" s="587"/>
      <c r="F10" s="587"/>
      <c r="G10" s="587"/>
      <c r="H10" s="43"/>
      <c r="I10" s="43"/>
      <c r="J10" s="386" t="s">
        <v>685</v>
      </c>
      <c r="K10" s="386"/>
      <c r="L10" s="386"/>
      <c r="M10" s="43"/>
      <c r="N10" s="43"/>
      <c r="O10" s="43"/>
      <c r="P10" s="43"/>
      <c r="Q10" s="43"/>
    </row>
    <row r="11" spans="1:17" ht="17.25" customHeight="1" x14ac:dyDescent="0.45">
      <c r="A11" s="46"/>
      <c r="B11" s="587"/>
      <c r="C11" s="587"/>
      <c r="D11" s="587"/>
      <c r="E11" s="587"/>
      <c r="F11" s="587"/>
      <c r="G11" s="587"/>
      <c r="H11" s="43"/>
      <c r="I11" s="43"/>
      <c r="J11" s="386"/>
      <c r="K11" s="386"/>
      <c r="L11" s="386"/>
      <c r="M11" s="43"/>
      <c r="N11" s="43"/>
      <c r="O11" s="43"/>
      <c r="P11" s="43"/>
      <c r="Q11" s="43"/>
    </row>
    <row r="12" spans="1:17" ht="17.25" customHeight="1" x14ac:dyDescent="0.45">
      <c r="A12" s="46"/>
      <c r="B12" s="141" t="str">
        <f>CONCATENATE("Status on completion of this form:  ","XXX"," green data entry cells yet to be completed")</f>
        <v>Status on completion of this form:  XXX green data entry cells yet to be completed</v>
      </c>
      <c r="C12" s="218"/>
      <c r="D12" s="218"/>
      <c r="E12" s="218"/>
      <c r="F12" s="218"/>
      <c r="G12" s="218"/>
      <c r="H12" s="43"/>
      <c r="I12" s="43"/>
      <c r="J12" s="210"/>
      <c r="K12" s="210"/>
      <c r="L12" s="210"/>
      <c r="M12" s="43"/>
      <c r="N12" s="43"/>
      <c r="O12" s="43"/>
      <c r="P12" s="43"/>
      <c r="Q12" s="43"/>
    </row>
    <row r="13" spans="1:17" ht="17.25" customHeight="1" x14ac:dyDescent="0.45">
      <c r="A13" s="46"/>
      <c r="B13" s="49"/>
      <c r="C13" s="49"/>
      <c r="D13" s="50"/>
      <c r="E13" s="43"/>
      <c r="F13" s="43"/>
      <c r="G13" s="43"/>
      <c r="H13" s="43"/>
      <c r="I13" s="43"/>
      <c r="J13" s="43"/>
      <c r="K13" s="43"/>
      <c r="L13" s="43"/>
      <c r="M13" s="43"/>
      <c r="N13" s="43"/>
      <c r="O13" s="43"/>
      <c r="P13" s="43"/>
      <c r="Q13" s="43"/>
    </row>
    <row r="14" spans="1:17" ht="14.45" customHeight="1" x14ac:dyDescent="0.45">
      <c r="A14" s="46"/>
      <c r="B14" s="49"/>
      <c r="C14" s="49"/>
      <c r="D14" s="50"/>
      <c r="E14" s="43"/>
      <c r="G14" s="43"/>
      <c r="H14" s="43"/>
      <c r="I14" s="43"/>
      <c r="J14" s="43"/>
      <c r="K14" s="43"/>
      <c r="L14" s="43"/>
      <c r="M14" s="43"/>
      <c r="N14" s="43"/>
      <c r="O14" s="43"/>
      <c r="P14" s="43"/>
      <c r="Q14" s="43"/>
    </row>
    <row r="15" spans="1:17" ht="21" x14ac:dyDescent="0.45">
      <c r="A15" s="46"/>
      <c r="B15" s="152" t="s">
        <v>1070</v>
      </c>
      <c r="C15" s="51"/>
      <c r="D15" s="50"/>
      <c r="E15" s="54"/>
      <c r="F15" s="54"/>
      <c r="G15" s="43"/>
      <c r="H15" s="43"/>
      <c r="I15" s="43"/>
      <c r="J15" s="43"/>
      <c r="K15" s="43"/>
      <c r="L15" s="43"/>
      <c r="M15" s="43"/>
      <c r="N15" s="43"/>
      <c r="O15" s="43"/>
      <c r="P15" s="43"/>
      <c r="Q15" s="43"/>
    </row>
    <row r="16" spans="1:17" ht="15" x14ac:dyDescent="0.45">
      <c r="A16" s="46"/>
      <c r="B16" s="200"/>
      <c r="C16" s="200"/>
      <c r="D16" s="65"/>
      <c r="E16" s="65"/>
      <c r="F16" s="63"/>
      <c r="G16" s="65"/>
      <c r="H16" s="43"/>
      <c r="I16" s="43"/>
      <c r="J16" s="43"/>
      <c r="K16" s="43"/>
      <c r="L16" s="43"/>
      <c r="M16" s="43"/>
      <c r="N16" s="43"/>
      <c r="O16" s="43"/>
      <c r="P16" s="43"/>
      <c r="Q16" s="43"/>
    </row>
    <row r="17" spans="1:17" ht="31.5" customHeight="1" x14ac:dyDescent="0.45">
      <c r="A17" s="49"/>
      <c r="B17" s="65"/>
      <c r="C17" s="591" t="s">
        <v>625</v>
      </c>
      <c r="D17" s="592"/>
      <c r="E17" s="593"/>
      <c r="F17" s="202" t="s">
        <v>834</v>
      </c>
      <c r="G17" s="507" t="s">
        <v>838</v>
      </c>
      <c r="H17" s="508"/>
      <c r="I17" s="43"/>
      <c r="J17" s="201"/>
      <c r="K17" s="201"/>
      <c r="L17" s="201"/>
      <c r="M17" s="201"/>
      <c r="N17" s="201"/>
      <c r="O17" s="49"/>
      <c r="P17" s="60"/>
      <c r="Q17" s="49"/>
    </row>
    <row r="18" spans="1:17" ht="18.75" customHeight="1" x14ac:dyDescent="0.45">
      <c r="A18" s="43"/>
      <c r="B18" s="221" t="s">
        <v>839</v>
      </c>
      <c r="C18" s="549" t="s">
        <v>836</v>
      </c>
      <c r="D18" s="550"/>
      <c r="E18" s="588"/>
      <c r="F18" s="220">
        <v>2.2000000000000002</v>
      </c>
      <c r="G18" s="589"/>
      <c r="H18" s="589"/>
      <c r="I18" s="43"/>
      <c r="J18" s="43"/>
      <c r="K18" s="43"/>
      <c r="L18" s="43"/>
      <c r="M18" s="43"/>
      <c r="N18" s="43"/>
      <c r="O18" s="43"/>
      <c r="P18" s="43"/>
    </row>
    <row r="19" spans="1:17" ht="18.75" customHeight="1" x14ac:dyDescent="0.45">
      <c r="A19" s="43"/>
      <c r="B19" s="221" t="s">
        <v>840</v>
      </c>
      <c r="C19" s="549" t="s">
        <v>835</v>
      </c>
      <c r="D19" s="550"/>
      <c r="E19" s="588"/>
      <c r="F19" s="262">
        <v>2.2999999999999998</v>
      </c>
      <c r="G19" s="589"/>
      <c r="H19" s="589"/>
      <c r="I19" s="43"/>
      <c r="J19" s="43"/>
      <c r="K19" s="43"/>
      <c r="L19" s="43"/>
      <c r="M19" s="43"/>
      <c r="N19" s="43"/>
      <c r="O19" s="43"/>
      <c r="P19" s="43"/>
    </row>
    <row r="20" spans="1:17" ht="18.75" customHeight="1" x14ac:dyDescent="0.45">
      <c r="A20" s="43"/>
      <c r="B20" s="221" t="s">
        <v>841</v>
      </c>
      <c r="C20" s="549" t="s">
        <v>833</v>
      </c>
      <c r="D20" s="550"/>
      <c r="E20" s="588"/>
      <c r="F20" s="262">
        <v>2.5</v>
      </c>
      <c r="G20" s="589"/>
      <c r="H20" s="589"/>
      <c r="I20" s="43"/>
      <c r="J20" s="43"/>
      <c r="K20" s="43"/>
      <c r="L20" s="43"/>
      <c r="M20" s="43"/>
      <c r="N20" s="43"/>
      <c r="O20" s="43"/>
      <c r="P20" s="43"/>
    </row>
    <row r="21" spans="1:17" ht="18.75" customHeight="1" x14ac:dyDescent="0.45">
      <c r="A21" s="43"/>
      <c r="B21" s="221" t="s">
        <v>842</v>
      </c>
      <c r="C21" s="549" t="s">
        <v>852</v>
      </c>
      <c r="D21" s="550"/>
      <c r="E21" s="588"/>
      <c r="F21" s="262">
        <v>4.2</v>
      </c>
      <c r="G21" s="589"/>
      <c r="H21" s="589"/>
      <c r="I21" s="43"/>
      <c r="J21" s="43"/>
      <c r="K21" s="43"/>
      <c r="L21" s="43"/>
      <c r="M21" s="43"/>
      <c r="N21" s="43"/>
      <c r="O21" s="43"/>
      <c r="P21" s="43"/>
    </row>
    <row r="22" spans="1:17" ht="18.75" customHeight="1" x14ac:dyDescent="0.45">
      <c r="A22" s="43"/>
      <c r="B22" s="221" t="s">
        <v>851</v>
      </c>
      <c r="C22" s="549" t="s">
        <v>1072</v>
      </c>
      <c r="D22" s="550"/>
      <c r="E22" s="588"/>
      <c r="F22" s="262">
        <v>4.3</v>
      </c>
      <c r="G22" s="589"/>
      <c r="H22" s="589"/>
      <c r="I22" s="43"/>
      <c r="J22" s="43"/>
      <c r="K22" s="43"/>
      <c r="L22" s="43"/>
      <c r="M22" s="43"/>
      <c r="N22" s="43"/>
      <c r="O22" s="43"/>
      <c r="P22" s="43"/>
    </row>
    <row r="23" spans="1:17" ht="18.75" customHeight="1" x14ac:dyDescent="0.45">
      <c r="A23" s="43"/>
      <c r="B23" s="221" t="s">
        <v>1071</v>
      </c>
      <c r="C23" s="549" t="s">
        <v>837</v>
      </c>
      <c r="D23" s="550"/>
      <c r="E23" s="588"/>
      <c r="F23" s="262">
        <v>4.7</v>
      </c>
      <c r="G23" s="589"/>
      <c r="H23" s="589"/>
      <c r="I23" s="43"/>
      <c r="J23" s="43"/>
      <c r="K23" s="43"/>
      <c r="L23" s="43"/>
      <c r="M23" s="43"/>
      <c r="N23" s="43"/>
      <c r="O23" s="43"/>
      <c r="P23" s="43"/>
    </row>
    <row r="24" spans="1:17" ht="15" x14ac:dyDescent="0.45">
      <c r="A24" s="43"/>
      <c r="B24" s="65"/>
      <c r="C24" s="65"/>
      <c r="D24" s="65"/>
      <c r="E24" s="65"/>
      <c r="F24" s="65"/>
      <c r="G24" s="65"/>
      <c r="H24" s="43"/>
      <c r="I24" s="43"/>
      <c r="J24" s="43"/>
      <c r="K24" s="43"/>
      <c r="L24" s="43"/>
      <c r="M24" s="43"/>
      <c r="N24" s="43"/>
      <c r="O24" s="43"/>
      <c r="P24" s="43"/>
    </row>
    <row r="25" spans="1:17" ht="17.649999999999999" x14ac:dyDescent="0.45">
      <c r="A25" s="43"/>
      <c r="B25" s="152"/>
      <c r="C25" s="65"/>
      <c r="D25" s="65"/>
      <c r="E25" s="65"/>
      <c r="F25" s="65"/>
      <c r="G25" s="65"/>
      <c r="H25" s="43"/>
      <c r="I25" s="43"/>
      <c r="J25" s="43"/>
      <c r="K25" s="43"/>
      <c r="L25" s="43"/>
      <c r="M25" s="43"/>
      <c r="N25" s="43"/>
      <c r="O25" s="43"/>
      <c r="P25" s="43"/>
    </row>
    <row r="26" spans="1:17" ht="17.649999999999999" x14ac:dyDescent="0.45">
      <c r="A26" s="43"/>
      <c r="B26" s="152" t="s">
        <v>1067</v>
      </c>
      <c r="C26" s="65"/>
      <c r="D26" s="65"/>
      <c r="E26" s="65"/>
      <c r="F26" s="65"/>
      <c r="G26" s="65"/>
      <c r="H26" s="43"/>
      <c r="I26" s="43"/>
      <c r="J26" s="43"/>
      <c r="K26" s="43"/>
      <c r="L26" s="43"/>
      <c r="M26" s="43"/>
      <c r="N26" s="43"/>
      <c r="O26" s="43"/>
      <c r="P26" s="43"/>
    </row>
    <row r="27" spans="1:17" s="319" customFormat="1" ht="18.75" customHeight="1" x14ac:dyDescent="0.45">
      <c r="A27" s="311"/>
      <c r="B27" s="223" t="s">
        <v>843</v>
      </c>
      <c r="C27" s="65" t="s">
        <v>1068</v>
      </c>
      <c r="D27" s="65"/>
      <c r="E27" s="65"/>
      <c r="F27" s="435" t="s">
        <v>1069</v>
      </c>
      <c r="G27" s="435"/>
      <c r="H27" s="435"/>
      <c r="I27" s="311"/>
      <c r="J27" s="311"/>
      <c r="K27" s="311"/>
      <c r="L27" s="311"/>
      <c r="M27" s="311"/>
      <c r="N27" s="311"/>
      <c r="O27" s="311"/>
      <c r="P27" s="311"/>
    </row>
    <row r="28" spans="1:17" s="319" customFormat="1" ht="18.75" customHeight="1" x14ac:dyDescent="0.45">
      <c r="A28" s="311"/>
      <c r="B28" s="223" t="s">
        <v>844</v>
      </c>
      <c r="C28" s="222" t="s">
        <v>846</v>
      </c>
      <c r="D28" s="65"/>
      <c r="E28" s="65"/>
      <c r="F28" s="435" t="s">
        <v>1069</v>
      </c>
      <c r="G28" s="435"/>
      <c r="H28" s="435"/>
      <c r="I28" s="311"/>
      <c r="J28" s="311"/>
      <c r="K28" s="311"/>
      <c r="L28" s="311"/>
      <c r="M28" s="311"/>
      <c r="N28" s="311"/>
      <c r="O28" s="311"/>
      <c r="P28" s="311"/>
    </row>
    <row r="29" spans="1:17" s="319" customFormat="1" ht="18.75" customHeight="1" x14ac:dyDescent="0.45">
      <c r="A29" s="311"/>
      <c r="B29" s="223" t="s">
        <v>845</v>
      </c>
      <c r="C29" s="222" t="s">
        <v>637</v>
      </c>
      <c r="D29" s="65"/>
      <c r="E29" s="65"/>
      <c r="F29" s="435" t="s">
        <v>1069</v>
      </c>
      <c r="G29" s="435"/>
      <c r="H29" s="435"/>
      <c r="I29" s="311"/>
      <c r="J29" s="311"/>
      <c r="K29" s="311"/>
      <c r="L29" s="311"/>
      <c r="M29" s="311"/>
      <c r="N29" s="311"/>
      <c r="O29" s="311"/>
      <c r="P29" s="311"/>
    </row>
    <row r="30" spans="1:17" s="319" customFormat="1" ht="18.75" customHeight="1" x14ac:dyDescent="0.45">
      <c r="A30" s="311"/>
      <c r="B30" s="223" t="s">
        <v>849</v>
      </c>
      <c r="C30" s="65" t="s">
        <v>847</v>
      </c>
      <c r="D30" s="65"/>
      <c r="E30" s="65"/>
      <c r="F30" s="589"/>
      <c r="G30" s="589"/>
      <c r="H30" s="589"/>
      <c r="I30" s="311"/>
      <c r="J30" s="311"/>
      <c r="K30" s="311"/>
      <c r="L30" s="311"/>
      <c r="M30" s="311"/>
      <c r="N30" s="311"/>
      <c r="O30" s="311"/>
      <c r="P30" s="311"/>
    </row>
    <row r="31" spans="1:17" ht="18.75" customHeight="1" x14ac:dyDescent="0.45">
      <c r="A31" s="43"/>
      <c r="B31" s="342"/>
      <c r="C31" s="65"/>
      <c r="D31" s="65"/>
      <c r="E31" s="65"/>
      <c r="F31" s="589"/>
      <c r="G31" s="589"/>
      <c r="H31" s="589"/>
      <c r="I31" s="43"/>
      <c r="J31" s="43"/>
      <c r="K31" s="43"/>
      <c r="L31" s="43"/>
      <c r="M31" s="43"/>
      <c r="N31" s="43"/>
      <c r="O31" s="43"/>
      <c r="P31" s="43"/>
    </row>
    <row r="32" spans="1:17" ht="18.75" customHeight="1" x14ac:dyDescent="0.45">
      <c r="A32" s="43"/>
      <c r="B32" s="342"/>
      <c r="C32" s="65"/>
      <c r="D32" s="65"/>
      <c r="E32" s="65"/>
      <c r="F32" s="589"/>
      <c r="G32" s="589"/>
      <c r="H32" s="589"/>
      <c r="I32" s="43"/>
      <c r="J32" s="43"/>
      <c r="K32" s="43"/>
      <c r="L32" s="43"/>
      <c r="M32" s="43"/>
      <c r="N32" s="43"/>
      <c r="O32" s="43"/>
      <c r="P32" s="43"/>
    </row>
    <row r="33" spans="1:16" ht="18.75" customHeight="1" x14ac:dyDescent="0.45">
      <c r="A33" s="43"/>
      <c r="B33" s="320"/>
      <c r="C33" s="43"/>
      <c r="D33" s="43"/>
      <c r="E33" s="43"/>
      <c r="F33" s="589"/>
      <c r="G33" s="589"/>
      <c r="H33" s="589"/>
      <c r="I33" s="43"/>
      <c r="J33" s="43"/>
      <c r="K33" s="43"/>
      <c r="L33" s="43"/>
      <c r="M33" s="43"/>
      <c r="N33" s="43"/>
      <c r="O33" s="43"/>
      <c r="P33" s="43"/>
    </row>
    <row r="34" spans="1:16" ht="18.75" customHeight="1" x14ac:dyDescent="0.45">
      <c r="A34" s="43"/>
      <c r="B34" s="320"/>
      <c r="C34" s="43"/>
      <c r="D34" s="43"/>
      <c r="E34" s="43"/>
      <c r="F34" s="589"/>
      <c r="G34" s="589"/>
      <c r="H34" s="589"/>
      <c r="I34" s="43"/>
      <c r="J34" s="43"/>
      <c r="K34" s="43"/>
      <c r="L34" s="43"/>
      <c r="M34" s="43"/>
      <c r="N34" s="43"/>
      <c r="O34" s="43"/>
      <c r="P34" s="43"/>
    </row>
    <row r="35" spans="1:16" ht="18.75" customHeight="1" x14ac:dyDescent="0.45">
      <c r="A35" s="43"/>
      <c r="B35" s="223" t="s">
        <v>848</v>
      </c>
      <c r="C35" s="65" t="s">
        <v>563</v>
      </c>
      <c r="D35" s="43"/>
      <c r="E35" s="43"/>
      <c r="F35" s="590"/>
      <c r="G35" s="455"/>
      <c r="H35" s="455"/>
      <c r="I35" s="43"/>
      <c r="J35" s="43"/>
      <c r="K35" s="43"/>
      <c r="L35" s="43"/>
      <c r="M35" s="43"/>
      <c r="N35" s="43"/>
      <c r="O35" s="43"/>
      <c r="P35" s="43"/>
    </row>
    <row r="36" spans="1:16" x14ac:dyDescent="0.45">
      <c r="A36" s="43"/>
      <c r="B36" s="43"/>
      <c r="C36" s="43"/>
      <c r="D36" s="43"/>
      <c r="E36" s="43"/>
      <c r="F36" s="43"/>
      <c r="G36" s="43"/>
      <c r="H36" s="43"/>
      <c r="I36" s="43"/>
      <c r="J36" s="43"/>
      <c r="K36" s="43"/>
      <c r="L36" s="43"/>
      <c r="M36" s="43"/>
      <c r="N36" s="43"/>
      <c r="O36" s="43"/>
      <c r="P36" s="43"/>
    </row>
    <row r="37" spans="1:16" x14ac:dyDescent="0.45">
      <c r="A37" s="43"/>
      <c r="B37" s="43"/>
      <c r="C37" s="43"/>
      <c r="D37" s="43"/>
      <c r="E37" s="43"/>
      <c r="F37" s="43"/>
      <c r="G37" s="43"/>
      <c r="H37" s="43"/>
      <c r="I37" s="43"/>
      <c r="J37" s="43"/>
      <c r="K37" s="43"/>
      <c r="L37" s="43"/>
      <c r="M37" s="43"/>
      <c r="N37" s="43"/>
      <c r="O37" s="43"/>
      <c r="P37" s="43"/>
    </row>
    <row r="38" spans="1:16" x14ac:dyDescent="0.45">
      <c r="A38" s="43"/>
      <c r="B38" s="43"/>
      <c r="C38" s="43"/>
      <c r="D38" s="43"/>
      <c r="E38" s="43"/>
      <c r="F38" s="43"/>
      <c r="G38" s="43"/>
      <c r="H38" s="43"/>
      <c r="I38" s="43"/>
      <c r="J38" s="43"/>
      <c r="K38" s="43"/>
      <c r="L38" s="43"/>
      <c r="M38" s="43"/>
      <c r="N38" s="43"/>
      <c r="O38" s="43"/>
      <c r="P38" s="43"/>
    </row>
    <row r="39" spans="1:16" ht="15" x14ac:dyDescent="0.45">
      <c r="A39" s="43"/>
      <c r="B39" s="367"/>
      <c r="C39" s="367"/>
      <c r="D39" s="367"/>
      <c r="E39" s="367"/>
      <c r="F39" s="367"/>
      <c r="G39" s="367"/>
      <c r="H39" s="367"/>
      <c r="I39" s="367"/>
      <c r="J39" s="43"/>
      <c r="K39" s="43"/>
      <c r="L39" s="43"/>
      <c r="M39" s="43"/>
      <c r="N39" s="43"/>
      <c r="O39" s="43"/>
      <c r="P39" s="43"/>
    </row>
    <row r="40" spans="1:16" ht="15" x14ac:dyDescent="0.45">
      <c r="A40" s="43"/>
      <c r="B40" s="96" t="s">
        <v>619</v>
      </c>
      <c r="C40" s="43"/>
      <c r="D40" s="43"/>
      <c r="E40" s="43"/>
      <c r="F40" s="43"/>
      <c r="G40" s="43"/>
      <c r="H40" s="43"/>
      <c r="I40" s="43"/>
      <c r="J40" s="43"/>
      <c r="K40" s="43"/>
      <c r="L40" s="43"/>
      <c r="M40" s="43"/>
      <c r="N40" s="43"/>
      <c r="O40" s="43"/>
      <c r="P40" s="43"/>
    </row>
    <row r="41" spans="1:16" x14ac:dyDescent="0.45">
      <c r="A41" s="43"/>
      <c r="B41" s="43"/>
      <c r="C41" s="43"/>
      <c r="D41" s="43"/>
      <c r="E41" s="43"/>
      <c r="F41" s="43"/>
      <c r="G41" s="43"/>
      <c r="H41" s="43"/>
      <c r="I41" s="43"/>
      <c r="J41" s="43"/>
      <c r="K41" s="43"/>
      <c r="L41" s="43"/>
      <c r="M41" s="43"/>
      <c r="N41" s="43"/>
      <c r="O41" s="43"/>
      <c r="P41" s="43"/>
    </row>
    <row r="42" spans="1:16" x14ac:dyDescent="0.45">
      <c r="A42" s="43"/>
      <c r="B42" s="43"/>
      <c r="C42" s="43"/>
      <c r="D42" s="43"/>
      <c r="E42" s="43"/>
      <c r="F42" s="43"/>
      <c r="G42" s="43"/>
      <c r="H42" s="43"/>
      <c r="I42" s="43"/>
      <c r="J42" s="43"/>
      <c r="K42" s="43"/>
      <c r="L42" s="43"/>
      <c r="M42" s="43"/>
      <c r="N42" s="43"/>
      <c r="O42" s="43"/>
      <c r="P42" s="43"/>
    </row>
    <row r="43" spans="1:16" x14ac:dyDescent="0.45">
      <c r="A43" s="43"/>
      <c r="B43" s="43"/>
      <c r="C43" s="43"/>
      <c r="D43" s="43"/>
      <c r="E43" s="43"/>
      <c r="F43" s="43"/>
      <c r="G43" s="43"/>
      <c r="H43" s="43"/>
      <c r="I43" s="43"/>
      <c r="J43" s="43"/>
      <c r="K43" s="43"/>
      <c r="L43" s="43"/>
      <c r="M43" s="43"/>
      <c r="N43" s="43"/>
      <c r="O43" s="43"/>
      <c r="P43" s="43"/>
    </row>
    <row r="44" spans="1:16" hidden="1" x14ac:dyDescent="0.45">
      <c r="A44" s="43"/>
      <c r="B44" s="43"/>
      <c r="C44" s="43"/>
      <c r="D44" s="43"/>
      <c r="E44" s="43"/>
      <c r="F44" s="43"/>
      <c r="G44" s="43"/>
      <c r="H44" s="43"/>
      <c r="I44" s="43"/>
      <c r="J44" s="43"/>
      <c r="K44" s="43"/>
      <c r="L44" s="43"/>
      <c r="M44" s="43"/>
      <c r="N44" s="43"/>
      <c r="O44" s="43"/>
      <c r="P44" s="43"/>
    </row>
    <row r="45" spans="1:16" hidden="1" x14ac:dyDescent="0.45">
      <c r="A45" s="43"/>
      <c r="B45" s="43"/>
      <c r="C45" s="43"/>
      <c r="D45" s="43"/>
      <c r="E45" s="43"/>
      <c r="F45" s="43"/>
      <c r="G45" s="43"/>
      <c r="H45" s="43"/>
      <c r="I45" s="43"/>
      <c r="J45" s="43"/>
      <c r="K45" s="43"/>
      <c r="L45" s="43"/>
      <c r="M45" s="43"/>
      <c r="N45" s="43"/>
      <c r="O45" s="43"/>
      <c r="P45" s="43"/>
    </row>
    <row r="46" spans="1:16" hidden="1" x14ac:dyDescent="0.45">
      <c r="A46" s="43"/>
      <c r="B46" s="43"/>
      <c r="C46" s="43"/>
      <c r="D46" s="43"/>
      <c r="E46" s="43"/>
      <c r="F46" s="43"/>
      <c r="G46" s="43"/>
      <c r="H46" s="43"/>
      <c r="I46" s="43"/>
      <c r="J46" s="43"/>
      <c r="K46" s="43"/>
      <c r="L46" s="43"/>
      <c r="M46" s="43"/>
      <c r="N46" s="43"/>
      <c r="O46" s="43"/>
      <c r="P46" s="43"/>
    </row>
    <row r="47" spans="1:16" hidden="1" x14ac:dyDescent="0.45">
      <c r="A47" s="43"/>
      <c r="B47" s="43"/>
      <c r="C47" s="43"/>
      <c r="D47" s="43"/>
      <c r="E47" s="43"/>
      <c r="F47" s="43"/>
      <c r="G47" s="43"/>
      <c r="H47" s="43"/>
      <c r="I47" s="43"/>
      <c r="J47" s="43"/>
      <c r="K47" s="43"/>
      <c r="L47" s="43"/>
      <c r="M47" s="43"/>
      <c r="N47" s="43"/>
      <c r="O47" s="43"/>
      <c r="P47" s="43"/>
    </row>
    <row r="48" spans="1:16" hidden="1" x14ac:dyDescent="0.45">
      <c r="A48" s="43"/>
      <c r="B48" s="43"/>
      <c r="C48" s="43"/>
      <c r="D48" s="43"/>
      <c r="E48" s="43"/>
      <c r="F48" s="43"/>
      <c r="G48" s="43"/>
      <c r="H48" s="43"/>
      <c r="I48" s="43"/>
      <c r="J48" s="43"/>
      <c r="K48" s="43"/>
      <c r="L48" s="43"/>
      <c r="M48" s="43"/>
      <c r="N48" s="43"/>
      <c r="O48" s="43"/>
      <c r="P48" s="43"/>
    </row>
    <row r="49" spans="1:16" hidden="1" x14ac:dyDescent="0.45">
      <c r="A49" s="43"/>
      <c r="B49" s="43"/>
      <c r="C49" s="43"/>
      <c r="D49" s="43"/>
      <c r="E49" s="43"/>
      <c r="F49" s="43"/>
      <c r="G49" s="43"/>
      <c r="H49" s="43"/>
      <c r="I49" s="43"/>
      <c r="J49" s="43"/>
      <c r="K49" s="43"/>
      <c r="L49" s="43"/>
      <c r="M49" s="43"/>
      <c r="N49" s="43"/>
      <c r="O49" s="43"/>
      <c r="P49" s="43"/>
    </row>
    <row r="50" spans="1:16" hidden="1" x14ac:dyDescent="0.45">
      <c r="A50" s="43"/>
      <c r="B50" s="43"/>
      <c r="C50" s="43"/>
      <c r="D50" s="43"/>
      <c r="E50" s="43"/>
      <c r="F50" s="43"/>
      <c r="G50" s="43"/>
      <c r="H50" s="43"/>
      <c r="I50" s="43"/>
      <c r="J50" s="43"/>
      <c r="K50" s="43"/>
      <c r="L50" s="43"/>
      <c r="M50" s="43"/>
      <c r="N50" s="43"/>
      <c r="O50" s="43"/>
      <c r="P50" s="43"/>
    </row>
    <row r="51" spans="1:16" hidden="1" x14ac:dyDescent="0.45">
      <c r="A51" s="43"/>
      <c r="B51" s="43"/>
      <c r="C51" s="43"/>
      <c r="D51" s="43"/>
      <c r="E51" s="43"/>
      <c r="F51" s="43"/>
      <c r="G51" s="43"/>
      <c r="H51" s="43"/>
      <c r="I51" s="43"/>
      <c r="J51" s="43"/>
      <c r="K51" s="43"/>
      <c r="L51" s="43"/>
      <c r="M51" s="43"/>
      <c r="N51" s="43"/>
      <c r="O51" s="43"/>
      <c r="P51" s="43"/>
    </row>
    <row r="52" spans="1:16" hidden="1" x14ac:dyDescent="0.45">
      <c r="A52" s="43"/>
      <c r="B52" s="43"/>
      <c r="C52" s="43"/>
      <c r="D52" s="43"/>
      <c r="E52" s="43"/>
      <c r="F52" s="43"/>
      <c r="G52" s="43"/>
      <c r="H52" s="43"/>
      <c r="I52" s="43"/>
      <c r="J52" s="43"/>
      <c r="K52" s="43"/>
      <c r="L52" s="43"/>
      <c r="M52" s="43"/>
      <c r="N52" s="43"/>
      <c r="O52" s="43"/>
      <c r="P52" s="43"/>
    </row>
    <row r="53" spans="1:16" hidden="1" x14ac:dyDescent="0.45">
      <c r="A53" s="43"/>
      <c r="B53" s="43"/>
      <c r="C53" s="43"/>
      <c r="D53" s="43"/>
      <c r="E53" s="43"/>
      <c r="F53" s="43"/>
      <c r="G53" s="43"/>
      <c r="H53" s="43"/>
      <c r="I53" s="43"/>
      <c r="J53" s="43"/>
      <c r="K53" s="43"/>
      <c r="L53" s="43"/>
      <c r="M53" s="43"/>
      <c r="N53" s="43"/>
      <c r="O53" s="43"/>
      <c r="P53" s="43"/>
    </row>
    <row r="54" spans="1:16" hidden="1" x14ac:dyDescent="0.45"/>
    <row r="55" spans="1:16" hidden="1" x14ac:dyDescent="0.45"/>
    <row r="56" spans="1:16" hidden="1" x14ac:dyDescent="0.45"/>
    <row r="57" spans="1:16" hidden="1" x14ac:dyDescent="0.45"/>
    <row r="58" spans="1:16" hidden="1" x14ac:dyDescent="0.45"/>
    <row r="59" spans="1:16" hidden="1" x14ac:dyDescent="0.45"/>
    <row r="60" spans="1:16" hidden="1" x14ac:dyDescent="0.45"/>
    <row r="61" spans="1:16" hidden="1" x14ac:dyDescent="0.45"/>
    <row r="62" spans="1:16" hidden="1" x14ac:dyDescent="0.45"/>
  </sheetData>
  <sheetProtection password="E291" sheet="1" objects="1" scenarios="1"/>
  <mergeCells count="27">
    <mergeCell ref="F35:H35"/>
    <mergeCell ref="B39:I39"/>
    <mergeCell ref="C20:E20"/>
    <mergeCell ref="C22:E22"/>
    <mergeCell ref="C17:E17"/>
    <mergeCell ref="G17:H17"/>
    <mergeCell ref="G18:H18"/>
    <mergeCell ref="G19:H19"/>
    <mergeCell ref="G20:H20"/>
    <mergeCell ref="G22:H22"/>
    <mergeCell ref="C21:E21"/>
    <mergeCell ref="G21:H21"/>
    <mergeCell ref="F27:H27"/>
    <mergeCell ref="F28:H28"/>
    <mergeCell ref="F29:H29"/>
    <mergeCell ref="F30:H34"/>
    <mergeCell ref="D3:G4"/>
    <mergeCell ref="B7:F8"/>
    <mergeCell ref="H4:I6"/>
    <mergeCell ref="C18:E18"/>
    <mergeCell ref="K6:M7"/>
    <mergeCell ref="C23:E23"/>
    <mergeCell ref="G23:H23"/>
    <mergeCell ref="K8:M9"/>
    <mergeCell ref="B10:G11"/>
    <mergeCell ref="J10:L11"/>
    <mergeCell ref="C19:E19"/>
  </mergeCells>
  <dataValidations count="4">
    <dataValidation type="list" allowBlank="1" showInputMessage="1" showErrorMessage="1" sqref="G18:H18" xr:uid="{00000000-0002-0000-0900-000000000000}">
      <formula1>"Separate document being provided with this form,Contained in the 'Gantt Chart' worksheet in this file"</formula1>
    </dataValidation>
    <dataValidation type="list" allowBlank="1" showInputMessage="1" showErrorMessage="1" sqref="G19:H21" xr:uid="{00000000-0002-0000-0900-000001000000}">
      <formula1>"Separate document(s) being provided with this form"</formula1>
    </dataValidation>
    <dataValidation type="list" allowBlank="1" showInputMessage="1" showErrorMessage="1" sqref="G22:H22" xr:uid="{00000000-0002-0000-0900-000002000000}">
      <formula1>"Separate document being provided with this form,Contained in the 'Breakdown of costs' worksheet in this file"</formula1>
    </dataValidation>
    <dataValidation type="list" allowBlank="1" showInputMessage="1" showErrorMessage="1" sqref="G23:H23" xr:uid="{00000000-0002-0000-0900-000003000000}">
      <formula1>"Separate document being provided with this form,Contained in the 'Calculations and assumptions' worksheet in this file"</formula1>
    </dataValidation>
  </dataValidations>
  <hyperlinks>
    <hyperlink ref="H4:I6" location="'Home page'!A1" display="'Home page'!A1" xr:uid="{00000000-0004-0000-0900-000000000000}"/>
  </hyperlinks>
  <pageMargins left="0.7" right="0.7" top="0.75" bottom="0.75" header="0.3" footer="0.3"/>
  <pageSetup paperSize="9" scale="5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
  <sheetViews>
    <sheetView workbookViewId="0"/>
  </sheetViews>
  <sheetFormatPr defaultRowHeight="14.25" x14ac:dyDescent="0.4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
  <sheetViews>
    <sheetView workbookViewId="0">
      <selection activeCell="A2" sqref="A2"/>
    </sheetView>
  </sheetViews>
  <sheetFormatPr defaultRowHeight="14.25" x14ac:dyDescent="0.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
  <sheetViews>
    <sheetView workbookViewId="0">
      <selection activeCell="B2" sqref="B2"/>
    </sheetView>
  </sheetViews>
  <sheetFormatPr defaultRowHeight="14.25" x14ac:dyDescent="0.4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4" tint="0.59999389629810485"/>
  </sheetPr>
  <dimension ref="A1:EX156"/>
  <sheetViews>
    <sheetView showGridLines="0" zoomScaleNormal="100" workbookViewId="0">
      <selection activeCell="A7" sqref="A7"/>
    </sheetView>
  </sheetViews>
  <sheetFormatPr defaultColWidth="0" defaultRowHeight="14.25" zeroHeight="1" x14ac:dyDescent="0.45"/>
  <cols>
    <col min="1" max="1" width="9.1328125" customWidth="1"/>
    <col min="2" max="2" width="13.73046875" customWidth="1"/>
    <col min="3" max="4" width="11.1328125" customWidth="1"/>
    <col min="5" max="18" width="11.1328125" hidden="1" customWidth="1"/>
    <col min="19" max="20" width="9.3984375" customWidth="1"/>
    <col min="21" max="21" width="16.73046875" customWidth="1"/>
    <col min="22" max="23" width="11.1328125" customWidth="1"/>
    <col min="24" max="37" width="11.1328125" hidden="1" customWidth="1"/>
    <col min="38" max="39" width="9.3984375" customWidth="1"/>
    <col min="40" max="40" width="14.265625" customWidth="1"/>
    <col min="41" max="42" width="11.1328125" customWidth="1"/>
    <col min="43" max="56" width="11.1328125" hidden="1" customWidth="1"/>
    <col min="57" max="60" width="9.73046875" customWidth="1"/>
    <col min="61" max="70" width="9.73046875" hidden="1" customWidth="1"/>
    <col min="71" max="71" width="10.1328125" hidden="1" customWidth="1"/>
    <col min="72" max="74" width="9.73046875" hidden="1" customWidth="1"/>
    <col min="75" max="75" width="9.73046875" customWidth="1"/>
    <col min="76" max="90" width="11.265625" hidden="1" customWidth="1"/>
    <col min="91" max="91" width="8.86328125" customWidth="1"/>
    <col min="92" max="94" width="11.1328125" customWidth="1"/>
    <col min="95" max="108" width="11.1328125" hidden="1" customWidth="1"/>
    <col min="109" max="109" width="8.86328125" customWidth="1"/>
    <col min="110" max="112" width="11.1328125" customWidth="1"/>
    <col min="113" max="126" width="11.1328125" hidden="1" customWidth="1"/>
    <col min="127" max="127" width="8.86328125" customWidth="1"/>
    <col min="128" max="154" width="0" style="3" hidden="1" customWidth="1"/>
    <col min="155" max="16384" width="8.86328125" style="3" hidden="1"/>
  </cols>
  <sheetData>
    <row r="1" spans="1:127" ht="35.25" x14ac:dyDescent="0.95">
      <c r="A1" s="22" t="s">
        <v>72</v>
      </c>
      <c r="B1" s="6"/>
      <c r="C1" s="6"/>
      <c r="D1" s="6"/>
      <c r="E1" s="11"/>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row>
    <row r="2" spans="1:127" x14ac:dyDescent="0.4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594" t="s">
        <v>22</v>
      </c>
      <c r="BZ2" s="594"/>
      <c r="CA2" s="594"/>
      <c r="CB2" s="594"/>
      <c r="CC2" s="594"/>
      <c r="CD2" s="594"/>
      <c r="CE2" s="594"/>
      <c r="CF2" s="594"/>
      <c r="CG2" s="594"/>
      <c r="CH2" s="594"/>
      <c r="CI2" s="594"/>
      <c r="CJ2" s="594"/>
      <c r="CK2" s="594"/>
      <c r="CL2" s="594"/>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row>
    <row r="3" spans="1:127" x14ac:dyDescent="0.45">
      <c r="A3" s="6"/>
      <c r="B3" s="12"/>
      <c r="C3" s="596" t="s">
        <v>5</v>
      </c>
      <c r="D3" s="596"/>
      <c r="E3" s="596"/>
      <c r="F3" s="596"/>
      <c r="G3" s="596"/>
      <c r="H3" s="596"/>
      <c r="I3" s="596"/>
      <c r="J3" s="596"/>
      <c r="K3" s="596"/>
      <c r="L3" s="596"/>
      <c r="M3" s="596"/>
      <c r="N3" s="596"/>
      <c r="O3" s="596"/>
      <c r="P3" s="596"/>
      <c r="Q3" s="596"/>
      <c r="R3" s="596"/>
      <c r="S3" s="6"/>
      <c r="T3" s="6"/>
      <c r="U3" s="12"/>
      <c r="V3" s="596" t="s">
        <v>8</v>
      </c>
      <c r="W3" s="596"/>
      <c r="X3" s="596"/>
      <c r="Y3" s="596"/>
      <c r="Z3" s="596"/>
      <c r="AA3" s="596"/>
      <c r="AB3" s="596"/>
      <c r="AC3" s="596"/>
      <c r="AD3" s="596"/>
      <c r="AE3" s="596"/>
      <c r="AF3" s="596"/>
      <c r="AG3" s="596"/>
      <c r="AH3" s="596"/>
      <c r="AI3" s="596"/>
      <c r="AJ3" s="596"/>
      <c r="AK3" s="596"/>
      <c r="AL3" s="6"/>
      <c r="AM3" s="6"/>
      <c r="AN3" s="12"/>
      <c r="AO3" s="596" t="s">
        <v>9</v>
      </c>
      <c r="AP3" s="596"/>
      <c r="AQ3" s="596"/>
      <c r="AR3" s="596"/>
      <c r="AS3" s="596"/>
      <c r="AT3" s="596"/>
      <c r="AU3" s="596"/>
      <c r="AV3" s="596"/>
      <c r="AW3" s="596"/>
      <c r="AX3" s="596"/>
      <c r="AY3" s="596"/>
      <c r="AZ3" s="596"/>
      <c r="BA3" s="596"/>
      <c r="BB3" s="596"/>
      <c r="BC3" s="596"/>
      <c r="BD3" s="596"/>
      <c r="BE3" s="6"/>
      <c r="BF3" s="12"/>
      <c r="BG3" s="596" t="s">
        <v>15</v>
      </c>
      <c r="BH3" s="596"/>
      <c r="BI3" s="596"/>
      <c r="BJ3" s="596"/>
      <c r="BK3" s="596"/>
      <c r="BL3" s="596"/>
      <c r="BM3" s="596"/>
      <c r="BN3" s="596"/>
      <c r="BO3" s="596"/>
      <c r="BP3" s="596"/>
      <c r="BQ3" s="596"/>
      <c r="BR3" s="596"/>
      <c r="BS3" s="596"/>
      <c r="BT3" s="596"/>
      <c r="BU3" s="596"/>
      <c r="BV3" s="596"/>
      <c r="BW3" s="6"/>
      <c r="BX3" s="12"/>
      <c r="BY3" s="596"/>
      <c r="BZ3" s="596"/>
      <c r="CA3" s="596"/>
      <c r="CB3" s="596"/>
      <c r="CC3" s="596"/>
      <c r="CD3" s="596"/>
      <c r="CE3" s="596"/>
      <c r="CF3" s="596"/>
      <c r="CG3" s="596"/>
      <c r="CH3" s="596"/>
      <c r="CI3" s="596"/>
      <c r="CJ3" s="596"/>
      <c r="CK3" s="596"/>
      <c r="CL3" s="596"/>
      <c r="CM3" s="6"/>
      <c r="CN3" s="12"/>
      <c r="CO3" s="596" t="s">
        <v>11</v>
      </c>
      <c r="CP3" s="596"/>
      <c r="CQ3" s="596"/>
      <c r="CR3" s="596"/>
      <c r="CS3" s="596"/>
      <c r="CT3" s="596"/>
      <c r="CU3" s="596"/>
      <c r="CV3" s="596"/>
      <c r="CW3" s="596"/>
      <c r="CX3" s="596"/>
      <c r="CY3" s="596"/>
      <c r="CZ3" s="596"/>
      <c r="DA3" s="596"/>
      <c r="DB3" s="596"/>
      <c r="DC3" s="596"/>
      <c r="DD3" s="596"/>
      <c r="DE3" s="6"/>
      <c r="DF3" s="12"/>
      <c r="DG3" s="596" t="s">
        <v>12</v>
      </c>
      <c r="DH3" s="596"/>
      <c r="DI3" s="596"/>
      <c r="DJ3" s="596"/>
      <c r="DK3" s="596"/>
      <c r="DL3" s="596"/>
      <c r="DM3" s="596"/>
      <c r="DN3" s="596"/>
      <c r="DO3" s="596"/>
      <c r="DP3" s="596"/>
      <c r="DQ3" s="596"/>
      <c r="DR3" s="596"/>
      <c r="DS3" s="596"/>
      <c r="DT3" s="596"/>
      <c r="DU3" s="596"/>
      <c r="DV3" s="596"/>
      <c r="DW3" s="6"/>
    </row>
    <row r="4" spans="1:127" ht="15.4" x14ac:dyDescent="0.45">
      <c r="A4" s="6"/>
      <c r="B4" s="7"/>
      <c r="C4" s="13" t="s">
        <v>47</v>
      </c>
      <c r="D4" s="13" t="s">
        <v>48</v>
      </c>
      <c r="E4" s="13" t="s">
        <v>616</v>
      </c>
      <c r="F4" s="13" t="s">
        <v>591</v>
      </c>
      <c r="G4" s="13" t="s">
        <v>592</v>
      </c>
      <c r="H4" s="13" t="s">
        <v>593</v>
      </c>
      <c r="I4" s="13" t="s">
        <v>594</v>
      </c>
      <c r="J4" s="13" t="s">
        <v>595</v>
      </c>
      <c r="K4" s="13" t="s">
        <v>596</v>
      </c>
      <c r="L4" s="13" t="s">
        <v>597</v>
      </c>
      <c r="M4" s="13" t="s">
        <v>598</v>
      </c>
      <c r="N4" s="13" t="s">
        <v>599</v>
      </c>
      <c r="O4" s="13" t="s">
        <v>600</v>
      </c>
      <c r="P4" s="13" t="s">
        <v>59</v>
      </c>
      <c r="Q4" s="13" t="s">
        <v>60</v>
      </c>
      <c r="R4" s="13" t="s">
        <v>61</v>
      </c>
      <c r="S4" s="7"/>
      <c r="T4" s="7"/>
      <c r="U4" s="7"/>
      <c r="V4" s="13" t="s">
        <v>47</v>
      </c>
      <c r="W4" s="13" t="s">
        <v>48</v>
      </c>
      <c r="X4" s="13" t="s">
        <v>616</v>
      </c>
      <c r="Y4" s="13" t="s">
        <v>591</v>
      </c>
      <c r="Z4" s="13" t="s">
        <v>592</v>
      </c>
      <c r="AA4" s="13" t="s">
        <v>593</v>
      </c>
      <c r="AB4" s="13" t="s">
        <v>594</v>
      </c>
      <c r="AC4" s="13" t="s">
        <v>595</v>
      </c>
      <c r="AD4" s="13" t="s">
        <v>596</v>
      </c>
      <c r="AE4" s="13" t="s">
        <v>597</v>
      </c>
      <c r="AF4" s="13" t="s">
        <v>598</v>
      </c>
      <c r="AG4" s="13" t="s">
        <v>599</v>
      </c>
      <c r="AH4" s="13" t="s">
        <v>600</v>
      </c>
      <c r="AI4" s="13" t="s">
        <v>59</v>
      </c>
      <c r="AJ4" s="13" t="s">
        <v>60</v>
      </c>
      <c r="AK4" s="13" t="s">
        <v>61</v>
      </c>
      <c r="AL4" s="7"/>
      <c r="AM4" s="7"/>
      <c r="AN4" s="7"/>
      <c r="AO4" s="13" t="s">
        <v>47</v>
      </c>
      <c r="AP4" s="13" t="s">
        <v>48</v>
      </c>
      <c r="AQ4" s="13" t="s">
        <v>616</v>
      </c>
      <c r="AR4" s="13" t="s">
        <v>591</v>
      </c>
      <c r="AS4" s="13" t="s">
        <v>592</v>
      </c>
      <c r="AT4" s="13" t="s">
        <v>593</v>
      </c>
      <c r="AU4" s="13" t="s">
        <v>594</v>
      </c>
      <c r="AV4" s="13" t="s">
        <v>595</v>
      </c>
      <c r="AW4" s="13" t="s">
        <v>596</v>
      </c>
      <c r="AX4" s="13" t="s">
        <v>597</v>
      </c>
      <c r="AY4" s="13" t="s">
        <v>598</v>
      </c>
      <c r="AZ4" s="13" t="s">
        <v>599</v>
      </c>
      <c r="BA4" s="13" t="s">
        <v>600</v>
      </c>
      <c r="BB4" s="13" t="s">
        <v>59</v>
      </c>
      <c r="BC4" s="13" t="s">
        <v>60</v>
      </c>
      <c r="BD4" s="13" t="s">
        <v>61</v>
      </c>
      <c r="BE4" s="7"/>
      <c r="BF4" s="7"/>
      <c r="BG4" s="13" t="s">
        <v>47</v>
      </c>
      <c r="BH4" s="13" t="s">
        <v>48</v>
      </c>
      <c r="BI4" s="13" t="s">
        <v>616</v>
      </c>
      <c r="BJ4" s="13" t="s">
        <v>591</v>
      </c>
      <c r="BK4" s="13" t="s">
        <v>592</v>
      </c>
      <c r="BL4" s="13" t="s">
        <v>593</v>
      </c>
      <c r="BM4" s="13" t="s">
        <v>594</v>
      </c>
      <c r="BN4" s="13" t="s">
        <v>595</v>
      </c>
      <c r="BO4" s="13" t="s">
        <v>596</v>
      </c>
      <c r="BP4" s="13" t="s">
        <v>597</v>
      </c>
      <c r="BQ4" s="13" t="s">
        <v>598</v>
      </c>
      <c r="BR4" s="13" t="s">
        <v>599</v>
      </c>
      <c r="BS4" s="13" t="s">
        <v>600</v>
      </c>
      <c r="BT4" s="13" t="s">
        <v>59</v>
      </c>
      <c r="BU4" s="13" t="s">
        <v>60</v>
      </c>
      <c r="BV4" s="13" t="s">
        <v>61</v>
      </c>
      <c r="BW4" s="7"/>
      <c r="BX4" s="7"/>
      <c r="BY4" s="13" t="s">
        <v>616</v>
      </c>
      <c r="BZ4" s="13" t="s">
        <v>591</v>
      </c>
      <c r="CA4" s="13" t="s">
        <v>592</v>
      </c>
      <c r="CB4" s="13" t="s">
        <v>593</v>
      </c>
      <c r="CC4" s="13" t="s">
        <v>594</v>
      </c>
      <c r="CD4" s="13" t="s">
        <v>595</v>
      </c>
      <c r="CE4" s="13" t="s">
        <v>596</v>
      </c>
      <c r="CF4" s="13" t="s">
        <v>597</v>
      </c>
      <c r="CG4" s="13" t="s">
        <v>598</v>
      </c>
      <c r="CH4" s="13" t="s">
        <v>599</v>
      </c>
      <c r="CI4" s="13" t="s">
        <v>600</v>
      </c>
      <c r="CJ4" s="13" t="s">
        <v>613</v>
      </c>
      <c r="CK4" s="13" t="s">
        <v>614</v>
      </c>
      <c r="CL4" s="13" t="s">
        <v>615</v>
      </c>
      <c r="CM4" s="7"/>
      <c r="CN4" s="7"/>
      <c r="CO4" s="13" t="s">
        <v>47</v>
      </c>
      <c r="CP4" s="13" t="s">
        <v>48</v>
      </c>
      <c r="CQ4" s="13" t="s">
        <v>616</v>
      </c>
      <c r="CR4" s="13" t="s">
        <v>591</v>
      </c>
      <c r="CS4" s="13" t="s">
        <v>592</v>
      </c>
      <c r="CT4" s="13" t="s">
        <v>593</v>
      </c>
      <c r="CU4" s="13" t="s">
        <v>594</v>
      </c>
      <c r="CV4" s="13" t="s">
        <v>595</v>
      </c>
      <c r="CW4" s="13" t="s">
        <v>596</v>
      </c>
      <c r="CX4" s="13" t="s">
        <v>597</v>
      </c>
      <c r="CY4" s="13" t="s">
        <v>598</v>
      </c>
      <c r="CZ4" s="13" t="s">
        <v>599</v>
      </c>
      <c r="DA4" s="13" t="s">
        <v>600</v>
      </c>
      <c r="DB4" s="13" t="s">
        <v>59</v>
      </c>
      <c r="DC4" s="13" t="s">
        <v>60</v>
      </c>
      <c r="DD4" s="13" t="s">
        <v>61</v>
      </c>
      <c r="DE4" s="7"/>
      <c r="DF4" s="7"/>
      <c r="DG4" s="13" t="s">
        <v>47</v>
      </c>
      <c r="DH4" s="13" t="s">
        <v>48</v>
      </c>
      <c r="DI4" s="13" t="s">
        <v>616</v>
      </c>
      <c r="DJ4" s="13" t="s">
        <v>591</v>
      </c>
      <c r="DK4" s="13" t="s">
        <v>592</v>
      </c>
      <c r="DL4" s="13" t="s">
        <v>593</v>
      </c>
      <c r="DM4" s="13" t="s">
        <v>594</v>
      </c>
      <c r="DN4" s="13" t="s">
        <v>595</v>
      </c>
      <c r="DO4" s="13" t="s">
        <v>596</v>
      </c>
      <c r="DP4" s="13" t="s">
        <v>597</v>
      </c>
      <c r="DQ4" s="13" t="s">
        <v>598</v>
      </c>
      <c r="DR4" s="13" t="s">
        <v>599</v>
      </c>
      <c r="DS4" s="13" t="s">
        <v>600</v>
      </c>
      <c r="DT4" s="13" t="s">
        <v>59</v>
      </c>
      <c r="DU4" s="13" t="s">
        <v>60</v>
      </c>
      <c r="DV4" s="13" t="s">
        <v>61</v>
      </c>
      <c r="DW4" s="7"/>
    </row>
    <row r="5" spans="1:127" ht="15.4" x14ac:dyDescent="0.45">
      <c r="A5" s="6"/>
      <c r="B5" s="17" t="s">
        <v>10</v>
      </c>
      <c r="C5" s="19" t="e">
        <f t="shared" ref="C5:R5" si="0">SUM(C7:C22)</f>
        <v>#REF!</v>
      </c>
      <c r="D5" s="19" t="e">
        <f t="shared" si="0"/>
        <v>#REF!</v>
      </c>
      <c r="E5" s="19" t="e">
        <f t="shared" si="0"/>
        <v>#REF!</v>
      </c>
      <c r="F5" s="19" t="e">
        <f t="shared" si="0"/>
        <v>#REF!</v>
      </c>
      <c r="G5" s="19" t="e">
        <f t="shared" si="0"/>
        <v>#REF!</v>
      </c>
      <c r="H5" s="19" t="e">
        <f t="shared" si="0"/>
        <v>#REF!</v>
      </c>
      <c r="I5" s="19" t="e">
        <f t="shared" si="0"/>
        <v>#REF!</v>
      </c>
      <c r="J5" s="19" t="e">
        <f t="shared" si="0"/>
        <v>#REF!</v>
      </c>
      <c r="K5" s="19" t="e">
        <f t="shared" si="0"/>
        <v>#REF!</v>
      </c>
      <c r="L5" s="19" t="e">
        <f t="shared" si="0"/>
        <v>#REF!</v>
      </c>
      <c r="M5" s="19" t="e">
        <f t="shared" si="0"/>
        <v>#REF!</v>
      </c>
      <c r="N5" s="19" t="e">
        <f t="shared" si="0"/>
        <v>#REF!</v>
      </c>
      <c r="O5" s="19" t="e">
        <f t="shared" si="0"/>
        <v>#REF!</v>
      </c>
      <c r="P5" s="19" t="e">
        <f t="shared" si="0"/>
        <v>#REF!</v>
      </c>
      <c r="Q5" s="19" t="e">
        <f t="shared" si="0"/>
        <v>#REF!</v>
      </c>
      <c r="R5" s="19" t="e">
        <f t="shared" si="0"/>
        <v>#REF!</v>
      </c>
      <c r="S5" s="7"/>
      <c r="T5" s="7"/>
      <c r="U5" s="8" t="s">
        <v>10</v>
      </c>
      <c r="V5" s="19" t="e">
        <f t="shared" ref="V5:AK5" si="1">SUM(V7:V22)</f>
        <v>#REF!</v>
      </c>
      <c r="W5" s="19" t="e">
        <f t="shared" si="1"/>
        <v>#REF!</v>
      </c>
      <c r="X5" s="19" t="e">
        <f t="shared" si="1"/>
        <v>#REF!</v>
      </c>
      <c r="Y5" s="19" t="e">
        <f t="shared" si="1"/>
        <v>#REF!</v>
      </c>
      <c r="Z5" s="19" t="e">
        <f t="shared" si="1"/>
        <v>#REF!</v>
      </c>
      <c r="AA5" s="19" t="e">
        <f t="shared" si="1"/>
        <v>#REF!</v>
      </c>
      <c r="AB5" s="19" t="e">
        <f t="shared" si="1"/>
        <v>#REF!</v>
      </c>
      <c r="AC5" s="19" t="e">
        <f t="shared" si="1"/>
        <v>#REF!</v>
      </c>
      <c r="AD5" s="19" t="e">
        <f t="shared" si="1"/>
        <v>#REF!</v>
      </c>
      <c r="AE5" s="19" t="e">
        <f t="shared" si="1"/>
        <v>#REF!</v>
      </c>
      <c r="AF5" s="19" t="e">
        <f t="shared" si="1"/>
        <v>#REF!</v>
      </c>
      <c r="AG5" s="19" t="e">
        <f t="shared" si="1"/>
        <v>#REF!</v>
      </c>
      <c r="AH5" s="19" t="e">
        <f t="shared" si="1"/>
        <v>#REF!</v>
      </c>
      <c r="AI5" s="19" t="e">
        <f t="shared" si="1"/>
        <v>#REF!</v>
      </c>
      <c r="AJ5" s="19" t="e">
        <f t="shared" si="1"/>
        <v>#REF!</v>
      </c>
      <c r="AK5" s="19" t="e">
        <f t="shared" si="1"/>
        <v>#REF!</v>
      </c>
      <c r="AL5" s="7"/>
      <c r="AM5" s="7"/>
      <c r="AN5" s="8" t="s">
        <v>10</v>
      </c>
      <c r="AO5" s="19" t="e">
        <f t="shared" ref="AO5:BD5" si="2">SUM(AO7:AO22)</f>
        <v>#REF!</v>
      </c>
      <c r="AP5" s="19" t="e">
        <f t="shared" si="2"/>
        <v>#REF!</v>
      </c>
      <c r="AQ5" s="19" t="e">
        <f t="shared" si="2"/>
        <v>#REF!</v>
      </c>
      <c r="AR5" s="19" t="e">
        <f t="shared" si="2"/>
        <v>#REF!</v>
      </c>
      <c r="AS5" s="19" t="e">
        <f t="shared" si="2"/>
        <v>#REF!</v>
      </c>
      <c r="AT5" s="19" t="e">
        <f t="shared" si="2"/>
        <v>#REF!</v>
      </c>
      <c r="AU5" s="19" t="e">
        <f t="shared" si="2"/>
        <v>#REF!</v>
      </c>
      <c r="AV5" s="19" t="e">
        <f t="shared" si="2"/>
        <v>#REF!</v>
      </c>
      <c r="AW5" s="19" t="e">
        <f t="shared" si="2"/>
        <v>#REF!</v>
      </c>
      <c r="AX5" s="19" t="e">
        <f t="shared" si="2"/>
        <v>#REF!</v>
      </c>
      <c r="AY5" s="19" t="e">
        <f t="shared" si="2"/>
        <v>#REF!</v>
      </c>
      <c r="AZ5" s="19" t="e">
        <f t="shared" si="2"/>
        <v>#REF!</v>
      </c>
      <c r="BA5" s="19" t="e">
        <f t="shared" si="2"/>
        <v>#REF!</v>
      </c>
      <c r="BB5" s="19" t="e">
        <f t="shared" si="2"/>
        <v>#REF!</v>
      </c>
      <c r="BC5" s="19" t="e">
        <f t="shared" si="2"/>
        <v>#REF!</v>
      </c>
      <c r="BD5" s="19" t="e">
        <f t="shared" si="2"/>
        <v>#REF!</v>
      </c>
      <c r="BE5" s="7"/>
      <c r="BF5" s="8" t="s">
        <v>10</v>
      </c>
      <c r="BG5" s="19">
        <f t="shared" ref="BG5:BV5" si="3">SUM(BG7:BG21)</f>
        <v>0</v>
      </c>
      <c r="BH5" s="19">
        <f t="shared" si="3"/>
        <v>0</v>
      </c>
      <c r="BI5" s="19">
        <f t="shared" si="3"/>
        <v>0</v>
      </c>
      <c r="BJ5" s="19">
        <f t="shared" si="3"/>
        <v>0</v>
      </c>
      <c r="BK5" s="19">
        <f t="shared" si="3"/>
        <v>0</v>
      </c>
      <c r="BL5" s="19">
        <f t="shared" si="3"/>
        <v>0</v>
      </c>
      <c r="BM5" s="19">
        <f t="shared" si="3"/>
        <v>0</v>
      </c>
      <c r="BN5" s="19">
        <f t="shared" si="3"/>
        <v>0</v>
      </c>
      <c r="BO5" s="19">
        <f t="shared" si="3"/>
        <v>0</v>
      </c>
      <c r="BP5" s="19">
        <f t="shared" si="3"/>
        <v>0</v>
      </c>
      <c r="BQ5" s="19">
        <f t="shared" si="3"/>
        <v>0</v>
      </c>
      <c r="BR5" s="19">
        <f t="shared" si="3"/>
        <v>0</v>
      </c>
      <c r="BS5" s="19">
        <f t="shared" si="3"/>
        <v>0</v>
      </c>
      <c r="BT5" s="19">
        <f t="shared" si="3"/>
        <v>0</v>
      </c>
      <c r="BU5" s="19">
        <f t="shared" si="3"/>
        <v>0</v>
      </c>
      <c r="BV5" s="19">
        <f t="shared" si="3"/>
        <v>0</v>
      </c>
      <c r="BW5" s="7"/>
      <c r="BX5" s="8" t="s">
        <v>10</v>
      </c>
      <c r="BY5" s="19">
        <f t="shared" ref="BY5:CL5" si="4">SUM(BY7:BY22)</f>
        <v>0</v>
      </c>
      <c r="BZ5" s="19">
        <f t="shared" si="4"/>
        <v>0</v>
      </c>
      <c r="CA5" s="19">
        <f t="shared" si="4"/>
        <v>0</v>
      </c>
      <c r="CB5" s="19">
        <f t="shared" si="4"/>
        <v>0</v>
      </c>
      <c r="CC5" s="19">
        <f t="shared" si="4"/>
        <v>0</v>
      </c>
      <c r="CD5" s="19">
        <f t="shared" si="4"/>
        <v>0</v>
      </c>
      <c r="CE5" s="19">
        <f t="shared" si="4"/>
        <v>0</v>
      </c>
      <c r="CF5" s="19">
        <f t="shared" si="4"/>
        <v>0</v>
      </c>
      <c r="CG5" s="19">
        <f t="shared" si="4"/>
        <v>0</v>
      </c>
      <c r="CH5" s="19">
        <f t="shared" si="4"/>
        <v>0</v>
      </c>
      <c r="CI5" s="19">
        <f t="shared" si="4"/>
        <v>0</v>
      </c>
      <c r="CJ5" s="19">
        <f t="shared" si="4"/>
        <v>0</v>
      </c>
      <c r="CK5" s="19">
        <f t="shared" si="4"/>
        <v>0</v>
      </c>
      <c r="CL5" s="19">
        <f t="shared" si="4"/>
        <v>0</v>
      </c>
      <c r="CM5" s="7"/>
      <c r="CN5" s="8" t="s">
        <v>10</v>
      </c>
      <c r="CO5" s="19" t="e">
        <f>SUM(CO7:CO22)</f>
        <v>#REF!</v>
      </c>
      <c r="CP5" s="19" t="e">
        <f>SUM(CP7:CP22)</f>
        <v>#REF!</v>
      </c>
      <c r="CQ5" s="19" t="e">
        <f t="shared" ref="CQ5:DD5" si="5">SUM(CQ7:CQ25)</f>
        <v>#REF!</v>
      </c>
      <c r="CR5" s="19" t="e">
        <f t="shared" si="5"/>
        <v>#REF!</v>
      </c>
      <c r="CS5" s="19" t="e">
        <f t="shared" si="5"/>
        <v>#REF!</v>
      </c>
      <c r="CT5" s="19" t="e">
        <f t="shared" si="5"/>
        <v>#REF!</v>
      </c>
      <c r="CU5" s="19" t="e">
        <f t="shared" si="5"/>
        <v>#REF!</v>
      </c>
      <c r="CV5" s="19" t="e">
        <f t="shared" si="5"/>
        <v>#REF!</v>
      </c>
      <c r="CW5" s="19" t="e">
        <f t="shared" si="5"/>
        <v>#REF!</v>
      </c>
      <c r="CX5" s="19" t="e">
        <f t="shared" si="5"/>
        <v>#REF!</v>
      </c>
      <c r="CY5" s="19" t="e">
        <f t="shared" si="5"/>
        <v>#REF!</v>
      </c>
      <c r="CZ5" s="19" t="e">
        <f t="shared" si="5"/>
        <v>#REF!</v>
      </c>
      <c r="DA5" s="19" t="e">
        <f t="shared" si="5"/>
        <v>#REF!</v>
      </c>
      <c r="DB5" s="19" t="e">
        <f t="shared" si="5"/>
        <v>#REF!</v>
      </c>
      <c r="DC5" s="19" t="e">
        <f t="shared" si="5"/>
        <v>#REF!</v>
      </c>
      <c r="DD5" s="19" t="e">
        <f t="shared" si="5"/>
        <v>#REF!</v>
      </c>
      <c r="DE5" s="7"/>
      <c r="DF5" s="8" t="s">
        <v>10</v>
      </c>
      <c r="DG5" s="19" t="e">
        <f>SUM(DG7:DG25)</f>
        <v>#REF!</v>
      </c>
      <c r="DH5" s="19" t="e">
        <f>SUM(DH7:DH25)</f>
        <v>#REF!</v>
      </c>
      <c r="DI5" s="19" t="e">
        <f t="shared" ref="DI5:DV5" si="6">SUM(DI7:DI31)</f>
        <v>#REF!</v>
      </c>
      <c r="DJ5" s="19" t="e">
        <f t="shared" si="6"/>
        <v>#REF!</v>
      </c>
      <c r="DK5" s="19" t="e">
        <f t="shared" si="6"/>
        <v>#REF!</v>
      </c>
      <c r="DL5" s="19" t="e">
        <f t="shared" si="6"/>
        <v>#REF!</v>
      </c>
      <c r="DM5" s="19" t="e">
        <f t="shared" si="6"/>
        <v>#REF!</v>
      </c>
      <c r="DN5" s="19" t="e">
        <f t="shared" si="6"/>
        <v>#REF!</v>
      </c>
      <c r="DO5" s="19" t="e">
        <f t="shared" si="6"/>
        <v>#REF!</v>
      </c>
      <c r="DP5" s="19" t="e">
        <f t="shared" si="6"/>
        <v>#REF!</v>
      </c>
      <c r="DQ5" s="19" t="e">
        <f t="shared" si="6"/>
        <v>#REF!</v>
      </c>
      <c r="DR5" s="19" t="e">
        <f t="shared" si="6"/>
        <v>#REF!</v>
      </c>
      <c r="DS5" s="19" t="e">
        <f t="shared" si="6"/>
        <v>#REF!</v>
      </c>
      <c r="DT5" s="19" t="e">
        <f t="shared" si="6"/>
        <v>#REF!</v>
      </c>
      <c r="DU5" s="19" t="e">
        <f t="shared" si="6"/>
        <v>#REF!</v>
      </c>
      <c r="DV5" s="19" t="e">
        <f t="shared" si="6"/>
        <v>#REF!</v>
      </c>
      <c r="DW5" s="7"/>
    </row>
    <row r="6" spans="1:127" ht="15.4" x14ac:dyDescent="0.45">
      <c r="A6" s="6"/>
      <c r="B6" s="595" t="s">
        <v>7</v>
      </c>
      <c r="C6" s="595"/>
      <c r="D6" s="595"/>
      <c r="E6" s="595"/>
      <c r="F6" s="595"/>
      <c r="G6" s="595"/>
      <c r="H6" s="595"/>
      <c r="I6" s="595"/>
      <c r="J6" s="595"/>
      <c r="K6" s="595"/>
      <c r="L6" s="595"/>
      <c r="M6" s="595"/>
      <c r="N6" s="595"/>
      <c r="O6" s="595"/>
      <c r="P6" s="595"/>
      <c r="Q6" s="595"/>
      <c r="R6" s="595"/>
      <c r="S6" s="7"/>
      <c r="T6" s="7"/>
      <c r="U6" s="595" t="s">
        <v>7</v>
      </c>
      <c r="V6" s="595"/>
      <c r="W6" s="595"/>
      <c r="X6" s="595"/>
      <c r="Y6" s="595"/>
      <c r="Z6" s="595"/>
      <c r="AA6" s="595"/>
      <c r="AB6" s="595"/>
      <c r="AC6" s="595"/>
      <c r="AD6" s="595"/>
      <c r="AE6" s="595"/>
      <c r="AF6" s="595"/>
      <c r="AG6" s="595"/>
      <c r="AH6" s="595"/>
      <c r="AI6" s="595"/>
      <c r="AJ6" s="595"/>
      <c r="AK6" s="595"/>
      <c r="AL6" s="7"/>
      <c r="AM6" s="7"/>
      <c r="AN6" s="595" t="s">
        <v>7</v>
      </c>
      <c r="AO6" s="595"/>
      <c r="AP6" s="595"/>
      <c r="AQ6" s="595"/>
      <c r="AR6" s="595"/>
      <c r="AS6" s="595"/>
      <c r="AT6" s="595"/>
      <c r="AU6" s="595"/>
      <c r="AV6" s="595"/>
      <c r="AW6" s="595"/>
      <c r="AX6" s="595"/>
      <c r="AY6" s="595"/>
      <c r="AZ6" s="595"/>
      <c r="BA6" s="595"/>
      <c r="BB6" s="595"/>
      <c r="BC6" s="595"/>
      <c r="BD6" s="595"/>
      <c r="BE6" s="7"/>
      <c r="BF6" s="595" t="s">
        <v>7</v>
      </c>
      <c r="BG6" s="595"/>
      <c r="BH6" s="595"/>
      <c r="BI6" s="595"/>
      <c r="BJ6" s="595"/>
      <c r="BK6" s="595"/>
      <c r="BL6" s="595"/>
      <c r="BM6" s="595"/>
      <c r="BN6" s="595"/>
      <c r="BO6" s="595"/>
      <c r="BP6" s="595"/>
      <c r="BQ6" s="595"/>
      <c r="BR6" s="595"/>
      <c r="BS6" s="595"/>
      <c r="BT6" s="595"/>
      <c r="BU6" s="595"/>
      <c r="BV6" s="595"/>
      <c r="BW6" s="7"/>
      <c r="BX6" s="597" t="s">
        <v>7</v>
      </c>
      <c r="BY6" s="597"/>
      <c r="BZ6" s="597"/>
      <c r="CA6" s="597"/>
      <c r="CB6" s="597"/>
      <c r="CC6" s="597"/>
      <c r="CD6" s="597"/>
      <c r="CE6" s="597"/>
      <c r="CF6" s="597"/>
      <c r="CG6" s="597"/>
      <c r="CH6" s="597"/>
      <c r="CI6" s="597"/>
      <c r="CJ6" s="597"/>
      <c r="CK6" s="597"/>
      <c r="CL6" s="597"/>
      <c r="CM6" s="7"/>
      <c r="CN6" s="595" t="s">
        <v>7</v>
      </c>
      <c r="CO6" s="595"/>
      <c r="CP6" s="595"/>
      <c r="CQ6" s="595"/>
      <c r="CR6" s="595"/>
      <c r="CS6" s="595"/>
      <c r="CT6" s="595"/>
      <c r="CU6" s="595"/>
      <c r="CV6" s="595"/>
      <c r="CW6" s="595"/>
      <c r="CX6" s="595"/>
      <c r="CY6" s="595"/>
      <c r="CZ6" s="595"/>
      <c r="DA6" s="595"/>
      <c r="DB6" s="595"/>
      <c r="DC6" s="595"/>
      <c r="DD6" s="595"/>
      <c r="DE6" s="7"/>
      <c r="DF6" s="595" t="s">
        <v>7</v>
      </c>
      <c r="DG6" s="595"/>
      <c r="DH6" s="595"/>
      <c r="DI6" s="595"/>
      <c r="DJ6" s="595"/>
      <c r="DK6" s="595"/>
      <c r="DL6" s="595"/>
      <c r="DM6" s="595"/>
      <c r="DN6" s="595"/>
      <c r="DO6" s="595"/>
      <c r="DP6" s="595"/>
      <c r="DQ6" s="595"/>
      <c r="DR6" s="595"/>
      <c r="DS6" s="595"/>
      <c r="DT6" s="595"/>
      <c r="DU6" s="595"/>
      <c r="DV6" s="595"/>
      <c r="DW6" s="7"/>
    </row>
    <row r="7" spans="1:127" ht="15.4" x14ac:dyDescent="0.45">
      <c r="A7" s="6"/>
      <c r="B7" s="8" t="str">
        <f>'3 Finance and additionality'!$C20</f>
        <v>[Enter name, position, grade or role]</v>
      </c>
      <c r="C7" s="21">
        <f>'3 Finance and additionality'!$D20*'3 Finance and additionality'!F20</f>
        <v>0</v>
      </c>
      <c r="D7" s="21">
        <f>'3 Finance and additionality'!$D20*'3 Finance and additionality'!G20</f>
        <v>0</v>
      </c>
      <c r="E7" s="21" t="e">
        <f>'3 Finance and additionality'!$D20*'3 Finance and additionality'!#REF!</f>
        <v>#REF!</v>
      </c>
      <c r="F7" s="21" t="e">
        <f>'3 Finance and additionality'!$D20*'3 Finance and additionality'!#REF!</f>
        <v>#REF!</v>
      </c>
      <c r="G7" s="21" t="e">
        <f>'3 Finance and additionality'!$D20*'3 Finance and additionality'!#REF!</f>
        <v>#REF!</v>
      </c>
      <c r="H7" s="21" t="e">
        <f>'3 Finance and additionality'!$D20*'3 Finance and additionality'!#REF!</f>
        <v>#REF!</v>
      </c>
      <c r="I7" s="21" t="e">
        <f>'3 Finance and additionality'!$D20*'3 Finance and additionality'!#REF!</f>
        <v>#REF!</v>
      </c>
      <c r="J7" s="21" t="e">
        <f>'3 Finance and additionality'!$D20*'3 Finance and additionality'!#REF!</f>
        <v>#REF!</v>
      </c>
      <c r="K7" s="21" t="e">
        <f>'3 Finance and additionality'!$D20*'3 Finance and additionality'!#REF!</f>
        <v>#REF!</v>
      </c>
      <c r="L7" s="21" t="e">
        <f>'3 Finance and additionality'!$D20*'3 Finance and additionality'!#REF!</f>
        <v>#REF!</v>
      </c>
      <c r="M7" s="21" t="e">
        <f>'3 Finance and additionality'!$D20*'3 Finance and additionality'!#REF!</f>
        <v>#REF!</v>
      </c>
      <c r="N7" s="21" t="e">
        <f>'3 Finance and additionality'!$D20*'3 Finance and additionality'!#REF!</f>
        <v>#REF!</v>
      </c>
      <c r="O7" s="21" t="e">
        <f>'3 Finance and additionality'!$D20*'3 Finance and additionality'!#REF!</f>
        <v>#REF!</v>
      </c>
      <c r="P7" s="21" t="e">
        <f>'3 Finance and additionality'!$D20*'3 Finance and additionality'!#REF!</f>
        <v>#REF!</v>
      </c>
      <c r="Q7" s="21" t="e">
        <f>'3 Finance and additionality'!$D20*'3 Finance and additionality'!#REF!</f>
        <v>#REF!</v>
      </c>
      <c r="R7" s="21" t="e">
        <f>'3 Finance and additionality'!$D20*'3 Finance and additionality'!#REF!</f>
        <v>#REF!</v>
      </c>
      <c r="S7" s="7"/>
      <c r="T7" s="7"/>
      <c r="U7" s="20" t="str">
        <f>'3 Finance and additionality'!$C20</f>
        <v>[Enter name, position, grade or role]</v>
      </c>
      <c r="V7" s="21">
        <f>C7*'3 Finance and additionality'!$E20</f>
        <v>0</v>
      </c>
      <c r="W7" s="21">
        <f>D7*'3 Finance and additionality'!$E20</f>
        <v>0</v>
      </c>
      <c r="X7" s="21" t="e">
        <f>E7*'3 Finance and additionality'!$E20</f>
        <v>#REF!</v>
      </c>
      <c r="Y7" s="21" t="e">
        <f>F7*'3 Finance and additionality'!$E20</f>
        <v>#REF!</v>
      </c>
      <c r="Z7" s="21" t="e">
        <f>G7*'3 Finance and additionality'!$E20</f>
        <v>#REF!</v>
      </c>
      <c r="AA7" s="21" t="e">
        <f>H7*'3 Finance and additionality'!$E20</f>
        <v>#REF!</v>
      </c>
      <c r="AB7" s="21" t="e">
        <f>I7*'3 Finance and additionality'!$E20</f>
        <v>#REF!</v>
      </c>
      <c r="AC7" s="21" t="e">
        <f>J7*'3 Finance and additionality'!$E20</f>
        <v>#REF!</v>
      </c>
      <c r="AD7" s="21" t="e">
        <f>K7*'3 Finance and additionality'!$E20</f>
        <v>#REF!</v>
      </c>
      <c r="AE7" s="21" t="e">
        <f>L7*'3 Finance and additionality'!$E20</f>
        <v>#REF!</v>
      </c>
      <c r="AF7" s="21" t="e">
        <f>M7*'3 Finance and additionality'!$E20</f>
        <v>#REF!</v>
      </c>
      <c r="AG7" s="21" t="e">
        <f>N7*'3 Finance and additionality'!$E20</f>
        <v>#REF!</v>
      </c>
      <c r="AH7" s="21" t="e">
        <f>O7*'3 Finance and additionality'!$E20</f>
        <v>#REF!</v>
      </c>
      <c r="AI7" s="21" t="e">
        <f>P7*'3 Finance and additionality'!$E20</f>
        <v>#REF!</v>
      </c>
      <c r="AJ7" s="21" t="e">
        <f>Q7*'3 Finance and additionality'!$E20</f>
        <v>#REF!</v>
      </c>
      <c r="AK7" s="21" t="e">
        <f>R7*'3 Finance and additionality'!$E20</f>
        <v>#REF!</v>
      </c>
      <c r="AL7" s="7"/>
      <c r="AM7" s="7"/>
      <c r="AN7" s="8">
        <f>'3 Finance and additionality'!K20</f>
        <v>0</v>
      </c>
      <c r="AO7" s="21">
        <f>'3 Finance and additionality'!L20*'3 Finance and additionality'!M20</f>
        <v>0</v>
      </c>
      <c r="AP7" s="21">
        <f>'3 Finance and additionality'!M20*'3 Finance and additionality'!N20</f>
        <v>0</v>
      </c>
      <c r="AQ7" s="21" t="e">
        <f>'3 Finance and additionality'!N20*'3 Finance and additionality'!#REF!</f>
        <v>#REF!</v>
      </c>
      <c r="AR7" s="21" t="e">
        <f>'3 Finance and additionality'!#REF!*'3 Finance and additionality'!#REF!</f>
        <v>#REF!</v>
      </c>
      <c r="AS7" s="21" t="e">
        <f>'3 Finance and additionality'!#REF!*'3 Finance and additionality'!#REF!</f>
        <v>#REF!</v>
      </c>
      <c r="AT7" s="21" t="e">
        <f>'3 Finance and additionality'!#REF!*'3 Finance and additionality'!#REF!</f>
        <v>#REF!</v>
      </c>
      <c r="AU7" s="21" t="e">
        <f>'3 Finance and additionality'!#REF!*'3 Finance and additionality'!#REF!</f>
        <v>#REF!</v>
      </c>
      <c r="AV7" s="21" t="e">
        <f>'3 Finance and additionality'!#REF!*'3 Finance and additionality'!#REF!</f>
        <v>#REF!</v>
      </c>
      <c r="AW7" s="21" t="e">
        <f>'3 Finance and additionality'!#REF!*'3 Finance and additionality'!#REF!</f>
        <v>#REF!</v>
      </c>
      <c r="AX7" s="21" t="e">
        <f>'3 Finance and additionality'!#REF!*'3 Finance and additionality'!#REF!</f>
        <v>#REF!</v>
      </c>
      <c r="AY7" s="21" t="e">
        <f>'3 Finance and additionality'!#REF!*'3 Finance and additionality'!#REF!</f>
        <v>#REF!</v>
      </c>
      <c r="AZ7" s="21" t="e">
        <f>'3 Finance and additionality'!#REF!*'3 Finance and additionality'!#REF!</f>
        <v>#REF!</v>
      </c>
      <c r="BA7" s="21" t="e">
        <f>'3 Finance and additionality'!#REF!*'3 Finance and additionality'!#REF!</f>
        <v>#REF!</v>
      </c>
      <c r="BB7" s="21" t="e">
        <f>'3 Finance and additionality'!#REF!*'3 Finance and additionality'!#REF!</f>
        <v>#REF!</v>
      </c>
      <c r="BC7" s="21" t="e">
        <f>'3 Finance and additionality'!#REF!*'3 Finance and additionality'!#REF!</f>
        <v>#REF!</v>
      </c>
      <c r="BD7" s="21" t="e">
        <f>'3 Finance and additionality'!#REF!*'3 Finance and additionality'!#REF!</f>
        <v>#REF!</v>
      </c>
      <c r="BE7" s="7"/>
      <c r="BF7" s="8">
        <f>'3 Finance and additionality'!Q20</f>
        <v>0</v>
      </c>
      <c r="BG7" s="21">
        <f>SUMIFS('3 Finance and additionality'!$U$20:$U$29,'3 Finance and additionality'!$Q$20:$Q$29,'HIDE-PM Calcs'!$BF7,'3 Finance and additionality'!$T$20:$T$29,'HIDE-PM Calcs'!BG$4)</f>
        <v>0</v>
      </c>
      <c r="BH7" s="21">
        <f>SUMIFS('3 Finance and additionality'!$U$20:$U$29,'3 Finance and additionality'!$Q$20:$Q$29,'HIDE-PM Calcs'!$BF7,'3 Finance and additionality'!$T$20:$T$29,'HIDE-PM Calcs'!BH$4)</f>
        <v>0</v>
      </c>
      <c r="BI7" s="21">
        <f>SUMIFS('3 Finance and additionality'!$U$20:$U$29,'3 Finance and additionality'!$Q$20:$Q$29,'HIDE-PM Calcs'!$BF7,'3 Finance and additionality'!$T$20:$T$29,'HIDE-PM Calcs'!BI$4)</f>
        <v>0</v>
      </c>
      <c r="BJ7" s="21">
        <f>SUMIFS('3 Finance and additionality'!$U$20:$U$29,'3 Finance and additionality'!$Q$20:$Q$29,'HIDE-PM Calcs'!$BF7,'3 Finance and additionality'!$T$20:$T$29,'HIDE-PM Calcs'!BJ$4)</f>
        <v>0</v>
      </c>
      <c r="BK7" s="21">
        <f>SUMIFS('3 Finance and additionality'!$U$20:$U$29,'3 Finance and additionality'!$Q$20:$Q$29,'HIDE-PM Calcs'!$BF7,'3 Finance and additionality'!$T$20:$T$29,'HIDE-PM Calcs'!BK$4)</f>
        <v>0</v>
      </c>
      <c r="BL7" s="21">
        <f>SUMIFS('3 Finance and additionality'!$U$20:$U$29,'3 Finance and additionality'!$Q$20:$Q$29,'HIDE-PM Calcs'!$BF7,'3 Finance and additionality'!$T$20:$T$29,'HIDE-PM Calcs'!BL$4)</f>
        <v>0</v>
      </c>
      <c r="BM7" s="21">
        <f>SUMIFS('3 Finance and additionality'!$U$20:$U$29,'3 Finance and additionality'!$Q$20:$Q$29,'HIDE-PM Calcs'!$BF7,'3 Finance and additionality'!$T$20:$T$29,'HIDE-PM Calcs'!BM$4)</f>
        <v>0</v>
      </c>
      <c r="BN7" s="21">
        <f>SUMIFS('3 Finance and additionality'!$U$20:$U$29,'3 Finance and additionality'!$Q$20:$Q$29,'HIDE-PM Calcs'!$BF7,'3 Finance and additionality'!$T$20:$T$29,'HIDE-PM Calcs'!BN$4)</f>
        <v>0</v>
      </c>
      <c r="BO7" s="21">
        <f>SUMIFS('3 Finance and additionality'!$U$20:$U$29,'3 Finance and additionality'!$Q$20:$Q$29,'HIDE-PM Calcs'!$BF7,'3 Finance and additionality'!$T$20:$T$29,'HIDE-PM Calcs'!BO$4)</f>
        <v>0</v>
      </c>
      <c r="BP7" s="21">
        <f>SUMIFS('3 Finance and additionality'!$U$20:$U$29,'3 Finance and additionality'!$Q$20:$Q$29,'HIDE-PM Calcs'!$BF7,'3 Finance and additionality'!$T$20:$T$29,'HIDE-PM Calcs'!BP$4)</f>
        <v>0</v>
      </c>
      <c r="BQ7" s="21">
        <f>SUMIFS('3 Finance and additionality'!$U$20:$U$29,'3 Finance and additionality'!$Q$20:$Q$29,'HIDE-PM Calcs'!$BF7,'3 Finance and additionality'!$T$20:$T$29,'HIDE-PM Calcs'!BQ$4)</f>
        <v>0</v>
      </c>
      <c r="BR7" s="21">
        <f>SUMIFS('3 Finance and additionality'!$U$20:$U$29,'3 Finance and additionality'!$Q$20:$Q$29,'HIDE-PM Calcs'!$BF7,'3 Finance and additionality'!$T$20:$T$29,'HIDE-PM Calcs'!BR$4)</f>
        <v>0</v>
      </c>
      <c r="BS7" s="21">
        <f>SUMIFS('3 Finance and additionality'!$U$20:$U$29,'3 Finance and additionality'!$Q$20:$Q$29,'HIDE-PM Calcs'!$BF7,'3 Finance and additionality'!$T$20:$T$29,'HIDE-PM Calcs'!BS$4)</f>
        <v>0</v>
      </c>
      <c r="BT7" s="21">
        <f>SUMIFS('3 Finance and additionality'!$U$20:$U$29,'3 Finance and additionality'!$Q$20:$Q$29,'HIDE-PM Calcs'!$BF7,'3 Finance and additionality'!$T$20:$T$29,'HIDE-PM Calcs'!BT$4)</f>
        <v>0</v>
      </c>
      <c r="BU7" s="21">
        <f>SUMIFS('3 Finance and additionality'!$U$20:$U$29,'3 Finance and additionality'!$Q$20:$Q$29,'HIDE-PM Calcs'!$BF7,'3 Finance and additionality'!$T$20:$T$29,'HIDE-PM Calcs'!BU$4)</f>
        <v>0</v>
      </c>
      <c r="BV7" s="21">
        <f>SUMIFS('3 Finance and additionality'!$U$20:$U$29,'3 Finance and additionality'!$Q$20:$Q$29,'HIDE-PM Calcs'!$BF7,'3 Finance and additionality'!$T$20:$T$29,'HIDE-PM Calcs'!BV$4)</f>
        <v>0</v>
      </c>
      <c r="BW7" s="7"/>
      <c r="BX7" s="8" t="e">
        <f>'3 Finance and additionality'!#REF!</f>
        <v>#REF!</v>
      </c>
      <c r="BY7" s="21">
        <v>0</v>
      </c>
      <c r="BZ7" s="21">
        <v>0</v>
      </c>
      <c r="CA7" s="21">
        <v>0</v>
      </c>
      <c r="CB7" s="21">
        <v>0</v>
      </c>
      <c r="CC7" s="21">
        <v>0</v>
      </c>
      <c r="CD7" s="21">
        <v>0</v>
      </c>
      <c r="CE7" s="21">
        <v>0</v>
      </c>
      <c r="CF7" s="21">
        <v>0</v>
      </c>
      <c r="CG7" s="21">
        <v>0</v>
      </c>
      <c r="CH7" s="21">
        <v>0</v>
      </c>
      <c r="CI7" s="21">
        <v>0</v>
      </c>
      <c r="CJ7" s="21">
        <v>0</v>
      </c>
      <c r="CK7" s="21">
        <v>0</v>
      </c>
      <c r="CL7" s="21">
        <v>0</v>
      </c>
      <c r="CM7" s="7"/>
      <c r="CN7" s="8">
        <f>'3 Finance and additionality'!W20</f>
        <v>0</v>
      </c>
      <c r="CO7" s="21">
        <f>'3 Finance and additionality'!$X20*'3 Finance and additionality'!Y20</f>
        <v>0</v>
      </c>
      <c r="CP7" s="21">
        <f>'3 Finance and additionality'!$X20*'3 Finance and additionality'!Z20</f>
        <v>0</v>
      </c>
      <c r="CQ7" s="21" t="e">
        <f>'3 Finance and additionality'!$X20*'3 Finance and additionality'!#REF!</f>
        <v>#REF!</v>
      </c>
      <c r="CR7" s="21" t="e">
        <f>'3 Finance and additionality'!$X20*'3 Finance and additionality'!#REF!</f>
        <v>#REF!</v>
      </c>
      <c r="CS7" s="21" t="e">
        <f>'3 Finance and additionality'!$X20*'3 Finance and additionality'!#REF!</f>
        <v>#REF!</v>
      </c>
      <c r="CT7" s="21" t="e">
        <f>'3 Finance and additionality'!$X20*'3 Finance and additionality'!#REF!</f>
        <v>#REF!</v>
      </c>
      <c r="CU7" s="21" t="e">
        <f>'3 Finance and additionality'!$X20*'3 Finance and additionality'!#REF!</f>
        <v>#REF!</v>
      </c>
      <c r="CV7" s="21" t="e">
        <f>'3 Finance and additionality'!$X20*'3 Finance and additionality'!#REF!</f>
        <v>#REF!</v>
      </c>
      <c r="CW7" s="21" t="e">
        <f>'3 Finance and additionality'!$X20*'3 Finance and additionality'!#REF!</f>
        <v>#REF!</v>
      </c>
      <c r="CX7" s="21" t="e">
        <f>'3 Finance and additionality'!$X20*'3 Finance and additionality'!#REF!</f>
        <v>#REF!</v>
      </c>
      <c r="CY7" s="21" t="e">
        <f>'3 Finance and additionality'!$X20*'3 Finance and additionality'!#REF!</f>
        <v>#REF!</v>
      </c>
      <c r="CZ7" s="21" t="e">
        <f>'3 Finance and additionality'!$X20*'3 Finance and additionality'!#REF!</f>
        <v>#REF!</v>
      </c>
      <c r="DA7" s="21" t="e">
        <f>'3 Finance and additionality'!$X20*'3 Finance and additionality'!#REF!</f>
        <v>#REF!</v>
      </c>
      <c r="DB7" s="21" t="e">
        <f>'3 Finance and additionality'!$X20*'3 Finance and additionality'!#REF!</f>
        <v>#REF!</v>
      </c>
      <c r="DC7" s="21" t="e">
        <f>'3 Finance and additionality'!$X20*'3 Finance and additionality'!#REF!</f>
        <v>#REF!</v>
      </c>
      <c r="DD7" s="21" t="e">
        <f>'3 Finance and additionality'!$X20*'3 Finance and additionality'!#REF!</f>
        <v>#REF!</v>
      </c>
      <c r="DE7" s="7"/>
      <c r="DF7" s="8">
        <f>'3 Finance and additionality'!AE20</f>
        <v>0</v>
      </c>
      <c r="DG7" s="21">
        <f>'3 Finance and additionality'!$AE20*'3 Finance and additionality'!AF20</f>
        <v>0</v>
      </c>
      <c r="DH7" s="21">
        <f>'3 Finance and additionality'!$AE20*'3 Finance and additionality'!AG20</f>
        <v>0</v>
      </c>
      <c r="DI7" s="21" t="e">
        <f>'3 Finance and additionality'!$AE20*'3 Finance and additionality'!#REF!</f>
        <v>#REF!</v>
      </c>
      <c r="DJ7" s="21" t="e">
        <f>'3 Finance and additionality'!$AE20*'3 Finance and additionality'!#REF!</f>
        <v>#REF!</v>
      </c>
      <c r="DK7" s="21" t="e">
        <f>'3 Finance and additionality'!$AE20*'3 Finance and additionality'!#REF!</f>
        <v>#REF!</v>
      </c>
      <c r="DL7" s="21" t="e">
        <f>'3 Finance and additionality'!$AE20*'3 Finance and additionality'!#REF!</f>
        <v>#REF!</v>
      </c>
      <c r="DM7" s="21" t="e">
        <f>'3 Finance and additionality'!$AE20*'3 Finance and additionality'!#REF!</f>
        <v>#REF!</v>
      </c>
      <c r="DN7" s="21" t="e">
        <f>'3 Finance and additionality'!$AE20*'3 Finance and additionality'!#REF!</f>
        <v>#REF!</v>
      </c>
      <c r="DO7" s="21" t="e">
        <f>'3 Finance and additionality'!$AE20*'3 Finance and additionality'!#REF!</f>
        <v>#REF!</v>
      </c>
      <c r="DP7" s="21" t="e">
        <f>'3 Finance and additionality'!$AE20*'3 Finance and additionality'!#REF!</f>
        <v>#REF!</v>
      </c>
      <c r="DQ7" s="21" t="e">
        <f>'3 Finance and additionality'!$AE20*'3 Finance and additionality'!#REF!</f>
        <v>#REF!</v>
      </c>
      <c r="DR7" s="21" t="e">
        <f>'3 Finance and additionality'!$AE20*'3 Finance and additionality'!#REF!</f>
        <v>#REF!</v>
      </c>
      <c r="DS7" s="21" t="e">
        <f>'3 Finance and additionality'!$AE20*'3 Finance and additionality'!#REF!</f>
        <v>#REF!</v>
      </c>
      <c r="DT7" s="21" t="e">
        <f>'3 Finance and additionality'!$AE20*'3 Finance and additionality'!#REF!</f>
        <v>#REF!</v>
      </c>
      <c r="DU7" s="21" t="e">
        <f>'3 Finance and additionality'!$AE20*'3 Finance and additionality'!#REF!</f>
        <v>#REF!</v>
      </c>
      <c r="DV7" s="21" t="e">
        <f>'3 Finance and additionality'!$AE20*'3 Finance and additionality'!#REF!</f>
        <v>#REF!</v>
      </c>
      <c r="DW7" s="7"/>
    </row>
    <row r="8" spans="1:127" ht="15.4" x14ac:dyDescent="0.45">
      <c r="A8" s="6"/>
      <c r="B8" s="8" t="str">
        <f>'3 Finance and additionality'!$C21</f>
        <v>[Enter name, position, grade or role]</v>
      </c>
      <c r="C8" s="21">
        <f>'3 Finance and additionality'!$D21*'3 Finance and additionality'!F21</f>
        <v>0</v>
      </c>
      <c r="D8" s="21">
        <f>'3 Finance and additionality'!$D21*'3 Finance and additionality'!G21</f>
        <v>0</v>
      </c>
      <c r="E8" s="21" t="e">
        <f>'3 Finance and additionality'!$D21*'3 Finance and additionality'!#REF!</f>
        <v>#REF!</v>
      </c>
      <c r="F8" s="21" t="e">
        <f>'3 Finance and additionality'!$D21*'3 Finance and additionality'!#REF!</f>
        <v>#REF!</v>
      </c>
      <c r="G8" s="21" t="e">
        <f>'3 Finance and additionality'!$D21*'3 Finance and additionality'!#REF!</f>
        <v>#REF!</v>
      </c>
      <c r="H8" s="21" t="e">
        <f>'3 Finance and additionality'!$D21*'3 Finance and additionality'!#REF!</f>
        <v>#REF!</v>
      </c>
      <c r="I8" s="21" t="e">
        <f>'3 Finance and additionality'!$D21*'3 Finance and additionality'!#REF!</f>
        <v>#REF!</v>
      </c>
      <c r="J8" s="21" t="e">
        <f>'3 Finance and additionality'!$D21*'3 Finance and additionality'!#REF!</f>
        <v>#REF!</v>
      </c>
      <c r="K8" s="21" t="e">
        <f>'3 Finance and additionality'!$D21*'3 Finance and additionality'!#REF!</f>
        <v>#REF!</v>
      </c>
      <c r="L8" s="21" t="e">
        <f>'3 Finance and additionality'!$D21*'3 Finance and additionality'!#REF!</f>
        <v>#REF!</v>
      </c>
      <c r="M8" s="21" t="e">
        <f>'3 Finance and additionality'!$D21*'3 Finance and additionality'!#REF!</f>
        <v>#REF!</v>
      </c>
      <c r="N8" s="21" t="e">
        <f>'3 Finance and additionality'!$D21*'3 Finance and additionality'!#REF!</f>
        <v>#REF!</v>
      </c>
      <c r="O8" s="21" t="e">
        <f>'3 Finance and additionality'!$D21*'3 Finance and additionality'!#REF!</f>
        <v>#REF!</v>
      </c>
      <c r="P8" s="21" t="e">
        <f>'3 Finance and additionality'!$D21*'3 Finance and additionality'!#REF!</f>
        <v>#REF!</v>
      </c>
      <c r="Q8" s="21" t="e">
        <f>'3 Finance and additionality'!$D21*'3 Finance and additionality'!#REF!</f>
        <v>#REF!</v>
      </c>
      <c r="R8" s="21" t="e">
        <f>'3 Finance and additionality'!$D21*'3 Finance and additionality'!#REF!</f>
        <v>#REF!</v>
      </c>
      <c r="S8" s="7"/>
      <c r="T8" s="7"/>
      <c r="U8" s="20" t="str">
        <f>'3 Finance and additionality'!$C21</f>
        <v>[Enter name, position, grade or role]</v>
      </c>
      <c r="V8" s="21">
        <f>C8*'3 Finance and additionality'!$E21</f>
        <v>0</v>
      </c>
      <c r="W8" s="21">
        <f>D8*'3 Finance and additionality'!$E21</f>
        <v>0</v>
      </c>
      <c r="X8" s="21" t="e">
        <f>E8*'3 Finance and additionality'!$E21</f>
        <v>#REF!</v>
      </c>
      <c r="Y8" s="21" t="e">
        <f>F8*'3 Finance and additionality'!$E21</f>
        <v>#REF!</v>
      </c>
      <c r="Z8" s="21" t="e">
        <f>G8*'3 Finance and additionality'!$E21</f>
        <v>#REF!</v>
      </c>
      <c r="AA8" s="21" t="e">
        <f>H8*'3 Finance and additionality'!$E21</f>
        <v>#REF!</v>
      </c>
      <c r="AB8" s="21" t="e">
        <f>I8*'3 Finance and additionality'!$E21</f>
        <v>#REF!</v>
      </c>
      <c r="AC8" s="21" t="e">
        <f>J8*'3 Finance and additionality'!$E21</f>
        <v>#REF!</v>
      </c>
      <c r="AD8" s="21" t="e">
        <f>K8*'3 Finance and additionality'!$E21</f>
        <v>#REF!</v>
      </c>
      <c r="AE8" s="21" t="e">
        <f>L8*'3 Finance and additionality'!$E21</f>
        <v>#REF!</v>
      </c>
      <c r="AF8" s="21" t="e">
        <f>M8*'3 Finance and additionality'!$E21</f>
        <v>#REF!</v>
      </c>
      <c r="AG8" s="21" t="e">
        <f>N8*'3 Finance and additionality'!$E21</f>
        <v>#REF!</v>
      </c>
      <c r="AH8" s="21" t="e">
        <f>O8*'3 Finance and additionality'!$E21</f>
        <v>#REF!</v>
      </c>
      <c r="AI8" s="21" t="e">
        <f>P8*'3 Finance and additionality'!$E21</f>
        <v>#REF!</v>
      </c>
      <c r="AJ8" s="21" t="e">
        <f>Q8*'3 Finance and additionality'!$E21</f>
        <v>#REF!</v>
      </c>
      <c r="AK8" s="21" t="e">
        <f>R8*'3 Finance and additionality'!$E21</f>
        <v>#REF!</v>
      </c>
      <c r="AL8" s="7"/>
      <c r="AM8" s="7"/>
      <c r="AN8" s="8">
        <f>'3 Finance and additionality'!K21</f>
        <v>0</v>
      </c>
      <c r="AO8" s="21">
        <f>'3 Finance and additionality'!L21*'3 Finance and additionality'!M21</f>
        <v>0</v>
      </c>
      <c r="AP8" s="21">
        <f>'3 Finance and additionality'!M21*'3 Finance and additionality'!N21</f>
        <v>0</v>
      </c>
      <c r="AQ8" s="21" t="e">
        <f>'3 Finance and additionality'!N21*'3 Finance and additionality'!#REF!</f>
        <v>#REF!</v>
      </c>
      <c r="AR8" s="21" t="e">
        <f>'3 Finance and additionality'!#REF!*'3 Finance and additionality'!#REF!</f>
        <v>#REF!</v>
      </c>
      <c r="AS8" s="21" t="e">
        <f>'3 Finance and additionality'!#REF!*'3 Finance and additionality'!#REF!</f>
        <v>#REF!</v>
      </c>
      <c r="AT8" s="21" t="e">
        <f>'3 Finance and additionality'!#REF!*'3 Finance and additionality'!#REF!</f>
        <v>#REF!</v>
      </c>
      <c r="AU8" s="21" t="e">
        <f>'3 Finance and additionality'!#REF!*'3 Finance and additionality'!#REF!</f>
        <v>#REF!</v>
      </c>
      <c r="AV8" s="21" t="e">
        <f>'3 Finance and additionality'!#REF!*'3 Finance and additionality'!#REF!</f>
        <v>#REF!</v>
      </c>
      <c r="AW8" s="21" t="e">
        <f>'3 Finance and additionality'!#REF!*'3 Finance and additionality'!#REF!</f>
        <v>#REF!</v>
      </c>
      <c r="AX8" s="21" t="e">
        <f>'3 Finance and additionality'!#REF!*'3 Finance and additionality'!#REF!</f>
        <v>#REF!</v>
      </c>
      <c r="AY8" s="21" t="e">
        <f>'3 Finance and additionality'!#REF!*'3 Finance and additionality'!#REF!</f>
        <v>#REF!</v>
      </c>
      <c r="AZ8" s="21" t="e">
        <f>'3 Finance and additionality'!#REF!*'3 Finance and additionality'!#REF!</f>
        <v>#REF!</v>
      </c>
      <c r="BA8" s="21" t="e">
        <f>'3 Finance and additionality'!#REF!*'3 Finance and additionality'!#REF!</f>
        <v>#REF!</v>
      </c>
      <c r="BB8" s="21" t="e">
        <f>'3 Finance and additionality'!#REF!*'3 Finance and additionality'!#REF!</f>
        <v>#REF!</v>
      </c>
      <c r="BC8" s="21" t="e">
        <f>'3 Finance and additionality'!#REF!*'3 Finance and additionality'!#REF!</f>
        <v>#REF!</v>
      </c>
      <c r="BD8" s="21" t="e">
        <f>'3 Finance and additionality'!#REF!*'3 Finance and additionality'!#REF!</f>
        <v>#REF!</v>
      </c>
      <c r="BE8" s="7"/>
      <c r="BF8" s="8">
        <f>'3 Finance and additionality'!Q21</f>
        <v>0</v>
      </c>
      <c r="BG8" s="21">
        <f>SUMIFS('3 Finance and additionality'!$U$20:$U$29,'3 Finance and additionality'!$Q$20:$Q$29,'HIDE-PM Calcs'!$BF8,'3 Finance and additionality'!$T$20:$T$29,'HIDE-PM Calcs'!BG$4)</f>
        <v>0</v>
      </c>
      <c r="BH8" s="21">
        <f>SUMIFS('3 Finance and additionality'!$U$20:$U$29,'3 Finance and additionality'!$Q$20:$Q$29,'HIDE-PM Calcs'!$BF8,'3 Finance and additionality'!$T$20:$T$29,'HIDE-PM Calcs'!BH$4)</f>
        <v>0</v>
      </c>
      <c r="BI8" s="21">
        <f>SUMIFS('3 Finance and additionality'!$U$20:$U$29,'3 Finance and additionality'!$Q$20:$Q$29,'HIDE-PM Calcs'!$BF8,'3 Finance and additionality'!$T$20:$T$29,'HIDE-PM Calcs'!BI$4)</f>
        <v>0</v>
      </c>
      <c r="BJ8" s="21">
        <f>SUMIFS('3 Finance and additionality'!$U$20:$U$29,'3 Finance and additionality'!$Q$20:$Q$29,'HIDE-PM Calcs'!$BF8,'3 Finance and additionality'!$T$20:$T$29,'HIDE-PM Calcs'!BJ$4)</f>
        <v>0</v>
      </c>
      <c r="BK8" s="21">
        <f>SUMIFS('3 Finance and additionality'!$U$20:$U$29,'3 Finance and additionality'!$Q$20:$Q$29,'HIDE-PM Calcs'!$BF8,'3 Finance and additionality'!$T$20:$T$29,'HIDE-PM Calcs'!BK$4)</f>
        <v>0</v>
      </c>
      <c r="BL8" s="21">
        <f>SUMIFS('3 Finance and additionality'!$U$20:$U$29,'3 Finance and additionality'!$Q$20:$Q$29,'HIDE-PM Calcs'!$BF8,'3 Finance and additionality'!$T$20:$T$29,'HIDE-PM Calcs'!BL$4)</f>
        <v>0</v>
      </c>
      <c r="BM8" s="21">
        <f>SUMIFS('3 Finance and additionality'!$U$20:$U$29,'3 Finance and additionality'!$Q$20:$Q$29,'HIDE-PM Calcs'!$BF8,'3 Finance and additionality'!$T$20:$T$29,'HIDE-PM Calcs'!BM$4)</f>
        <v>0</v>
      </c>
      <c r="BN8" s="21">
        <f>SUMIFS('3 Finance and additionality'!$U$20:$U$29,'3 Finance and additionality'!$Q$20:$Q$29,'HIDE-PM Calcs'!$BF8,'3 Finance and additionality'!$T$20:$T$29,'HIDE-PM Calcs'!BN$4)</f>
        <v>0</v>
      </c>
      <c r="BO8" s="21">
        <f>SUMIFS('3 Finance and additionality'!$U$20:$U$29,'3 Finance and additionality'!$Q$20:$Q$29,'HIDE-PM Calcs'!$BF8,'3 Finance and additionality'!$T$20:$T$29,'HIDE-PM Calcs'!BO$4)</f>
        <v>0</v>
      </c>
      <c r="BP8" s="21">
        <f>SUMIFS('3 Finance and additionality'!$U$20:$U$29,'3 Finance and additionality'!$Q$20:$Q$29,'HIDE-PM Calcs'!$BF8,'3 Finance and additionality'!$T$20:$T$29,'HIDE-PM Calcs'!BP$4)</f>
        <v>0</v>
      </c>
      <c r="BQ8" s="21">
        <f>SUMIFS('3 Finance and additionality'!$U$20:$U$29,'3 Finance and additionality'!$Q$20:$Q$29,'HIDE-PM Calcs'!$BF8,'3 Finance and additionality'!$T$20:$T$29,'HIDE-PM Calcs'!BQ$4)</f>
        <v>0</v>
      </c>
      <c r="BR8" s="21">
        <f>SUMIFS('3 Finance and additionality'!$U$20:$U$29,'3 Finance and additionality'!$Q$20:$Q$29,'HIDE-PM Calcs'!$BF8,'3 Finance and additionality'!$T$20:$T$29,'HIDE-PM Calcs'!BR$4)</f>
        <v>0</v>
      </c>
      <c r="BS8" s="21">
        <f>SUMIFS('3 Finance and additionality'!$U$20:$U$29,'3 Finance and additionality'!$Q$20:$Q$29,'HIDE-PM Calcs'!$BF8,'3 Finance and additionality'!$T$20:$T$29,'HIDE-PM Calcs'!BS$4)</f>
        <v>0</v>
      </c>
      <c r="BT8" s="21">
        <f>SUMIFS('3 Finance and additionality'!$U$20:$U$29,'3 Finance and additionality'!$Q$20:$Q$29,'HIDE-PM Calcs'!$BF8,'3 Finance and additionality'!$T$20:$T$29,'HIDE-PM Calcs'!BT$4)</f>
        <v>0</v>
      </c>
      <c r="BU8" s="21">
        <f>SUMIFS('3 Finance and additionality'!$U$20:$U$29,'3 Finance and additionality'!$Q$20:$Q$29,'HIDE-PM Calcs'!$BF8,'3 Finance and additionality'!$T$20:$T$29,'HIDE-PM Calcs'!BU$4)</f>
        <v>0</v>
      </c>
      <c r="BV8" s="21">
        <f>SUMIFS('3 Finance and additionality'!$U$20:$U$29,'3 Finance and additionality'!$Q$20:$Q$29,'HIDE-PM Calcs'!$BF8,'3 Finance and additionality'!$T$20:$T$29,'HIDE-PM Calcs'!BV$4)</f>
        <v>0</v>
      </c>
      <c r="BW8" s="7"/>
      <c r="BX8" s="8" t="e">
        <f>'3 Finance and additionality'!#REF!</f>
        <v>#REF!</v>
      </c>
      <c r="BY8" s="21">
        <v>0</v>
      </c>
      <c r="BZ8" s="21">
        <v>0</v>
      </c>
      <c r="CA8" s="21">
        <v>0</v>
      </c>
      <c r="CB8" s="21">
        <v>0</v>
      </c>
      <c r="CC8" s="21">
        <v>0</v>
      </c>
      <c r="CD8" s="21">
        <v>0</v>
      </c>
      <c r="CE8" s="21">
        <v>0</v>
      </c>
      <c r="CF8" s="21">
        <v>0</v>
      </c>
      <c r="CG8" s="21">
        <v>0</v>
      </c>
      <c r="CH8" s="21">
        <v>0</v>
      </c>
      <c r="CI8" s="21">
        <v>0</v>
      </c>
      <c r="CJ8" s="21">
        <v>0</v>
      </c>
      <c r="CK8" s="21">
        <v>0</v>
      </c>
      <c r="CL8" s="21">
        <v>0</v>
      </c>
      <c r="CM8" s="7"/>
      <c r="CN8" s="8">
        <f>'3 Finance and additionality'!W21</f>
        <v>0</v>
      </c>
      <c r="CO8" s="21">
        <f>'3 Finance and additionality'!$X21*'3 Finance and additionality'!Y21</f>
        <v>0</v>
      </c>
      <c r="CP8" s="21">
        <f>'3 Finance and additionality'!$X21*'3 Finance and additionality'!Z21</f>
        <v>0</v>
      </c>
      <c r="CQ8" s="21" t="e">
        <f>'3 Finance and additionality'!$X21*'3 Finance and additionality'!#REF!</f>
        <v>#REF!</v>
      </c>
      <c r="CR8" s="21" t="e">
        <f>'3 Finance and additionality'!$X21*'3 Finance and additionality'!#REF!</f>
        <v>#REF!</v>
      </c>
      <c r="CS8" s="21" t="e">
        <f>'3 Finance and additionality'!$X21*'3 Finance and additionality'!#REF!</f>
        <v>#REF!</v>
      </c>
      <c r="CT8" s="21" t="e">
        <f>'3 Finance and additionality'!$X21*'3 Finance and additionality'!#REF!</f>
        <v>#REF!</v>
      </c>
      <c r="CU8" s="21" t="e">
        <f>'3 Finance and additionality'!$X21*'3 Finance and additionality'!#REF!</f>
        <v>#REF!</v>
      </c>
      <c r="CV8" s="21" t="e">
        <f>'3 Finance and additionality'!$X21*'3 Finance and additionality'!#REF!</f>
        <v>#REF!</v>
      </c>
      <c r="CW8" s="21" t="e">
        <f>'3 Finance and additionality'!$X21*'3 Finance and additionality'!#REF!</f>
        <v>#REF!</v>
      </c>
      <c r="CX8" s="21" t="e">
        <f>'3 Finance and additionality'!$X21*'3 Finance and additionality'!#REF!</f>
        <v>#REF!</v>
      </c>
      <c r="CY8" s="21" t="e">
        <f>'3 Finance and additionality'!$X21*'3 Finance and additionality'!#REF!</f>
        <v>#REF!</v>
      </c>
      <c r="CZ8" s="21" t="e">
        <f>'3 Finance and additionality'!$X21*'3 Finance and additionality'!#REF!</f>
        <v>#REF!</v>
      </c>
      <c r="DA8" s="21" t="e">
        <f>'3 Finance and additionality'!$X21*'3 Finance and additionality'!#REF!</f>
        <v>#REF!</v>
      </c>
      <c r="DB8" s="21" t="e">
        <f>'3 Finance and additionality'!$X21*'3 Finance and additionality'!#REF!</f>
        <v>#REF!</v>
      </c>
      <c r="DC8" s="21" t="e">
        <f>'3 Finance and additionality'!$X21*'3 Finance and additionality'!#REF!</f>
        <v>#REF!</v>
      </c>
      <c r="DD8" s="21" t="e">
        <f>'3 Finance and additionality'!$X21*'3 Finance and additionality'!#REF!</f>
        <v>#REF!</v>
      </c>
      <c r="DE8" s="7"/>
      <c r="DF8" s="8">
        <f>'3 Finance and additionality'!AE21</f>
        <v>0</v>
      </c>
      <c r="DG8" s="21">
        <f>'3 Finance and additionality'!$AE21*'3 Finance and additionality'!AF21</f>
        <v>0</v>
      </c>
      <c r="DH8" s="21">
        <f>'3 Finance and additionality'!$AE21*'3 Finance and additionality'!AG21</f>
        <v>0</v>
      </c>
      <c r="DI8" s="21" t="e">
        <f>'3 Finance and additionality'!$AE21*'3 Finance and additionality'!#REF!</f>
        <v>#REF!</v>
      </c>
      <c r="DJ8" s="21" t="e">
        <f>'3 Finance and additionality'!$AE21*'3 Finance and additionality'!#REF!</f>
        <v>#REF!</v>
      </c>
      <c r="DK8" s="21" t="e">
        <f>'3 Finance and additionality'!$AE21*'3 Finance and additionality'!#REF!</f>
        <v>#REF!</v>
      </c>
      <c r="DL8" s="21" t="e">
        <f>'3 Finance and additionality'!$AE21*'3 Finance and additionality'!#REF!</f>
        <v>#REF!</v>
      </c>
      <c r="DM8" s="21" t="e">
        <f>'3 Finance and additionality'!$AE21*'3 Finance and additionality'!#REF!</f>
        <v>#REF!</v>
      </c>
      <c r="DN8" s="21" t="e">
        <f>'3 Finance and additionality'!$AE21*'3 Finance and additionality'!#REF!</f>
        <v>#REF!</v>
      </c>
      <c r="DO8" s="21" t="e">
        <f>'3 Finance and additionality'!$AE21*'3 Finance and additionality'!#REF!</f>
        <v>#REF!</v>
      </c>
      <c r="DP8" s="21" t="e">
        <f>'3 Finance and additionality'!$AE21*'3 Finance and additionality'!#REF!</f>
        <v>#REF!</v>
      </c>
      <c r="DQ8" s="21" t="e">
        <f>'3 Finance and additionality'!$AE21*'3 Finance and additionality'!#REF!</f>
        <v>#REF!</v>
      </c>
      <c r="DR8" s="21" t="e">
        <f>'3 Finance and additionality'!$AE21*'3 Finance and additionality'!#REF!</f>
        <v>#REF!</v>
      </c>
      <c r="DS8" s="21" t="e">
        <f>'3 Finance and additionality'!$AE21*'3 Finance and additionality'!#REF!</f>
        <v>#REF!</v>
      </c>
      <c r="DT8" s="21" t="e">
        <f>'3 Finance and additionality'!$AE21*'3 Finance and additionality'!#REF!</f>
        <v>#REF!</v>
      </c>
      <c r="DU8" s="21" t="e">
        <f>'3 Finance and additionality'!$AE21*'3 Finance and additionality'!#REF!</f>
        <v>#REF!</v>
      </c>
      <c r="DV8" s="21" t="e">
        <f>'3 Finance and additionality'!$AE21*'3 Finance and additionality'!#REF!</f>
        <v>#REF!</v>
      </c>
      <c r="DW8" s="7"/>
    </row>
    <row r="9" spans="1:127" ht="15.4" x14ac:dyDescent="0.45">
      <c r="A9" s="6"/>
      <c r="B9" s="8" t="str">
        <f>'3 Finance and additionality'!$C22</f>
        <v>[Enter name, position, grade or role]</v>
      </c>
      <c r="C9" s="21">
        <f>'3 Finance and additionality'!$D22*'3 Finance and additionality'!F22</f>
        <v>0</v>
      </c>
      <c r="D9" s="21">
        <f>'3 Finance and additionality'!$D22*'3 Finance and additionality'!G22</f>
        <v>0</v>
      </c>
      <c r="E9" s="21" t="e">
        <f>'3 Finance and additionality'!$D22*'3 Finance and additionality'!#REF!</f>
        <v>#REF!</v>
      </c>
      <c r="F9" s="21" t="e">
        <f>'3 Finance and additionality'!$D22*'3 Finance and additionality'!#REF!</f>
        <v>#REF!</v>
      </c>
      <c r="G9" s="21" t="e">
        <f>'3 Finance and additionality'!$D22*'3 Finance and additionality'!#REF!</f>
        <v>#REF!</v>
      </c>
      <c r="H9" s="21" t="e">
        <f>'3 Finance and additionality'!$D22*'3 Finance and additionality'!#REF!</f>
        <v>#REF!</v>
      </c>
      <c r="I9" s="21" t="e">
        <f>'3 Finance and additionality'!$D22*'3 Finance and additionality'!#REF!</f>
        <v>#REF!</v>
      </c>
      <c r="J9" s="21" t="e">
        <f>'3 Finance and additionality'!$D22*'3 Finance and additionality'!#REF!</f>
        <v>#REF!</v>
      </c>
      <c r="K9" s="21" t="e">
        <f>'3 Finance and additionality'!$D22*'3 Finance and additionality'!#REF!</f>
        <v>#REF!</v>
      </c>
      <c r="L9" s="21" t="e">
        <f>'3 Finance and additionality'!$D22*'3 Finance and additionality'!#REF!</f>
        <v>#REF!</v>
      </c>
      <c r="M9" s="21" t="e">
        <f>'3 Finance and additionality'!$D22*'3 Finance and additionality'!#REF!</f>
        <v>#REF!</v>
      </c>
      <c r="N9" s="21" t="e">
        <f>'3 Finance and additionality'!$D22*'3 Finance and additionality'!#REF!</f>
        <v>#REF!</v>
      </c>
      <c r="O9" s="21" t="e">
        <f>'3 Finance and additionality'!$D22*'3 Finance and additionality'!#REF!</f>
        <v>#REF!</v>
      </c>
      <c r="P9" s="21" t="e">
        <f>'3 Finance and additionality'!$D22*'3 Finance and additionality'!#REF!</f>
        <v>#REF!</v>
      </c>
      <c r="Q9" s="21" t="e">
        <f>'3 Finance and additionality'!$D22*'3 Finance and additionality'!#REF!</f>
        <v>#REF!</v>
      </c>
      <c r="R9" s="21" t="e">
        <f>'3 Finance and additionality'!$D22*'3 Finance and additionality'!#REF!</f>
        <v>#REF!</v>
      </c>
      <c r="S9" s="7"/>
      <c r="T9" s="7"/>
      <c r="U9" s="20" t="str">
        <f>'3 Finance and additionality'!$C22</f>
        <v>[Enter name, position, grade or role]</v>
      </c>
      <c r="V9" s="21">
        <f>C9*'3 Finance and additionality'!$E22</f>
        <v>0</v>
      </c>
      <c r="W9" s="21">
        <f>D9*'3 Finance and additionality'!$E22</f>
        <v>0</v>
      </c>
      <c r="X9" s="21" t="e">
        <f>E9*'3 Finance and additionality'!$E22</f>
        <v>#REF!</v>
      </c>
      <c r="Y9" s="21" t="e">
        <f>F9*'3 Finance and additionality'!$E22</f>
        <v>#REF!</v>
      </c>
      <c r="Z9" s="21" t="e">
        <f>G9*'3 Finance and additionality'!$E22</f>
        <v>#REF!</v>
      </c>
      <c r="AA9" s="21" t="e">
        <f>H9*'3 Finance and additionality'!$E22</f>
        <v>#REF!</v>
      </c>
      <c r="AB9" s="21" t="e">
        <f>I9*'3 Finance and additionality'!$E22</f>
        <v>#REF!</v>
      </c>
      <c r="AC9" s="21" t="e">
        <f>J9*'3 Finance and additionality'!$E22</f>
        <v>#REF!</v>
      </c>
      <c r="AD9" s="21" t="e">
        <f>K9*'3 Finance and additionality'!$E22</f>
        <v>#REF!</v>
      </c>
      <c r="AE9" s="21" t="e">
        <f>L9*'3 Finance and additionality'!$E22</f>
        <v>#REF!</v>
      </c>
      <c r="AF9" s="21" t="e">
        <f>M9*'3 Finance and additionality'!$E22</f>
        <v>#REF!</v>
      </c>
      <c r="AG9" s="21" t="e">
        <f>N9*'3 Finance and additionality'!$E22</f>
        <v>#REF!</v>
      </c>
      <c r="AH9" s="21" t="e">
        <f>O9*'3 Finance and additionality'!$E22</f>
        <v>#REF!</v>
      </c>
      <c r="AI9" s="21" t="e">
        <f>P9*'3 Finance and additionality'!$E22</f>
        <v>#REF!</v>
      </c>
      <c r="AJ9" s="21" t="e">
        <f>Q9*'3 Finance and additionality'!$E22</f>
        <v>#REF!</v>
      </c>
      <c r="AK9" s="21" t="e">
        <f>R9*'3 Finance and additionality'!$E22</f>
        <v>#REF!</v>
      </c>
      <c r="AL9" s="7"/>
      <c r="AM9" s="7"/>
      <c r="AN9" s="8">
        <f>'3 Finance and additionality'!K22</f>
        <v>0</v>
      </c>
      <c r="AO9" s="21">
        <f>'3 Finance and additionality'!L22*'3 Finance and additionality'!M22</f>
        <v>0</v>
      </c>
      <c r="AP9" s="21">
        <f>'3 Finance and additionality'!M22*'3 Finance and additionality'!N22</f>
        <v>0</v>
      </c>
      <c r="AQ9" s="21" t="e">
        <f>'3 Finance and additionality'!N22*'3 Finance and additionality'!#REF!</f>
        <v>#REF!</v>
      </c>
      <c r="AR9" s="21" t="e">
        <f>'3 Finance and additionality'!#REF!*'3 Finance and additionality'!#REF!</f>
        <v>#REF!</v>
      </c>
      <c r="AS9" s="21" t="e">
        <f>'3 Finance and additionality'!#REF!*'3 Finance and additionality'!#REF!</f>
        <v>#REF!</v>
      </c>
      <c r="AT9" s="21" t="e">
        <f>'3 Finance and additionality'!#REF!*'3 Finance and additionality'!#REF!</f>
        <v>#REF!</v>
      </c>
      <c r="AU9" s="21" t="e">
        <f>'3 Finance and additionality'!#REF!*'3 Finance and additionality'!#REF!</f>
        <v>#REF!</v>
      </c>
      <c r="AV9" s="21" t="e">
        <f>'3 Finance and additionality'!#REF!*'3 Finance and additionality'!#REF!</f>
        <v>#REF!</v>
      </c>
      <c r="AW9" s="21" t="e">
        <f>'3 Finance and additionality'!#REF!*'3 Finance and additionality'!#REF!</f>
        <v>#REF!</v>
      </c>
      <c r="AX9" s="21" t="e">
        <f>'3 Finance and additionality'!#REF!*'3 Finance and additionality'!#REF!</f>
        <v>#REF!</v>
      </c>
      <c r="AY9" s="21" t="e">
        <f>'3 Finance and additionality'!#REF!*'3 Finance and additionality'!#REF!</f>
        <v>#REF!</v>
      </c>
      <c r="AZ9" s="21" t="e">
        <f>'3 Finance and additionality'!#REF!*'3 Finance and additionality'!#REF!</f>
        <v>#REF!</v>
      </c>
      <c r="BA9" s="21" t="e">
        <f>'3 Finance and additionality'!#REF!*'3 Finance and additionality'!#REF!</f>
        <v>#REF!</v>
      </c>
      <c r="BB9" s="21" t="e">
        <f>'3 Finance and additionality'!#REF!*'3 Finance and additionality'!#REF!</f>
        <v>#REF!</v>
      </c>
      <c r="BC9" s="21" t="e">
        <f>'3 Finance and additionality'!#REF!*'3 Finance and additionality'!#REF!</f>
        <v>#REF!</v>
      </c>
      <c r="BD9" s="21" t="e">
        <f>'3 Finance and additionality'!#REF!*'3 Finance and additionality'!#REF!</f>
        <v>#REF!</v>
      </c>
      <c r="BE9" s="7"/>
      <c r="BF9" s="8">
        <f>'3 Finance and additionality'!Q22</f>
        <v>0</v>
      </c>
      <c r="BG9" s="21">
        <f>SUMIFS('3 Finance and additionality'!$U$20:$U$29,'3 Finance and additionality'!$Q$20:$Q$29,'HIDE-PM Calcs'!$BF9,'3 Finance and additionality'!$T$20:$T$29,'HIDE-PM Calcs'!BG$4)</f>
        <v>0</v>
      </c>
      <c r="BH9" s="21">
        <f>SUMIFS('3 Finance and additionality'!$U$20:$U$29,'3 Finance and additionality'!$Q$20:$Q$29,'HIDE-PM Calcs'!$BF9,'3 Finance and additionality'!$T$20:$T$29,'HIDE-PM Calcs'!BH$4)</f>
        <v>0</v>
      </c>
      <c r="BI9" s="21">
        <f>SUMIFS('3 Finance and additionality'!$U$20:$U$29,'3 Finance and additionality'!$Q$20:$Q$29,'HIDE-PM Calcs'!$BF9,'3 Finance and additionality'!$T$20:$T$29,'HIDE-PM Calcs'!BI$4)</f>
        <v>0</v>
      </c>
      <c r="BJ9" s="21">
        <f>SUMIFS('3 Finance and additionality'!$U$20:$U$29,'3 Finance and additionality'!$Q$20:$Q$29,'HIDE-PM Calcs'!$BF9,'3 Finance and additionality'!$T$20:$T$29,'HIDE-PM Calcs'!BJ$4)</f>
        <v>0</v>
      </c>
      <c r="BK9" s="21">
        <f>SUMIFS('3 Finance and additionality'!$U$20:$U$29,'3 Finance and additionality'!$Q$20:$Q$29,'HIDE-PM Calcs'!$BF9,'3 Finance and additionality'!$T$20:$T$29,'HIDE-PM Calcs'!BK$4)</f>
        <v>0</v>
      </c>
      <c r="BL9" s="21">
        <f>SUMIFS('3 Finance and additionality'!$U$20:$U$29,'3 Finance and additionality'!$Q$20:$Q$29,'HIDE-PM Calcs'!$BF9,'3 Finance and additionality'!$T$20:$T$29,'HIDE-PM Calcs'!BL$4)</f>
        <v>0</v>
      </c>
      <c r="BM9" s="21">
        <f>SUMIFS('3 Finance and additionality'!$U$20:$U$29,'3 Finance and additionality'!$Q$20:$Q$29,'HIDE-PM Calcs'!$BF9,'3 Finance and additionality'!$T$20:$T$29,'HIDE-PM Calcs'!BM$4)</f>
        <v>0</v>
      </c>
      <c r="BN9" s="21">
        <f>SUMIFS('3 Finance and additionality'!$U$20:$U$29,'3 Finance and additionality'!$Q$20:$Q$29,'HIDE-PM Calcs'!$BF9,'3 Finance and additionality'!$T$20:$T$29,'HIDE-PM Calcs'!BN$4)</f>
        <v>0</v>
      </c>
      <c r="BO9" s="21">
        <f>SUMIFS('3 Finance and additionality'!$U$20:$U$29,'3 Finance and additionality'!$Q$20:$Q$29,'HIDE-PM Calcs'!$BF9,'3 Finance and additionality'!$T$20:$T$29,'HIDE-PM Calcs'!BO$4)</f>
        <v>0</v>
      </c>
      <c r="BP9" s="21">
        <f>SUMIFS('3 Finance and additionality'!$U$20:$U$29,'3 Finance and additionality'!$Q$20:$Q$29,'HIDE-PM Calcs'!$BF9,'3 Finance and additionality'!$T$20:$T$29,'HIDE-PM Calcs'!BP$4)</f>
        <v>0</v>
      </c>
      <c r="BQ9" s="21">
        <f>SUMIFS('3 Finance and additionality'!$U$20:$U$29,'3 Finance and additionality'!$Q$20:$Q$29,'HIDE-PM Calcs'!$BF9,'3 Finance and additionality'!$T$20:$T$29,'HIDE-PM Calcs'!BQ$4)</f>
        <v>0</v>
      </c>
      <c r="BR9" s="21">
        <f>SUMIFS('3 Finance and additionality'!$U$20:$U$29,'3 Finance and additionality'!$Q$20:$Q$29,'HIDE-PM Calcs'!$BF9,'3 Finance and additionality'!$T$20:$T$29,'HIDE-PM Calcs'!BR$4)</f>
        <v>0</v>
      </c>
      <c r="BS9" s="21">
        <f>SUMIFS('3 Finance and additionality'!$U$20:$U$29,'3 Finance and additionality'!$Q$20:$Q$29,'HIDE-PM Calcs'!$BF9,'3 Finance and additionality'!$T$20:$T$29,'HIDE-PM Calcs'!BS$4)</f>
        <v>0</v>
      </c>
      <c r="BT9" s="21">
        <f>SUMIFS('3 Finance and additionality'!$U$20:$U$29,'3 Finance and additionality'!$Q$20:$Q$29,'HIDE-PM Calcs'!$BF9,'3 Finance and additionality'!$T$20:$T$29,'HIDE-PM Calcs'!BT$4)</f>
        <v>0</v>
      </c>
      <c r="BU9" s="21">
        <f>SUMIFS('3 Finance and additionality'!$U$20:$U$29,'3 Finance and additionality'!$Q$20:$Q$29,'HIDE-PM Calcs'!$BF9,'3 Finance and additionality'!$T$20:$T$29,'HIDE-PM Calcs'!BU$4)</f>
        <v>0</v>
      </c>
      <c r="BV9" s="21">
        <f>SUMIFS('3 Finance and additionality'!$U$20:$U$29,'3 Finance and additionality'!$Q$20:$Q$29,'HIDE-PM Calcs'!$BF9,'3 Finance and additionality'!$T$20:$T$29,'HIDE-PM Calcs'!BV$4)</f>
        <v>0</v>
      </c>
      <c r="BW9" s="7"/>
      <c r="BX9" s="8" t="e">
        <f>'3 Finance and additionality'!#REF!</f>
        <v>#REF!</v>
      </c>
      <c r="BY9" s="21">
        <v>0</v>
      </c>
      <c r="BZ9" s="21">
        <v>0</v>
      </c>
      <c r="CA9" s="21">
        <v>0</v>
      </c>
      <c r="CB9" s="21">
        <v>0</v>
      </c>
      <c r="CC9" s="21">
        <v>0</v>
      </c>
      <c r="CD9" s="21">
        <v>0</v>
      </c>
      <c r="CE9" s="21">
        <v>0</v>
      </c>
      <c r="CF9" s="21">
        <v>0</v>
      </c>
      <c r="CG9" s="21">
        <v>0</v>
      </c>
      <c r="CH9" s="21">
        <v>0</v>
      </c>
      <c r="CI9" s="21">
        <v>0</v>
      </c>
      <c r="CJ9" s="21">
        <v>0</v>
      </c>
      <c r="CK9" s="21">
        <v>0</v>
      </c>
      <c r="CL9" s="21">
        <v>0</v>
      </c>
      <c r="CM9" s="7"/>
      <c r="CN9" s="8">
        <f>'3 Finance and additionality'!W22</f>
        <v>0</v>
      </c>
      <c r="CO9" s="21">
        <f>'3 Finance and additionality'!$X22*'3 Finance and additionality'!Y22</f>
        <v>0</v>
      </c>
      <c r="CP9" s="21">
        <f>'3 Finance and additionality'!$X22*'3 Finance and additionality'!Z22</f>
        <v>0</v>
      </c>
      <c r="CQ9" s="21" t="e">
        <f>'3 Finance and additionality'!$X22*'3 Finance and additionality'!#REF!</f>
        <v>#REF!</v>
      </c>
      <c r="CR9" s="21" t="e">
        <f>'3 Finance and additionality'!$X22*'3 Finance and additionality'!#REF!</f>
        <v>#REF!</v>
      </c>
      <c r="CS9" s="21" t="e">
        <f>'3 Finance and additionality'!$X22*'3 Finance and additionality'!#REF!</f>
        <v>#REF!</v>
      </c>
      <c r="CT9" s="21" t="e">
        <f>'3 Finance and additionality'!$X22*'3 Finance and additionality'!#REF!</f>
        <v>#REF!</v>
      </c>
      <c r="CU9" s="21" t="e">
        <f>'3 Finance and additionality'!$X22*'3 Finance and additionality'!#REF!</f>
        <v>#REF!</v>
      </c>
      <c r="CV9" s="21" t="e">
        <f>'3 Finance and additionality'!$X22*'3 Finance and additionality'!#REF!</f>
        <v>#REF!</v>
      </c>
      <c r="CW9" s="21" t="e">
        <f>'3 Finance and additionality'!$X22*'3 Finance and additionality'!#REF!</f>
        <v>#REF!</v>
      </c>
      <c r="CX9" s="21" t="e">
        <f>'3 Finance and additionality'!$X22*'3 Finance and additionality'!#REF!</f>
        <v>#REF!</v>
      </c>
      <c r="CY9" s="21" t="e">
        <f>'3 Finance and additionality'!$X22*'3 Finance and additionality'!#REF!</f>
        <v>#REF!</v>
      </c>
      <c r="CZ9" s="21" t="e">
        <f>'3 Finance and additionality'!$X22*'3 Finance and additionality'!#REF!</f>
        <v>#REF!</v>
      </c>
      <c r="DA9" s="21" t="e">
        <f>'3 Finance and additionality'!$X22*'3 Finance and additionality'!#REF!</f>
        <v>#REF!</v>
      </c>
      <c r="DB9" s="21" t="e">
        <f>'3 Finance and additionality'!$X22*'3 Finance and additionality'!#REF!</f>
        <v>#REF!</v>
      </c>
      <c r="DC9" s="21" t="e">
        <f>'3 Finance and additionality'!$X22*'3 Finance and additionality'!#REF!</f>
        <v>#REF!</v>
      </c>
      <c r="DD9" s="21" t="e">
        <f>'3 Finance and additionality'!$X22*'3 Finance and additionality'!#REF!</f>
        <v>#REF!</v>
      </c>
      <c r="DE9" s="7"/>
      <c r="DF9" s="8">
        <f>'3 Finance and additionality'!AE22</f>
        <v>0</v>
      </c>
      <c r="DG9" s="21">
        <f>'3 Finance and additionality'!$AE22*'3 Finance and additionality'!AF22</f>
        <v>0</v>
      </c>
      <c r="DH9" s="21">
        <f>'3 Finance and additionality'!$AE22*'3 Finance and additionality'!AG22</f>
        <v>0</v>
      </c>
      <c r="DI9" s="21" t="e">
        <f>'3 Finance and additionality'!$AE22*'3 Finance and additionality'!#REF!</f>
        <v>#REF!</v>
      </c>
      <c r="DJ9" s="21" t="e">
        <f>'3 Finance and additionality'!$AE22*'3 Finance and additionality'!#REF!</f>
        <v>#REF!</v>
      </c>
      <c r="DK9" s="21" t="e">
        <f>'3 Finance and additionality'!$AE22*'3 Finance and additionality'!#REF!</f>
        <v>#REF!</v>
      </c>
      <c r="DL9" s="21" t="e">
        <f>'3 Finance and additionality'!$AE22*'3 Finance and additionality'!#REF!</f>
        <v>#REF!</v>
      </c>
      <c r="DM9" s="21" t="e">
        <f>'3 Finance and additionality'!$AE22*'3 Finance and additionality'!#REF!</f>
        <v>#REF!</v>
      </c>
      <c r="DN9" s="21" t="e">
        <f>'3 Finance and additionality'!$AE22*'3 Finance and additionality'!#REF!</f>
        <v>#REF!</v>
      </c>
      <c r="DO9" s="21" t="e">
        <f>'3 Finance and additionality'!$AE22*'3 Finance and additionality'!#REF!</f>
        <v>#REF!</v>
      </c>
      <c r="DP9" s="21" t="e">
        <f>'3 Finance and additionality'!$AE22*'3 Finance and additionality'!#REF!</f>
        <v>#REF!</v>
      </c>
      <c r="DQ9" s="21" t="e">
        <f>'3 Finance and additionality'!$AE22*'3 Finance and additionality'!#REF!</f>
        <v>#REF!</v>
      </c>
      <c r="DR9" s="21" t="e">
        <f>'3 Finance and additionality'!$AE22*'3 Finance and additionality'!#REF!</f>
        <v>#REF!</v>
      </c>
      <c r="DS9" s="21" t="e">
        <f>'3 Finance and additionality'!$AE22*'3 Finance and additionality'!#REF!</f>
        <v>#REF!</v>
      </c>
      <c r="DT9" s="21" t="e">
        <f>'3 Finance and additionality'!$AE22*'3 Finance and additionality'!#REF!</f>
        <v>#REF!</v>
      </c>
      <c r="DU9" s="21" t="e">
        <f>'3 Finance and additionality'!$AE22*'3 Finance and additionality'!#REF!</f>
        <v>#REF!</v>
      </c>
      <c r="DV9" s="21" t="e">
        <f>'3 Finance and additionality'!$AE22*'3 Finance and additionality'!#REF!</f>
        <v>#REF!</v>
      </c>
      <c r="DW9" s="7"/>
    </row>
    <row r="10" spans="1:127" ht="15.4" x14ac:dyDescent="0.45">
      <c r="A10" s="6"/>
      <c r="B10" s="8" t="str">
        <f>'3 Finance and additionality'!$C23</f>
        <v>[Enter name, position, grade or role]</v>
      </c>
      <c r="C10" s="21">
        <f>'3 Finance and additionality'!$D23*'3 Finance and additionality'!F23</f>
        <v>0</v>
      </c>
      <c r="D10" s="21">
        <f>'3 Finance and additionality'!$D23*'3 Finance and additionality'!G23</f>
        <v>0</v>
      </c>
      <c r="E10" s="21" t="e">
        <f>'3 Finance and additionality'!$D23*'3 Finance and additionality'!#REF!</f>
        <v>#REF!</v>
      </c>
      <c r="F10" s="21" t="e">
        <f>'3 Finance and additionality'!$D23*'3 Finance and additionality'!#REF!</f>
        <v>#REF!</v>
      </c>
      <c r="G10" s="21" t="e">
        <f>'3 Finance and additionality'!$D23*'3 Finance and additionality'!#REF!</f>
        <v>#REF!</v>
      </c>
      <c r="H10" s="21" t="e">
        <f>'3 Finance and additionality'!$D23*'3 Finance and additionality'!#REF!</f>
        <v>#REF!</v>
      </c>
      <c r="I10" s="21" t="e">
        <f>'3 Finance and additionality'!$D23*'3 Finance and additionality'!#REF!</f>
        <v>#REF!</v>
      </c>
      <c r="J10" s="21" t="e">
        <f>'3 Finance and additionality'!$D23*'3 Finance and additionality'!#REF!</f>
        <v>#REF!</v>
      </c>
      <c r="K10" s="21" t="e">
        <f>'3 Finance and additionality'!$D23*'3 Finance and additionality'!#REF!</f>
        <v>#REF!</v>
      </c>
      <c r="L10" s="21" t="e">
        <f>'3 Finance and additionality'!$D23*'3 Finance and additionality'!#REF!</f>
        <v>#REF!</v>
      </c>
      <c r="M10" s="21" t="e">
        <f>'3 Finance and additionality'!$D23*'3 Finance and additionality'!#REF!</f>
        <v>#REF!</v>
      </c>
      <c r="N10" s="21" t="e">
        <f>'3 Finance and additionality'!$D23*'3 Finance and additionality'!#REF!</f>
        <v>#REF!</v>
      </c>
      <c r="O10" s="21" t="e">
        <f>'3 Finance and additionality'!$D23*'3 Finance and additionality'!#REF!</f>
        <v>#REF!</v>
      </c>
      <c r="P10" s="21" t="e">
        <f>'3 Finance and additionality'!$D23*'3 Finance and additionality'!#REF!</f>
        <v>#REF!</v>
      </c>
      <c r="Q10" s="21" t="e">
        <f>'3 Finance and additionality'!$D23*'3 Finance and additionality'!#REF!</f>
        <v>#REF!</v>
      </c>
      <c r="R10" s="21" t="e">
        <f>'3 Finance and additionality'!$D23*'3 Finance and additionality'!#REF!</f>
        <v>#REF!</v>
      </c>
      <c r="S10" s="7"/>
      <c r="T10" s="7"/>
      <c r="U10" s="20" t="str">
        <f>'3 Finance and additionality'!$C23</f>
        <v>[Enter name, position, grade or role]</v>
      </c>
      <c r="V10" s="21">
        <f>C10*'3 Finance and additionality'!$E23</f>
        <v>0</v>
      </c>
      <c r="W10" s="21">
        <f>D10*'3 Finance and additionality'!$E23</f>
        <v>0</v>
      </c>
      <c r="X10" s="21" t="e">
        <f>E10*'3 Finance and additionality'!$E23</f>
        <v>#REF!</v>
      </c>
      <c r="Y10" s="21" t="e">
        <f>F10*'3 Finance and additionality'!$E23</f>
        <v>#REF!</v>
      </c>
      <c r="Z10" s="21" t="e">
        <f>G10*'3 Finance and additionality'!$E23</f>
        <v>#REF!</v>
      </c>
      <c r="AA10" s="21" t="e">
        <f>H10*'3 Finance and additionality'!$E23</f>
        <v>#REF!</v>
      </c>
      <c r="AB10" s="21" t="e">
        <f>I10*'3 Finance and additionality'!$E23</f>
        <v>#REF!</v>
      </c>
      <c r="AC10" s="21" t="e">
        <f>J10*'3 Finance and additionality'!$E23</f>
        <v>#REF!</v>
      </c>
      <c r="AD10" s="21" t="e">
        <f>K10*'3 Finance and additionality'!$E23</f>
        <v>#REF!</v>
      </c>
      <c r="AE10" s="21" t="e">
        <f>L10*'3 Finance and additionality'!$E23</f>
        <v>#REF!</v>
      </c>
      <c r="AF10" s="21" t="e">
        <f>M10*'3 Finance and additionality'!$E23</f>
        <v>#REF!</v>
      </c>
      <c r="AG10" s="21" t="e">
        <f>N10*'3 Finance and additionality'!$E23</f>
        <v>#REF!</v>
      </c>
      <c r="AH10" s="21" t="e">
        <f>O10*'3 Finance and additionality'!$E23</f>
        <v>#REF!</v>
      </c>
      <c r="AI10" s="21" t="e">
        <f>P10*'3 Finance and additionality'!$E23</f>
        <v>#REF!</v>
      </c>
      <c r="AJ10" s="21" t="e">
        <f>Q10*'3 Finance and additionality'!$E23</f>
        <v>#REF!</v>
      </c>
      <c r="AK10" s="21" t="e">
        <f>R10*'3 Finance and additionality'!$E23</f>
        <v>#REF!</v>
      </c>
      <c r="AL10" s="7"/>
      <c r="AM10" s="7"/>
      <c r="AN10" s="8">
        <f>'3 Finance and additionality'!K23</f>
        <v>0</v>
      </c>
      <c r="AO10" s="21">
        <f>'3 Finance and additionality'!L23*'3 Finance and additionality'!M23</f>
        <v>0</v>
      </c>
      <c r="AP10" s="21">
        <f>'3 Finance and additionality'!M23*'3 Finance and additionality'!N23</f>
        <v>0</v>
      </c>
      <c r="AQ10" s="21" t="e">
        <f>'3 Finance and additionality'!N23*'3 Finance and additionality'!#REF!</f>
        <v>#REF!</v>
      </c>
      <c r="AR10" s="21" t="e">
        <f>'3 Finance and additionality'!#REF!*'3 Finance and additionality'!#REF!</f>
        <v>#REF!</v>
      </c>
      <c r="AS10" s="21" t="e">
        <f>'3 Finance and additionality'!#REF!*'3 Finance and additionality'!#REF!</f>
        <v>#REF!</v>
      </c>
      <c r="AT10" s="21" t="e">
        <f>'3 Finance and additionality'!#REF!*'3 Finance and additionality'!#REF!</f>
        <v>#REF!</v>
      </c>
      <c r="AU10" s="21" t="e">
        <f>'3 Finance and additionality'!#REF!*'3 Finance and additionality'!#REF!</f>
        <v>#REF!</v>
      </c>
      <c r="AV10" s="21" t="e">
        <f>'3 Finance and additionality'!#REF!*'3 Finance and additionality'!#REF!</f>
        <v>#REF!</v>
      </c>
      <c r="AW10" s="21" t="e">
        <f>'3 Finance and additionality'!#REF!*'3 Finance and additionality'!#REF!</f>
        <v>#REF!</v>
      </c>
      <c r="AX10" s="21" t="e">
        <f>'3 Finance and additionality'!#REF!*'3 Finance and additionality'!#REF!</f>
        <v>#REF!</v>
      </c>
      <c r="AY10" s="21" t="e">
        <f>'3 Finance and additionality'!#REF!*'3 Finance and additionality'!#REF!</f>
        <v>#REF!</v>
      </c>
      <c r="AZ10" s="21" t="e">
        <f>'3 Finance and additionality'!#REF!*'3 Finance and additionality'!#REF!</f>
        <v>#REF!</v>
      </c>
      <c r="BA10" s="21" t="e">
        <f>'3 Finance and additionality'!#REF!*'3 Finance and additionality'!#REF!</f>
        <v>#REF!</v>
      </c>
      <c r="BB10" s="21" t="e">
        <f>'3 Finance and additionality'!#REF!*'3 Finance and additionality'!#REF!</f>
        <v>#REF!</v>
      </c>
      <c r="BC10" s="21" t="e">
        <f>'3 Finance and additionality'!#REF!*'3 Finance and additionality'!#REF!</f>
        <v>#REF!</v>
      </c>
      <c r="BD10" s="21" t="e">
        <f>'3 Finance and additionality'!#REF!*'3 Finance and additionality'!#REF!</f>
        <v>#REF!</v>
      </c>
      <c r="BE10" s="7"/>
      <c r="BF10" s="8">
        <f>'3 Finance and additionality'!Q23</f>
        <v>0</v>
      </c>
      <c r="BG10" s="21">
        <f>SUMIFS('3 Finance and additionality'!$U$20:$U$29,'3 Finance and additionality'!$Q$20:$Q$29,'HIDE-PM Calcs'!$BF10,'3 Finance and additionality'!$T$20:$T$29,'HIDE-PM Calcs'!BG$4)</f>
        <v>0</v>
      </c>
      <c r="BH10" s="21">
        <f>SUMIFS('3 Finance and additionality'!$U$20:$U$29,'3 Finance and additionality'!$Q$20:$Q$29,'HIDE-PM Calcs'!$BF10,'3 Finance and additionality'!$T$20:$T$29,'HIDE-PM Calcs'!BH$4)</f>
        <v>0</v>
      </c>
      <c r="BI10" s="21">
        <f>SUMIFS('3 Finance and additionality'!$U$20:$U$29,'3 Finance and additionality'!$Q$20:$Q$29,'HIDE-PM Calcs'!$BF10,'3 Finance and additionality'!$T$20:$T$29,'HIDE-PM Calcs'!BI$4)</f>
        <v>0</v>
      </c>
      <c r="BJ10" s="21">
        <f>SUMIFS('3 Finance and additionality'!$U$20:$U$29,'3 Finance and additionality'!$Q$20:$Q$29,'HIDE-PM Calcs'!$BF10,'3 Finance and additionality'!$T$20:$T$29,'HIDE-PM Calcs'!BJ$4)</f>
        <v>0</v>
      </c>
      <c r="BK10" s="21">
        <f>SUMIFS('3 Finance and additionality'!$U$20:$U$29,'3 Finance and additionality'!$Q$20:$Q$29,'HIDE-PM Calcs'!$BF10,'3 Finance and additionality'!$T$20:$T$29,'HIDE-PM Calcs'!BK$4)</f>
        <v>0</v>
      </c>
      <c r="BL10" s="21">
        <f>SUMIFS('3 Finance and additionality'!$U$20:$U$29,'3 Finance and additionality'!$Q$20:$Q$29,'HIDE-PM Calcs'!$BF10,'3 Finance and additionality'!$T$20:$T$29,'HIDE-PM Calcs'!BL$4)</f>
        <v>0</v>
      </c>
      <c r="BM10" s="21">
        <f>SUMIFS('3 Finance and additionality'!$U$20:$U$29,'3 Finance and additionality'!$Q$20:$Q$29,'HIDE-PM Calcs'!$BF10,'3 Finance and additionality'!$T$20:$T$29,'HIDE-PM Calcs'!BM$4)</f>
        <v>0</v>
      </c>
      <c r="BN10" s="21">
        <f>SUMIFS('3 Finance and additionality'!$U$20:$U$29,'3 Finance and additionality'!$Q$20:$Q$29,'HIDE-PM Calcs'!$BF10,'3 Finance and additionality'!$T$20:$T$29,'HIDE-PM Calcs'!BN$4)</f>
        <v>0</v>
      </c>
      <c r="BO10" s="21">
        <f>SUMIFS('3 Finance and additionality'!$U$20:$U$29,'3 Finance and additionality'!$Q$20:$Q$29,'HIDE-PM Calcs'!$BF10,'3 Finance and additionality'!$T$20:$T$29,'HIDE-PM Calcs'!BO$4)</f>
        <v>0</v>
      </c>
      <c r="BP10" s="21">
        <f>SUMIFS('3 Finance and additionality'!$U$20:$U$29,'3 Finance and additionality'!$Q$20:$Q$29,'HIDE-PM Calcs'!$BF10,'3 Finance and additionality'!$T$20:$T$29,'HIDE-PM Calcs'!BP$4)</f>
        <v>0</v>
      </c>
      <c r="BQ10" s="21">
        <f>SUMIFS('3 Finance and additionality'!$U$20:$U$29,'3 Finance and additionality'!$Q$20:$Q$29,'HIDE-PM Calcs'!$BF10,'3 Finance and additionality'!$T$20:$T$29,'HIDE-PM Calcs'!BQ$4)</f>
        <v>0</v>
      </c>
      <c r="BR10" s="21">
        <f>SUMIFS('3 Finance and additionality'!$U$20:$U$29,'3 Finance and additionality'!$Q$20:$Q$29,'HIDE-PM Calcs'!$BF10,'3 Finance and additionality'!$T$20:$T$29,'HIDE-PM Calcs'!BR$4)</f>
        <v>0</v>
      </c>
      <c r="BS10" s="21">
        <f>SUMIFS('3 Finance and additionality'!$U$20:$U$29,'3 Finance and additionality'!$Q$20:$Q$29,'HIDE-PM Calcs'!$BF10,'3 Finance and additionality'!$T$20:$T$29,'HIDE-PM Calcs'!BS$4)</f>
        <v>0</v>
      </c>
      <c r="BT10" s="21">
        <f>SUMIFS('3 Finance and additionality'!$U$20:$U$29,'3 Finance and additionality'!$Q$20:$Q$29,'HIDE-PM Calcs'!$BF10,'3 Finance and additionality'!$T$20:$T$29,'HIDE-PM Calcs'!BT$4)</f>
        <v>0</v>
      </c>
      <c r="BU10" s="21">
        <f>SUMIFS('3 Finance and additionality'!$U$20:$U$29,'3 Finance and additionality'!$Q$20:$Q$29,'HIDE-PM Calcs'!$BF10,'3 Finance and additionality'!$T$20:$T$29,'HIDE-PM Calcs'!BU$4)</f>
        <v>0</v>
      </c>
      <c r="BV10" s="21">
        <f>SUMIFS('3 Finance and additionality'!$U$20:$U$29,'3 Finance and additionality'!$Q$20:$Q$29,'HIDE-PM Calcs'!$BF10,'3 Finance and additionality'!$T$20:$T$29,'HIDE-PM Calcs'!BV$4)</f>
        <v>0</v>
      </c>
      <c r="BW10" s="7"/>
      <c r="BX10" s="8" t="e">
        <f>'3 Finance and additionality'!#REF!</f>
        <v>#REF!</v>
      </c>
      <c r="BY10" s="21">
        <v>0</v>
      </c>
      <c r="BZ10" s="21">
        <v>0</v>
      </c>
      <c r="CA10" s="21">
        <v>0</v>
      </c>
      <c r="CB10" s="21">
        <v>0</v>
      </c>
      <c r="CC10" s="21">
        <v>0</v>
      </c>
      <c r="CD10" s="21">
        <v>0</v>
      </c>
      <c r="CE10" s="21">
        <v>0</v>
      </c>
      <c r="CF10" s="21">
        <v>0</v>
      </c>
      <c r="CG10" s="21">
        <v>0</v>
      </c>
      <c r="CH10" s="21">
        <v>0</v>
      </c>
      <c r="CI10" s="21">
        <v>0</v>
      </c>
      <c r="CJ10" s="21">
        <v>0</v>
      </c>
      <c r="CK10" s="21">
        <v>0</v>
      </c>
      <c r="CL10" s="21">
        <v>0</v>
      </c>
      <c r="CM10" s="7"/>
      <c r="CN10" s="8">
        <f>'3 Finance and additionality'!W23</f>
        <v>0</v>
      </c>
      <c r="CO10" s="21">
        <f>'3 Finance and additionality'!$X23*'3 Finance and additionality'!Y23</f>
        <v>0</v>
      </c>
      <c r="CP10" s="21">
        <f>'3 Finance and additionality'!$X23*'3 Finance and additionality'!Z23</f>
        <v>0</v>
      </c>
      <c r="CQ10" s="21" t="e">
        <f>'3 Finance and additionality'!$X23*'3 Finance and additionality'!#REF!</f>
        <v>#REF!</v>
      </c>
      <c r="CR10" s="21" t="e">
        <f>'3 Finance and additionality'!$X23*'3 Finance and additionality'!#REF!</f>
        <v>#REF!</v>
      </c>
      <c r="CS10" s="21" t="e">
        <f>'3 Finance and additionality'!$X23*'3 Finance and additionality'!#REF!</f>
        <v>#REF!</v>
      </c>
      <c r="CT10" s="21" t="e">
        <f>'3 Finance and additionality'!$X23*'3 Finance and additionality'!#REF!</f>
        <v>#REF!</v>
      </c>
      <c r="CU10" s="21" t="e">
        <f>'3 Finance and additionality'!$X23*'3 Finance and additionality'!#REF!</f>
        <v>#REF!</v>
      </c>
      <c r="CV10" s="21" t="e">
        <f>'3 Finance and additionality'!$X23*'3 Finance and additionality'!#REF!</f>
        <v>#REF!</v>
      </c>
      <c r="CW10" s="21" t="e">
        <f>'3 Finance and additionality'!$X23*'3 Finance and additionality'!#REF!</f>
        <v>#REF!</v>
      </c>
      <c r="CX10" s="21" t="e">
        <f>'3 Finance and additionality'!$X23*'3 Finance and additionality'!#REF!</f>
        <v>#REF!</v>
      </c>
      <c r="CY10" s="21" t="e">
        <f>'3 Finance and additionality'!$X23*'3 Finance and additionality'!#REF!</f>
        <v>#REF!</v>
      </c>
      <c r="CZ10" s="21" t="e">
        <f>'3 Finance and additionality'!$X23*'3 Finance and additionality'!#REF!</f>
        <v>#REF!</v>
      </c>
      <c r="DA10" s="21" t="e">
        <f>'3 Finance and additionality'!$X23*'3 Finance and additionality'!#REF!</f>
        <v>#REF!</v>
      </c>
      <c r="DB10" s="21" t="e">
        <f>'3 Finance and additionality'!$X23*'3 Finance and additionality'!#REF!</f>
        <v>#REF!</v>
      </c>
      <c r="DC10" s="21" t="e">
        <f>'3 Finance and additionality'!$X23*'3 Finance and additionality'!#REF!</f>
        <v>#REF!</v>
      </c>
      <c r="DD10" s="21" t="e">
        <f>'3 Finance and additionality'!$X23*'3 Finance and additionality'!#REF!</f>
        <v>#REF!</v>
      </c>
      <c r="DE10" s="7"/>
      <c r="DF10" s="8">
        <f>'3 Finance and additionality'!AE23</f>
        <v>0</v>
      </c>
      <c r="DG10" s="21">
        <f>'3 Finance and additionality'!$AE23*'3 Finance and additionality'!AF23</f>
        <v>0</v>
      </c>
      <c r="DH10" s="21">
        <f>'3 Finance and additionality'!$AE23*'3 Finance and additionality'!AG23</f>
        <v>0</v>
      </c>
      <c r="DI10" s="21" t="e">
        <f>'3 Finance and additionality'!$AE23*'3 Finance and additionality'!#REF!</f>
        <v>#REF!</v>
      </c>
      <c r="DJ10" s="21" t="e">
        <f>'3 Finance and additionality'!$AE23*'3 Finance and additionality'!#REF!</f>
        <v>#REF!</v>
      </c>
      <c r="DK10" s="21" t="e">
        <f>'3 Finance and additionality'!$AE23*'3 Finance and additionality'!#REF!</f>
        <v>#REF!</v>
      </c>
      <c r="DL10" s="21" t="e">
        <f>'3 Finance and additionality'!$AE23*'3 Finance and additionality'!#REF!</f>
        <v>#REF!</v>
      </c>
      <c r="DM10" s="21" t="e">
        <f>'3 Finance and additionality'!$AE23*'3 Finance and additionality'!#REF!</f>
        <v>#REF!</v>
      </c>
      <c r="DN10" s="21" t="e">
        <f>'3 Finance and additionality'!$AE23*'3 Finance and additionality'!#REF!</f>
        <v>#REF!</v>
      </c>
      <c r="DO10" s="21" t="e">
        <f>'3 Finance and additionality'!$AE23*'3 Finance and additionality'!#REF!</f>
        <v>#REF!</v>
      </c>
      <c r="DP10" s="21" t="e">
        <f>'3 Finance and additionality'!$AE23*'3 Finance and additionality'!#REF!</f>
        <v>#REF!</v>
      </c>
      <c r="DQ10" s="21" t="e">
        <f>'3 Finance and additionality'!$AE23*'3 Finance and additionality'!#REF!</f>
        <v>#REF!</v>
      </c>
      <c r="DR10" s="21" t="e">
        <f>'3 Finance and additionality'!$AE23*'3 Finance and additionality'!#REF!</f>
        <v>#REF!</v>
      </c>
      <c r="DS10" s="21" t="e">
        <f>'3 Finance and additionality'!$AE23*'3 Finance and additionality'!#REF!</f>
        <v>#REF!</v>
      </c>
      <c r="DT10" s="21" t="e">
        <f>'3 Finance and additionality'!$AE23*'3 Finance and additionality'!#REF!</f>
        <v>#REF!</v>
      </c>
      <c r="DU10" s="21" t="e">
        <f>'3 Finance and additionality'!$AE23*'3 Finance and additionality'!#REF!</f>
        <v>#REF!</v>
      </c>
      <c r="DV10" s="21" t="e">
        <f>'3 Finance and additionality'!$AE23*'3 Finance and additionality'!#REF!</f>
        <v>#REF!</v>
      </c>
      <c r="DW10" s="7"/>
    </row>
    <row r="11" spans="1:127" ht="15.4" x14ac:dyDescent="0.45">
      <c r="A11" s="6"/>
      <c r="B11" s="8" t="str">
        <f>'3 Finance and additionality'!$C24</f>
        <v>[Enter name, position, grade or role]</v>
      </c>
      <c r="C11" s="21">
        <f>'3 Finance and additionality'!$D24*'3 Finance and additionality'!F24</f>
        <v>0</v>
      </c>
      <c r="D11" s="21">
        <f>'3 Finance and additionality'!$D24*'3 Finance and additionality'!G24</f>
        <v>0</v>
      </c>
      <c r="E11" s="21" t="e">
        <f>'3 Finance and additionality'!$D24*'3 Finance and additionality'!#REF!</f>
        <v>#REF!</v>
      </c>
      <c r="F11" s="21" t="e">
        <f>'3 Finance and additionality'!$D24*'3 Finance and additionality'!#REF!</f>
        <v>#REF!</v>
      </c>
      <c r="G11" s="21" t="e">
        <f>'3 Finance and additionality'!$D24*'3 Finance and additionality'!#REF!</f>
        <v>#REF!</v>
      </c>
      <c r="H11" s="21" t="e">
        <f>'3 Finance and additionality'!$D24*'3 Finance and additionality'!#REF!</f>
        <v>#REF!</v>
      </c>
      <c r="I11" s="21" t="e">
        <f>'3 Finance and additionality'!$D24*'3 Finance and additionality'!#REF!</f>
        <v>#REF!</v>
      </c>
      <c r="J11" s="21" t="e">
        <f>'3 Finance and additionality'!$D24*'3 Finance and additionality'!#REF!</f>
        <v>#REF!</v>
      </c>
      <c r="K11" s="21" t="e">
        <f>'3 Finance and additionality'!$D24*'3 Finance and additionality'!#REF!</f>
        <v>#REF!</v>
      </c>
      <c r="L11" s="21" t="e">
        <f>'3 Finance and additionality'!$D24*'3 Finance and additionality'!#REF!</f>
        <v>#REF!</v>
      </c>
      <c r="M11" s="21" t="e">
        <f>'3 Finance and additionality'!$D24*'3 Finance and additionality'!#REF!</f>
        <v>#REF!</v>
      </c>
      <c r="N11" s="21" t="e">
        <f>'3 Finance and additionality'!$D24*'3 Finance and additionality'!#REF!</f>
        <v>#REF!</v>
      </c>
      <c r="O11" s="21" t="e">
        <f>'3 Finance and additionality'!$D24*'3 Finance and additionality'!#REF!</f>
        <v>#REF!</v>
      </c>
      <c r="P11" s="21" t="e">
        <f>'3 Finance and additionality'!$D24*'3 Finance and additionality'!#REF!</f>
        <v>#REF!</v>
      </c>
      <c r="Q11" s="21" t="e">
        <f>'3 Finance and additionality'!$D24*'3 Finance and additionality'!#REF!</f>
        <v>#REF!</v>
      </c>
      <c r="R11" s="21" t="e">
        <f>'3 Finance and additionality'!$D24*'3 Finance and additionality'!#REF!</f>
        <v>#REF!</v>
      </c>
      <c r="S11" s="7"/>
      <c r="T11" s="7"/>
      <c r="U11" s="20" t="str">
        <f>'3 Finance and additionality'!$C24</f>
        <v>[Enter name, position, grade or role]</v>
      </c>
      <c r="V11" s="21">
        <f>C11*'3 Finance and additionality'!$E24</f>
        <v>0</v>
      </c>
      <c r="W11" s="21">
        <f>D11*'3 Finance and additionality'!$E24</f>
        <v>0</v>
      </c>
      <c r="X11" s="21" t="e">
        <f>E11*'3 Finance and additionality'!$E24</f>
        <v>#REF!</v>
      </c>
      <c r="Y11" s="21" t="e">
        <f>F11*'3 Finance and additionality'!$E24</f>
        <v>#REF!</v>
      </c>
      <c r="Z11" s="21" t="e">
        <f>G11*'3 Finance and additionality'!$E24</f>
        <v>#REF!</v>
      </c>
      <c r="AA11" s="21" t="e">
        <f>H11*'3 Finance and additionality'!$E24</f>
        <v>#REF!</v>
      </c>
      <c r="AB11" s="21" t="e">
        <f>I11*'3 Finance and additionality'!$E24</f>
        <v>#REF!</v>
      </c>
      <c r="AC11" s="21" t="e">
        <f>J11*'3 Finance and additionality'!$E24</f>
        <v>#REF!</v>
      </c>
      <c r="AD11" s="21" t="e">
        <f>K11*'3 Finance and additionality'!$E24</f>
        <v>#REF!</v>
      </c>
      <c r="AE11" s="21" t="e">
        <f>L11*'3 Finance and additionality'!$E24</f>
        <v>#REF!</v>
      </c>
      <c r="AF11" s="21" t="e">
        <f>M11*'3 Finance and additionality'!$E24</f>
        <v>#REF!</v>
      </c>
      <c r="AG11" s="21" t="e">
        <f>N11*'3 Finance and additionality'!$E24</f>
        <v>#REF!</v>
      </c>
      <c r="AH11" s="21" t="e">
        <f>O11*'3 Finance and additionality'!$E24</f>
        <v>#REF!</v>
      </c>
      <c r="AI11" s="21" t="e">
        <f>P11*'3 Finance and additionality'!$E24</f>
        <v>#REF!</v>
      </c>
      <c r="AJ11" s="21" t="e">
        <f>Q11*'3 Finance and additionality'!$E24</f>
        <v>#REF!</v>
      </c>
      <c r="AK11" s="21" t="e">
        <f>R11*'3 Finance and additionality'!$E24</f>
        <v>#REF!</v>
      </c>
      <c r="AL11" s="7"/>
      <c r="AM11" s="7"/>
      <c r="AN11" s="8">
        <f>'3 Finance and additionality'!K24</f>
        <v>0</v>
      </c>
      <c r="AO11" s="21">
        <f>'3 Finance and additionality'!L24*'3 Finance and additionality'!M24</f>
        <v>0</v>
      </c>
      <c r="AP11" s="21">
        <f>'3 Finance and additionality'!M24*'3 Finance and additionality'!N24</f>
        <v>0</v>
      </c>
      <c r="AQ11" s="21" t="e">
        <f>'3 Finance and additionality'!N24*'3 Finance and additionality'!#REF!</f>
        <v>#REF!</v>
      </c>
      <c r="AR11" s="21" t="e">
        <f>'3 Finance and additionality'!#REF!*'3 Finance and additionality'!#REF!</f>
        <v>#REF!</v>
      </c>
      <c r="AS11" s="21" t="e">
        <f>'3 Finance and additionality'!#REF!*'3 Finance and additionality'!#REF!</f>
        <v>#REF!</v>
      </c>
      <c r="AT11" s="21" t="e">
        <f>'3 Finance and additionality'!#REF!*'3 Finance and additionality'!#REF!</f>
        <v>#REF!</v>
      </c>
      <c r="AU11" s="21" t="e">
        <f>'3 Finance and additionality'!#REF!*'3 Finance and additionality'!#REF!</f>
        <v>#REF!</v>
      </c>
      <c r="AV11" s="21" t="e">
        <f>'3 Finance and additionality'!#REF!*'3 Finance and additionality'!#REF!</f>
        <v>#REF!</v>
      </c>
      <c r="AW11" s="21" t="e">
        <f>'3 Finance and additionality'!#REF!*'3 Finance and additionality'!#REF!</f>
        <v>#REF!</v>
      </c>
      <c r="AX11" s="21" t="e">
        <f>'3 Finance and additionality'!#REF!*'3 Finance and additionality'!#REF!</f>
        <v>#REF!</v>
      </c>
      <c r="AY11" s="21" t="e">
        <f>'3 Finance and additionality'!#REF!*'3 Finance and additionality'!#REF!</f>
        <v>#REF!</v>
      </c>
      <c r="AZ11" s="21" t="e">
        <f>'3 Finance and additionality'!#REF!*'3 Finance and additionality'!#REF!</f>
        <v>#REF!</v>
      </c>
      <c r="BA11" s="21" t="e">
        <f>'3 Finance and additionality'!#REF!*'3 Finance and additionality'!#REF!</f>
        <v>#REF!</v>
      </c>
      <c r="BB11" s="21" t="e">
        <f>'3 Finance and additionality'!#REF!*'3 Finance and additionality'!#REF!</f>
        <v>#REF!</v>
      </c>
      <c r="BC11" s="21" t="e">
        <f>'3 Finance and additionality'!#REF!*'3 Finance and additionality'!#REF!</f>
        <v>#REF!</v>
      </c>
      <c r="BD11" s="21" t="e">
        <f>'3 Finance and additionality'!#REF!*'3 Finance and additionality'!#REF!</f>
        <v>#REF!</v>
      </c>
      <c r="BE11" s="7"/>
      <c r="BF11" s="8">
        <f>'3 Finance and additionality'!Q24</f>
        <v>0</v>
      </c>
      <c r="BG11" s="21">
        <f>SUMIFS('3 Finance and additionality'!$U$20:$U$29,'3 Finance and additionality'!$Q$20:$Q$29,'HIDE-PM Calcs'!$BF11,'3 Finance and additionality'!$T$20:$T$29,'HIDE-PM Calcs'!BG$4)</f>
        <v>0</v>
      </c>
      <c r="BH11" s="21">
        <f>SUMIFS('3 Finance and additionality'!$U$20:$U$29,'3 Finance and additionality'!$Q$20:$Q$29,'HIDE-PM Calcs'!$BF11,'3 Finance and additionality'!$T$20:$T$29,'HIDE-PM Calcs'!BH$4)</f>
        <v>0</v>
      </c>
      <c r="BI11" s="21">
        <f>SUMIFS('3 Finance and additionality'!$U$20:$U$29,'3 Finance and additionality'!$Q$20:$Q$29,'HIDE-PM Calcs'!$BF11,'3 Finance and additionality'!$T$20:$T$29,'HIDE-PM Calcs'!BI$4)</f>
        <v>0</v>
      </c>
      <c r="BJ11" s="21">
        <f>SUMIFS('3 Finance and additionality'!$U$20:$U$29,'3 Finance and additionality'!$Q$20:$Q$29,'HIDE-PM Calcs'!$BF11,'3 Finance and additionality'!$T$20:$T$29,'HIDE-PM Calcs'!BJ$4)</f>
        <v>0</v>
      </c>
      <c r="BK11" s="21">
        <f>SUMIFS('3 Finance and additionality'!$U$20:$U$29,'3 Finance and additionality'!$Q$20:$Q$29,'HIDE-PM Calcs'!$BF11,'3 Finance and additionality'!$T$20:$T$29,'HIDE-PM Calcs'!BK$4)</f>
        <v>0</v>
      </c>
      <c r="BL11" s="21">
        <f>SUMIFS('3 Finance and additionality'!$U$20:$U$29,'3 Finance and additionality'!$Q$20:$Q$29,'HIDE-PM Calcs'!$BF11,'3 Finance and additionality'!$T$20:$T$29,'HIDE-PM Calcs'!BL$4)</f>
        <v>0</v>
      </c>
      <c r="BM11" s="21">
        <f>SUMIFS('3 Finance and additionality'!$U$20:$U$29,'3 Finance and additionality'!$Q$20:$Q$29,'HIDE-PM Calcs'!$BF11,'3 Finance and additionality'!$T$20:$T$29,'HIDE-PM Calcs'!BM$4)</f>
        <v>0</v>
      </c>
      <c r="BN11" s="21">
        <f>SUMIFS('3 Finance and additionality'!$U$20:$U$29,'3 Finance and additionality'!$Q$20:$Q$29,'HIDE-PM Calcs'!$BF11,'3 Finance and additionality'!$T$20:$T$29,'HIDE-PM Calcs'!BN$4)</f>
        <v>0</v>
      </c>
      <c r="BO11" s="21">
        <f>SUMIFS('3 Finance and additionality'!$U$20:$U$29,'3 Finance and additionality'!$Q$20:$Q$29,'HIDE-PM Calcs'!$BF11,'3 Finance and additionality'!$T$20:$T$29,'HIDE-PM Calcs'!BO$4)</f>
        <v>0</v>
      </c>
      <c r="BP11" s="21">
        <f>SUMIFS('3 Finance and additionality'!$U$20:$U$29,'3 Finance and additionality'!$Q$20:$Q$29,'HIDE-PM Calcs'!$BF11,'3 Finance and additionality'!$T$20:$T$29,'HIDE-PM Calcs'!BP$4)</f>
        <v>0</v>
      </c>
      <c r="BQ11" s="21">
        <f>SUMIFS('3 Finance and additionality'!$U$20:$U$29,'3 Finance and additionality'!$Q$20:$Q$29,'HIDE-PM Calcs'!$BF11,'3 Finance and additionality'!$T$20:$T$29,'HIDE-PM Calcs'!BQ$4)</f>
        <v>0</v>
      </c>
      <c r="BR11" s="21">
        <f>SUMIFS('3 Finance and additionality'!$U$20:$U$29,'3 Finance and additionality'!$Q$20:$Q$29,'HIDE-PM Calcs'!$BF11,'3 Finance and additionality'!$T$20:$T$29,'HIDE-PM Calcs'!BR$4)</f>
        <v>0</v>
      </c>
      <c r="BS11" s="21">
        <f>SUMIFS('3 Finance and additionality'!$U$20:$U$29,'3 Finance and additionality'!$Q$20:$Q$29,'HIDE-PM Calcs'!$BF11,'3 Finance and additionality'!$T$20:$T$29,'HIDE-PM Calcs'!BS$4)</f>
        <v>0</v>
      </c>
      <c r="BT11" s="21">
        <f>SUMIFS('3 Finance and additionality'!$U$20:$U$29,'3 Finance and additionality'!$Q$20:$Q$29,'HIDE-PM Calcs'!$BF11,'3 Finance and additionality'!$T$20:$T$29,'HIDE-PM Calcs'!BT$4)</f>
        <v>0</v>
      </c>
      <c r="BU11" s="21">
        <f>SUMIFS('3 Finance and additionality'!$U$20:$U$29,'3 Finance and additionality'!$Q$20:$Q$29,'HIDE-PM Calcs'!$BF11,'3 Finance and additionality'!$T$20:$T$29,'HIDE-PM Calcs'!BU$4)</f>
        <v>0</v>
      </c>
      <c r="BV11" s="21">
        <f>SUMIFS('3 Finance and additionality'!$U$20:$U$29,'3 Finance and additionality'!$Q$20:$Q$29,'HIDE-PM Calcs'!$BF11,'3 Finance and additionality'!$T$20:$T$29,'HIDE-PM Calcs'!BV$4)</f>
        <v>0</v>
      </c>
      <c r="BW11" s="7"/>
      <c r="BX11" s="8" t="e">
        <f>'3 Finance and additionality'!#REF!</f>
        <v>#REF!</v>
      </c>
      <c r="BY11" s="21">
        <v>0</v>
      </c>
      <c r="BZ11" s="21">
        <v>0</v>
      </c>
      <c r="CA11" s="21">
        <v>0</v>
      </c>
      <c r="CB11" s="21">
        <v>0</v>
      </c>
      <c r="CC11" s="21">
        <v>0</v>
      </c>
      <c r="CD11" s="21">
        <v>0</v>
      </c>
      <c r="CE11" s="21">
        <v>0</v>
      </c>
      <c r="CF11" s="21">
        <v>0</v>
      </c>
      <c r="CG11" s="21">
        <v>0</v>
      </c>
      <c r="CH11" s="21">
        <v>0</v>
      </c>
      <c r="CI11" s="21">
        <v>0</v>
      </c>
      <c r="CJ11" s="21">
        <v>0</v>
      </c>
      <c r="CK11" s="21">
        <v>0</v>
      </c>
      <c r="CL11" s="21">
        <v>0</v>
      </c>
      <c r="CM11" s="7"/>
      <c r="CN11" s="8">
        <f>'3 Finance and additionality'!W24</f>
        <v>0</v>
      </c>
      <c r="CO11" s="21">
        <f>'3 Finance and additionality'!$X24*'3 Finance and additionality'!Y24</f>
        <v>0</v>
      </c>
      <c r="CP11" s="21">
        <f>'3 Finance and additionality'!$X24*'3 Finance and additionality'!Z24</f>
        <v>0</v>
      </c>
      <c r="CQ11" s="21" t="e">
        <f>'3 Finance and additionality'!$X24*'3 Finance and additionality'!#REF!</f>
        <v>#REF!</v>
      </c>
      <c r="CR11" s="21" t="e">
        <f>'3 Finance and additionality'!$X24*'3 Finance and additionality'!#REF!</f>
        <v>#REF!</v>
      </c>
      <c r="CS11" s="21" t="e">
        <f>'3 Finance and additionality'!$X24*'3 Finance and additionality'!#REF!</f>
        <v>#REF!</v>
      </c>
      <c r="CT11" s="21" t="e">
        <f>'3 Finance and additionality'!$X24*'3 Finance and additionality'!#REF!</f>
        <v>#REF!</v>
      </c>
      <c r="CU11" s="21" t="e">
        <f>'3 Finance and additionality'!$X24*'3 Finance and additionality'!#REF!</f>
        <v>#REF!</v>
      </c>
      <c r="CV11" s="21" t="e">
        <f>'3 Finance and additionality'!$X24*'3 Finance and additionality'!#REF!</f>
        <v>#REF!</v>
      </c>
      <c r="CW11" s="21" t="e">
        <f>'3 Finance and additionality'!$X24*'3 Finance and additionality'!#REF!</f>
        <v>#REF!</v>
      </c>
      <c r="CX11" s="21" t="e">
        <f>'3 Finance and additionality'!$X24*'3 Finance and additionality'!#REF!</f>
        <v>#REF!</v>
      </c>
      <c r="CY11" s="21" t="e">
        <f>'3 Finance and additionality'!$X24*'3 Finance and additionality'!#REF!</f>
        <v>#REF!</v>
      </c>
      <c r="CZ11" s="21" t="e">
        <f>'3 Finance and additionality'!$X24*'3 Finance and additionality'!#REF!</f>
        <v>#REF!</v>
      </c>
      <c r="DA11" s="21" t="e">
        <f>'3 Finance and additionality'!$X24*'3 Finance and additionality'!#REF!</f>
        <v>#REF!</v>
      </c>
      <c r="DB11" s="21" t="e">
        <f>'3 Finance and additionality'!$X24*'3 Finance and additionality'!#REF!</f>
        <v>#REF!</v>
      </c>
      <c r="DC11" s="21" t="e">
        <f>'3 Finance and additionality'!$X24*'3 Finance and additionality'!#REF!</f>
        <v>#REF!</v>
      </c>
      <c r="DD11" s="21" t="e">
        <f>'3 Finance and additionality'!$X24*'3 Finance and additionality'!#REF!</f>
        <v>#REF!</v>
      </c>
      <c r="DE11" s="7"/>
      <c r="DF11" s="8">
        <f>'3 Finance and additionality'!AE24</f>
        <v>0</v>
      </c>
      <c r="DG11" s="21">
        <f>'3 Finance and additionality'!$AE24*'3 Finance and additionality'!AF24</f>
        <v>0</v>
      </c>
      <c r="DH11" s="21">
        <f>'3 Finance and additionality'!$AE24*'3 Finance and additionality'!AG24</f>
        <v>0</v>
      </c>
      <c r="DI11" s="21" t="e">
        <f>'3 Finance and additionality'!$AE24*'3 Finance and additionality'!#REF!</f>
        <v>#REF!</v>
      </c>
      <c r="DJ11" s="21" t="e">
        <f>'3 Finance and additionality'!$AE24*'3 Finance and additionality'!#REF!</f>
        <v>#REF!</v>
      </c>
      <c r="DK11" s="21" t="e">
        <f>'3 Finance and additionality'!$AE24*'3 Finance and additionality'!#REF!</f>
        <v>#REF!</v>
      </c>
      <c r="DL11" s="21" t="e">
        <f>'3 Finance and additionality'!$AE24*'3 Finance and additionality'!#REF!</f>
        <v>#REF!</v>
      </c>
      <c r="DM11" s="21" t="e">
        <f>'3 Finance and additionality'!$AE24*'3 Finance and additionality'!#REF!</f>
        <v>#REF!</v>
      </c>
      <c r="DN11" s="21" t="e">
        <f>'3 Finance and additionality'!$AE24*'3 Finance and additionality'!#REF!</f>
        <v>#REF!</v>
      </c>
      <c r="DO11" s="21" t="e">
        <f>'3 Finance and additionality'!$AE24*'3 Finance and additionality'!#REF!</f>
        <v>#REF!</v>
      </c>
      <c r="DP11" s="21" t="e">
        <f>'3 Finance and additionality'!$AE24*'3 Finance and additionality'!#REF!</f>
        <v>#REF!</v>
      </c>
      <c r="DQ11" s="21" t="e">
        <f>'3 Finance and additionality'!$AE24*'3 Finance and additionality'!#REF!</f>
        <v>#REF!</v>
      </c>
      <c r="DR11" s="21" t="e">
        <f>'3 Finance and additionality'!$AE24*'3 Finance and additionality'!#REF!</f>
        <v>#REF!</v>
      </c>
      <c r="DS11" s="21" t="e">
        <f>'3 Finance and additionality'!$AE24*'3 Finance and additionality'!#REF!</f>
        <v>#REF!</v>
      </c>
      <c r="DT11" s="21" t="e">
        <f>'3 Finance and additionality'!$AE24*'3 Finance and additionality'!#REF!</f>
        <v>#REF!</v>
      </c>
      <c r="DU11" s="21" t="e">
        <f>'3 Finance and additionality'!$AE24*'3 Finance and additionality'!#REF!</f>
        <v>#REF!</v>
      </c>
      <c r="DV11" s="21" t="e">
        <f>'3 Finance and additionality'!$AE24*'3 Finance and additionality'!#REF!</f>
        <v>#REF!</v>
      </c>
      <c r="DW11" s="7"/>
    </row>
    <row r="12" spans="1:127" ht="15.4" x14ac:dyDescent="0.45">
      <c r="A12" s="6"/>
      <c r="B12" s="8" t="str">
        <f>'3 Finance and additionality'!$C25</f>
        <v>[Enter name, position, grade or role]</v>
      </c>
      <c r="C12" s="21">
        <f>'3 Finance and additionality'!$D25*'3 Finance and additionality'!F25</f>
        <v>0</v>
      </c>
      <c r="D12" s="21">
        <f>'3 Finance and additionality'!$D25*'3 Finance and additionality'!G25</f>
        <v>0</v>
      </c>
      <c r="E12" s="21" t="e">
        <f>'3 Finance and additionality'!$D25*'3 Finance and additionality'!#REF!</f>
        <v>#REF!</v>
      </c>
      <c r="F12" s="21" t="e">
        <f>'3 Finance and additionality'!$D25*'3 Finance and additionality'!#REF!</f>
        <v>#REF!</v>
      </c>
      <c r="G12" s="21" t="e">
        <f>'3 Finance and additionality'!$D25*'3 Finance and additionality'!#REF!</f>
        <v>#REF!</v>
      </c>
      <c r="H12" s="21" t="e">
        <f>'3 Finance and additionality'!$D25*'3 Finance and additionality'!#REF!</f>
        <v>#REF!</v>
      </c>
      <c r="I12" s="21" t="e">
        <f>'3 Finance and additionality'!$D25*'3 Finance and additionality'!#REF!</f>
        <v>#REF!</v>
      </c>
      <c r="J12" s="21" t="e">
        <f>'3 Finance and additionality'!$D25*'3 Finance and additionality'!#REF!</f>
        <v>#REF!</v>
      </c>
      <c r="K12" s="21" t="e">
        <f>'3 Finance and additionality'!$D25*'3 Finance and additionality'!#REF!</f>
        <v>#REF!</v>
      </c>
      <c r="L12" s="21" t="e">
        <f>'3 Finance and additionality'!$D25*'3 Finance and additionality'!#REF!</f>
        <v>#REF!</v>
      </c>
      <c r="M12" s="21" t="e">
        <f>'3 Finance and additionality'!$D25*'3 Finance and additionality'!#REF!</f>
        <v>#REF!</v>
      </c>
      <c r="N12" s="21" t="e">
        <f>'3 Finance and additionality'!$D25*'3 Finance and additionality'!#REF!</f>
        <v>#REF!</v>
      </c>
      <c r="O12" s="21" t="e">
        <f>'3 Finance and additionality'!$D25*'3 Finance and additionality'!#REF!</f>
        <v>#REF!</v>
      </c>
      <c r="P12" s="21" t="e">
        <f>'3 Finance and additionality'!$D25*'3 Finance and additionality'!#REF!</f>
        <v>#REF!</v>
      </c>
      <c r="Q12" s="21" t="e">
        <f>'3 Finance and additionality'!$D25*'3 Finance and additionality'!#REF!</f>
        <v>#REF!</v>
      </c>
      <c r="R12" s="21" t="e">
        <f>'3 Finance and additionality'!$D25*'3 Finance and additionality'!#REF!</f>
        <v>#REF!</v>
      </c>
      <c r="S12" s="7"/>
      <c r="T12" s="7"/>
      <c r="U12" s="20" t="str">
        <f>'3 Finance and additionality'!$C25</f>
        <v>[Enter name, position, grade or role]</v>
      </c>
      <c r="V12" s="21">
        <f>C12*'3 Finance and additionality'!$E25</f>
        <v>0</v>
      </c>
      <c r="W12" s="21">
        <f>D12*'3 Finance and additionality'!$E25</f>
        <v>0</v>
      </c>
      <c r="X12" s="21" t="e">
        <f>E12*'3 Finance and additionality'!$E25</f>
        <v>#REF!</v>
      </c>
      <c r="Y12" s="21" t="e">
        <f>F12*'3 Finance and additionality'!$E25</f>
        <v>#REF!</v>
      </c>
      <c r="Z12" s="21" t="e">
        <f>G12*'3 Finance and additionality'!$E25</f>
        <v>#REF!</v>
      </c>
      <c r="AA12" s="21" t="e">
        <f>H12*'3 Finance and additionality'!$E25</f>
        <v>#REF!</v>
      </c>
      <c r="AB12" s="21" t="e">
        <f>I12*'3 Finance and additionality'!$E25</f>
        <v>#REF!</v>
      </c>
      <c r="AC12" s="21" t="e">
        <f>J12*'3 Finance and additionality'!$E25</f>
        <v>#REF!</v>
      </c>
      <c r="AD12" s="21" t="e">
        <f>K12*'3 Finance and additionality'!$E25</f>
        <v>#REF!</v>
      </c>
      <c r="AE12" s="21" t="e">
        <f>L12*'3 Finance and additionality'!$E25</f>
        <v>#REF!</v>
      </c>
      <c r="AF12" s="21" t="e">
        <f>M12*'3 Finance and additionality'!$E25</f>
        <v>#REF!</v>
      </c>
      <c r="AG12" s="21" t="e">
        <f>N12*'3 Finance and additionality'!$E25</f>
        <v>#REF!</v>
      </c>
      <c r="AH12" s="21" t="e">
        <f>O12*'3 Finance and additionality'!$E25</f>
        <v>#REF!</v>
      </c>
      <c r="AI12" s="21" t="e">
        <f>P12*'3 Finance and additionality'!$E25</f>
        <v>#REF!</v>
      </c>
      <c r="AJ12" s="21" t="e">
        <f>Q12*'3 Finance and additionality'!$E25</f>
        <v>#REF!</v>
      </c>
      <c r="AK12" s="21" t="e">
        <f>R12*'3 Finance and additionality'!$E25</f>
        <v>#REF!</v>
      </c>
      <c r="AL12" s="7"/>
      <c r="AM12" s="7"/>
      <c r="AN12" s="8">
        <f>'3 Finance and additionality'!K25</f>
        <v>0</v>
      </c>
      <c r="AO12" s="21">
        <f>'3 Finance and additionality'!L25*'3 Finance and additionality'!M25</f>
        <v>0</v>
      </c>
      <c r="AP12" s="21">
        <f>'3 Finance and additionality'!M25*'3 Finance and additionality'!N25</f>
        <v>0</v>
      </c>
      <c r="AQ12" s="21" t="e">
        <f>'3 Finance and additionality'!N25*'3 Finance and additionality'!#REF!</f>
        <v>#REF!</v>
      </c>
      <c r="AR12" s="21" t="e">
        <f>'3 Finance and additionality'!#REF!*'3 Finance and additionality'!#REF!</f>
        <v>#REF!</v>
      </c>
      <c r="AS12" s="21" t="e">
        <f>'3 Finance and additionality'!#REF!*'3 Finance and additionality'!#REF!</f>
        <v>#REF!</v>
      </c>
      <c r="AT12" s="21" t="e">
        <f>'3 Finance and additionality'!#REF!*'3 Finance and additionality'!#REF!</f>
        <v>#REF!</v>
      </c>
      <c r="AU12" s="21" t="e">
        <f>'3 Finance and additionality'!#REF!*'3 Finance and additionality'!#REF!</f>
        <v>#REF!</v>
      </c>
      <c r="AV12" s="21" t="e">
        <f>'3 Finance and additionality'!#REF!*'3 Finance and additionality'!#REF!</f>
        <v>#REF!</v>
      </c>
      <c r="AW12" s="21" t="e">
        <f>'3 Finance and additionality'!#REF!*'3 Finance and additionality'!#REF!</f>
        <v>#REF!</v>
      </c>
      <c r="AX12" s="21" t="e">
        <f>'3 Finance and additionality'!#REF!*'3 Finance and additionality'!#REF!</f>
        <v>#REF!</v>
      </c>
      <c r="AY12" s="21" t="e">
        <f>'3 Finance and additionality'!#REF!*'3 Finance and additionality'!#REF!</f>
        <v>#REF!</v>
      </c>
      <c r="AZ12" s="21" t="e">
        <f>'3 Finance and additionality'!#REF!*'3 Finance and additionality'!#REF!</f>
        <v>#REF!</v>
      </c>
      <c r="BA12" s="21" t="e">
        <f>'3 Finance and additionality'!#REF!*'3 Finance and additionality'!#REF!</f>
        <v>#REF!</v>
      </c>
      <c r="BB12" s="21" t="e">
        <f>'3 Finance and additionality'!#REF!*'3 Finance and additionality'!#REF!</f>
        <v>#REF!</v>
      </c>
      <c r="BC12" s="21" t="e">
        <f>'3 Finance and additionality'!#REF!*'3 Finance and additionality'!#REF!</f>
        <v>#REF!</v>
      </c>
      <c r="BD12" s="21" t="e">
        <f>'3 Finance and additionality'!#REF!*'3 Finance and additionality'!#REF!</f>
        <v>#REF!</v>
      </c>
      <c r="BE12" s="7"/>
      <c r="BF12" s="8">
        <f>'3 Finance and additionality'!Q25</f>
        <v>0</v>
      </c>
      <c r="BG12" s="21">
        <f>SUMIFS('3 Finance and additionality'!$U$20:$U$29,'3 Finance and additionality'!$Q$20:$Q$29,'HIDE-PM Calcs'!$BF12,'3 Finance and additionality'!$T$20:$T$29,'HIDE-PM Calcs'!BG$4)</f>
        <v>0</v>
      </c>
      <c r="BH12" s="21">
        <f>SUMIFS('3 Finance and additionality'!$U$20:$U$29,'3 Finance and additionality'!$Q$20:$Q$29,'HIDE-PM Calcs'!$BF12,'3 Finance and additionality'!$T$20:$T$29,'HIDE-PM Calcs'!BH$4)</f>
        <v>0</v>
      </c>
      <c r="BI12" s="21">
        <f>SUMIFS('3 Finance and additionality'!$U$20:$U$29,'3 Finance and additionality'!$Q$20:$Q$29,'HIDE-PM Calcs'!$BF12,'3 Finance and additionality'!$T$20:$T$29,'HIDE-PM Calcs'!BI$4)</f>
        <v>0</v>
      </c>
      <c r="BJ12" s="21">
        <f>SUMIFS('3 Finance and additionality'!$U$20:$U$29,'3 Finance and additionality'!$Q$20:$Q$29,'HIDE-PM Calcs'!$BF12,'3 Finance and additionality'!$T$20:$T$29,'HIDE-PM Calcs'!BJ$4)</f>
        <v>0</v>
      </c>
      <c r="BK12" s="21">
        <f>SUMIFS('3 Finance and additionality'!$U$20:$U$29,'3 Finance and additionality'!$Q$20:$Q$29,'HIDE-PM Calcs'!$BF12,'3 Finance and additionality'!$T$20:$T$29,'HIDE-PM Calcs'!BK$4)</f>
        <v>0</v>
      </c>
      <c r="BL12" s="21">
        <f>SUMIFS('3 Finance and additionality'!$U$20:$U$29,'3 Finance and additionality'!$Q$20:$Q$29,'HIDE-PM Calcs'!$BF12,'3 Finance and additionality'!$T$20:$T$29,'HIDE-PM Calcs'!BL$4)</f>
        <v>0</v>
      </c>
      <c r="BM12" s="21">
        <f>SUMIFS('3 Finance and additionality'!$U$20:$U$29,'3 Finance and additionality'!$Q$20:$Q$29,'HIDE-PM Calcs'!$BF12,'3 Finance and additionality'!$T$20:$T$29,'HIDE-PM Calcs'!BM$4)</f>
        <v>0</v>
      </c>
      <c r="BN12" s="21">
        <f>SUMIFS('3 Finance and additionality'!$U$20:$U$29,'3 Finance and additionality'!$Q$20:$Q$29,'HIDE-PM Calcs'!$BF12,'3 Finance and additionality'!$T$20:$T$29,'HIDE-PM Calcs'!BN$4)</f>
        <v>0</v>
      </c>
      <c r="BO12" s="21">
        <f>SUMIFS('3 Finance and additionality'!$U$20:$U$29,'3 Finance and additionality'!$Q$20:$Q$29,'HIDE-PM Calcs'!$BF12,'3 Finance and additionality'!$T$20:$T$29,'HIDE-PM Calcs'!BO$4)</f>
        <v>0</v>
      </c>
      <c r="BP12" s="21">
        <f>SUMIFS('3 Finance and additionality'!$U$20:$U$29,'3 Finance and additionality'!$Q$20:$Q$29,'HIDE-PM Calcs'!$BF12,'3 Finance and additionality'!$T$20:$T$29,'HIDE-PM Calcs'!BP$4)</f>
        <v>0</v>
      </c>
      <c r="BQ12" s="21">
        <f>SUMIFS('3 Finance and additionality'!$U$20:$U$29,'3 Finance and additionality'!$Q$20:$Q$29,'HIDE-PM Calcs'!$BF12,'3 Finance and additionality'!$T$20:$T$29,'HIDE-PM Calcs'!BQ$4)</f>
        <v>0</v>
      </c>
      <c r="BR12" s="21">
        <f>SUMIFS('3 Finance and additionality'!$U$20:$U$29,'3 Finance and additionality'!$Q$20:$Q$29,'HIDE-PM Calcs'!$BF12,'3 Finance and additionality'!$T$20:$T$29,'HIDE-PM Calcs'!BR$4)</f>
        <v>0</v>
      </c>
      <c r="BS12" s="21">
        <f>SUMIFS('3 Finance and additionality'!$U$20:$U$29,'3 Finance and additionality'!$Q$20:$Q$29,'HIDE-PM Calcs'!$BF12,'3 Finance and additionality'!$T$20:$T$29,'HIDE-PM Calcs'!BS$4)</f>
        <v>0</v>
      </c>
      <c r="BT12" s="21">
        <f>SUMIFS('3 Finance and additionality'!$U$20:$U$29,'3 Finance and additionality'!$Q$20:$Q$29,'HIDE-PM Calcs'!$BF12,'3 Finance and additionality'!$T$20:$T$29,'HIDE-PM Calcs'!BT$4)</f>
        <v>0</v>
      </c>
      <c r="BU12" s="21">
        <f>SUMIFS('3 Finance and additionality'!$U$20:$U$29,'3 Finance and additionality'!$Q$20:$Q$29,'HIDE-PM Calcs'!$BF12,'3 Finance and additionality'!$T$20:$T$29,'HIDE-PM Calcs'!BU$4)</f>
        <v>0</v>
      </c>
      <c r="BV12" s="21">
        <f>SUMIFS('3 Finance and additionality'!$U$20:$U$29,'3 Finance and additionality'!$Q$20:$Q$29,'HIDE-PM Calcs'!$BF12,'3 Finance and additionality'!$T$20:$T$29,'HIDE-PM Calcs'!BV$4)</f>
        <v>0</v>
      </c>
      <c r="BW12" s="7"/>
      <c r="BX12" s="8" t="e">
        <f>'3 Finance and additionality'!#REF!</f>
        <v>#REF!</v>
      </c>
      <c r="BY12" s="21">
        <v>0</v>
      </c>
      <c r="BZ12" s="21">
        <v>0</v>
      </c>
      <c r="CA12" s="21">
        <v>0</v>
      </c>
      <c r="CB12" s="21">
        <v>0</v>
      </c>
      <c r="CC12" s="21">
        <v>0</v>
      </c>
      <c r="CD12" s="21">
        <v>0</v>
      </c>
      <c r="CE12" s="21">
        <v>0</v>
      </c>
      <c r="CF12" s="21">
        <v>0</v>
      </c>
      <c r="CG12" s="21">
        <v>0</v>
      </c>
      <c r="CH12" s="21">
        <v>0</v>
      </c>
      <c r="CI12" s="21">
        <v>0</v>
      </c>
      <c r="CJ12" s="21">
        <v>0</v>
      </c>
      <c r="CK12" s="21">
        <v>0</v>
      </c>
      <c r="CL12" s="21">
        <v>0</v>
      </c>
      <c r="CM12" s="7"/>
      <c r="CN12" s="8">
        <f>'3 Finance and additionality'!W25</f>
        <v>0</v>
      </c>
      <c r="CO12" s="21">
        <f>'3 Finance and additionality'!$X25*'3 Finance and additionality'!Y25</f>
        <v>0</v>
      </c>
      <c r="CP12" s="21">
        <f>'3 Finance and additionality'!$X25*'3 Finance and additionality'!Z25</f>
        <v>0</v>
      </c>
      <c r="CQ12" s="21" t="e">
        <f>'3 Finance and additionality'!$X25*'3 Finance and additionality'!#REF!</f>
        <v>#REF!</v>
      </c>
      <c r="CR12" s="21" t="e">
        <f>'3 Finance and additionality'!$X25*'3 Finance and additionality'!#REF!</f>
        <v>#REF!</v>
      </c>
      <c r="CS12" s="21" t="e">
        <f>'3 Finance and additionality'!$X25*'3 Finance and additionality'!#REF!</f>
        <v>#REF!</v>
      </c>
      <c r="CT12" s="21" t="e">
        <f>'3 Finance and additionality'!$X25*'3 Finance and additionality'!#REF!</f>
        <v>#REF!</v>
      </c>
      <c r="CU12" s="21" t="e">
        <f>'3 Finance and additionality'!$X25*'3 Finance and additionality'!#REF!</f>
        <v>#REF!</v>
      </c>
      <c r="CV12" s="21" t="e">
        <f>'3 Finance and additionality'!$X25*'3 Finance and additionality'!#REF!</f>
        <v>#REF!</v>
      </c>
      <c r="CW12" s="21" t="e">
        <f>'3 Finance and additionality'!$X25*'3 Finance and additionality'!#REF!</f>
        <v>#REF!</v>
      </c>
      <c r="CX12" s="21" t="e">
        <f>'3 Finance and additionality'!$X25*'3 Finance and additionality'!#REF!</f>
        <v>#REF!</v>
      </c>
      <c r="CY12" s="21" t="e">
        <f>'3 Finance and additionality'!$X25*'3 Finance and additionality'!#REF!</f>
        <v>#REF!</v>
      </c>
      <c r="CZ12" s="21" t="e">
        <f>'3 Finance and additionality'!$X25*'3 Finance and additionality'!#REF!</f>
        <v>#REF!</v>
      </c>
      <c r="DA12" s="21" t="e">
        <f>'3 Finance and additionality'!$X25*'3 Finance and additionality'!#REF!</f>
        <v>#REF!</v>
      </c>
      <c r="DB12" s="21" t="e">
        <f>'3 Finance and additionality'!$X25*'3 Finance and additionality'!#REF!</f>
        <v>#REF!</v>
      </c>
      <c r="DC12" s="21" t="e">
        <f>'3 Finance and additionality'!$X25*'3 Finance and additionality'!#REF!</f>
        <v>#REF!</v>
      </c>
      <c r="DD12" s="21" t="e">
        <f>'3 Finance and additionality'!$X25*'3 Finance and additionality'!#REF!</f>
        <v>#REF!</v>
      </c>
      <c r="DE12" s="7"/>
      <c r="DF12" s="8">
        <f>'3 Finance and additionality'!AE25</f>
        <v>0</v>
      </c>
      <c r="DG12" s="21">
        <f>'3 Finance and additionality'!$AE25*'3 Finance and additionality'!AF25</f>
        <v>0</v>
      </c>
      <c r="DH12" s="21">
        <f>'3 Finance and additionality'!$AE25*'3 Finance and additionality'!AG25</f>
        <v>0</v>
      </c>
      <c r="DI12" s="21" t="e">
        <f>'3 Finance and additionality'!$AE25*'3 Finance and additionality'!#REF!</f>
        <v>#REF!</v>
      </c>
      <c r="DJ12" s="21" t="e">
        <f>'3 Finance and additionality'!$AE25*'3 Finance and additionality'!#REF!</f>
        <v>#REF!</v>
      </c>
      <c r="DK12" s="21" t="e">
        <f>'3 Finance and additionality'!$AE25*'3 Finance and additionality'!#REF!</f>
        <v>#REF!</v>
      </c>
      <c r="DL12" s="21" t="e">
        <f>'3 Finance and additionality'!$AE25*'3 Finance and additionality'!#REF!</f>
        <v>#REF!</v>
      </c>
      <c r="DM12" s="21" t="e">
        <f>'3 Finance and additionality'!$AE25*'3 Finance and additionality'!#REF!</f>
        <v>#REF!</v>
      </c>
      <c r="DN12" s="21" t="e">
        <f>'3 Finance and additionality'!$AE25*'3 Finance and additionality'!#REF!</f>
        <v>#REF!</v>
      </c>
      <c r="DO12" s="21" t="e">
        <f>'3 Finance and additionality'!$AE25*'3 Finance and additionality'!#REF!</f>
        <v>#REF!</v>
      </c>
      <c r="DP12" s="21" t="e">
        <f>'3 Finance and additionality'!$AE25*'3 Finance and additionality'!#REF!</f>
        <v>#REF!</v>
      </c>
      <c r="DQ12" s="21" t="e">
        <f>'3 Finance and additionality'!$AE25*'3 Finance and additionality'!#REF!</f>
        <v>#REF!</v>
      </c>
      <c r="DR12" s="21" t="e">
        <f>'3 Finance and additionality'!$AE25*'3 Finance and additionality'!#REF!</f>
        <v>#REF!</v>
      </c>
      <c r="DS12" s="21" t="e">
        <f>'3 Finance and additionality'!$AE25*'3 Finance and additionality'!#REF!</f>
        <v>#REF!</v>
      </c>
      <c r="DT12" s="21" t="e">
        <f>'3 Finance and additionality'!$AE25*'3 Finance and additionality'!#REF!</f>
        <v>#REF!</v>
      </c>
      <c r="DU12" s="21" t="e">
        <f>'3 Finance and additionality'!$AE25*'3 Finance and additionality'!#REF!</f>
        <v>#REF!</v>
      </c>
      <c r="DV12" s="21" t="e">
        <f>'3 Finance and additionality'!$AE25*'3 Finance and additionality'!#REF!</f>
        <v>#REF!</v>
      </c>
      <c r="DW12" s="7"/>
    </row>
    <row r="13" spans="1:127" ht="15.4" x14ac:dyDescent="0.45">
      <c r="A13" s="6"/>
      <c r="B13" s="8" t="str">
        <f>'3 Finance and additionality'!$C26</f>
        <v>[Enter name, position, grade or role]</v>
      </c>
      <c r="C13" s="21">
        <f>'3 Finance and additionality'!$D26*'3 Finance and additionality'!F26</f>
        <v>0</v>
      </c>
      <c r="D13" s="21">
        <f>'3 Finance and additionality'!$D26*'3 Finance and additionality'!G26</f>
        <v>0</v>
      </c>
      <c r="E13" s="21" t="e">
        <f>'3 Finance and additionality'!$D26*'3 Finance and additionality'!#REF!</f>
        <v>#REF!</v>
      </c>
      <c r="F13" s="21" t="e">
        <f>'3 Finance and additionality'!$D26*'3 Finance and additionality'!#REF!</f>
        <v>#REF!</v>
      </c>
      <c r="G13" s="21" t="e">
        <f>'3 Finance and additionality'!$D26*'3 Finance and additionality'!#REF!</f>
        <v>#REF!</v>
      </c>
      <c r="H13" s="21" t="e">
        <f>'3 Finance and additionality'!$D26*'3 Finance and additionality'!#REF!</f>
        <v>#REF!</v>
      </c>
      <c r="I13" s="21" t="e">
        <f>'3 Finance and additionality'!$D26*'3 Finance and additionality'!#REF!</f>
        <v>#REF!</v>
      </c>
      <c r="J13" s="21" t="e">
        <f>'3 Finance and additionality'!$D26*'3 Finance and additionality'!#REF!</f>
        <v>#REF!</v>
      </c>
      <c r="K13" s="21" t="e">
        <f>'3 Finance and additionality'!$D26*'3 Finance and additionality'!#REF!</f>
        <v>#REF!</v>
      </c>
      <c r="L13" s="21" t="e">
        <f>'3 Finance and additionality'!$D26*'3 Finance and additionality'!#REF!</f>
        <v>#REF!</v>
      </c>
      <c r="M13" s="21" t="e">
        <f>'3 Finance and additionality'!$D26*'3 Finance and additionality'!#REF!</f>
        <v>#REF!</v>
      </c>
      <c r="N13" s="21" t="e">
        <f>'3 Finance and additionality'!$D26*'3 Finance and additionality'!#REF!</f>
        <v>#REF!</v>
      </c>
      <c r="O13" s="21" t="e">
        <f>'3 Finance and additionality'!$D26*'3 Finance and additionality'!#REF!</f>
        <v>#REF!</v>
      </c>
      <c r="P13" s="21" t="e">
        <f>'3 Finance and additionality'!$D26*'3 Finance and additionality'!#REF!</f>
        <v>#REF!</v>
      </c>
      <c r="Q13" s="21" t="e">
        <f>'3 Finance and additionality'!$D26*'3 Finance and additionality'!#REF!</f>
        <v>#REF!</v>
      </c>
      <c r="R13" s="21" t="e">
        <f>'3 Finance and additionality'!$D26*'3 Finance and additionality'!#REF!</f>
        <v>#REF!</v>
      </c>
      <c r="S13" s="7"/>
      <c r="T13" s="7"/>
      <c r="U13" s="20" t="str">
        <f>'3 Finance and additionality'!$C26</f>
        <v>[Enter name, position, grade or role]</v>
      </c>
      <c r="V13" s="21">
        <f>C13*'3 Finance and additionality'!$E26</f>
        <v>0</v>
      </c>
      <c r="W13" s="21">
        <f>D13*'3 Finance and additionality'!$E26</f>
        <v>0</v>
      </c>
      <c r="X13" s="21" t="e">
        <f>E13*'3 Finance and additionality'!$E26</f>
        <v>#REF!</v>
      </c>
      <c r="Y13" s="21" t="e">
        <f>F13*'3 Finance and additionality'!$E26</f>
        <v>#REF!</v>
      </c>
      <c r="Z13" s="21" t="e">
        <f>G13*'3 Finance and additionality'!$E26</f>
        <v>#REF!</v>
      </c>
      <c r="AA13" s="21" t="e">
        <f>H13*'3 Finance and additionality'!$E26</f>
        <v>#REF!</v>
      </c>
      <c r="AB13" s="21" t="e">
        <f>I13*'3 Finance and additionality'!$E26</f>
        <v>#REF!</v>
      </c>
      <c r="AC13" s="21" t="e">
        <f>J13*'3 Finance and additionality'!$E26</f>
        <v>#REF!</v>
      </c>
      <c r="AD13" s="21" t="e">
        <f>K13*'3 Finance and additionality'!$E26</f>
        <v>#REF!</v>
      </c>
      <c r="AE13" s="21" t="e">
        <f>L13*'3 Finance and additionality'!$E26</f>
        <v>#REF!</v>
      </c>
      <c r="AF13" s="21" t="e">
        <f>M13*'3 Finance and additionality'!$E26</f>
        <v>#REF!</v>
      </c>
      <c r="AG13" s="21" t="e">
        <f>N13*'3 Finance and additionality'!$E26</f>
        <v>#REF!</v>
      </c>
      <c r="AH13" s="21" t="e">
        <f>O13*'3 Finance and additionality'!$E26</f>
        <v>#REF!</v>
      </c>
      <c r="AI13" s="21" t="e">
        <f>P13*'3 Finance and additionality'!$E26</f>
        <v>#REF!</v>
      </c>
      <c r="AJ13" s="21" t="e">
        <f>Q13*'3 Finance and additionality'!$E26</f>
        <v>#REF!</v>
      </c>
      <c r="AK13" s="21" t="e">
        <f>R13*'3 Finance and additionality'!$E26</f>
        <v>#REF!</v>
      </c>
      <c r="AL13" s="7"/>
      <c r="AM13" s="7"/>
      <c r="AN13" s="8">
        <f>'3 Finance and additionality'!K26</f>
        <v>0</v>
      </c>
      <c r="AO13" s="21">
        <f>'3 Finance and additionality'!L26*'3 Finance and additionality'!M26</f>
        <v>0</v>
      </c>
      <c r="AP13" s="21">
        <f>'3 Finance and additionality'!M26*'3 Finance and additionality'!N26</f>
        <v>0</v>
      </c>
      <c r="AQ13" s="21" t="e">
        <f>'3 Finance and additionality'!N26*'3 Finance and additionality'!#REF!</f>
        <v>#REF!</v>
      </c>
      <c r="AR13" s="21" t="e">
        <f>'3 Finance and additionality'!#REF!*'3 Finance and additionality'!#REF!</f>
        <v>#REF!</v>
      </c>
      <c r="AS13" s="21" t="e">
        <f>'3 Finance and additionality'!#REF!*'3 Finance and additionality'!#REF!</f>
        <v>#REF!</v>
      </c>
      <c r="AT13" s="21" t="e">
        <f>'3 Finance and additionality'!#REF!*'3 Finance and additionality'!#REF!</f>
        <v>#REF!</v>
      </c>
      <c r="AU13" s="21" t="e">
        <f>'3 Finance and additionality'!#REF!*'3 Finance and additionality'!#REF!</f>
        <v>#REF!</v>
      </c>
      <c r="AV13" s="21" t="e">
        <f>'3 Finance and additionality'!#REF!*'3 Finance and additionality'!#REF!</f>
        <v>#REF!</v>
      </c>
      <c r="AW13" s="21" t="e">
        <f>'3 Finance and additionality'!#REF!*'3 Finance and additionality'!#REF!</f>
        <v>#REF!</v>
      </c>
      <c r="AX13" s="21" t="e">
        <f>'3 Finance and additionality'!#REF!*'3 Finance and additionality'!#REF!</f>
        <v>#REF!</v>
      </c>
      <c r="AY13" s="21" t="e">
        <f>'3 Finance and additionality'!#REF!*'3 Finance and additionality'!#REF!</f>
        <v>#REF!</v>
      </c>
      <c r="AZ13" s="21" t="e">
        <f>'3 Finance and additionality'!#REF!*'3 Finance and additionality'!#REF!</f>
        <v>#REF!</v>
      </c>
      <c r="BA13" s="21" t="e">
        <f>'3 Finance and additionality'!#REF!*'3 Finance and additionality'!#REF!</f>
        <v>#REF!</v>
      </c>
      <c r="BB13" s="21" t="e">
        <f>'3 Finance and additionality'!#REF!*'3 Finance and additionality'!#REF!</f>
        <v>#REF!</v>
      </c>
      <c r="BC13" s="21" t="e">
        <f>'3 Finance and additionality'!#REF!*'3 Finance and additionality'!#REF!</f>
        <v>#REF!</v>
      </c>
      <c r="BD13" s="21" t="e">
        <f>'3 Finance and additionality'!#REF!*'3 Finance and additionality'!#REF!</f>
        <v>#REF!</v>
      </c>
      <c r="BE13" s="7"/>
      <c r="BF13" s="8">
        <f>'3 Finance and additionality'!Q26</f>
        <v>0</v>
      </c>
      <c r="BG13" s="21">
        <f>SUMIFS('3 Finance and additionality'!$U$20:$U$29,'3 Finance and additionality'!$Q$20:$Q$29,'HIDE-PM Calcs'!$BF13,'3 Finance and additionality'!$T$20:$T$29,'HIDE-PM Calcs'!BG$4)</f>
        <v>0</v>
      </c>
      <c r="BH13" s="21">
        <f>SUMIFS('3 Finance and additionality'!$U$20:$U$29,'3 Finance and additionality'!$Q$20:$Q$29,'HIDE-PM Calcs'!$BF13,'3 Finance and additionality'!$T$20:$T$29,'HIDE-PM Calcs'!BH$4)</f>
        <v>0</v>
      </c>
      <c r="BI13" s="21">
        <f>SUMIFS('3 Finance and additionality'!$U$20:$U$29,'3 Finance and additionality'!$Q$20:$Q$29,'HIDE-PM Calcs'!$BF13,'3 Finance and additionality'!$T$20:$T$29,'HIDE-PM Calcs'!BI$4)</f>
        <v>0</v>
      </c>
      <c r="BJ13" s="21">
        <f>SUMIFS('3 Finance and additionality'!$U$20:$U$29,'3 Finance and additionality'!$Q$20:$Q$29,'HIDE-PM Calcs'!$BF13,'3 Finance and additionality'!$T$20:$T$29,'HIDE-PM Calcs'!BJ$4)</f>
        <v>0</v>
      </c>
      <c r="BK13" s="21">
        <f>SUMIFS('3 Finance and additionality'!$U$20:$U$29,'3 Finance and additionality'!$Q$20:$Q$29,'HIDE-PM Calcs'!$BF13,'3 Finance and additionality'!$T$20:$T$29,'HIDE-PM Calcs'!BK$4)</f>
        <v>0</v>
      </c>
      <c r="BL13" s="21">
        <f>SUMIFS('3 Finance and additionality'!$U$20:$U$29,'3 Finance and additionality'!$Q$20:$Q$29,'HIDE-PM Calcs'!$BF13,'3 Finance and additionality'!$T$20:$T$29,'HIDE-PM Calcs'!BL$4)</f>
        <v>0</v>
      </c>
      <c r="BM13" s="21">
        <f>SUMIFS('3 Finance and additionality'!$U$20:$U$29,'3 Finance and additionality'!$Q$20:$Q$29,'HIDE-PM Calcs'!$BF13,'3 Finance and additionality'!$T$20:$T$29,'HIDE-PM Calcs'!BM$4)</f>
        <v>0</v>
      </c>
      <c r="BN13" s="21">
        <f>SUMIFS('3 Finance and additionality'!$U$20:$U$29,'3 Finance and additionality'!$Q$20:$Q$29,'HIDE-PM Calcs'!$BF13,'3 Finance and additionality'!$T$20:$T$29,'HIDE-PM Calcs'!BN$4)</f>
        <v>0</v>
      </c>
      <c r="BO13" s="21">
        <f>SUMIFS('3 Finance and additionality'!$U$20:$U$29,'3 Finance and additionality'!$Q$20:$Q$29,'HIDE-PM Calcs'!$BF13,'3 Finance and additionality'!$T$20:$T$29,'HIDE-PM Calcs'!BO$4)</f>
        <v>0</v>
      </c>
      <c r="BP13" s="21">
        <f>SUMIFS('3 Finance and additionality'!$U$20:$U$29,'3 Finance and additionality'!$Q$20:$Q$29,'HIDE-PM Calcs'!$BF13,'3 Finance and additionality'!$T$20:$T$29,'HIDE-PM Calcs'!BP$4)</f>
        <v>0</v>
      </c>
      <c r="BQ13" s="21">
        <f>SUMIFS('3 Finance and additionality'!$U$20:$U$29,'3 Finance and additionality'!$Q$20:$Q$29,'HIDE-PM Calcs'!$BF13,'3 Finance and additionality'!$T$20:$T$29,'HIDE-PM Calcs'!BQ$4)</f>
        <v>0</v>
      </c>
      <c r="BR13" s="21">
        <f>SUMIFS('3 Finance and additionality'!$U$20:$U$29,'3 Finance and additionality'!$Q$20:$Q$29,'HIDE-PM Calcs'!$BF13,'3 Finance and additionality'!$T$20:$T$29,'HIDE-PM Calcs'!BR$4)</f>
        <v>0</v>
      </c>
      <c r="BS13" s="21">
        <f>SUMIFS('3 Finance and additionality'!$U$20:$U$29,'3 Finance and additionality'!$Q$20:$Q$29,'HIDE-PM Calcs'!$BF13,'3 Finance and additionality'!$T$20:$T$29,'HIDE-PM Calcs'!BS$4)</f>
        <v>0</v>
      </c>
      <c r="BT13" s="21">
        <f>SUMIFS('3 Finance and additionality'!$U$20:$U$29,'3 Finance and additionality'!$Q$20:$Q$29,'HIDE-PM Calcs'!$BF13,'3 Finance and additionality'!$T$20:$T$29,'HIDE-PM Calcs'!BT$4)</f>
        <v>0</v>
      </c>
      <c r="BU13" s="21">
        <f>SUMIFS('3 Finance and additionality'!$U$20:$U$29,'3 Finance and additionality'!$Q$20:$Q$29,'HIDE-PM Calcs'!$BF13,'3 Finance and additionality'!$T$20:$T$29,'HIDE-PM Calcs'!BU$4)</f>
        <v>0</v>
      </c>
      <c r="BV13" s="21">
        <f>SUMIFS('3 Finance and additionality'!$U$20:$U$29,'3 Finance and additionality'!$Q$20:$Q$29,'HIDE-PM Calcs'!$BF13,'3 Finance and additionality'!$T$20:$T$29,'HIDE-PM Calcs'!BV$4)</f>
        <v>0</v>
      </c>
      <c r="BW13" s="7"/>
      <c r="BX13" s="8" t="e">
        <f>'3 Finance and additionality'!#REF!</f>
        <v>#REF!</v>
      </c>
      <c r="BY13" s="21">
        <v>0</v>
      </c>
      <c r="BZ13" s="21">
        <v>0</v>
      </c>
      <c r="CA13" s="21">
        <v>0</v>
      </c>
      <c r="CB13" s="21">
        <v>0</v>
      </c>
      <c r="CC13" s="21">
        <v>0</v>
      </c>
      <c r="CD13" s="21">
        <v>0</v>
      </c>
      <c r="CE13" s="21">
        <v>0</v>
      </c>
      <c r="CF13" s="21">
        <v>0</v>
      </c>
      <c r="CG13" s="21">
        <v>0</v>
      </c>
      <c r="CH13" s="21">
        <v>0</v>
      </c>
      <c r="CI13" s="21">
        <v>0</v>
      </c>
      <c r="CJ13" s="21">
        <v>0</v>
      </c>
      <c r="CK13" s="21">
        <v>0</v>
      </c>
      <c r="CL13" s="21">
        <v>0</v>
      </c>
      <c r="CM13" s="7"/>
      <c r="CN13" s="8">
        <f>'3 Finance and additionality'!W26</f>
        <v>0</v>
      </c>
      <c r="CO13" s="21">
        <f>'3 Finance and additionality'!$X26*'3 Finance and additionality'!Y26</f>
        <v>0</v>
      </c>
      <c r="CP13" s="21">
        <f>'3 Finance and additionality'!$X26*'3 Finance and additionality'!Z26</f>
        <v>0</v>
      </c>
      <c r="CQ13" s="21" t="e">
        <f>'3 Finance and additionality'!$X26*'3 Finance and additionality'!#REF!</f>
        <v>#REF!</v>
      </c>
      <c r="CR13" s="21" t="e">
        <f>'3 Finance and additionality'!$X26*'3 Finance and additionality'!#REF!</f>
        <v>#REF!</v>
      </c>
      <c r="CS13" s="21" t="e">
        <f>'3 Finance and additionality'!$X26*'3 Finance and additionality'!#REF!</f>
        <v>#REF!</v>
      </c>
      <c r="CT13" s="21" t="e">
        <f>'3 Finance and additionality'!$X26*'3 Finance and additionality'!#REF!</f>
        <v>#REF!</v>
      </c>
      <c r="CU13" s="21" t="e">
        <f>'3 Finance and additionality'!$X26*'3 Finance and additionality'!#REF!</f>
        <v>#REF!</v>
      </c>
      <c r="CV13" s="21" t="e">
        <f>'3 Finance and additionality'!$X26*'3 Finance and additionality'!#REF!</f>
        <v>#REF!</v>
      </c>
      <c r="CW13" s="21" t="e">
        <f>'3 Finance and additionality'!$X26*'3 Finance and additionality'!#REF!</f>
        <v>#REF!</v>
      </c>
      <c r="CX13" s="21" t="e">
        <f>'3 Finance and additionality'!$X26*'3 Finance and additionality'!#REF!</f>
        <v>#REF!</v>
      </c>
      <c r="CY13" s="21" t="e">
        <f>'3 Finance and additionality'!$X26*'3 Finance and additionality'!#REF!</f>
        <v>#REF!</v>
      </c>
      <c r="CZ13" s="21" t="e">
        <f>'3 Finance and additionality'!$X26*'3 Finance and additionality'!#REF!</f>
        <v>#REF!</v>
      </c>
      <c r="DA13" s="21" t="e">
        <f>'3 Finance and additionality'!$X26*'3 Finance and additionality'!#REF!</f>
        <v>#REF!</v>
      </c>
      <c r="DB13" s="21" t="e">
        <f>'3 Finance and additionality'!$X26*'3 Finance and additionality'!#REF!</f>
        <v>#REF!</v>
      </c>
      <c r="DC13" s="21" t="e">
        <f>'3 Finance and additionality'!$X26*'3 Finance and additionality'!#REF!</f>
        <v>#REF!</v>
      </c>
      <c r="DD13" s="21" t="e">
        <f>'3 Finance and additionality'!$X26*'3 Finance and additionality'!#REF!</f>
        <v>#REF!</v>
      </c>
      <c r="DE13" s="7"/>
      <c r="DF13" s="8">
        <f>'3 Finance and additionality'!AE26</f>
        <v>0</v>
      </c>
      <c r="DG13" s="21">
        <f>'3 Finance and additionality'!$AE26*'3 Finance and additionality'!AF26</f>
        <v>0</v>
      </c>
      <c r="DH13" s="21">
        <f>'3 Finance and additionality'!$AE26*'3 Finance and additionality'!AG26</f>
        <v>0</v>
      </c>
      <c r="DI13" s="21" t="e">
        <f>'3 Finance and additionality'!$AE26*'3 Finance and additionality'!#REF!</f>
        <v>#REF!</v>
      </c>
      <c r="DJ13" s="21" t="e">
        <f>'3 Finance and additionality'!$AE26*'3 Finance and additionality'!#REF!</f>
        <v>#REF!</v>
      </c>
      <c r="DK13" s="21" t="e">
        <f>'3 Finance and additionality'!$AE26*'3 Finance and additionality'!#REF!</f>
        <v>#REF!</v>
      </c>
      <c r="DL13" s="21" t="e">
        <f>'3 Finance and additionality'!$AE26*'3 Finance and additionality'!#REF!</f>
        <v>#REF!</v>
      </c>
      <c r="DM13" s="21" t="e">
        <f>'3 Finance and additionality'!$AE26*'3 Finance and additionality'!#REF!</f>
        <v>#REF!</v>
      </c>
      <c r="DN13" s="21" t="e">
        <f>'3 Finance and additionality'!$AE26*'3 Finance and additionality'!#REF!</f>
        <v>#REF!</v>
      </c>
      <c r="DO13" s="21" t="e">
        <f>'3 Finance and additionality'!$AE26*'3 Finance and additionality'!#REF!</f>
        <v>#REF!</v>
      </c>
      <c r="DP13" s="21" t="e">
        <f>'3 Finance and additionality'!$AE26*'3 Finance and additionality'!#REF!</f>
        <v>#REF!</v>
      </c>
      <c r="DQ13" s="21" t="e">
        <f>'3 Finance and additionality'!$AE26*'3 Finance and additionality'!#REF!</f>
        <v>#REF!</v>
      </c>
      <c r="DR13" s="21" t="e">
        <f>'3 Finance and additionality'!$AE26*'3 Finance and additionality'!#REF!</f>
        <v>#REF!</v>
      </c>
      <c r="DS13" s="21" t="e">
        <f>'3 Finance and additionality'!$AE26*'3 Finance and additionality'!#REF!</f>
        <v>#REF!</v>
      </c>
      <c r="DT13" s="21" t="e">
        <f>'3 Finance and additionality'!$AE26*'3 Finance and additionality'!#REF!</f>
        <v>#REF!</v>
      </c>
      <c r="DU13" s="21" t="e">
        <f>'3 Finance and additionality'!$AE26*'3 Finance and additionality'!#REF!</f>
        <v>#REF!</v>
      </c>
      <c r="DV13" s="21" t="e">
        <f>'3 Finance and additionality'!$AE26*'3 Finance and additionality'!#REF!</f>
        <v>#REF!</v>
      </c>
      <c r="DW13" s="7"/>
    </row>
    <row r="14" spans="1:127" ht="15.4" x14ac:dyDescent="0.45">
      <c r="A14" s="6"/>
      <c r="B14" s="8" t="str">
        <f>'3 Finance and additionality'!$C27</f>
        <v>[Enter name, position, grade or role]</v>
      </c>
      <c r="C14" s="21">
        <f>'3 Finance and additionality'!$D27*'3 Finance and additionality'!F27</f>
        <v>0</v>
      </c>
      <c r="D14" s="21">
        <f>'3 Finance and additionality'!$D27*'3 Finance and additionality'!G27</f>
        <v>0</v>
      </c>
      <c r="E14" s="21" t="e">
        <f>'3 Finance and additionality'!$D27*'3 Finance and additionality'!#REF!</f>
        <v>#REF!</v>
      </c>
      <c r="F14" s="21" t="e">
        <f>'3 Finance and additionality'!$D27*'3 Finance and additionality'!#REF!</f>
        <v>#REF!</v>
      </c>
      <c r="G14" s="21" t="e">
        <f>'3 Finance and additionality'!$D27*'3 Finance and additionality'!#REF!</f>
        <v>#REF!</v>
      </c>
      <c r="H14" s="21" t="e">
        <f>'3 Finance and additionality'!$D27*'3 Finance and additionality'!#REF!</f>
        <v>#REF!</v>
      </c>
      <c r="I14" s="21" t="e">
        <f>'3 Finance and additionality'!$D27*'3 Finance and additionality'!#REF!</f>
        <v>#REF!</v>
      </c>
      <c r="J14" s="21" t="e">
        <f>'3 Finance and additionality'!$D27*'3 Finance and additionality'!#REF!</f>
        <v>#REF!</v>
      </c>
      <c r="K14" s="21" t="e">
        <f>'3 Finance and additionality'!$D27*'3 Finance and additionality'!#REF!</f>
        <v>#REF!</v>
      </c>
      <c r="L14" s="21" t="e">
        <f>'3 Finance and additionality'!$D27*'3 Finance and additionality'!#REF!</f>
        <v>#REF!</v>
      </c>
      <c r="M14" s="21" t="e">
        <f>'3 Finance and additionality'!$D27*'3 Finance and additionality'!#REF!</f>
        <v>#REF!</v>
      </c>
      <c r="N14" s="21" t="e">
        <f>'3 Finance and additionality'!$D27*'3 Finance and additionality'!#REF!</f>
        <v>#REF!</v>
      </c>
      <c r="O14" s="21" t="e">
        <f>'3 Finance and additionality'!$D27*'3 Finance and additionality'!#REF!</f>
        <v>#REF!</v>
      </c>
      <c r="P14" s="21" t="e">
        <f>'3 Finance and additionality'!$D27*'3 Finance and additionality'!#REF!</f>
        <v>#REF!</v>
      </c>
      <c r="Q14" s="21" t="e">
        <f>'3 Finance and additionality'!$D27*'3 Finance and additionality'!#REF!</f>
        <v>#REF!</v>
      </c>
      <c r="R14" s="21" t="e">
        <f>'3 Finance and additionality'!$D27*'3 Finance and additionality'!#REF!</f>
        <v>#REF!</v>
      </c>
      <c r="S14" s="7"/>
      <c r="T14" s="7"/>
      <c r="U14" s="20" t="str">
        <f>'3 Finance and additionality'!$C27</f>
        <v>[Enter name, position, grade or role]</v>
      </c>
      <c r="V14" s="21">
        <f>C14*'3 Finance and additionality'!$E27</f>
        <v>0</v>
      </c>
      <c r="W14" s="21">
        <f>D14*'3 Finance and additionality'!$E27</f>
        <v>0</v>
      </c>
      <c r="X14" s="21" t="e">
        <f>E14*'3 Finance and additionality'!$E27</f>
        <v>#REF!</v>
      </c>
      <c r="Y14" s="21" t="e">
        <f>F14*'3 Finance and additionality'!$E27</f>
        <v>#REF!</v>
      </c>
      <c r="Z14" s="21" t="e">
        <f>G14*'3 Finance and additionality'!$E27</f>
        <v>#REF!</v>
      </c>
      <c r="AA14" s="21" t="e">
        <f>H14*'3 Finance and additionality'!$E27</f>
        <v>#REF!</v>
      </c>
      <c r="AB14" s="21" t="e">
        <f>I14*'3 Finance and additionality'!$E27</f>
        <v>#REF!</v>
      </c>
      <c r="AC14" s="21" t="e">
        <f>J14*'3 Finance and additionality'!$E27</f>
        <v>#REF!</v>
      </c>
      <c r="AD14" s="21" t="e">
        <f>K14*'3 Finance and additionality'!$E27</f>
        <v>#REF!</v>
      </c>
      <c r="AE14" s="21" t="e">
        <f>L14*'3 Finance and additionality'!$E27</f>
        <v>#REF!</v>
      </c>
      <c r="AF14" s="21" t="e">
        <f>M14*'3 Finance and additionality'!$E27</f>
        <v>#REF!</v>
      </c>
      <c r="AG14" s="21" t="e">
        <f>N14*'3 Finance and additionality'!$E27</f>
        <v>#REF!</v>
      </c>
      <c r="AH14" s="21" t="e">
        <f>O14*'3 Finance and additionality'!$E27</f>
        <v>#REF!</v>
      </c>
      <c r="AI14" s="21" t="e">
        <f>P14*'3 Finance and additionality'!$E27</f>
        <v>#REF!</v>
      </c>
      <c r="AJ14" s="21" t="e">
        <f>Q14*'3 Finance and additionality'!$E27</f>
        <v>#REF!</v>
      </c>
      <c r="AK14" s="21" t="e">
        <f>R14*'3 Finance and additionality'!$E27</f>
        <v>#REF!</v>
      </c>
      <c r="AL14" s="7"/>
      <c r="AM14" s="7"/>
      <c r="AN14" s="8">
        <f>'3 Finance and additionality'!K27</f>
        <v>0</v>
      </c>
      <c r="AO14" s="21">
        <f>'3 Finance and additionality'!L27*'3 Finance and additionality'!M27</f>
        <v>0</v>
      </c>
      <c r="AP14" s="21">
        <f>'3 Finance and additionality'!M27*'3 Finance and additionality'!N27</f>
        <v>0</v>
      </c>
      <c r="AQ14" s="21" t="e">
        <f>'3 Finance and additionality'!N27*'3 Finance and additionality'!#REF!</f>
        <v>#REF!</v>
      </c>
      <c r="AR14" s="21" t="e">
        <f>'3 Finance and additionality'!#REF!*'3 Finance and additionality'!#REF!</f>
        <v>#REF!</v>
      </c>
      <c r="AS14" s="21" t="e">
        <f>'3 Finance and additionality'!#REF!*'3 Finance and additionality'!#REF!</f>
        <v>#REF!</v>
      </c>
      <c r="AT14" s="21" t="e">
        <f>'3 Finance and additionality'!#REF!*'3 Finance and additionality'!#REF!</f>
        <v>#REF!</v>
      </c>
      <c r="AU14" s="21" t="e">
        <f>'3 Finance and additionality'!#REF!*'3 Finance and additionality'!#REF!</f>
        <v>#REF!</v>
      </c>
      <c r="AV14" s="21" t="e">
        <f>'3 Finance and additionality'!#REF!*'3 Finance and additionality'!#REF!</f>
        <v>#REF!</v>
      </c>
      <c r="AW14" s="21" t="e">
        <f>'3 Finance and additionality'!#REF!*'3 Finance and additionality'!#REF!</f>
        <v>#REF!</v>
      </c>
      <c r="AX14" s="21" t="e">
        <f>'3 Finance and additionality'!#REF!*'3 Finance and additionality'!#REF!</f>
        <v>#REF!</v>
      </c>
      <c r="AY14" s="21" t="e">
        <f>'3 Finance and additionality'!#REF!*'3 Finance and additionality'!#REF!</f>
        <v>#REF!</v>
      </c>
      <c r="AZ14" s="21" t="e">
        <f>'3 Finance and additionality'!#REF!*'3 Finance and additionality'!#REF!</f>
        <v>#REF!</v>
      </c>
      <c r="BA14" s="21" t="e">
        <f>'3 Finance and additionality'!#REF!*'3 Finance and additionality'!#REF!</f>
        <v>#REF!</v>
      </c>
      <c r="BB14" s="21" t="e">
        <f>'3 Finance and additionality'!#REF!*'3 Finance and additionality'!#REF!</f>
        <v>#REF!</v>
      </c>
      <c r="BC14" s="21" t="e">
        <f>'3 Finance and additionality'!#REF!*'3 Finance and additionality'!#REF!</f>
        <v>#REF!</v>
      </c>
      <c r="BD14" s="21" t="e">
        <f>'3 Finance and additionality'!#REF!*'3 Finance and additionality'!#REF!</f>
        <v>#REF!</v>
      </c>
      <c r="BE14" s="7"/>
      <c r="BF14" s="8">
        <f>'3 Finance and additionality'!Q27</f>
        <v>0</v>
      </c>
      <c r="BG14" s="21">
        <f>SUMIFS('3 Finance and additionality'!$U$20:$U$29,'3 Finance and additionality'!$Q$20:$Q$29,'HIDE-PM Calcs'!$BF14,'3 Finance and additionality'!$T$20:$T$29,'HIDE-PM Calcs'!BG$4)</f>
        <v>0</v>
      </c>
      <c r="BH14" s="21">
        <f>SUMIFS('3 Finance and additionality'!$U$20:$U$29,'3 Finance and additionality'!$Q$20:$Q$29,'HIDE-PM Calcs'!$BF14,'3 Finance and additionality'!$T$20:$T$29,'HIDE-PM Calcs'!BH$4)</f>
        <v>0</v>
      </c>
      <c r="BI14" s="21">
        <f>SUMIFS('3 Finance and additionality'!$U$20:$U$29,'3 Finance and additionality'!$Q$20:$Q$29,'HIDE-PM Calcs'!$BF14,'3 Finance and additionality'!$T$20:$T$29,'HIDE-PM Calcs'!BI$4)</f>
        <v>0</v>
      </c>
      <c r="BJ14" s="21">
        <f>SUMIFS('3 Finance and additionality'!$U$20:$U$29,'3 Finance and additionality'!$Q$20:$Q$29,'HIDE-PM Calcs'!$BF14,'3 Finance and additionality'!$T$20:$T$29,'HIDE-PM Calcs'!BJ$4)</f>
        <v>0</v>
      </c>
      <c r="BK14" s="21">
        <f>SUMIFS('3 Finance and additionality'!$U$20:$U$29,'3 Finance and additionality'!$Q$20:$Q$29,'HIDE-PM Calcs'!$BF14,'3 Finance and additionality'!$T$20:$T$29,'HIDE-PM Calcs'!BK$4)</f>
        <v>0</v>
      </c>
      <c r="BL14" s="21">
        <f>SUMIFS('3 Finance and additionality'!$U$20:$U$29,'3 Finance and additionality'!$Q$20:$Q$29,'HIDE-PM Calcs'!$BF14,'3 Finance and additionality'!$T$20:$T$29,'HIDE-PM Calcs'!BL$4)</f>
        <v>0</v>
      </c>
      <c r="BM14" s="21">
        <f>SUMIFS('3 Finance and additionality'!$U$20:$U$29,'3 Finance and additionality'!$Q$20:$Q$29,'HIDE-PM Calcs'!$BF14,'3 Finance and additionality'!$T$20:$T$29,'HIDE-PM Calcs'!BM$4)</f>
        <v>0</v>
      </c>
      <c r="BN14" s="21">
        <f>SUMIFS('3 Finance and additionality'!$U$20:$U$29,'3 Finance and additionality'!$Q$20:$Q$29,'HIDE-PM Calcs'!$BF14,'3 Finance and additionality'!$T$20:$T$29,'HIDE-PM Calcs'!BN$4)</f>
        <v>0</v>
      </c>
      <c r="BO14" s="21">
        <f>SUMIFS('3 Finance and additionality'!$U$20:$U$29,'3 Finance and additionality'!$Q$20:$Q$29,'HIDE-PM Calcs'!$BF14,'3 Finance and additionality'!$T$20:$T$29,'HIDE-PM Calcs'!BO$4)</f>
        <v>0</v>
      </c>
      <c r="BP14" s="21">
        <f>SUMIFS('3 Finance and additionality'!$U$20:$U$29,'3 Finance and additionality'!$Q$20:$Q$29,'HIDE-PM Calcs'!$BF14,'3 Finance and additionality'!$T$20:$T$29,'HIDE-PM Calcs'!BP$4)</f>
        <v>0</v>
      </c>
      <c r="BQ14" s="21">
        <f>SUMIFS('3 Finance and additionality'!$U$20:$U$29,'3 Finance and additionality'!$Q$20:$Q$29,'HIDE-PM Calcs'!$BF14,'3 Finance and additionality'!$T$20:$T$29,'HIDE-PM Calcs'!BQ$4)</f>
        <v>0</v>
      </c>
      <c r="BR14" s="21">
        <f>SUMIFS('3 Finance and additionality'!$U$20:$U$29,'3 Finance and additionality'!$Q$20:$Q$29,'HIDE-PM Calcs'!$BF14,'3 Finance and additionality'!$T$20:$T$29,'HIDE-PM Calcs'!BR$4)</f>
        <v>0</v>
      </c>
      <c r="BS14" s="21">
        <f>SUMIFS('3 Finance and additionality'!$U$20:$U$29,'3 Finance and additionality'!$Q$20:$Q$29,'HIDE-PM Calcs'!$BF14,'3 Finance and additionality'!$T$20:$T$29,'HIDE-PM Calcs'!BS$4)</f>
        <v>0</v>
      </c>
      <c r="BT14" s="21">
        <f>SUMIFS('3 Finance and additionality'!$U$20:$U$29,'3 Finance and additionality'!$Q$20:$Q$29,'HIDE-PM Calcs'!$BF14,'3 Finance and additionality'!$T$20:$T$29,'HIDE-PM Calcs'!BT$4)</f>
        <v>0</v>
      </c>
      <c r="BU14" s="21">
        <f>SUMIFS('3 Finance and additionality'!$U$20:$U$29,'3 Finance and additionality'!$Q$20:$Q$29,'HIDE-PM Calcs'!$BF14,'3 Finance and additionality'!$T$20:$T$29,'HIDE-PM Calcs'!BU$4)</f>
        <v>0</v>
      </c>
      <c r="BV14" s="21">
        <f>SUMIFS('3 Finance and additionality'!$U$20:$U$29,'3 Finance and additionality'!$Q$20:$Q$29,'HIDE-PM Calcs'!$BF14,'3 Finance and additionality'!$T$20:$T$29,'HIDE-PM Calcs'!BV$4)</f>
        <v>0</v>
      </c>
      <c r="BW14" s="7"/>
      <c r="BX14" s="8" t="e">
        <f>'3 Finance and additionality'!#REF!</f>
        <v>#REF!</v>
      </c>
      <c r="BY14" s="21">
        <v>0</v>
      </c>
      <c r="BZ14" s="21">
        <v>0</v>
      </c>
      <c r="CA14" s="21">
        <v>0</v>
      </c>
      <c r="CB14" s="21">
        <v>0</v>
      </c>
      <c r="CC14" s="21">
        <v>0</v>
      </c>
      <c r="CD14" s="21">
        <v>0</v>
      </c>
      <c r="CE14" s="21">
        <v>0</v>
      </c>
      <c r="CF14" s="21">
        <v>0</v>
      </c>
      <c r="CG14" s="21">
        <v>0</v>
      </c>
      <c r="CH14" s="21">
        <v>0</v>
      </c>
      <c r="CI14" s="21">
        <v>0</v>
      </c>
      <c r="CJ14" s="21">
        <v>0</v>
      </c>
      <c r="CK14" s="21">
        <v>0</v>
      </c>
      <c r="CL14" s="21">
        <v>0</v>
      </c>
      <c r="CM14" s="7"/>
      <c r="CN14" s="8">
        <f>'3 Finance and additionality'!W27</f>
        <v>0</v>
      </c>
      <c r="CO14" s="21">
        <f>'3 Finance and additionality'!$X27*'3 Finance and additionality'!Y27</f>
        <v>0</v>
      </c>
      <c r="CP14" s="21">
        <f>'3 Finance and additionality'!$X27*'3 Finance and additionality'!Z27</f>
        <v>0</v>
      </c>
      <c r="CQ14" s="21" t="e">
        <f>'3 Finance and additionality'!$X27*'3 Finance and additionality'!#REF!</f>
        <v>#REF!</v>
      </c>
      <c r="CR14" s="21" t="e">
        <f>'3 Finance and additionality'!$X27*'3 Finance and additionality'!#REF!</f>
        <v>#REF!</v>
      </c>
      <c r="CS14" s="21" t="e">
        <f>'3 Finance and additionality'!$X27*'3 Finance and additionality'!#REF!</f>
        <v>#REF!</v>
      </c>
      <c r="CT14" s="21" t="e">
        <f>'3 Finance and additionality'!$X27*'3 Finance and additionality'!#REF!</f>
        <v>#REF!</v>
      </c>
      <c r="CU14" s="21" t="e">
        <f>'3 Finance and additionality'!$X27*'3 Finance and additionality'!#REF!</f>
        <v>#REF!</v>
      </c>
      <c r="CV14" s="21" t="e">
        <f>'3 Finance and additionality'!$X27*'3 Finance and additionality'!#REF!</f>
        <v>#REF!</v>
      </c>
      <c r="CW14" s="21" t="e">
        <f>'3 Finance and additionality'!$X27*'3 Finance and additionality'!#REF!</f>
        <v>#REF!</v>
      </c>
      <c r="CX14" s="21" t="e">
        <f>'3 Finance and additionality'!$X27*'3 Finance and additionality'!#REF!</f>
        <v>#REF!</v>
      </c>
      <c r="CY14" s="21" t="e">
        <f>'3 Finance and additionality'!$X27*'3 Finance and additionality'!#REF!</f>
        <v>#REF!</v>
      </c>
      <c r="CZ14" s="21" t="e">
        <f>'3 Finance and additionality'!$X27*'3 Finance and additionality'!#REF!</f>
        <v>#REF!</v>
      </c>
      <c r="DA14" s="21" t="e">
        <f>'3 Finance and additionality'!$X27*'3 Finance and additionality'!#REF!</f>
        <v>#REF!</v>
      </c>
      <c r="DB14" s="21" t="e">
        <f>'3 Finance and additionality'!$X27*'3 Finance and additionality'!#REF!</f>
        <v>#REF!</v>
      </c>
      <c r="DC14" s="21" t="e">
        <f>'3 Finance and additionality'!$X27*'3 Finance and additionality'!#REF!</f>
        <v>#REF!</v>
      </c>
      <c r="DD14" s="21" t="e">
        <f>'3 Finance and additionality'!$X27*'3 Finance and additionality'!#REF!</f>
        <v>#REF!</v>
      </c>
      <c r="DE14" s="7"/>
      <c r="DF14" s="8">
        <f>'3 Finance and additionality'!AE27</f>
        <v>0</v>
      </c>
      <c r="DG14" s="21">
        <f>'3 Finance and additionality'!$AE27*'3 Finance and additionality'!AF27</f>
        <v>0</v>
      </c>
      <c r="DH14" s="21">
        <f>'3 Finance and additionality'!$AE27*'3 Finance and additionality'!AG27</f>
        <v>0</v>
      </c>
      <c r="DI14" s="21" t="e">
        <f>'3 Finance and additionality'!$AE27*'3 Finance and additionality'!#REF!</f>
        <v>#REF!</v>
      </c>
      <c r="DJ14" s="21" t="e">
        <f>'3 Finance and additionality'!$AE27*'3 Finance and additionality'!#REF!</f>
        <v>#REF!</v>
      </c>
      <c r="DK14" s="21" t="e">
        <f>'3 Finance and additionality'!$AE27*'3 Finance and additionality'!#REF!</f>
        <v>#REF!</v>
      </c>
      <c r="DL14" s="21" t="e">
        <f>'3 Finance and additionality'!$AE27*'3 Finance and additionality'!#REF!</f>
        <v>#REF!</v>
      </c>
      <c r="DM14" s="21" t="e">
        <f>'3 Finance and additionality'!$AE27*'3 Finance and additionality'!#REF!</f>
        <v>#REF!</v>
      </c>
      <c r="DN14" s="21" t="e">
        <f>'3 Finance and additionality'!$AE27*'3 Finance and additionality'!#REF!</f>
        <v>#REF!</v>
      </c>
      <c r="DO14" s="21" t="e">
        <f>'3 Finance and additionality'!$AE27*'3 Finance and additionality'!#REF!</f>
        <v>#REF!</v>
      </c>
      <c r="DP14" s="21" t="e">
        <f>'3 Finance and additionality'!$AE27*'3 Finance and additionality'!#REF!</f>
        <v>#REF!</v>
      </c>
      <c r="DQ14" s="21" t="e">
        <f>'3 Finance and additionality'!$AE27*'3 Finance and additionality'!#REF!</f>
        <v>#REF!</v>
      </c>
      <c r="DR14" s="21" t="e">
        <f>'3 Finance and additionality'!$AE27*'3 Finance and additionality'!#REF!</f>
        <v>#REF!</v>
      </c>
      <c r="DS14" s="21" t="e">
        <f>'3 Finance and additionality'!$AE27*'3 Finance and additionality'!#REF!</f>
        <v>#REF!</v>
      </c>
      <c r="DT14" s="21" t="e">
        <f>'3 Finance and additionality'!$AE27*'3 Finance and additionality'!#REF!</f>
        <v>#REF!</v>
      </c>
      <c r="DU14" s="21" t="e">
        <f>'3 Finance and additionality'!$AE27*'3 Finance and additionality'!#REF!</f>
        <v>#REF!</v>
      </c>
      <c r="DV14" s="21" t="e">
        <f>'3 Finance and additionality'!$AE27*'3 Finance and additionality'!#REF!</f>
        <v>#REF!</v>
      </c>
      <c r="DW14" s="7"/>
    </row>
    <row r="15" spans="1:127" s="5" customFormat="1" ht="15.4" x14ac:dyDescent="0.45">
      <c r="A15" s="9"/>
      <c r="B15" s="8" t="str">
        <f>'3 Finance and additionality'!$C28</f>
        <v>[Enter name, position, grade or role]</v>
      </c>
      <c r="C15" s="21">
        <f>'3 Finance and additionality'!$D28*'3 Finance and additionality'!F28</f>
        <v>0</v>
      </c>
      <c r="D15" s="21">
        <f>'3 Finance and additionality'!$D28*'3 Finance and additionality'!G28</f>
        <v>0</v>
      </c>
      <c r="E15" s="21" t="e">
        <f>'3 Finance and additionality'!$D28*'3 Finance and additionality'!#REF!</f>
        <v>#REF!</v>
      </c>
      <c r="F15" s="21" t="e">
        <f>'3 Finance and additionality'!$D28*'3 Finance and additionality'!#REF!</f>
        <v>#REF!</v>
      </c>
      <c r="G15" s="21" t="e">
        <f>'3 Finance and additionality'!$D28*'3 Finance and additionality'!#REF!</f>
        <v>#REF!</v>
      </c>
      <c r="H15" s="21" t="e">
        <f>'3 Finance and additionality'!$D28*'3 Finance and additionality'!#REF!</f>
        <v>#REF!</v>
      </c>
      <c r="I15" s="21" t="e">
        <f>'3 Finance and additionality'!$D28*'3 Finance and additionality'!#REF!</f>
        <v>#REF!</v>
      </c>
      <c r="J15" s="21" t="e">
        <f>'3 Finance and additionality'!$D28*'3 Finance and additionality'!#REF!</f>
        <v>#REF!</v>
      </c>
      <c r="K15" s="21" t="e">
        <f>'3 Finance and additionality'!$D28*'3 Finance and additionality'!#REF!</f>
        <v>#REF!</v>
      </c>
      <c r="L15" s="21" t="e">
        <f>'3 Finance and additionality'!$D28*'3 Finance and additionality'!#REF!</f>
        <v>#REF!</v>
      </c>
      <c r="M15" s="21" t="e">
        <f>'3 Finance and additionality'!$D28*'3 Finance and additionality'!#REF!</f>
        <v>#REF!</v>
      </c>
      <c r="N15" s="21" t="e">
        <f>'3 Finance and additionality'!$D28*'3 Finance and additionality'!#REF!</f>
        <v>#REF!</v>
      </c>
      <c r="O15" s="21" t="e">
        <f>'3 Finance and additionality'!$D28*'3 Finance and additionality'!#REF!</f>
        <v>#REF!</v>
      </c>
      <c r="P15" s="21" t="e">
        <f>'3 Finance and additionality'!$D28*'3 Finance and additionality'!#REF!</f>
        <v>#REF!</v>
      </c>
      <c r="Q15" s="21" t="e">
        <f>'3 Finance and additionality'!$D28*'3 Finance and additionality'!#REF!</f>
        <v>#REF!</v>
      </c>
      <c r="R15" s="21" t="e">
        <f>'3 Finance and additionality'!$D28*'3 Finance and additionality'!#REF!</f>
        <v>#REF!</v>
      </c>
      <c r="S15" s="10"/>
      <c r="T15" s="10"/>
      <c r="U15" s="20" t="str">
        <f>'3 Finance and additionality'!$C28</f>
        <v>[Enter name, position, grade or role]</v>
      </c>
      <c r="V15" s="21">
        <f>C15*'3 Finance and additionality'!$E28</f>
        <v>0</v>
      </c>
      <c r="W15" s="21">
        <f>D15*'3 Finance and additionality'!$E28</f>
        <v>0</v>
      </c>
      <c r="X15" s="21" t="e">
        <f>E15*'3 Finance and additionality'!$E28</f>
        <v>#REF!</v>
      </c>
      <c r="Y15" s="21" t="e">
        <f>F15*'3 Finance and additionality'!$E28</f>
        <v>#REF!</v>
      </c>
      <c r="Z15" s="21" t="e">
        <f>G15*'3 Finance and additionality'!$E28</f>
        <v>#REF!</v>
      </c>
      <c r="AA15" s="21" t="e">
        <f>H15*'3 Finance and additionality'!$E28</f>
        <v>#REF!</v>
      </c>
      <c r="AB15" s="21" t="e">
        <f>I15*'3 Finance and additionality'!$E28</f>
        <v>#REF!</v>
      </c>
      <c r="AC15" s="21" t="e">
        <f>J15*'3 Finance and additionality'!$E28</f>
        <v>#REF!</v>
      </c>
      <c r="AD15" s="21" t="e">
        <f>K15*'3 Finance and additionality'!$E28</f>
        <v>#REF!</v>
      </c>
      <c r="AE15" s="21" t="e">
        <f>L15*'3 Finance and additionality'!$E28</f>
        <v>#REF!</v>
      </c>
      <c r="AF15" s="21" t="e">
        <f>M15*'3 Finance and additionality'!$E28</f>
        <v>#REF!</v>
      </c>
      <c r="AG15" s="21" t="e">
        <f>N15*'3 Finance and additionality'!$E28</f>
        <v>#REF!</v>
      </c>
      <c r="AH15" s="21" t="e">
        <f>O15*'3 Finance and additionality'!$E28</f>
        <v>#REF!</v>
      </c>
      <c r="AI15" s="21" t="e">
        <f>P15*'3 Finance and additionality'!$E28</f>
        <v>#REF!</v>
      </c>
      <c r="AJ15" s="21" t="e">
        <f>Q15*'3 Finance and additionality'!$E28</f>
        <v>#REF!</v>
      </c>
      <c r="AK15" s="21" t="e">
        <f>R15*'3 Finance and additionality'!$E28</f>
        <v>#REF!</v>
      </c>
      <c r="AL15" s="7"/>
      <c r="AM15" s="7"/>
      <c r="AN15" s="8">
        <f>'3 Finance and additionality'!K28</f>
        <v>0</v>
      </c>
      <c r="AO15" s="21">
        <f>'3 Finance and additionality'!L28*'3 Finance and additionality'!M28</f>
        <v>0</v>
      </c>
      <c r="AP15" s="21">
        <f>'3 Finance and additionality'!M28*'3 Finance and additionality'!N28</f>
        <v>0</v>
      </c>
      <c r="AQ15" s="21" t="e">
        <f>'3 Finance and additionality'!N28*'3 Finance and additionality'!#REF!</f>
        <v>#REF!</v>
      </c>
      <c r="AR15" s="21" t="e">
        <f>'3 Finance and additionality'!#REF!*'3 Finance and additionality'!#REF!</f>
        <v>#REF!</v>
      </c>
      <c r="AS15" s="21" t="e">
        <f>'3 Finance and additionality'!#REF!*'3 Finance and additionality'!#REF!</f>
        <v>#REF!</v>
      </c>
      <c r="AT15" s="21" t="e">
        <f>'3 Finance and additionality'!#REF!*'3 Finance and additionality'!#REF!</f>
        <v>#REF!</v>
      </c>
      <c r="AU15" s="21" t="e">
        <f>'3 Finance and additionality'!#REF!*'3 Finance and additionality'!#REF!</f>
        <v>#REF!</v>
      </c>
      <c r="AV15" s="21" t="e">
        <f>'3 Finance and additionality'!#REF!*'3 Finance and additionality'!#REF!</f>
        <v>#REF!</v>
      </c>
      <c r="AW15" s="21" t="e">
        <f>'3 Finance and additionality'!#REF!*'3 Finance and additionality'!#REF!</f>
        <v>#REF!</v>
      </c>
      <c r="AX15" s="21" t="e">
        <f>'3 Finance and additionality'!#REF!*'3 Finance and additionality'!#REF!</f>
        <v>#REF!</v>
      </c>
      <c r="AY15" s="21" t="e">
        <f>'3 Finance and additionality'!#REF!*'3 Finance and additionality'!#REF!</f>
        <v>#REF!</v>
      </c>
      <c r="AZ15" s="21" t="e">
        <f>'3 Finance and additionality'!#REF!*'3 Finance and additionality'!#REF!</f>
        <v>#REF!</v>
      </c>
      <c r="BA15" s="21" t="e">
        <f>'3 Finance and additionality'!#REF!*'3 Finance and additionality'!#REF!</f>
        <v>#REF!</v>
      </c>
      <c r="BB15" s="21" t="e">
        <f>'3 Finance and additionality'!#REF!*'3 Finance and additionality'!#REF!</f>
        <v>#REF!</v>
      </c>
      <c r="BC15" s="21" t="e">
        <f>'3 Finance and additionality'!#REF!*'3 Finance and additionality'!#REF!</f>
        <v>#REF!</v>
      </c>
      <c r="BD15" s="21" t="e">
        <f>'3 Finance and additionality'!#REF!*'3 Finance and additionality'!#REF!</f>
        <v>#REF!</v>
      </c>
      <c r="BE15" s="7"/>
      <c r="BF15" s="8">
        <f>'3 Finance and additionality'!Q28</f>
        <v>0</v>
      </c>
      <c r="BG15" s="21">
        <f>SUMIFS('3 Finance and additionality'!$U$20:$U$29,'3 Finance and additionality'!$Q$20:$Q$29,'HIDE-PM Calcs'!$BF15,'3 Finance and additionality'!$T$20:$T$29,'HIDE-PM Calcs'!BG$4)</f>
        <v>0</v>
      </c>
      <c r="BH15" s="21">
        <f>SUMIFS('3 Finance and additionality'!$U$20:$U$29,'3 Finance and additionality'!$Q$20:$Q$29,'HIDE-PM Calcs'!$BF15,'3 Finance and additionality'!$T$20:$T$29,'HIDE-PM Calcs'!BH$4)</f>
        <v>0</v>
      </c>
      <c r="BI15" s="21">
        <f>SUMIFS('3 Finance and additionality'!$U$20:$U$29,'3 Finance and additionality'!$Q$20:$Q$29,'HIDE-PM Calcs'!$BF15,'3 Finance and additionality'!$T$20:$T$29,'HIDE-PM Calcs'!BI$4)</f>
        <v>0</v>
      </c>
      <c r="BJ15" s="21">
        <f>SUMIFS('3 Finance and additionality'!$U$20:$U$29,'3 Finance and additionality'!$Q$20:$Q$29,'HIDE-PM Calcs'!$BF15,'3 Finance and additionality'!$T$20:$T$29,'HIDE-PM Calcs'!BJ$4)</f>
        <v>0</v>
      </c>
      <c r="BK15" s="21">
        <f>SUMIFS('3 Finance and additionality'!$U$20:$U$29,'3 Finance and additionality'!$Q$20:$Q$29,'HIDE-PM Calcs'!$BF15,'3 Finance and additionality'!$T$20:$T$29,'HIDE-PM Calcs'!BK$4)</f>
        <v>0</v>
      </c>
      <c r="BL15" s="21">
        <f>SUMIFS('3 Finance and additionality'!$U$20:$U$29,'3 Finance and additionality'!$Q$20:$Q$29,'HIDE-PM Calcs'!$BF15,'3 Finance and additionality'!$T$20:$T$29,'HIDE-PM Calcs'!BL$4)</f>
        <v>0</v>
      </c>
      <c r="BM15" s="21">
        <f>SUMIFS('3 Finance and additionality'!$U$20:$U$29,'3 Finance and additionality'!$Q$20:$Q$29,'HIDE-PM Calcs'!$BF15,'3 Finance and additionality'!$T$20:$T$29,'HIDE-PM Calcs'!BM$4)</f>
        <v>0</v>
      </c>
      <c r="BN15" s="21">
        <f>SUMIFS('3 Finance and additionality'!$U$20:$U$29,'3 Finance and additionality'!$Q$20:$Q$29,'HIDE-PM Calcs'!$BF15,'3 Finance and additionality'!$T$20:$T$29,'HIDE-PM Calcs'!BN$4)</f>
        <v>0</v>
      </c>
      <c r="BO15" s="21">
        <f>SUMIFS('3 Finance and additionality'!$U$20:$U$29,'3 Finance and additionality'!$Q$20:$Q$29,'HIDE-PM Calcs'!$BF15,'3 Finance and additionality'!$T$20:$T$29,'HIDE-PM Calcs'!BO$4)</f>
        <v>0</v>
      </c>
      <c r="BP15" s="21">
        <f>SUMIFS('3 Finance and additionality'!$U$20:$U$29,'3 Finance and additionality'!$Q$20:$Q$29,'HIDE-PM Calcs'!$BF15,'3 Finance and additionality'!$T$20:$T$29,'HIDE-PM Calcs'!BP$4)</f>
        <v>0</v>
      </c>
      <c r="BQ15" s="21">
        <f>SUMIFS('3 Finance and additionality'!$U$20:$U$29,'3 Finance and additionality'!$Q$20:$Q$29,'HIDE-PM Calcs'!$BF15,'3 Finance and additionality'!$T$20:$T$29,'HIDE-PM Calcs'!BQ$4)</f>
        <v>0</v>
      </c>
      <c r="BR15" s="21">
        <f>SUMIFS('3 Finance and additionality'!$U$20:$U$29,'3 Finance and additionality'!$Q$20:$Q$29,'HIDE-PM Calcs'!$BF15,'3 Finance and additionality'!$T$20:$T$29,'HIDE-PM Calcs'!BR$4)</f>
        <v>0</v>
      </c>
      <c r="BS15" s="21">
        <f>SUMIFS('3 Finance and additionality'!$U$20:$U$29,'3 Finance and additionality'!$Q$20:$Q$29,'HIDE-PM Calcs'!$BF15,'3 Finance and additionality'!$T$20:$T$29,'HIDE-PM Calcs'!BS$4)</f>
        <v>0</v>
      </c>
      <c r="BT15" s="21">
        <f>SUMIFS('3 Finance and additionality'!$U$20:$U$29,'3 Finance and additionality'!$Q$20:$Q$29,'HIDE-PM Calcs'!$BF15,'3 Finance and additionality'!$T$20:$T$29,'HIDE-PM Calcs'!BT$4)</f>
        <v>0</v>
      </c>
      <c r="BU15" s="21">
        <f>SUMIFS('3 Finance and additionality'!$U$20:$U$29,'3 Finance and additionality'!$Q$20:$Q$29,'HIDE-PM Calcs'!$BF15,'3 Finance and additionality'!$T$20:$T$29,'HIDE-PM Calcs'!BU$4)</f>
        <v>0</v>
      </c>
      <c r="BV15" s="21">
        <f>SUMIFS('3 Finance and additionality'!$U$20:$U$29,'3 Finance and additionality'!$Q$20:$Q$29,'HIDE-PM Calcs'!$BF15,'3 Finance and additionality'!$T$20:$T$29,'HIDE-PM Calcs'!BV$4)</f>
        <v>0</v>
      </c>
      <c r="BW15" s="7"/>
      <c r="BX15" s="8" t="e">
        <f>'3 Finance and additionality'!#REF!</f>
        <v>#REF!</v>
      </c>
      <c r="BY15" s="21">
        <v>0</v>
      </c>
      <c r="BZ15" s="21">
        <v>0</v>
      </c>
      <c r="CA15" s="21">
        <v>0</v>
      </c>
      <c r="CB15" s="21">
        <v>0</v>
      </c>
      <c r="CC15" s="21">
        <v>0</v>
      </c>
      <c r="CD15" s="21">
        <v>0</v>
      </c>
      <c r="CE15" s="21">
        <v>0</v>
      </c>
      <c r="CF15" s="21">
        <v>0</v>
      </c>
      <c r="CG15" s="21">
        <v>0</v>
      </c>
      <c r="CH15" s="21">
        <v>0</v>
      </c>
      <c r="CI15" s="21">
        <v>0</v>
      </c>
      <c r="CJ15" s="21">
        <v>0</v>
      </c>
      <c r="CK15" s="21">
        <v>0</v>
      </c>
      <c r="CL15" s="21">
        <v>0</v>
      </c>
      <c r="CM15" s="7"/>
      <c r="CN15" s="8">
        <f>'3 Finance and additionality'!W28</f>
        <v>0</v>
      </c>
      <c r="CO15" s="21">
        <f>'3 Finance and additionality'!$X28*'3 Finance and additionality'!Y28</f>
        <v>0</v>
      </c>
      <c r="CP15" s="21">
        <f>'3 Finance and additionality'!$X28*'3 Finance and additionality'!Z28</f>
        <v>0</v>
      </c>
      <c r="CQ15" s="21" t="e">
        <f>'3 Finance and additionality'!$X28*'3 Finance and additionality'!#REF!</f>
        <v>#REF!</v>
      </c>
      <c r="CR15" s="21" t="e">
        <f>'3 Finance and additionality'!$X28*'3 Finance and additionality'!#REF!</f>
        <v>#REF!</v>
      </c>
      <c r="CS15" s="21" t="e">
        <f>'3 Finance and additionality'!$X28*'3 Finance and additionality'!#REF!</f>
        <v>#REF!</v>
      </c>
      <c r="CT15" s="21" t="e">
        <f>'3 Finance and additionality'!$X28*'3 Finance and additionality'!#REF!</f>
        <v>#REF!</v>
      </c>
      <c r="CU15" s="21" t="e">
        <f>'3 Finance and additionality'!$X28*'3 Finance and additionality'!#REF!</f>
        <v>#REF!</v>
      </c>
      <c r="CV15" s="21" t="e">
        <f>'3 Finance and additionality'!$X28*'3 Finance and additionality'!#REF!</f>
        <v>#REF!</v>
      </c>
      <c r="CW15" s="21" t="e">
        <f>'3 Finance and additionality'!$X28*'3 Finance and additionality'!#REF!</f>
        <v>#REF!</v>
      </c>
      <c r="CX15" s="21" t="e">
        <f>'3 Finance and additionality'!$X28*'3 Finance and additionality'!#REF!</f>
        <v>#REF!</v>
      </c>
      <c r="CY15" s="21" t="e">
        <f>'3 Finance and additionality'!$X28*'3 Finance and additionality'!#REF!</f>
        <v>#REF!</v>
      </c>
      <c r="CZ15" s="21" t="e">
        <f>'3 Finance and additionality'!$X28*'3 Finance and additionality'!#REF!</f>
        <v>#REF!</v>
      </c>
      <c r="DA15" s="21" t="e">
        <f>'3 Finance and additionality'!$X28*'3 Finance and additionality'!#REF!</f>
        <v>#REF!</v>
      </c>
      <c r="DB15" s="21" t="e">
        <f>'3 Finance and additionality'!$X28*'3 Finance and additionality'!#REF!</f>
        <v>#REF!</v>
      </c>
      <c r="DC15" s="21" t="e">
        <f>'3 Finance and additionality'!$X28*'3 Finance and additionality'!#REF!</f>
        <v>#REF!</v>
      </c>
      <c r="DD15" s="21" t="e">
        <f>'3 Finance and additionality'!$X28*'3 Finance and additionality'!#REF!</f>
        <v>#REF!</v>
      </c>
      <c r="DE15" s="7"/>
      <c r="DF15" s="8">
        <f>'3 Finance and additionality'!AE28</f>
        <v>0</v>
      </c>
      <c r="DG15" s="21">
        <f>'3 Finance and additionality'!$AE28*'3 Finance and additionality'!AF28</f>
        <v>0</v>
      </c>
      <c r="DH15" s="21">
        <f>'3 Finance and additionality'!$AE28*'3 Finance and additionality'!AG28</f>
        <v>0</v>
      </c>
      <c r="DI15" s="21" t="e">
        <f>'3 Finance and additionality'!$AE28*'3 Finance and additionality'!#REF!</f>
        <v>#REF!</v>
      </c>
      <c r="DJ15" s="21" t="e">
        <f>'3 Finance and additionality'!$AE28*'3 Finance and additionality'!#REF!</f>
        <v>#REF!</v>
      </c>
      <c r="DK15" s="21" t="e">
        <f>'3 Finance and additionality'!$AE28*'3 Finance and additionality'!#REF!</f>
        <v>#REF!</v>
      </c>
      <c r="DL15" s="21" t="e">
        <f>'3 Finance and additionality'!$AE28*'3 Finance and additionality'!#REF!</f>
        <v>#REF!</v>
      </c>
      <c r="DM15" s="21" t="e">
        <f>'3 Finance and additionality'!$AE28*'3 Finance and additionality'!#REF!</f>
        <v>#REF!</v>
      </c>
      <c r="DN15" s="21" t="e">
        <f>'3 Finance and additionality'!$AE28*'3 Finance and additionality'!#REF!</f>
        <v>#REF!</v>
      </c>
      <c r="DO15" s="21" t="e">
        <f>'3 Finance and additionality'!$AE28*'3 Finance and additionality'!#REF!</f>
        <v>#REF!</v>
      </c>
      <c r="DP15" s="21" t="e">
        <f>'3 Finance and additionality'!$AE28*'3 Finance and additionality'!#REF!</f>
        <v>#REF!</v>
      </c>
      <c r="DQ15" s="21" t="e">
        <f>'3 Finance and additionality'!$AE28*'3 Finance and additionality'!#REF!</f>
        <v>#REF!</v>
      </c>
      <c r="DR15" s="21" t="e">
        <f>'3 Finance and additionality'!$AE28*'3 Finance and additionality'!#REF!</f>
        <v>#REF!</v>
      </c>
      <c r="DS15" s="21" t="e">
        <f>'3 Finance and additionality'!$AE28*'3 Finance and additionality'!#REF!</f>
        <v>#REF!</v>
      </c>
      <c r="DT15" s="21" t="e">
        <f>'3 Finance and additionality'!$AE28*'3 Finance and additionality'!#REF!</f>
        <v>#REF!</v>
      </c>
      <c r="DU15" s="21" t="e">
        <f>'3 Finance and additionality'!$AE28*'3 Finance and additionality'!#REF!</f>
        <v>#REF!</v>
      </c>
      <c r="DV15" s="21" t="e">
        <f>'3 Finance and additionality'!$AE28*'3 Finance and additionality'!#REF!</f>
        <v>#REF!</v>
      </c>
      <c r="DW15" s="10"/>
    </row>
    <row r="16" spans="1:127" ht="15.4" x14ac:dyDescent="0.45">
      <c r="A16" s="6"/>
      <c r="B16" s="8" t="str">
        <f>'3 Finance and additionality'!$C29</f>
        <v>[Enter name, position, grade or role]</v>
      </c>
      <c r="C16" s="21">
        <f>'3 Finance and additionality'!$D29*'3 Finance and additionality'!F29</f>
        <v>0</v>
      </c>
      <c r="D16" s="21">
        <f>'3 Finance and additionality'!$D29*'3 Finance and additionality'!G29</f>
        <v>0</v>
      </c>
      <c r="E16" s="21" t="e">
        <f>'3 Finance and additionality'!$D29*'3 Finance and additionality'!#REF!</f>
        <v>#REF!</v>
      </c>
      <c r="F16" s="21" t="e">
        <f>'3 Finance and additionality'!$D29*'3 Finance and additionality'!#REF!</f>
        <v>#REF!</v>
      </c>
      <c r="G16" s="21" t="e">
        <f>'3 Finance and additionality'!$D29*'3 Finance and additionality'!#REF!</f>
        <v>#REF!</v>
      </c>
      <c r="H16" s="21" t="e">
        <f>'3 Finance and additionality'!$D29*'3 Finance and additionality'!#REF!</f>
        <v>#REF!</v>
      </c>
      <c r="I16" s="21" t="e">
        <f>'3 Finance and additionality'!$D29*'3 Finance and additionality'!#REF!</f>
        <v>#REF!</v>
      </c>
      <c r="J16" s="21" t="e">
        <f>'3 Finance and additionality'!$D29*'3 Finance and additionality'!#REF!</f>
        <v>#REF!</v>
      </c>
      <c r="K16" s="21" t="e">
        <f>'3 Finance and additionality'!$D29*'3 Finance and additionality'!#REF!</f>
        <v>#REF!</v>
      </c>
      <c r="L16" s="21" t="e">
        <f>'3 Finance and additionality'!$D29*'3 Finance and additionality'!#REF!</f>
        <v>#REF!</v>
      </c>
      <c r="M16" s="21" t="e">
        <f>'3 Finance and additionality'!$D29*'3 Finance and additionality'!#REF!</f>
        <v>#REF!</v>
      </c>
      <c r="N16" s="21" t="e">
        <f>'3 Finance and additionality'!$D29*'3 Finance and additionality'!#REF!</f>
        <v>#REF!</v>
      </c>
      <c r="O16" s="21" t="e">
        <f>'3 Finance and additionality'!$D29*'3 Finance and additionality'!#REF!</f>
        <v>#REF!</v>
      </c>
      <c r="P16" s="21" t="e">
        <f>'3 Finance and additionality'!$D29*'3 Finance and additionality'!#REF!</f>
        <v>#REF!</v>
      </c>
      <c r="Q16" s="21" t="e">
        <f>'3 Finance and additionality'!$D29*'3 Finance and additionality'!#REF!</f>
        <v>#REF!</v>
      </c>
      <c r="R16" s="21" t="e">
        <f>'3 Finance and additionality'!$D29*'3 Finance and additionality'!#REF!</f>
        <v>#REF!</v>
      </c>
      <c r="S16" s="7"/>
      <c r="T16" s="7"/>
      <c r="U16" s="20" t="str">
        <f>'3 Finance and additionality'!$C29</f>
        <v>[Enter name, position, grade or role]</v>
      </c>
      <c r="V16" s="21">
        <f>C16*'3 Finance and additionality'!$E29</f>
        <v>0</v>
      </c>
      <c r="W16" s="21">
        <f>D16*'3 Finance and additionality'!$E29</f>
        <v>0</v>
      </c>
      <c r="X16" s="21" t="e">
        <f>E16*'3 Finance and additionality'!$E29</f>
        <v>#REF!</v>
      </c>
      <c r="Y16" s="21" t="e">
        <f>F16*'3 Finance and additionality'!$E29</f>
        <v>#REF!</v>
      </c>
      <c r="Z16" s="21" t="e">
        <f>G16*'3 Finance and additionality'!$E29</f>
        <v>#REF!</v>
      </c>
      <c r="AA16" s="21" t="e">
        <f>H16*'3 Finance and additionality'!$E29</f>
        <v>#REF!</v>
      </c>
      <c r="AB16" s="21" t="e">
        <f>I16*'3 Finance and additionality'!$E29</f>
        <v>#REF!</v>
      </c>
      <c r="AC16" s="21" t="e">
        <f>J16*'3 Finance and additionality'!$E29</f>
        <v>#REF!</v>
      </c>
      <c r="AD16" s="21" t="e">
        <f>K16*'3 Finance and additionality'!$E29</f>
        <v>#REF!</v>
      </c>
      <c r="AE16" s="21" t="e">
        <f>L16*'3 Finance and additionality'!$E29</f>
        <v>#REF!</v>
      </c>
      <c r="AF16" s="21" t="e">
        <f>M16*'3 Finance and additionality'!$E29</f>
        <v>#REF!</v>
      </c>
      <c r="AG16" s="21" t="e">
        <f>N16*'3 Finance and additionality'!$E29</f>
        <v>#REF!</v>
      </c>
      <c r="AH16" s="21" t="e">
        <f>O16*'3 Finance and additionality'!$E29</f>
        <v>#REF!</v>
      </c>
      <c r="AI16" s="21" t="e">
        <f>P16*'3 Finance and additionality'!$E29</f>
        <v>#REF!</v>
      </c>
      <c r="AJ16" s="21" t="e">
        <f>Q16*'3 Finance and additionality'!$E29</f>
        <v>#REF!</v>
      </c>
      <c r="AK16" s="21" t="e">
        <f>R16*'3 Finance and additionality'!$E29</f>
        <v>#REF!</v>
      </c>
      <c r="AL16" s="7"/>
      <c r="AM16" s="7"/>
      <c r="AN16" s="8">
        <f>'3 Finance and additionality'!K29</f>
        <v>0</v>
      </c>
      <c r="AO16" s="21">
        <f>'3 Finance and additionality'!L29*'3 Finance and additionality'!M29</f>
        <v>0</v>
      </c>
      <c r="AP16" s="21">
        <f>'3 Finance and additionality'!M29*'3 Finance and additionality'!N29</f>
        <v>0</v>
      </c>
      <c r="AQ16" s="21" t="e">
        <f>'3 Finance and additionality'!N29*'3 Finance and additionality'!#REF!</f>
        <v>#REF!</v>
      </c>
      <c r="AR16" s="21" t="e">
        <f>'3 Finance and additionality'!#REF!*'3 Finance and additionality'!#REF!</f>
        <v>#REF!</v>
      </c>
      <c r="AS16" s="21" t="e">
        <f>'3 Finance and additionality'!#REF!*'3 Finance and additionality'!#REF!</f>
        <v>#REF!</v>
      </c>
      <c r="AT16" s="21" t="e">
        <f>'3 Finance and additionality'!#REF!*'3 Finance and additionality'!#REF!</f>
        <v>#REF!</v>
      </c>
      <c r="AU16" s="21" t="e">
        <f>'3 Finance and additionality'!#REF!*'3 Finance and additionality'!#REF!</f>
        <v>#REF!</v>
      </c>
      <c r="AV16" s="21" t="e">
        <f>'3 Finance and additionality'!#REF!*'3 Finance and additionality'!#REF!</f>
        <v>#REF!</v>
      </c>
      <c r="AW16" s="21" t="e">
        <f>'3 Finance and additionality'!#REF!*'3 Finance and additionality'!#REF!</f>
        <v>#REF!</v>
      </c>
      <c r="AX16" s="21" t="e">
        <f>'3 Finance and additionality'!#REF!*'3 Finance and additionality'!#REF!</f>
        <v>#REF!</v>
      </c>
      <c r="AY16" s="21" t="e">
        <f>'3 Finance and additionality'!#REF!*'3 Finance and additionality'!#REF!</f>
        <v>#REF!</v>
      </c>
      <c r="AZ16" s="21" t="e">
        <f>'3 Finance and additionality'!#REF!*'3 Finance and additionality'!#REF!</f>
        <v>#REF!</v>
      </c>
      <c r="BA16" s="21" t="e">
        <f>'3 Finance and additionality'!#REF!*'3 Finance and additionality'!#REF!</f>
        <v>#REF!</v>
      </c>
      <c r="BB16" s="21" t="e">
        <f>'3 Finance and additionality'!#REF!*'3 Finance and additionality'!#REF!</f>
        <v>#REF!</v>
      </c>
      <c r="BC16" s="21" t="e">
        <f>'3 Finance and additionality'!#REF!*'3 Finance and additionality'!#REF!</f>
        <v>#REF!</v>
      </c>
      <c r="BD16" s="21" t="e">
        <f>'3 Finance and additionality'!#REF!*'3 Finance and additionality'!#REF!</f>
        <v>#REF!</v>
      </c>
      <c r="BE16" s="7"/>
      <c r="BF16" s="8">
        <f>'3 Finance and additionality'!Q29</f>
        <v>0</v>
      </c>
      <c r="BG16" s="21">
        <f>SUMIFS('3 Finance and additionality'!$U$20:$U$29,'3 Finance and additionality'!$Q$20:$Q$29,'HIDE-PM Calcs'!$BF16,'3 Finance and additionality'!$T$20:$T$29,'HIDE-PM Calcs'!BG$4)</f>
        <v>0</v>
      </c>
      <c r="BH16" s="21">
        <f>SUMIFS('3 Finance and additionality'!$U$20:$U$29,'3 Finance and additionality'!$Q$20:$Q$29,'HIDE-PM Calcs'!$BF16,'3 Finance and additionality'!$T$20:$T$29,'HIDE-PM Calcs'!BH$4)</f>
        <v>0</v>
      </c>
      <c r="BI16" s="21">
        <f>SUMIFS('3 Finance and additionality'!$U$20:$U$29,'3 Finance and additionality'!$Q$20:$Q$29,'HIDE-PM Calcs'!$BF16,'3 Finance and additionality'!$T$20:$T$29,'HIDE-PM Calcs'!BI$4)</f>
        <v>0</v>
      </c>
      <c r="BJ16" s="21">
        <f>SUMIFS('3 Finance and additionality'!$U$20:$U$29,'3 Finance and additionality'!$Q$20:$Q$29,'HIDE-PM Calcs'!$BF16,'3 Finance and additionality'!$T$20:$T$29,'HIDE-PM Calcs'!BJ$4)</f>
        <v>0</v>
      </c>
      <c r="BK16" s="21">
        <f>SUMIFS('3 Finance and additionality'!$U$20:$U$29,'3 Finance and additionality'!$Q$20:$Q$29,'HIDE-PM Calcs'!$BF16,'3 Finance and additionality'!$T$20:$T$29,'HIDE-PM Calcs'!BK$4)</f>
        <v>0</v>
      </c>
      <c r="BL16" s="21">
        <f>SUMIFS('3 Finance and additionality'!$U$20:$U$29,'3 Finance and additionality'!$Q$20:$Q$29,'HIDE-PM Calcs'!$BF16,'3 Finance and additionality'!$T$20:$T$29,'HIDE-PM Calcs'!BL$4)</f>
        <v>0</v>
      </c>
      <c r="BM16" s="21">
        <f>SUMIFS('3 Finance and additionality'!$U$20:$U$29,'3 Finance and additionality'!$Q$20:$Q$29,'HIDE-PM Calcs'!$BF16,'3 Finance and additionality'!$T$20:$T$29,'HIDE-PM Calcs'!BM$4)</f>
        <v>0</v>
      </c>
      <c r="BN16" s="21">
        <f>SUMIFS('3 Finance and additionality'!$U$20:$U$29,'3 Finance and additionality'!$Q$20:$Q$29,'HIDE-PM Calcs'!$BF16,'3 Finance and additionality'!$T$20:$T$29,'HIDE-PM Calcs'!BN$4)</f>
        <v>0</v>
      </c>
      <c r="BO16" s="21">
        <f>SUMIFS('3 Finance and additionality'!$U$20:$U$29,'3 Finance and additionality'!$Q$20:$Q$29,'HIDE-PM Calcs'!$BF16,'3 Finance and additionality'!$T$20:$T$29,'HIDE-PM Calcs'!BO$4)</f>
        <v>0</v>
      </c>
      <c r="BP16" s="21">
        <f>SUMIFS('3 Finance and additionality'!$U$20:$U$29,'3 Finance and additionality'!$Q$20:$Q$29,'HIDE-PM Calcs'!$BF16,'3 Finance and additionality'!$T$20:$T$29,'HIDE-PM Calcs'!BP$4)</f>
        <v>0</v>
      </c>
      <c r="BQ16" s="21">
        <f>SUMIFS('3 Finance and additionality'!$U$20:$U$29,'3 Finance and additionality'!$Q$20:$Q$29,'HIDE-PM Calcs'!$BF16,'3 Finance and additionality'!$T$20:$T$29,'HIDE-PM Calcs'!BQ$4)</f>
        <v>0</v>
      </c>
      <c r="BR16" s="21">
        <f>SUMIFS('3 Finance and additionality'!$U$20:$U$29,'3 Finance and additionality'!$Q$20:$Q$29,'HIDE-PM Calcs'!$BF16,'3 Finance and additionality'!$T$20:$T$29,'HIDE-PM Calcs'!BR$4)</f>
        <v>0</v>
      </c>
      <c r="BS16" s="21">
        <f>SUMIFS('3 Finance and additionality'!$U$20:$U$29,'3 Finance and additionality'!$Q$20:$Q$29,'HIDE-PM Calcs'!$BF16,'3 Finance and additionality'!$T$20:$T$29,'HIDE-PM Calcs'!BS$4)</f>
        <v>0</v>
      </c>
      <c r="BT16" s="21">
        <f>SUMIFS('3 Finance and additionality'!$U$20:$U$29,'3 Finance and additionality'!$Q$20:$Q$29,'HIDE-PM Calcs'!$BF16,'3 Finance and additionality'!$T$20:$T$29,'HIDE-PM Calcs'!BT$4)</f>
        <v>0</v>
      </c>
      <c r="BU16" s="21">
        <f>SUMIFS('3 Finance and additionality'!$U$20:$U$29,'3 Finance and additionality'!$Q$20:$Q$29,'HIDE-PM Calcs'!$BF16,'3 Finance and additionality'!$T$20:$T$29,'HIDE-PM Calcs'!BU$4)</f>
        <v>0</v>
      </c>
      <c r="BV16" s="21">
        <f>SUMIFS('3 Finance and additionality'!$U$20:$U$29,'3 Finance and additionality'!$Q$20:$Q$29,'HIDE-PM Calcs'!$BF16,'3 Finance and additionality'!$T$20:$T$29,'HIDE-PM Calcs'!BV$4)</f>
        <v>0</v>
      </c>
      <c r="BW16" s="7"/>
      <c r="BX16" s="8" t="e">
        <f>'3 Finance and additionality'!#REF!</f>
        <v>#REF!</v>
      </c>
      <c r="BY16" s="21">
        <v>0</v>
      </c>
      <c r="BZ16" s="21">
        <v>0</v>
      </c>
      <c r="CA16" s="21">
        <v>0</v>
      </c>
      <c r="CB16" s="21">
        <v>0</v>
      </c>
      <c r="CC16" s="21">
        <v>0</v>
      </c>
      <c r="CD16" s="21">
        <v>0</v>
      </c>
      <c r="CE16" s="21">
        <v>0</v>
      </c>
      <c r="CF16" s="21">
        <v>0</v>
      </c>
      <c r="CG16" s="21">
        <v>0</v>
      </c>
      <c r="CH16" s="21">
        <v>0</v>
      </c>
      <c r="CI16" s="21">
        <v>0</v>
      </c>
      <c r="CJ16" s="21">
        <v>0</v>
      </c>
      <c r="CK16" s="21">
        <v>0</v>
      </c>
      <c r="CL16" s="21">
        <v>0</v>
      </c>
      <c r="CM16" s="7"/>
      <c r="CN16" s="8">
        <f>'3 Finance and additionality'!W29</f>
        <v>0</v>
      </c>
      <c r="CO16" s="21">
        <f>'3 Finance and additionality'!$X29*'3 Finance and additionality'!Y29</f>
        <v>0</v>
      </c>
      <c r="CP16" s="21">
        <f>'3 Finance and additionality'!$X29*'3 Finance and additionality'!Z29</f>
        <v>0</v>
      </c>
      <c r="CQ16" s="21" t="e">
        <f>'3 Finance and additionality'!$X29*'3 Finance and additionality'!#REF!</f>
        <v>#REF!</v>
      </c>
      <c r="CR16" s="21" t="e">
        <f>'3 Finance and additionality'!$X29*'3 Finance and additionality'!#REF!</f>
        <v>#REF!</v>
      </c>
      <c r="CS16" s="21" t="e">
        <f>'3 Finance and additionality'!$X29*'3 Finance and additionality'!#REF!</f>
        <v>#REF!</v>
      </c>
      <c r="CT16" s="21" t="e">
        <f>'3 Finance and additionality'!$X29*'3 Finance and additionality'!#REF!</f>
        <v>#REF!</v>
      </c>
      <c r="CU16" s="21" t="e">
        <f>'3 Finance and additionality'!$X29*'3 Finance and additionality'!#REF!</f>
        <v>#REF!</v>
      </c>
      <c r="CV16" s="21" t="e">
        <f>'3 Finance and additionality'!$X29*'3 Finance and additionality'!#REF!</f>
        <v>#REF!</v>
      </c>
      <c r="CW16" s="21" t="e">
        <f>'3 Finance and additionality'!$X29*'3 Finance and additionality'!#REF!</f>
        <v>#REF!</v>
      </c>
      <c r="CX16" s="21" t="e">
        <f>'3 Finance and additionality'!$X29*'3 Finance and additionality'!#REF!</f>
        <v>#REF!</v>
      </c>
      <c r="CY16" s="21" t="e">
        <f>'3 Finance and additionality'!$X29*'3 Finance and additionality'!#REF!</f>
        <v>#REF!</v>
      </c>
      <c r="CZ16" s="21" t="e">
        <f>'3 Finance and additionality'!$X29*'3 Finance and additionality'!#REF!</f>
        <v>#REF!</v>
      </c>
      <c r="DA16" s="21" t="e">
        <f>'3 Finance and additionality'!$X29*'3 Finance and additionality'!#REF!</f>
        <v>#REF!</v>
      </c>
      <c r="DB16" s="21" t="e">
        <f>'3 Finance and additionality'!$X29*'3 Finance and additionality'!#REF!</f>
        <v>#REF!</v>
      </c>
      <c r="DC16" s="21" t="e">
        <f>'3 Finance and additionality'!$X29*'3 Finance and additionality'!#REF!</f>
        <v>#REF!</v>
      </c>
      <c r="DD16" s="21" t="e">
        <f>'3 Finance and additionality'!$X29*'3 Finance and additionality'!#REF!</f>
        <v>#REF!</v>
      </c>
      <c r="DE16" s="7"/>
      <c r="DF16" s="8">
        <f>'3 Finance and additionality'!AE29</f>
        <v>0</v>
      </c>
      <c r="DG16" s="21">
        <f>'3 Finance and additionality'!$AE29*'3 Finance and additionality'!AF29</f>
        <v>0</v>
      </c>
      <c r="DH16" s="21">
        <f>'3 Finance and additionality'!$AE29*'3 Finance and additionality'!AG29</f>
        <v>0</v>
      </c>
      <c r="DI16" s="21" t="e">
        <f>'3 Finance and additionality'!$AE29*'3 Finance and additionality'!#REF!</f>
        <v>#REF!</v>
      </c>
      <c r="DJ16" s="21" t="e">
        <f>'3 Finance and additionality'!$AE29*'3 Finance and additionality'!#REF!</f>
        <v>#REF!</v>
      </c>
      <c r="DK16" s="21" t="e">
        <f>'3 Finance and additionality'!$AE29*'3 Finance and additionality'!#REF!</f>
        <v>#REF!</v>
      </c>
      <c r="DL16" s="21" t="e">
        <f>'3 Finance and additionality'!$AE29*'3 Finance and additionality'!#REF!</f>
        <v>#REF!</v>
      </c>
      <c r="DM16" s="21" t="e">
        <f>'3 Finance and additionality'!$AE29*'3 Finance and additionality'!#REF!</f>
        <v>#REF!</v>
      </c>
      <c r="DN16" s="21" t="e">
        <f>'3 Finance and additionality'!$AE29*'3 Finance and additionality'!#REF!</f>
        <v>#REF!</v>
      </c>
      <c r="DO16" s="21" t="e">
        <f>'3 Finance and additionality'!$AE29*'3 Finance and additionality'!#REF!</f>
        <v>#REF!</v>
      </c>
      <c r="DP16" s="21" t="e">
        <f>'3 Finance and additionality'!$AE29*'3 Finance and additionality'!#REF!</f>
        <v>#REF!</v>
      </c>
      <c r="DQ16" s="21" t="e">
        <f>'3 Finance and additionality'!$AE29*'3 Finance and additionality'!#REF!</f>
        <v>#REF!</v>
      </c>
      <c r="DR16" s="21" t="e">
        <f>'3 Finance and additionality'!$AE29*'3 Finance and additionality'!#REF!</f>
        <v>#REF!</v>
      </c>
      <c r="DS16" s="21" t="e">
        <f>'3 Finance and additionality'!$AE29*'3 Finance and additionality'!#REF!</f>
        <v>#REF!</v>
      </c>
      <c r="DT16" s="21" t="e">
        <f>'3 Finance and additionality'!$AE29*'3 Finance and additionality'!#REF!</f>
        <v>#REF!</v>
      </c>
      <c r="DU16" s="21" t="e">
        <f>'3 Finance and additionality'!$AE29*'3 Finance and additionality'!#REF!</f>
        <v>#REF!</v>
      </c>
      <c r="DV16" s="21" t="e">
        <f>'3 Finance and additionality'!$AE29*'3 Finance and additionality'!#REF!</f>
        <v>#REF!</v>
      </c>
      <c r="DW16" s="7"/>
    </row>
    <row r="17" spans="1:127" ht="15.4" x14ac:dyDescent="0.45">
      <c r="A17" s="6"/>
      <c r="B17" s="8" t="e">
        <f>'3 Finance and additionality'!#REF!</f>
        <v>#REF!</v>
      </c>
      <c r="C17" s="21" t="e">
        <f>'3 Finance and additionality'!#REF!*'3 Finance and additionality'!#REF!</f>
        <v>#REF!</v>
      </c>
      <c r="D17" s="21" t="e">
        <f>'3 Finance and additionality'!#REF!*'3 Finance and additionality'!#REF!</f>
        <v>#REF!</v>
      </c>
      <c r="E17" s="21" t="e">
        <f>'3 Finance and additionality'!#REF!*'3 Finance and additionality'!#REF!</f>
        <v>#REF!</v>
      </c>
      <c r="F17" s="21" t="e">
        <f>'3 Finance and additionality'!#REF!*'3 Finance and additionality'!#REF!</f>
        <v>#REF!</v>
      </c>
      <c r="G17" s="21" t="e">
        <f>'3 Finance and additionality'!#REF!*'3 Finance and additionality'!#REF!</f>
        <v>#REF!</v>
      </c>
      <c r="H17" s="21" t="e">
        <f>'3 Finance and additionality'!#REF!*'3 Finance and additionality'!#REF!</f>
        <v>#REF!</v>
      </c>
      <c r="I17" s="21" t="e">
        <f>'3 Finance and additionality'!#REF!*'3 Finance and additionality'!#REF!</f>
        <v>#REF!</v>
      </c>
      <c r="J17" s="21" t="e">
        <f>'3 Finance and additionality'!#REF!*'3 Finance and additionality'!#REF!</f>
        <v>#REF!</v>
      </c>
      <c r="K17" s="21" t="e">
        <f>'3 Finance and additionality'!#REF!*'3 Finance and additionality'!#REF!</f>
        <v>#REF!</v>
      </c>
      <c r="L17" s="21" t="e">
        <f>'3 Finance and additionality'!#REF!*'3 Finance and additionality'!#REF!</f>
        <v>#REF!</v>
      </c>
      <c r="M17" s="21" t="e">
        <f>'3 Finance and additionality'!#REF!*'3 Finance and additionality'!#REF!</f>
        <v>#REF!</v>
      </c>
      <c r="N17" s="21" t="e">
        <f>'3 Finance and additionality'!#REF!*'3 Finance and additionality'!#REF!</f>
        <v>#REF!</v>
      </c>
      <c r="O17" s="21" t="e">
        <f>'3 Finance and additionality'!#REF!*'3 Finance and additionality'!#REF!</f>
        <v>#REF!</v>
      </c>
      <c r="P17" s="21" t="e">
        <f>'3 Finance and additionality'!#REF!*'3 Finance and additionality'!#REF!</f>
        <v>#REF!</v>
      </c>
      <c r="Q17" s="21" t="e">
        <f>'3 Finance and additionality'!#REF!*'3 Finance and additionality'!#REF!</f>
        <v>#REF!</v>
      </c>
      <c r="R17" s="21" t="e">
        <f>'3 Finance and additionality'!#REF!*'3 Finance and additionality'!#REF!</f>
        <v>#REF!</v>
      </c>
      <c r="S17" s="7"/>
      <c r="T17" s="7"/>
      <c r="U17" s="20" t="e">
        <f>'3 Finance and additionality'!#REF!</f>
        <v>#REF!</v>
      </c>
      <c r="V17" s="21" t="e">
        <f>C17*'3 Finance and additionality'!#REF!</f>
        <v>#REF!</v>
      </c>
      <c r="W17" s="21" t="e">
        <f>D17*'3 Finance and additionality'!#REF!</f>
        <v>#REF!</v>
      </c>
      <c r="X17" s="21" t="e">
        <f>E17*'3 Finance and additionality'!#REF!</f>
        <v>#REF!</v>
      </c>
      <c r="Y17" s="21" t="e">
        <f>F17*'3 Finance and additionality'!#REF!</f>
        <v>#REF!</v>
      </c>
      <c r="Z17" s="21" t="e">
        <f>G17*'3 Finance and additionality'!#REF!</f>
        <v>#REF!</v>
      </c>
      <c r="AA17" s="21" t="e">
        <f>H17*'3 Finance and additionality'!#REF!</f>
        <v>#REF!</v>
      </c>
      <c r="AB17" s="21" t="e">
        <f>I17*'3 Finance and additionality'!#REF!</f>
        <v>#REF!</v>
      </c>
      <c r="AC17" s="21" t="e">
        <f>J17*'3 Finance and additionality'!#REF!</f>
        <v>#REF!</v>
      </c>
      <c r="AD17" s="21" t="e">
        <f>K17*'3 Finance and additionality'!#REF!</f>
        <v>#REF!</v>
      </c>
      <c r="AE17" s="21" t="e">
        <f>L17*'3 Finance and additionality'!#REF!</f>
        <v>#REF!</v>
      </c>
      <c r="AF17" s="21" t="e">
        <f>M17*'3 Finance and additionality'!#REF!</f>
        <v>#REF!</v>
      </c>
      <c r="AG17" s="21" t="e">
        <f>N17*'3 Finance and additionality'!#REF!</f>
        <v>#REF!</v>
      </c>
      <c r="AH17" s="21" t="e">
        <f>O17*'3 Finance and additionality'!#REF!</f>
        <v>#REF!</v>
      </c>
      <c r="AI17" s="21" t="e">
        <f>P17*'3 Finance and additionality'!#REF!</f>
        <v>#REF!</v>
      </c>
      <c r="AJ17" s="21" t="e">
        <f>Q17*'3 Finance and additionality'!#REF!</f>
        <v>#REF!</v>
      </c>
      <c r="AK17" s="21" t="e">
        <f>R17*'3 Finance and additionality'!#REF!</f>
        <v>#REF!</v>
      </c>
      <c r="AL17" s="7"/>
      <c r="AM17" s="7"/>
      <c r="AN17" s="8" t="e">
        <f>'3 Finance and additionality'!#REF!</f>
        <v>#REF!</v>
      </c>
      <c r="AO17" s="21" t="e">
        <f>'3 Finance and additionality'!#REF!*'3 Finance and additionality'!#REF!</f>
        <v>#REF!</v>
      </c>
      <c r="AP17" s="21" t="e">
        <f>'3 Finance and additionality'!#REF!*'3 Finance and additionality'!#REF!</f>
        <v>#REF!</v>
      </c>
      <c r="AQ17" s="21" t="e">
        <f>'3 Finance and additionality'!#REF!*'3 Finance and additionality'!#REF!</f>
        <v>#REF!</v>
      </c>
      <c r="AR17" s="21" t="e">
        <f>'3 Finance and additionality'!#REF!*'3 Finance and additionality'!#REF!</f>
        <v>#REF!</v>
      </c>
      <c r="AS17" s="21" t="e">
        <f>'3 Finance and additionality'!#REF!*'3 Finance and additionality'!#REF!</f>
        <v>#REF!</v>
      </c>
      <c r="AT17" s="21" t="e">
        <f>'3 Finance and additionality'!#REF!*'3 Finance and additionality'!#REF!</f>
        <v>#REF!</v>
      </c>
      <c r="AU17" s="21" t="e">
        <f>'3 Finance and additionality'!#REF!*'3 Finance and additionality'!#REF!</f>
        <v>#REF!</v>
      </c>
      <c r="AV17" s="21" t="e">
        <f>'3 Finance and additionality'!#REF!*'3 Finance and additionality'!#REF!</f>
        <v>#REF!</v>
      </c>
      <c r="AW17" s="21" t="e">
        <f>'3 Finance and additionality'!#REF!*'3 Finance and additionality'!#REF!</f>
        <v>#REF!</v>
      </c>
      <c r="AX17" s="21" t="e">
        <f>'3 Finance and additionality'!#REF!*'3 Finance and additionality'!#REF!</f>
        <v>#REF!</v>
      </c>
      <c r="AY17" s="21" t="e">
        <f>'3 Finance and additionality'!#REF!*'3 Finance and additionality'!#REF!</f>
        <v>#REF!</v>
      </c>
      <c r="AZ17" s="21" t="e">
        <f>'3 Finance and additionality'!#REF!*'3 Finance and additionality'!#REF!</f>
        <v>#REF!</v>
      </c>
      <c r="BA17" s="21" t="e">
        <f>'3 Finance and additionality'!#REF!*'3 Finance and additionality'!#REF!</f>
        <v>#REF!</v>
      </c>
      <c r="BB17" s="21" t="e">
        <f>'3 Finance and additionality'!#REF!*'3 Finance and additionality'!#REF!</f>
        <v>#REF!</v>
      </c>
      <c r="BC17" s="21" t="e">
        <f>'3 Finance and additionality'!#REF!*'3 Finance and additionality'!#REF!</f>
        <v>#REF!</v>
      </c>
      <c r="BD17" s="21" t="e">
        <f>'3 Finance and additionality'!#REF!*'3 Finance and additionality'!#REF!</f>
        <v>#REF!</v>
      </c>
      <c r="BE17" s="7"/>
      <c r="BF17" s="8" t="e">
        <f>'3 Finance and additionality'!#REF!</f>
        <v>#REF!</v>
      </c>
      <c r="BG17" s="21">
        <f>SUMIFS('3 Finance and additionality'!$U$20:$U$29,'3 Finance and additionality'!$Q$20:$Q$29,'HIDE-PM Calcs'!$BF17,'3 Finance and additionality'!$T$20:$T$29,'HIDE-PM Calcs'!BG$4)</f>
        <v>0</v>
      </c>
      <c r="BH17" s="21">
        <f>SUMIFS('3 Finance and additionality'!$U$20:$U$29,'3 Finance and additionality'!$Q$20:$Q$29,'HIDE-PM Calcs'!$BF17,'3 Finance and additionality'!$T$20:$T$29,'HIDE-PM Calcs'!BH$4)</f>
        <v>0</v>
      </c>
      <c r="BI17" s="21">
        <f>SUMIFS('3 Finance and additionality'!$U$20:$U$29,'3 Finance and additionality'!$Q$20:$Q$29,'HIDE-PM Calcs'!$BF17,'3 Finance and additionality'!$T$20:$T$29,'HIDE-PM Calcs'!BI$4)</f>
        <v>0</v>
      </c>
      <c r="BJ17" s="21">
        <f>SUMIFS('3 Finance and additionality'!$U$20:$U$29,'3 Finance and additionality'!$Q$20:$Q$29,'HIDE-PM Calcs'!$BF17,'3 Finance and additionality'!$T$20:$T$29,'HIDE-PM Calcs'!BJ$4)</f>
        <v>0</v>
      </c>
      <c r="BK17" s="21">
        <f>SUMIFS('3 Finance and additionality'!$U$20:$U$29,'3 Finance and additionality'!$Q$20:$Q$29,'HIDE-PM Calcs'!$BF17,'3 Finance and additionality'!$T$20:$T$29,'HIDE-PM Calcs'!BK$4)</f>
        <v>0</v>
      </c>
      <c r="BL17" s="21">
        <f>SUMIFS('3 Finance and additionality'!$U$20:$U$29,'3 Finance and additionality'!$Q$20:$Q$29,'HIDE-PM Calcs'!$BF17,'3 Finance and additionality'!$T$20:$T$29,'HIDE-PM Calcs'!BL$4)</f>
        <v>0</v>
      </c>
      <c r="BM17" s="21">
        <f>SUMIFS('3 Finance and additionality'!$U$20:$U$29,'3 Finance and additionality'!$Q$20:$Q$29,'HIDE-PM Calcs'!$BF17,'3 Finance and additionality'!$T$20:$T$29,'HIDE-PM Calcs'!BM$4)</f>
        <v>0</v>
      </c>
      <c r="BN17" s="21">
        <f>SUMIFS('3 Finance and additionality'!$U$20:$U$29,'3 Finance and additionality'!$Q$20:$Q$29,'HIDE-PM Calcs'!$BF17,'3 Finance and additionality'!$T$20:$T$29,'HIDE-PM Calcs'!BN$4)</f>
        <v>0</v>
      </c>
      <c r="BO17" s="21">
        <f>SUMIFS('3 Finance and additionality'!$U$20:$U$29,'3 Finance and additionality'!$Q$20:$Q$29,'HIDE-PM Calcs'!$BF17,'3 Finance and additionality'!$T$20:$T$29,'HIDE-PM Calcs'!BO$4)</f>
        <v>0</v>
      </c>
      <c r="BP17" s="21">
        <f>SUMIFS('3 Finance and additionality'!$U$20:$U$29,'3 Finance and additionality'!$Q$20:$Q$29,'HIDE-PM Calcs'!$BF17,'3 Finance and additionality'!$T$20:$T$29,'HIDE-PM Calcs'!BP$4)</f>
        <v>0</v>
      </c>
      <c r="BQ17" s="21">
        <f>SUMIFS('3 Finance and additionality'!$U$20:$U$29,'3 Finance and additionality'!$Q$20:$Q$29,'HIDE-PM Calcs'!$BF17,'3 Finance and additionality'!$T$20:$T$29,'HIDE-PM Calcs'!BQ$4)</f>
        <v>0</v>
      </c>
      <c r="BR17" s="21">
        <f>SUMIFS('3 Finance and additionality'!$U$20:$U$29,'3 Finance and additionality'!$Q$20:$Q$29,'HIDE-PM Calcs'!$BF17,'3 Finance and additionality'!$T$20:$T$29,'HIDE-PM Calcs'!BR$4)</f>
        <v>0</v>
      </c>
      <c r="BS17" s="21">
        <f>SUMIFS('3 Finance and additionality'!$U$20:$U$29,'3 Finance and additionality'!$Q$20:$Q$29,'HIDE-PM Calcs'!$BF17,'3 Finance and additionality'!$T$20:$T$29,'HIDE-PM Calcs'!BS$4)</f>
        <v>0</v>
      </c>
      <c r="BT17" s="21">
        <f>SUMIFS('3 Finance and additionality'!$U$20:$U$29,'3 Finance and additionality'!$Q$20:$Q$29,'HIDE-PM Calcs'!$BF17,'3 Finance and additionality'!$T$20:$T$29,'HIDE-PM Calcs'!BT$4)</f>
        <v>0</v>
      </c>
      <c r="BU17" s="21">
        <f>SUMIFS('3 Finance and additionality'!$U$20:$U$29,'3 Finance and additionality'!$Q$20:$Q$29,'HIDE-PM Calcs'!$BF17,'3 Finance and additionality'!$T$20:$T$29,'HIDE-PM Calcs'!BU$4)</f>
        <v>0</v>
      </c>
      <c r="BV17" s="21">
        <f>SUMIFS('3 Finance and additionality'!$U$20:$U$29,'3 Finance and additionality'!$Q$20:$Q$29,'HIDE-PM Calcs'!$BF17,'3 Finance and additionality'!$T$20:$T$29,'HIDE-PM Calcs'!BV$4)</f>
        <v>0</v>
      </c>
      <c r="BW17" s="7"/>
      <c r="BX17" s="8" t="e">
        <f>'3 Finance and additionality'!#REF!</f>
        <v>#REF!</v>
      </c>
      <c r="BY17" s="21">
        <v>0</v>
      </c>
      <c r="BZ17" s="21">
        <v>0</v>
      </c>
      <c r="CA17" s="21">
        <v>0</v>
      </c>
      <c r="CB17" s="21">
        <v>0</v>
      </c>
      <c r="CC17" s="21">
        <v>0</v>
      </c>
      <c r="CD17" s="21">
        <v>0</v>
      </c>
      <c r="CE17" s="21">
        <v>0</v>
      </c>
      <c r="CF17" s="21">
        <v>0</v>
      </c>
      <c r="CG17" s="21">
        <v>0</v>
      </c>
      <c r="CH17" s="21">
        <v>0</v>
      </c>
      <c r="CI17" s="21">
        <v>0</v>
      </c>
      <c r="CJ17" s="21">
        <v>0</v>
      </c>
      <c r="CK17" s="21">
        <v>0</v>
      </c>
      <c r="CL17" s="21">
        <v>0</v>
      </c>
      <c r="CM17" s="7"/>
      <c r="CN17" s="8" t="e">
        <f>'3 Finance and additionality'!#REF!</f>
        <v>#REF!</v>
      </c>
      <c r="CO17" s="21" t="e">
        <f>'3 Finance and additionality'!#REF!*'3 Finance and additionality'!#REF!</f>
        <v>#REF!</v>
      </c>
      <c r="CP17" s="21" t="e">
        <f>'3 Finance and additionality'!#REF!*'3 Finance and additionality'!#REF!</f>
        <v>#REF!</v>
      </c>
      <c r="CQ17" s="21" t="e">
        <f>'3 Finance and additionality'!#REF!*'3 Finance and additionality'!#REF!</f>
        <v>#REF!</v>
      </c>
      <c r="CR17" s="21" t="e">
        <f>'3 Finance and additionality'!#REF!*'3 Finance and additionality'!#REF!</f>
        <v>#REF!</v>
      </c>
      <c r="CS17" s="21" t="e">
        <f>'3 Finance and additionality'!#REF!*'3 Finance and additionality'!#REF!</f>
        <v>#REF!</v>
      </c>
      <c r="CT17" s="21" t="e">
        <f>'3 Finance and additionality'!#REF!*'3 Finance and additionality'!#REF!</f>
        <v>#REF!</v>
      </c>
      <c r="CU17" s="21" t="e">
        <f>'3 Finance and additionality'!#REF!*'3 Finance and additionality'!#REF!</f>
        <v>#REF!</v>
      </c>
      <c r="CV17" s="21" t="e">
        <f>'3 Finance and additionality'!#REF!*'3 Finance and additionality'!#REF!</f>
        <v>#REF!</v>
      </c>
      <c r="CW17" s="21" t="e">
        <f>'3 Finance and additionality'!#REF!*'3 Finance and additionality'!#REF!</f>
        <v>#REF!</v>
      </c>
      <c r="CX17" s="21" t="e">
        <f>'3 Finance and additionality'!#REF!*'3 Finance and additionality'!#REF!</f>
        <v>#REF!</v>
      </c>
      <c r="CY17" s="21" t="e">
        <f>'3 Finance and additionality'!#REF!*'3 Finance and additionality'!#REF!</f>
        <v>#REF!</v>
      </c>
      <c r="CZ17" s="21" t="e">
        <f>'3 Finance and additionality'!#REF!*'3 Finance and additionality'!#REF!</f>
        <v>#REF!</v>
      </c>
      <c r="DA17" s="21" t="e">
        <f>'3 Finance and additionality'!#REF!*'3 Finance and additionality'!#REF!</f>
        <v>#REF!</v>
      </c>
      <c r="DB17" s="21" t="e">
        <f>'3 Finance and additionality'!#REF!*'3 Finance and additionality'!#REF!</f>
        <v>#REF!</v>
      </c>
      <c r="DC17" s="21" t="e">
        <f>'3 Finance and additionality'!#REF!*'3 Finance and additionality'!#REF!</f>
        <v>#REF!</v>
      </c>
      <c r="DD17" s="21" t="e">
        <f>'3 Finance and additionality'!#REF!*'3 Finance and additionality'!#REF!</f>
        <v>#REF!</v>
      </c>
      <c r="DE17" s="7"/>
      <c r="DF17" s="8" t="e">
        <f>'3 Finance and additionality'!#REF!</f>
        <v>#REF!</v>
      </c>
      <c r="DG17" s="21" t="e">
        <f>'3 Finance and additionality'!#REF!*'3 Finance and additionality'!#REF!</f>
        <v>#REF!</v>
      </c>
      <c r="DH17" s="21" t="e">
        <f>'3 Finance and additionality'!#REF!*'3 Finance and additionality'!#REF!</f>
        <v>#REF!</v>
      </c>
      <c r="DI17" s="21" t="e">
        <f>'3 Finance and additionality'!#REF!*'3 Finance and additionality'!#REF!</f>
        <v>#REF!</v>
      </c>
      <c r="DJ17" s="21" t="e">
        <f>'3 Finance and additionality'!#REF!*'3 Finance and additionality'!#REF!</f>
        <v>#REF!</v>
      </c>
      <c r="DK17" s="21" t="e">
        <f>'3 Finance and additionality'!#REF!*'3 Finance and additionality'!#REF!</f>
        <v>#REF!</v>
      </c>
      <c r="DL17" s="21" t="e">
        <f>'3 Finance and additionality'!#REF!*'3 Finance and additionality'!#REF!</f>
        <v>#REF!</v>
      </c>
      <c r="DM17" s="21" t="e">
        <f>'3 Finance and additionality'!#REF!*'3 Finance and additionality'!#REF!</f>
        <v>#REF!</v>
      </c>
      <c r="DN17" s="21" t="e">
        <f>'3 Finance and additionality'!#REF!*'3 Finance and additionality'!#REF!</f>
        <v>#REF!</v>
      </c>
      <c r="DO17" s="21" t="e">
        <f>'3 Finance and additionality'!#REF!*'3 Finance and additionality'!#REF!</f>
        <v>#REF!</v>
      </c>
      <c r="DP17" s="21" t="e">
        <f>'3 Finance and additionality'!#REF!*'3 Finance and additionality'!#REF!</f>
        <v>#REF!</v>
      </c>
      <c r="DQ17" s="21" t="e">
        <f>'3 Finance and additionality'!#REF!*'3 Finance and additionality'!#REF!</f>
        <v>#REF!</v>
      </c>
      <c r="DR17" s="21" t="e">
        <f>'3 Finance and additionality'!#REF!*'3 Finance and additionality'!#REF!</f>
        <v>#REF!</v>
      </c>
      <c r="DS17" s="21" t="e">
        <f>'3 Finance and additionality'!#REF!*'3 Finance and additionality'!#REF!</f>
        <v>#REF!</v>
      </c>
      <c r="DT17" s="21" t="e">
        <f>'3 Finance and additionality'!#REF!*'3 Finance and additionality'!#REF!</f>
        <v>#REF!</v>
      </c>
      <c r="DU17" s="21" t="e">
        <f>'3 Finance and additionality'!#REF!*'3 Finance and additionality'!#REF!</f>
        <v>#REF!</v>
      </c>
      <c r="DV17" s="21" t="e">
        <f>'3 Finance and additionality'!#REF!*'3 Finance and additionality'!#REF!</f>
        <v>#REF!</v>
      </c>
      <c r="DW17" s="7"/>
    </row>
    <row r="18" spans="1:127" s="5" customFormat="1" ht="15.4" x14ac:dyDescent="0.45">
      <c r="A18" s="9"/>
      <c r="B18" s="8" t="e">
        <f>'3 Finance and additionality'!#REF!</f>
        <v>#REF!</v>
      </c>
      <c r="C18" s="21" t="e">
        <f>'3 Finance and additionality'!#REF!*'3 Finance and additionality'!#REF!</f>
        <v>#REF!</v>
      </c>
      <c r="D18" s="21" t="e">
        <f>'3 Finance and additionality'!#REF!*'3 Finance and additionality'!#REF!</f>
        <v>#REF!</v>
      </c>
      <c r="E18" s="21" t="e">
        <f>'3 Finance and additionality'!#REF!*'3 Finance and additionality'!#REF!</f>
        <v>#REF!</v>
      </c>
      <c r="F18" s="21" t="e">
        <f>'3 Finance and additionality'!#REF!*'3 Finance and additionality'!#REF!</f>
        <v>#REF!</v>
      </c>
      <c r="G18" s="21" t="e">
        <f>'3 Finance and additionality'!#REF!*'3 Finance and additionality'!#REF!</f>
        <v>#REF!</v>
      </c>
      <c r="H18" s="21" t="e">
        <f>'3 Finance and additionality'!#REF!*'3 Finance and additionality'!#REF!</f>
        <v>#REF!</v>
      </c>
      <c r="I18" s="21" t="e">
        <f>'3 Finance and additionality'!#REF!*'3 Finance and additionality'!#REF!</f>
        <v>#REF!</v>
      </c>
      <c r="J18" s="21" t="e">
        <f>'3 Finance and additionality'!#REF!*'3 Finance and additionality'!#REF!</f>
        <v>#REF!</v>
      </c>
      <c r="K18" s="21" t="e">
        <f>'3 Finance and additionality'!#REF!*'3 Finance and additionality'!#REF!</f>
        <v>#REF!</v>
      </c>
      <c r="L18" s="21" t="e">
        <f>'3 Finance and additionality'!#REF!*'3 Finance and additionality'!#REF!</f>
        <v>#REF!</v>
      </c>
      <c r="M18" s="21" t="e">
        <f>'3 Finance and additionality'!#REF!*'3 Finance and additionality'!#REF!</f>
        <v>#REF!</v>
      </c>
      <c r="N18" s="21" t="e">
        <f>'3 Finance and additionality'!#REF!*'3 Finance and additionality'!#REF!</f>
        <v>#REF!</v>
      </c>
      <c r="O18" s="21" t="e">
        <f>'3 Finance and additionality'!#REF!*'3 Finance and additionality'!#REF!</f>
        <v>#REF!</v>
      </c>
      <c r="P18" s="21" t="e">
        <f>'3 Finance and additionality'!#REF!*'3 Finance and additionality'!#REF!</f>
        <v>#REF!</v>
      </c>
      <c r="Q18" s="21" t="e">
        <f>'3 Finance and additionality'!#REF!*'3 Finance and additionality'!#REF!</f>
        <v>#REF!</v>
      </c>
      <c r="R18" s="21" t="e">
        <f>'3 Finance and additionality'!#REF!*'3 Finance and additionality'!#REF!</f>
        <v>#REF!</v>
      </c>
      <c r="S18" s="10"/>
      <c r="T18" s="10"/>
      <c r="U18" s="20" t="e">
        <f>'3 Finance and additionality'!#REF!</f>
        <v>#REF!</v>
      </c>
      <c r="V18" s="21" t="e">
        <f>C18*'3 Finance and additionality'!#REF!</f>
        <v>#REF!</v>
      </c>
      <c r="W18" s="21" t="e">
        <f>D18*'3 Finance and additionality'!#REF!</f>
        <v>#REF!</v>
      </c>
      <c r="X18" s="21" t="e">
        <f>E18*'3 Finance and additionality'!#REF!</f>
        <v>#REF!</v>
      </c>
      <c r="Y18" s="21" t="e">
        <f>F18*'3 Finance and additionality'!#REF!</f>
        <v>#REF!</v>
      </c>
      <c r="Z18" s="21" t="e">
        <f>G18*'3 Finance and additionality'!#REF!</f>
        <v>#REF!</v>
      </c>
      <c r="AA18" s="21" t="e">
        <f>H18*'3 Finance and additionality'!#REF!</f>
        <v>#REF!</v>
      </c>
      <c r="AB18" s="21" t="e">
        <f>I18*'3 Finance and additionality'!#REF!</f>
        <v>#REF!</v>
      </c>
      <c r="AC18" s="21" t="e">
        <f>J18*'3 Finance and additionality'!#REF!</f>
        <v>#REF!</v>
      </c>
      <c r="AD18" s="21" t="e">
        <f>K18*'3 Finance and additionality'!#REF!</f>
        <v>#REF!</v>
      </c>
      <c r="AE18" s="21" t="e">
        <f>L18*'3 Finance and additionality'!#REF!</f>
        <v>#REF!</v>
      </c>
      <c r="AF18" s="21" t="e">
        <f>M18*'3 Finance and additionality'!#REF!</f>
        <v>#REF!</v>
      </c>
      <c r="AG18" s="21" t="e">
        <f>N18*'3 Finance and additionality'!#REF!</f>
        <v>#REF!</v>
      </c>
      <c r="AH18" s="21" t="e">
        <f>O18*'3 Finance and additionality'!#REF!</f>
        <v>#REF!</v>
      </c>
      <c r="AI18" s="21" t="e">
        <f>P18*'3 Finance and additionality'!#REF!</f>
        <v>#REF!</v>
      </c>
      <c r="AJ18" s="21" t="e">
        <f>Q18*'3 Finance and additionality'!#REF!</f>
        <v>#REF!</v>
      </c>
      <c r="AK18" s="21" t="e">
        <f>R18*'3 Finance and additionality'!#REF!</f>
        <v>#REF!</v>
      </c>
      <c r="AL18" s="7"/>
      <c r="AM18" s="7"/>
      <c r="AN18" s="8" t="e">
        <f>'3 Finance and additionality'!#REF!</f>
        <v>#REF!</v>
      </c>
      <c r="AO18" s="21" t="e">
        <f>'3 Finance and additionality'!#REF!*'3 Finance and additionality'!#REF!</f>
        <v>#REF!</v>
      </c>
      <c r="AP18" s="21" t="e">
        <f>'3 Finance and additionality'!#REF!*'3 Finance and additionality'!#REF!</f>
        <v>#REF!</v>
      </c>
      <c r="AQ18" s="21" t="e">
        <f>'3 Finance and additionality'!#REF!*'3 Finance and additionality'!#REF!</f>
        <v>#REF!</v>
      </c>
      <c r="AR18" s="21" t="e">
        <f>'3 Finance and additionality'!#REF!*'3 Finance and additionality'!#REF!</f>
        <v>#REF!</v>
      </c>
      <c r="AS18" s="21" t="e">
        <f>'3 Finance and additionality'!#REF!*'3 Finance and additionality'!#REF!</f>
        <v>#REF!</v>
      </c>
      <c r="AT18" s="21" t="e">
        <f>'3 Finance and additionality'!#REF!*'3 Finance and additionality'!#REF!</f>
        <v>#REF!</v>
      </c>
      <c r="AU18" s="21" t="e">
        <f>'3 Finance and additionality'!#REF!*'3 Finance and additionality'!#REF!</f>
        <v>#REF!</v>
      </c>
      <c r="AV18" s="21" t="e">
        <f>'3 Finance and additionality'!#REF!*'3 Finance and additionality'!#REF!</f>
        <v>#REF!</v>
      </c>
      <c r="AW18" s="21" t="e">
        <f>'3 Finance and additionality'!#REF!*'3 Finance and additionality'!#REF!</f>
        <v>#REF!</v>
      </c>
      <c r="AX18" s="21" t="e">
        <f>'3 Finance and additionality'!#REF!*'3 Finance and additionality'!#REF!</f>
        <v>#REF!</v>
      </c>
      <c r="AY18" s="21" t="e">
        <f>'3 Finance and additionality'!#REF!*'3 Finance and additionality'!#REF!</f>
        <v>#REF!</v>
      </c>
      <c r="AZ18" s="21" t="e">
        <f>'3 Finance and additionality'!#REF!*'3 Finance and additionality'!#REF!</f>
        <v>#REF!</v>
      </c>
      <c r="BA18" s="21" t="e">
        <f>'3 Finance and additionality'!#REF!*'3 Finance and additionality'!#REF!</f>
        <v>#REF!</v>
      </c>
      <c r="BB18" s="21" t="e">
        <f>'3 Finance and additionality'!#REF!*'3 Finance and additionality'!#REF!</f>
        <v>#REF!</v>
      </c>
      <c r="BC18" s="21" t="e">
        <f>'3 Finance and additionality'!#REF!*'3 Finance and additionality'!#REF!</f>
        <v>#REF!</v>
      </c>
      <c r="BD18" s="21" t="e">
        <f>'3 Finance and additionality'!#REF!*'3 Finance and additionality'!#REF!</f>
        <v>#REF!</v>
      </c>
      <c r="BE18" s="7"/>
      <c r="BF18" s="8" t="e">
        <f>'3 Finance and additionality'!#REF!</f>
        <v>#REF!</v>
      </c>
      <c r="BG18" s="21">
        <f>SUMIFS('3 Finance and additionality'!$U$20:$U$29,'3 Finance and additionality'!$Q$20:$Q$29,'HIDE-PM Calcs'!$BF18,'3 Finance and additionality'!$T$20:$T$29,'HIDE-PM Calcs'!BG$4)</f>
        <v>0</v>
      </c>
      <c r="BH18" s="21">
        <f>SUMIFS('3 Finance and additionality'!$U$20:$U$29,'3 Finance and additionality'!$Q$20:$Q$29,'HIDE-PM Calcs'!$BF18,'3 Finance and additionality'!$T$20:$T$29,'HIDE-PM Calcs'!BH$4)</f>
        <v>0</v>
      </c>
      <c r="BI18" s="21">
        <f>SUMIFS('3 Finance and additionality'!$U$20:$U$29,'3 Finance and additionality'!$Q$20:$Q$29,'HIDE-PM Calcs'!$BF18,'3 Finance and additionality'!$T$20:$T$29,'HIDE-PM Calcs'!BI$4)</f>
        <v>0</v>
      </c>
      <c r="BJ18" s="21">
        <f>SUMIFS('3 Finance and additionality'!$U$20:$U$29,'3 Finance and additionality'!$Q$20:$Q$29,'HIDE-PM Calcs'!$BF18,'3 Finance and additionality'!$T$20:$T$29,'HIDE-PM Calcs'!BJ$4)</f>
        <v>0</v>
      </c>
      <c r="BK18" s="21">
        <f>SUMIFS('3 Finance and additionality'!$U$20:$U$29,'3 Finance and additionality'!$Q$20:$Q$29,'HIDE-PM Calcs'!$BF18,'3 Finance and additionality'!$T$20:$T$29,'HIDE-PM Calcs'!BK$4)</f>
        <v>0</v>
      </c>
      <c r="BL18" s="21">
        <f>SUMIFS('3 Finance and additionality'!$U$20:$U$29,'3 Finance and additionality'!$Q$20:$Q$29,'HIDE-PM Calcs'!$BF18,'3 Finance and additionality'!$T$20:$T$29,'HIDE-PM Calcs'!BL$4)</f>
        <v>0</v>
      </c>
      <c r="BM18" s="21">
        <f>SUMIFS('3 Finance and additionality'!$U$20:$U$29,'3 Finance and additionality'!$Q$20:$Q$29,'HIDE-PM Calcs'!$BF18,'3 Finance and additionality'!$T$20:$T$29,'HIDE-PM Calcs'!BM$4)</f>
        <v>0</v>
      </c>
      <c r="BN18" s="21">
        <f>SUMIFS('3 Finance and additionality'!$U$20:$U$29,'3 Finance and additionality'!$Q$20:$Q$29,'HIDE-PM Calcs'!$BF18,'3 Finance and additionality'!$T$20:$T$29,'HIDE-PM Calcs'!BN$4)</f>
        <v>0</v>
      </c>
      <c r="BO18" s="21">
        <f>SUMIFS('3 Finance and additionality'!$U$20:$U$29,'3 Finance and additionality'!$Q$20:$Q$29,'HIDE-PM Calcs'!$BF18,'3 Finance and additionality'!$T$20:$T$29,'HIDE-PM Calcs'!BO$4)</f>
        <v>0</v>
      </c>
      <c r="BP18" s="21">
        <f>SUMIFS('3 Finance and additionality'!$U$20:$U$29,'3 Finance and additionality'!$Q$20:$Q$29,'HIDE-PM Calcs'!$BF18,'3 Finance and additionality'!$T$20:$T$29,'HIDE-PM Calcs'!BP$4)</f>
        <v>0</v>
      </c>
      <c r="BQ18" s="21">
        <f>SUMIFS('3 Finance and additionality'!$U$20:$U$29,'3 Finance and additionality'!$Q$20:$Q$29,'HIDE-PM Calcs'!$BF18,'3 Finance and additionality'!$T$20:$T$29,'HIDE-PM Calcs'!BQ$4)</f>
        <v>0</v>
      </c>
      <c r="BR18" s="21">
        <f>SUMIFS('3 Finance and additionality'!$U$20:$U$29,'3 Finance and additionality'!$Q$20:$Q$29,'HIDE-PM Calcs'!$BF18,'3 Finance and additionality'!$T$20:$T$29,'HIDE-PM Calcs'!BR$4)</f>
        <v>0</v>
      </c>
      <c r="BS18" s="21">
        <f>SUMIFS('3 Finance and additionality'!$U$20:$U$29,'3 Finance and additionality'!$Q$20:$Q$29,'HIDE-PM Calcs'!$BF18,'3 Finance and additionality'!$T$20:$T$29,'HIDE-PM Calcs'!BS$4)</f>
        <v>0</v>
      </c>
      <c r="BT18" s="21">
        <f>SUMIFS('3 Finance and additionality'!$U$20:$U$29,'3 Finance and additionality'!$Q$20:$Q$29,'HIDE-PM Calcs'!$BF18,'3 Finance and additionality'!$T$20:$T$29,'HIDE-PM Calcs'!BT$4)</f>
        <v>0</v>
      </c>
      <c r="BU18" s="21">
        <f>SUMIFS('3 Finance and additionality'!$U$20:$U$29,'3 Finance and additionality'!$Q$20:$Q$29,'HIDE-PM Calcs'!$BF18,'3 Finance and additionality'!$T$20:$T$29,'HIDE-PM Calcs'!BU$4)</f>
        <v>0</v>
      </c>
      <c r="BV18" s="21">
        <f>SUMIFS('3 Finance and additionality'!$U$20:$U$29,'3 Finance and additionality'!$Q$20:$Q$29,'HIDE-PM Calcs'!$BF18,'3 Finance and additionality'!$T$20:$T$29,'HIDE-PM Calcs'!BV$4)</f>
        <v>0</v>
      </c>
      <c r="BW18" s="7"/>
      <c r="BX18" s="8" t="e">
        <f>'3 Finance and additionality'!#REF!</f>
        <v>#REF!</v>
      </c>
      <c r="BY18" s="21">
        <v>0</v>
      </c>
      <c r="BZ18" s="21">
        <v>0</v>
      </c>
      <c r="CA18" s="21">
        <v>0</v>
      </c>
      <c r="CB18" s="21">
        <v>0</v>
      </c>
      <c r="CC18" s="21">
        <v>0</v>
      </c>
      <c r="CD18" s="21">
        <v>0</v>
      </c>
      <c r="CE18" s="21">
        <v>0</v>
      </c>
      <c r="CF18" s="21">
        <v>0</v>
      </c>
      <c r="CG18" s="21">
        <v>0</v>
      </c>
      <c r="CH18" s="21">
        <v>0</v>
      </c>
      <c r="CI18" s="21">
        <v>0</v>
      </c>
      <c r="CJ18" s="21">
        <v>0</v>
      </c>
      <c r="CK18" s="21">
        <v>0</v>
      </c>
      <c r="CL18" s="21">
        <v>0</v>
      </c>
      <c r="CM18" s="7"/>
      <c r="CN18" s="8" t="e">
        <f>'3 Finance and additionality'!#REF!</f>
        <v>#REF!</v>
      </c>
      <c r="CO18" s="21" t="e">
        <f>'3 Finance and additionality'!#REF!*'3 Finance and additionality'!#REF!</f>
        <v>#REF!</v>
      </c>
      <c r="CP18" s="21" t="e">
        <f>'3 Finance and additionality'!#REF!*'3 Finance and additionality'!#REF!</f>
        <v>#REF!</v>
      </c>
      <c r="CQ18" s="21" t="e">
        <f>'3 Finance and additionality'!#REF!*'3 Finance and additionality'!#REF!</f>
        <v>#REF!</v>
      </c>
      <c r="CR18" s="21" t="e">
        <f>'3 Finance and additionality'!#REF!*'3 Finance and additionality'!#REF!</f>
        <v>#REF!</v>
      </c>
      <c r="CS18" s="21" t="e">
        <f>'3 Finance and additionality'!#REF!*'3 Finance and additionality'!#REF!</f>
        <v>#REF!</v>
      </c>
      <c r="CT18" s="21" t="e">
        <f>'3 Finance and additionality'!#REF!*'3 Finance and additionality'!#REF!</f>
        <v>#REF!</v>
      </c>
      <c r="CU18" s="21" t="e">
        <f>'3 Finance and additionality'!#REF!*'3 Finance and additionality'!#REF!</f>
        <v>#REF!</v>
      </c>
      <c r="CV18" s="21" t="e">
        <f>'3 Finance and additionality'!#REF!*'3 Finance and additionality'!#REF!</f>
        <v>#REF!</v>
      </c>
      <c r="CW18" s="21" t="e">
        <f>'3 Finance and additionality'!#REF!*'3 Finance and additionality'!#REF!</f>
        <v>#REF!</v>
      </c>
      <c r="CX18" s="21" t="e">
        <f>'3 Finance and additionality'!#REF!*'3 Finance and additionality'!#REF!</f>
        <v>#REF!</v>
      </c>
      <c r="CY18" s="21" t="e">
        <f>'3 Finance and additionality'!#REF!*'3 Finance and additionality'!#REF!</f>
        <v>#REF!</v>
      </c>
      <c r="CZ18" s="21" t="e">
        <f>'3 Finance and additionality'!#REF!*'3 Finance and additionality'!#REF!</f>
        <v>#REF!</v>
      </c>
      <c r="DA18" s="21" t="e">
        <f>'3 Finance and additionality'!#REF!*'3 Finance and additionality'!#REF!</f>
        <v>#REF!</v>
      </c>
      <c r="DB18" s="21" t="e">
        <f>'3 Finance and additionality'!#REF!*'3 Finance and additionality'!#REF!</f>
        <v>#REF!</v>
      </c>
      <c r="DC18" s="21" t="e">
        <f>'3 Finance and additionality'!#REF!*'3 Finance and additionality'!#REF!</f>
        <v>#REF!</v>
      </c>
      <c r="DD18" s="21" t="e">
        <f>'3 Finance and additionality'!#REF!*'3 Finance and additionality'!#REF!</f>
        <v>#REF!</v>
      </c>
      <c r="DE18" s="7"/>
      <c r="DF18" s="8" t="e">
        <f>'3 Finance and additionality'!#REF!</f>
        <v>#REF!</v>
      </c>
      <c r="DG18" s="21" t="e">
        <f>'3 Finance and additionality'!#REF!*'3 Finance and additionality'!#REF!</f>
        <v>#REF!</v>
      </c>
      <c r="DH18" s="21" t="e">
        <f>'3 Finance and additionality'!#REF!*'3 Finance and additionality'!#REF!</f>
        <v>#REF!</v>
      </c>
      <c r="DI18" s="21" t="e">
        <f>'3 Finance and additionality'!#REF!*'3 Finance and additionality'!#REF!</f>
        <v>#REF!</v>
      </c>
      <c r="DJ18" s="21" t="e">
        <f>'3 Finance and additionality'!#REF!*'3 Finance and additionality'!#REF!</f>
        <v>#REF!</v>
      </c>
      <c r="DK18" s="21" t="e">
        <f>'3 Finance and additionality'!#REF!*'3 Finance and additionality'!#REF!</f>
        <v>#REF!</v>
      </c>
      <c r="DL18" s="21" t="e">
        <f>'3 Finance and additionality'!#REF!*'3 Finance and additionality'!#REF!</f>
        <v>#REF!</v>
      </c>
      <c r="DM18" s="21" t="e">
        <f>'3 Finance and additionality'!#REF!*'3 Finance and additionality'!#REF!</f>
        <v>#REF!</v>
      </c>
      <c r="DN18" s="21" t="e">
        <f>'3 Finance and additionality'!#REF!*'3 Finance and additionality'!#REF!</f>
        <v>#REF!</v>
      </c>
      <c r="DO18" s="21" t="e">
        <f>'3 Finance and additionality'!#REF!*'3 Finance and additionality'!#REF!</f>
        <v>#REF!</v>
      </c>
      <c r="DP18" s="21" t="e">
        <f>'3 Finance and additionality'!#REF!*'3 Finance and additionality'!#REF!</f>
        <v>#REF!</v>
      </c>
      <c r="DQ18" s="21" t="e">
        <f>'3 Finance and additionality'!#REF!*'3 Finance and additionality'!#REF!</f>
        <v>#REF!</v>
      </c>
      <c r="DR18" s="21" t="e">
        <f>'3 Finance and additionality'!#REF!*'3 Finance and additionality'!#REF!</f>
        <v>#REF!</v>
      </c>
      <c r="DS18" s="21" t="e">
        <f>'3 Finance and additionality'!#REF!*'3 Finance and additionality'!#REF!</f>
        <v>#REF!</v>
      </c>
      <c r="DT18" s="21" t="e">
        <f>'3 Finance and additionality'!#REF!*'3 Finance and additionality'!#REF!</f>
        <v>#REF!</v>
      </c>
      <c r="DU18" s="21" t="e">
        <f>'3 Finance and additionality'!#REF!*'3 Finance and additionality'!#REF!</f>
        <v>#REF!</v>
      </c>
      <c r="DV18" s="21" t="e">
        <f>'3 Finance and additionality'!#REF!*'3 Finance and additionality'!#REF!</f>
        <v>#REF!</v>
      </c>
      <c r="DW18" s="10"/>
    </row>
    <row r="19" spans="1:127" s="5" customFormat="1" ht="15.4" x14ac:dyDescent="0.45">
      <c r="A19" s="9"/>
      <c r="B19" s="8" t="e">
        <f>'3 Finance and additionality'!#REF!</f>
        <v>#REF!</v>
      </c>
      <c r="C19" s="21" t="e">
        <f>'3 Finance and additionality'!#REF!*'3 Finance and additionality'!#REF!</f>
        <v>#REF!</v>
      </c>
      <c r="D19" s="21" t="e">
        <f>'3 Finance and additionality'!#REF!*'3 Finance and additionality'!#REF!</f>
        <v>#REF!</v>
      </c>
      <c r="E19" s="21" t="e">
        <f>'3 Finance and additionality'!#REF!*'3 Finance and additionality'!#REF!</f>
        <v>#REF!</v>
      </c>
      <c r="F19" s="21" t="e">
        <f>'3 Finance and additionality'!#REF!*'3 Finance and additionality'!#REF!</f>
        <v>#REF!</v>
      </c>
      <c r="G19" s="21" t="e">
        <f>'3 Finance and additionality'!#REF!*'3 Finance and additionality'!#REF!</f>
        <v>#REF!</v>
      </c>
      <c r="H19" s="21" t="e">
        <f>'3 Finance and additionality'!#REF!*'3 Finance and additionality'!#REF!</f>
        <v>#REF!</v>
      </c>
      <c r="I19" s="21" t="e">
        <f>'3 Finance and additionality'!#REF!*'3 Finance and additionality'!#REF!</f>
        <v>#REF!</v>
      </c>
      <c r="J19" s="21" t="e">
        <f>'3 Finance and additionality'!#REF!*'3 Finance and additionality'!#REF!</f>
        <v>#REF!</v>
      </c>
      <c r="K19" s="21" t="e">
        <f>'3 Finance and additionality'!#REF!*'3 Finance and additionality'!#REF!</f>
        <v>#REF!</v>
      </c>
      <c r="L19" s="21" t="e">
        <f>'3 Finance and additionality'!#REF!*'3 Finance and additionality'!#REF!</f>
        <v>#REF!</v>
      </c>
      <c r="M19" s="21" t="e">
        <f>'3 Finance and additionality'!#REF!*'3 Finance and additionality'!#REF!</f>
        <v>#REF!</v>
      </c>
      <c r="N19" s="21" t="e">
        <f>'3 Finance and additionality'!#REF!*'3 Finance and additionality'!#REF!</f>
        <v>#REF!</v>
      </c>
      <c r="O19" s="21" t="e">
        <f>'3 Finance and additionality'!#REF!*'3 Finance and additionality'!#REF!</f>
        <v>#REF!</v>
      </c>
      <c r="P19" s="21" t="e">
        <f>'3 Finance and additionality'!#REF!*'3 Finance and additionality'!#REF!</f>
        <v>#REF!</v>
      </c>
      <c r="Q19" s="21" t="e">
        <f>'3 Finance and additionality'!#REF!*'3 Finance and additionality'!#REF!</f>
        <v>#REF!</v>
      </c>
      <c r="R19" s="21" t="e">
        <f>'3 Finance and additionality'!#REF!*'3 Finance and additionality'!#REF!</f>
        <v>#REF!</v>
      </c>
      <c r="S19" s="10"/>
      <c r="T19" s="10"/>
      <c r="U19" s="20" t="e">
        <f>'3 Finance and additionality'!#REF!</f>
        <v>#REF!</v>
      </c>
      <c r="V19" s="21" t="e">
        <f>C19*'3 Finance and additionality'!#REF!</f>
        <v>#REF!</v>
      </c>
      <c r="W19" s="21" t="e">
        <f>D19*'3 Finance and additionality'!#REF!</f>
        <v>#REF!</v>
      </c>
      <c r="X19" s="21" t="e">
        <f>E19*'3 Finance and additionality'!#REF!</f>
        <v>#REF!</v>
      </c>
      <c r="Y19" s="21" t="e">
        <f>F19*'3 Finance and additionality'!#REF!</f>
        <v>#REF!</v>
      </c>
      <c r="Z19" s="21" t="e">
        <f>G19*'3 Finance and additionality'!#REF!</f>
        <v>#REF!</v>
      </c>
      <c r="AA19" s="21" t="e">
        <f>H19*'3 Finance and additionality'!#REF!</f>
        <v>#REF!</v>
      </c>
      <c r="AB19" s="21" t="e">
        <f>I19*'3 Finance and additionality'!#REF!</f>
        <v>#REF!</v>
      </c>
      <c r="AC19" s="21" t="e">
        <f>J19*'3 Finance and additionality'!#REF!</f>
        <v>#REF!</v>
      </c>
      <c r="AD19" s="21" t="e">
        <f>K19*'3 Finance and additionality'!#REF!</f>
        <v>#REF!</v>
      </c>
      <c r="AE19" s="21" t="e">
        <f>L19*'3 Finance and additionality'!#REF!</f>
        <v>#REF!</v>
      </c>
      <c r="AF19" s="21" t="e">
        <f>M19*'3 Finance and additionality'!#REF!</f>
        <v>#REF!</v>
      </c>
      <c r="AG19" s="21" t="e">
        <f>N19*'3 Finance and additionality'!#REF!</f>
        <v>#REF!</v>
      </c>
      <c r="AH19" s="21" t="e">
        <f>O19*'3 Finance and additionality'!#REF!</f>
        <v>#REF!</v>
      </c>
      <c r="AI19" s="21" t="e">
        <f>P19*'3 Finance and additionality'!#REF!</f>
        <v>#REF!</v>
      </c>
      <c r="AJ19" s="21" t="e">
        <f>Q19*'3 Finance and additionality'!#REF!</f>
        <v>#REF!</v>
      </c>
      <c r="AK19" s="21" t="e">
        <f>R19*'3 Finance and additionality'!#REF!</f>
        <v>#REF!</v>
      </c>
      <c r="AL19" s="10"/>
      <c r="AM19" s="10"/>
      <c r="AN19" s="8" t="e">
        <f>'3 Finance and additionality'!#REF!</f>
        <v>#REF!</v>
      </c>
      <c r="AO19" s="21" t="e">
        <f>'3 Finance and additionality'!#REF!*'3 Finance and additionality'!#REF!</f>
        <v>#REF!</v>
      </c>
      <c r="AP19" s="21" t="e">
        <f>'3 Finance and additionality'!#REF!*'3 Finance and additionality'!#REF!</f>
        <v>#REF!</v>
      </c>
      <c r="AQ19" s="21" t="e">
        <f>'3 Finance and additionality'!#REF!*'3 Finance and additionality'!#REF!</f>
        <v>#REF!</v>
      </c>
      <c r="AR19" s="21" t="e">
        <f>'3 Finance and additionality'!#REF!*'3 Finance and additionality'!#REF!</f>
        <v>#REF!</v>
      </c>
      <c r="AS19" s="21" t="e">
        <f>'3 Finance and additionality'!#REF!*'3 Finance and additionality'!#REF!</f>
        <v>#REF!</v>
      </c>
      <c r="AT19" s="21" t="e">
        <f>'3 Finance and additionality'!#REF!*'3 Finance and additionality'!#REF!</f>
        <v>#REF!</v>
      </c>
      <c r="AU19" s="21" t="e">
        <f>'3 Finance and additionality'!#REF!*'3 Finance and additionality'!#REF!</f>
        <v>#REF!</v>
      </c>
      <c r="AV19" s="21" t="e">
        <f>'3 Finance and additionality'!#REF!*'3 Finance and additionality'!#REF!</f>
        <v>#REF!</v>
      </c>
      <c r="AW19" s="21" t="e">
        <f>'3 Finance and additionality'!#REF!*'3 Finance and additionality'!#REF!</f>
        <v>#REF!</v>
      </c>
      <c r="AX19" s="21" t="e">
        <f>'3 Finance and additionality'!#REF!*'3 Finance and additionality'!#REF!</f>
        <v>#REF!</v>
      </c>
      <c r="AY19" s="21" t="e">
        <f>'3 Finance and additionality'!#REF!*'3 Finance and additionality'!#REF!</f>
        <v>#REF!</v>
      </c>
      <c r="AZ19" s="21" t="e">
        <f>'3 Finance and additionality'!#REF!*'3 Finance and additionality'!#REF!</f>
        <v>#REF!</v>
      </c>
      <c r="BA19" s="21" t="e">
        <f>'3 Finance and additionality'!#REF!*'3 Finance and additionality'!#REF!</f>
        <v>#REF!</v>
      </c>
      <c r="BB19" s="21" t="e">
        <f>'3 Finance and additionality'!#REF!*'3 Finance and additionality'!#REF!</f>
        <v>#REF!</v>
      </c>
      <c r="BC19" s="21" t="e">
        <f>'3 Finance and additionality'!#REF!*'3 Finance and additionality'!#REF!</f>
        <v>#REF!</v>
      </c>
      <c r="BD19" s="21" t="e">
        <f>'3 Finance and additionality'!#REF!*'3 Finance and additionality'!#REF!</f>
        <v>#REF!</v>
      </c>
      <c r="BE19" s="7"/>
      <c r="BF19" s="8" t="e">
        <f>'3 Finance and additionality'!#REF!</f>
        <v>#REF!</v>
      </c>
      <c r="BG19" s="21">
        <f>SUMIFS('3 Finance and additionality'!$U$20:$U$29,'3 Finance and additionality'!$Q$20:$Q$29,'HIDE-PM Calcs'!$BF19,'3 Finance and additionality'!$T$20:$T$29,'HIDE-PM Calcs'!BG$4)</f>
        <v>0</v>
      </c>
      <c r="BH19" s="21">
        <f>SUMIFS('3 Finance and additionality'!$U$20:$U$29,'3 Finance and additionality'!$Q$20:$Q$29,'HIDE-PM Calcs'!$BF19,'3 Finance and additionality'!$T$20:$T$29,'HIDE-PM Calcs'!BH$4)</f>
        <v>0</v>
      </c>
      <c r="BI19" s="21">
        <f>SUMIFS('3 Finance and additionality'!$U$20:$U$29,'3 Finance and additionality'!$Q$20:$Q$29,'HIDE-PM Calcs'!$BF19,'3 Finance and additionality'!$T$20:$T$29,'HIDE-PM Calcs'!BI$4)</f>
        <v>0</v>
      </c>
      <c r="BJ19" s="21">
        <f>SUMIFS('3 Finance and additionality'!$U$20:$U$29,'3 Finance and additionality'!$Q$20:$Q$29,'HIDE-PM Calcs'!$BF19,'3 Finance and additionality'!$T$20:$T$29,'HIDE-PM Calcs'!BJ$4)</f>
        <v>0</v>
      </c>
      <c r="BK19" s="21">
        <f>SUMIFS('3 Finance and additionality'!$U$20:$U$29,'3 Finance and additionality'!$Q$20:$Q$29,'HIDE-PM Calcs'!$BF19,'3 Finance and additionality'!$T$20:$T$29,'HIDE-PM Calcs'!BK$4)</f>
        <v>0</v>
      </c>
      <c r="BL19" s="21">
        <f>SUMIFS('3 Finance and additionality'!$U$20:$U$29,'3 Finance and additionality'!$Q$20:$Q$29,'HIDE-PM Calcs'!$BF19,'3 Finance and additionality'!$T$20:$T$29,'HIDE-PM Calcs'!BL$4)</f>
        <v>0</v>
      </c>
      <c r="BM19" s="21">
        <f>SUMIFS('3 Finance and additionality'!$U$20:$U$29,'3 Finance and additionality'!$Q$20:$Q$29,'HIDE-PM Calcs'!$BF19,'3 Finance and additionality'!$T$20:$T$29,'HIDE-PM Calcs'!BM$4)</f>
        <v>0</v>
      </c>
      <c r="BN19" s="21">
        <f>SUMIFS('3 Finance and additionality'!$U$20:$U$29,'3 Finance and additionality'!$Q$20:$Q$29,'HIDE-PM Calcs'!$BF19,'3 Finance and additionality'!$T$20:$T$29,'HIDE-PM Calcs'!BN$4)</f>
        <v>0</v>
      </c>
      <c r="BO19" s="21">
        <f>SUMIFS('3 Finance and additionality'!$U$20:$U$29,'3 Finance and additionality'!$Q$20:$Q$29,'HIDE-PM Calcs'!$BF19,'3 Finance and additionality'!$T$20:$T$29,'HIDE-PM Calcs'!BO$4)</f>
        <v>0</v>
      </c>
      <c r="BP19" s="21">
        <f>SUMIFS('3 Finance and additionality'!$U$20:$U$29,'3 Finance and additionality'!$Q$20:$Q$29,'HIDE-PM Calcs'!$BF19,'3 Finance and additionality'!$T$20:$T$29,'HIDE-PM Calcs'!BP$4)</f>
        <v>0</v>
      </c>
      <c r="BQ19" s="21">
        <f>SUMIFS('3 Finance and additionality'!$U$20:$U$29,'3 Finance and additionality'!$Q$20:$Q$29,'HIDE-PM Calcs'!$BF19,'3 Finance and additionality'!$T$20:$T$29,'HIDE-PM Calcs'!BQ$4)</f>
        <v>0</v>
      </c>
      <c r="BR19" s="21">
        <f>SUMIFS('3 Finance and additionality'!$U$20:$U$29,'3 Finance and additionality'!$Q$20:$Q$29,'HIDE-PM Calcs'!$BF19,'3 Finance and additionality'!$T$20:$T$29,'HIDE-PM Calcs'!BR$4)</f>
        <v>0</v>
      </c>
      <c r="BS19" s="21">
        <f>SUMIFS('3 Finance and additionality'!$U$20:$U$29,'3 Finance and additionality'!$Q$20:$Q$29,'HIDE-PM Calcs'!$BF19,'3 Finance and additionality'!$T$20:$T$29,'HIDE-PM Calcs'!BS$4)</f>
        <v>0</v>
      </c>
      <c r="BT19" s="21">
        <f>SUMIFS('3 Finance and additionality'!$U$20:$U$29,'3 Finance and additionality'!$Q$20:$Q$29,'HIDE-PM Calcs'!$BF19,'3 Finance and additionality'!$T$20:$T$29,'HIDE-PM Calcs'!BT$4)</f>
        <v>0</v>
      </c>
      <c r="BU19" s="21">
        <f>SUMIFS('3 Finance and additionality'!$U$20:$U$29,'3 Finance and additionality'!$Q$20:$Q$29,'HIDE-PM Calcs'!$BF19,'3 Finance and additionality'!$T$20:$T$29,'HIDE-PM Calcs'!BU$4)</f>
        <v>0</v>
      </c>
      <c r="BV19" s="21">
        <f>SUMIFS('3 Finance and additionality'!$U$20:$U$29,'3 Finance and additionality'!$Q$20:$Q$29,'HIDE-PM Calcs'!$BF19,'3 Finance and additionality'!$T$20:$T$29,'HIDE-PM Calcs'!BV$4)</f>
        <v>0</v>
      </c>
      <c r="BW19" s="7"/>
      <c r="BX19" s="8" t="e">
        <f>'3 Finance and additionality'!#REF!</f>
        <v>#REF!</v>
      </c>
      <c r="BY19" s="21">
        <v>0</v>
      </c>
      <c r="BZ19" s="21">
        <v>0</v>
      </c>
      <c r="CA19" s="21">
        <v>0</v>
      </c>
      <c r="CB19" s="21">
        <v>0</v>
      </c>
      <c r="CC19" s="21">
        <v>0</v>
      </c>
      <c r="CD19" s="21">
        <v>0</v>
      </c>
      <c r="CE19" s="21">
        <v>0</v>
      </c>
      <c r="CF19" s="21">
        <v>0</v>
      </c>
      <c r="CG19" s="21">
        <v>0</v>
      </c>
      <c r="CH19" s="21">
        <v>0</v>
      </c>
      <c r="CI19" s="21">
        <v>0</v>
      </c>
      <c r="CJ19" s="21">
        <v>0</v>
      </c>
      <c r="CK19" s="21">
        <v>0</v>
      </c>
      <c r="CL19" s="21">
        <v>0</v>
      </c>
      <c r="CM19" s="10"/>
      <c r="CN19" s="8" t="e">
        <f>'3 Finance and additionality'!#REF!</f>
        <v>#REF!</v>
      </c>
      <c r="CO19" s="21" t="e">
        <f>'3 Finance and additionality'!#REF!*'3 Finance and additionality'!#REF!</f>
        <v>#REF!</v>
      </c>
      <c r="CP19" s="21" t="e">
        <f>'3 Finance and additionality'!#REF!*'3 Finance and additionality'!#REF!</f>
        <v>#REF!</v>
      </c>
      <c r="CQ19" s="21" t="e">
        <f>'3 Finance and additionality'!#REF!*'3 Finance and additionality'!#REF!</f>
        <v>#REF!</v>
      </c>
      <c r="CR19" s="21" t="e">
        <f>'3 Finance and additionality'!#REF!*'3 Finance and additionality'!#REF!</f>
        <v>#REF!</v>
      </c>
      <c r="CS19" s="21" t="e">
        <f>'3 Finance and additionality'!#REF!*'3 Finance and additionality'!#REF!</f>
        <v>#REF!</v>
      </c>
      <c r="CT19" s="21" t="e">
        <f>'3 Finance and additionality'!#REF!*'3 Finance and additionality'!#REF!</f>
        <v>#REF!</v>
      </c>
      <c r="CU19" s="21" t="e">
        <f>'3 Finance and additionality'!#REF!*'3 Finance and additionality'!#REF!</f>
        <v>#REF!</v>
      </c>
      <c r="CV19" s="21" t="e">
        <f>'3 Finance and additionality'!#REF!*'3 Finance and additionality'!#REF!</f>
        <v>#REF!</v>
      </c>
      <c r="CW19" s="21" t="e">
        <f>'3 Finance and additionality'!#REF!*'3 Finance and additionality'!#REF!</f>
        <v>#REF!</v>
      </c>
      <c r="CX19" s="21" t="e">
        <f>'3 Finance and additionality'!#REF!*'3 Finance and additionality'!#REF!</f>
        <v>#REF!</v>
      </c>
      <c r="CY19" s="21" t="e">
        <f>'3 Finance and additionality'!#REF!*'3 Finance and additionality'!#REF!</f>
        <v>#REF!</v>
      </c>
      <c r="CZ19" s="21" t="e">
        <f>'3 Finance and additionality'!#REF!*'3 Finance and additionality'!#REF!</f>
        <v>#REF!</v>
      </c>
      <c r="DA19" s="21" t="e">
        <f>'3 Finance and additionality'!#REF!*'3 Finance and additionality'!#REF!</f>
        <v>#REF!</v>
      </c>
      <c r="DB19" s="21" t="e">
        <f>'3 Finance and additionality'!#REF!*'3 Finance and additionality'!#REF!</f>
        <v>#REF!</v>
      </c>
      <c r="DC19" s="21" t="e">
        <f>'3 Finance and additionality'!#REF!*'3 Finance and additionality'!#REF!</f>
        <v>#REF!</v>
      </c>
      <c r="DD19" s="21" t="e">
        <f>'3 Finance and additionality'!#REF!*'3 Finance and additionality'!#REF!</f>
        <v>#REF!</v>
      </c>
      <c r="DE19" s="10"/>
      <c r="DF19" s="8" t="e">
        <f>'3 Finance and additionality'!#REF!</f>
        <v>#REF!</v>
      </c>
      <c r="DG19" s="21" t="e">
        <f>'3 Finance and additionality'!#REF!*'3 Finance and additionality'!#REF!</f>
        <v>#REF!</v>
      </c>
      <c r="DH19" s="21" t="e">
        <f>'3 Finance and additionality'!#REF!*'3 Finance and additionality'!#REF!</f>
        <v>#REF!</v>
      </c>
      <c r="DI19" s="21" t="e">
        <f>'3 Finance and additionality'!#REF!*'3 Finance and additionality'!#REF!</f>
        <v>#REF!</v>
      </c>
      <c r="DJ19" s="21" t="e">
        <f>'3 Finance and additionality'!#REF!*'3 Finance and additionality'!#REF!</f>
        <v>#REF!</v>
      </c>
      <c r="DK19" s="21" t="e">
        <f>'3 Finance and additionality'!#REF!*'3 Finance and additionality'!#REF!</f>
        <v>#REF!</v>
      </c>
      <c r="DL19" s="21" t="e">
        <f>'3 Finance and additionality'!#REF!*'3 Finance and additionality'!#REF!</f>
        <v>#REF!</v>
      </c>
      <c r="DM19" s="21" t="e">
        <f>'3 Finance and additionality'!#REF!*'3 Finance and additionality'!#REF!</f>
        <v>#REF!</v>
      </c>
      <c r="DN19" s="21" t="e">
        <f>'3 Finance and additionality'!#REF!*'3 Finance and additionality'!#REF!</f>
        <v>#REF!</v>
      </c>
      <c r="DO19" s="21" t="e">
        <f>'3 Finance and additionality'!#REF!*'3 Finance and additionality'!#REF!</f>
        <v>#REF!</v>
      </c>
      <c r="DP19" s="21" t="e">
        <f>'3 Finance and additionality'!#REF!*'3 Finance and additionality'!#REF!</f>
        <v>#REF!</v>
      </c>
      <c r="DQ19" s="21" t="e">
        <f>'3 Finance and additionality'!#REF!*'3 Finance and additionality'!#REF!</f>
        <v>#REF!</v>
      </c>
      <c r="DR19" s="21" t="e">
        <f>'3 Finance and additionality'!#REF!*'3 Finance and additionality'!#REF!</f>
        <v>#REF!</v>
      </c>
      <c r="DS19" s="21" t="e">
        <f>'3 Finance and additionality'!#REF!*'3 Finance and additionality'!#REF!</f>
        <v>#REF!</v>
      </c>
      <c r="DT19" s="21" t="e">
        <f>'3 Finance and additionality'!#REF!*'3 Finance and additionality'!#REF!</f>
        <v>#REF!</v>
      </c>
      <c r="DU19" s="21" t="e">
        <f>'3 Finance and additionality'!#REF!*'3 Finance and additionality'!#REF!</f>
        <v>#REF!</v>
      </c>
      <c r="DV19" s="21" t="e">
        <f>'3 Finance and additionality'!#REF!*'3 Finance and additionality'!#REF!</f>
        <v>#REF!</v>
      </c>
      <c r="DW19" s="10"/>
    </row>
    <row r="20" spans="1:127" ht="15.4" x14ac:dyDescent="0.45">
      <c r="A20" s="6"/>
      <c r="B20" s="8" t="e">
        <f>'3 Finance and additionality'!#REF!</f>
        <v>#REF!</v>
      </c>
      <c r="C20" s="21" t="e">
        <f>'3 Finance and additionality'!#REF!*'3 Finance and additionality'!#REF!</f>
        <v>#REF!</v>
      </c>
      <c r="D20" s="21" t="e">
        <f>'3 Finance and additionality'!#REF!*'3 Finance and additionality'!#REF!</f>
        <v>#REF!</v>
      </c>
      <c r="E20" s="21" t="e">
        <f>'3 Finance and additionality'!#REF!*'3 Finance and additionality'!#REF!</f>
        <v>#REF!</v>
      </c>
      <c r="F20" s="21" t="e">
        <f>'3 Finance and additionality'!#REF!*'3 Finance and additionality'!#REF!</f>
        <v>#REF!</v>
      </c>
      <c r="G20" s="21" t="e">
        <f>'3 Finance and additionality'!#REF!*'3 Finance and additionality'!#REF!</f>
        <v>#REF!</v>
      </c>
      <c r="H20" s="21" t="e">
        <f>'3 Finance and additionality'!#REF!*'3 Finance and additionality'!#REF!</f>
        <v>#REF!</v>
      </c>
      <c r="I20" s="21" t="e">
        <f>'3 Finance and additionality'!#REF!*'3 Finance and additionality'!#REF!</f>
        <v>#REF!</v>
      </c>
      <c r="J20" s="21" t="e">
        <f>'3 Finance and additionality'!#REF!*'3 Finance and additionality'!#REF!</f>
        <v>#REF!</v>
      </c>
      <c r="K20" s="21" t="e">
        <f>'3 Finance and additionality'!#REF!*'3 Finance and additionality'!#REF!</f>
        <v>#REF!</v>
      </c>
      <c r="L20" s="21" t="e">
        <f>'3 Finance and additionality'!#REF!*'3 Finance and additionality'!#REF!</f>
        <v>#REF!</v>
      </c>
      <c r="M20" s="21" t="e">
        <f>'3 Finance and additionality'!#REF!*'3 Finance and additionality'!#REF!</f>
        <v>#REF!</v>
      </c>
      <c r="N20" s="21" t="e">
        <f>'3 Finance and additionality'!#REF!*'3 Finance and additionality'!#REF!</f>
        <v>#REF!</v>
      </c>
      <c r="O20" s="21" t="e">
        <f>'3 Finance and additionality'!#REF!*'3 Finance and additionality'!#REF!</f>
        <v>#REF!</v>
      </c>
      <c r="P20" s="21" t="e">
        <f>'3 Finance and additionality'!#REF!*'3 Finance and additionality'!#REF!</f>
        <v>#REF!</v>
      </c>
      <c r="Q20" s="21" t="e">
        <f>'3 Finance and additionality'!#REF!*'3 Finance and additionality'!#REF!</f>
        <v>#REF!</v>
      </c>
      <c r="R20" s="21" t="e">
        <f>'3 Finance and additionality'!#REF!*'3 Finance and additionality'!#REF!</f>
        <v>#REF!</v>
      </c>
      <c r="S20" s="10"/>
      <c r="T20" s="10"/>
      <c r="U20" s="20" t="e">
        <f>'3 Finance and additionality'!#REF!</f>
        <v>#REF!</v>
      </c>
      <c r="V20" s="21" t="e">
        <f>C20*'3 Finance and additionality'!#REF!</f>
        <v>#REF!</v>
      </c>
      <c r="W20" s="21" t="e">
        <f>D20*'3 Finance and additionality'!#REF!</f>
        <v>#REF!</v>
      </c>
      <c r="X20" s="21" t="e">
        <f>E20*'3 Finance and additionality'!#REF!</f>
        <v>#REF!</v>
      </c>
      <c r="Y20" s="21" t="e">
        <f>F20*'3 Finance and additionality'!#REF!</f>
        <v>#REF!</v>
      </c>
      <c r="Z20" s="21" t="e">
        <f>G20*'3 Finance and additionality'!#REF!</f>
        <v>#REF!</v>
      </c>
      <c r="AA20" s="21" t="e">
        <f>H20*'3 Finance and additionality'!#REF!</f>
        <v>#REF!</v>
      </c>
      <c r="AB20" s="21" t="e">
        <f>I20*'3 Finance and additionality'!#REF!</f>
        <v>#REF!</v>
      </c>
      <c r="AC20" s="21" t="e">
        <f>J20*'3 Finance and additionality'!#REF!</f>
        <v>#REF!</v>
      </c>
      <c r="AD20" s="21" t="e">
        <f>K20*'3 Finance and additionality'!#REF!</f>
        <v>#REF!</v>
      </c>
      <c r="AE20" s="21" t="e">
        <f>L20*'3 Finance and additionality'!#REF!</f>
        <v>#REF!</v>
      </c>
      <c r="AF20" s="21" t="e">
        <f>M20*'3 Finance and additionality'!#REF!</f>
        <v>#REF!</v>
      </c>
      <c r="AG20" s="21" t="e">
        <f>N20*'3 Finance and additionality'!#REF!</f>
        <v>#REF!</v>
      </c>
      <c r="AH20" s="21" t="e">
        <f>O20*'3 Finance and additionality'!#REF!</f>
        <v>#REF!</v>
      </c>
      <c r="AI20" s="21" t="e">
        <f>P20*'3 Finance and additionality'!#REF!</f>
        <v>#REF!</v>
      </c>
      <c r="AJ20" s="21" t="e">
        <f>Q20*'3 Finance and additionality'!#REF!</f>
        <v>#REF!</v>
      </c>
      <c r="AK20" s="21" t="e">
        <f>R20*'3 Finance and additionality'!#REF!</f>
        <v>#REF!</v>
      </c>
      <c r="AL20" s="10"/>
      <c r="AM20" s="10"/>
      <c r="AN20" s="8" t="e">
        <f>'3 Finance and additionality'!#REF!</f>
        <v>#REF!</v>
      </c>
      <c r="AO20" s="21" t="e">
        <f>'3 Finance and additionality'!#REF!*'3 Finance and additionality'!#REF!</f>
        <v>#REF!</v>
      </c>
      <c r="AP20" s="21" t="e">
        <f>'3 Finance and additionality'!#REF!*'3 Finance and additionality'!#REF!</f>
        <v>#REF!</v>
      </c>
      <c r="AQ20" s="21" t="e">
        <f>'3 Finance and additionality'!#REF!*'3 Finance and additionality'!#REF!</f>
        <v>#REF!</v>
      </c>
      <c r="AR20" s="21" t="e">
        <f>'3 Finance and additionality'!#REF!*'3 Finance and additionality'!#REF!</f>
        <v>#REF!</v>
      </c>
      <c r="AS20" s="21" t="e">
        <f>'3 Finance and additionality'!#REF!*'3 Finance and additionality'!#REF!</f>
        <v>#REF!</v>
      </c>
      <c r="AT20" s="21" t="e">
        <f>'3 Finance and additionality'!#REF!*'3 Finance and additionality'!#REF!</f>
        <v>#REF!</v>
      </c>
      <c r="AU20" s="21" t="e">
        <f>'3 Finance and additionality'!#REF!*'3 Finance and additionality'!#REF!</f>
        <v>#REF!</v>
      </c>
      <c r="AV20" s="21" t="e">
        <f>'3 Finance and additionality'!#REF!*'3 Finance and additionality'!#REF!</f>
        <v>#REF!</v>
      </c>
      <c r="AW20" s="21" t="e">
        <f>'3 Finance and additionality'!#REF!*'3 Finance and additionality'!#REF!</f>
        <v>#REF!</v>
      </c>
      <c r="AX20" s="21" t="e">
        <f>'3 Finance and additionality'!#REF!*'3 Finance and additionality'!#REF!</f>
        <v>#REF!</v>
      </c>
      <c r="AY20" s="21" t="e">
        <f>'3 Finance and additionality'!#REF!*'3 Finance and additionality'!#REF!</f>
        <v>#REF!</v>
      </c>
      <c r="AZ20" s="21" t="e">
        <f>'3 Finance and additionality'!#REF!*'3 Finance and additionality'!#REF!</f>
        <v>#REF!</v>
      </c>
      <c r="BA20" s="21" t="e">
        <f>'3 Finance and additionality'!#REF!*'3 Finance and additionality'!#REF!</f>
        <v>#REF!</v>
      </c>
      <c r="BB20" s="21" t="e">
        <f>'3 Finance and additionality'!#REF!*'3 Finance and additionality'!#REF!</f>
        <v>#REF!</v>
      </c>
      <c r="BC20" s="21" t="e">
        <f>'3 Finance and additionality'!#REF!*'3 Finance and additionality'!#REF!</f>
        <v>#REF!</v>
      </c>
      <c r="BD20" s="21" t="e">
        <f>'3 Finance and additionality'!#REF!*'3 Finance and additionality'!#REF!</f>
        <v>#REF!</v>
      </c>
      <c r="BE20" s="7"/>
      <c r="BF20" s="8" t="e">
        <f>'3 Finance and additionality'!#REF!</f>
        <v>#REF!</v>
      </c>
      <c r="BG20" s="21">
        <f>SUMIFS('3 Finance and additionality'!$U$20:$U$29,'3 Finance and additionality'!$Q$20:$Q$29,'HIDE-PM Calcs'!$BF20,'3 Finance and additionality'!$T$20:$T$29,'HIDE-PM Calcs'!BG$4)</f>
        <v>0</v>
      </c>
      <c r="BH20" s="21">
        <f>SUMIFS('3 Finance and additionality'!$U$20:$U$29,'3 Finance and additionality'!$Q$20:$Q$29,'HIDE-PM Calcs'!$BF20,'3 Finance and additionality'!$T$20:$T$29,'HIDE-PM Calcs'!BH$4)</f>
        <v>0</v>
      </c>
      <c r="BI20" s="21">
        <f>SUMIFS('3 Finance and additionality'!$U$20:$U$29,'3 Finance and additionality'!$Q$20:$Q$29,'HIDE-PM Calcs'!$BF20,'3 Finance and additionality'!$T$20:$T$29,'HIDE-PM Calcs'!BI$4)</f>
        <v>0</v>
      </c>
      <c r="BJ20" s="21">
        <f>SUMIFS('3 Finance and additionality'!$U$20:$U$29,'3 Finance and additionality'!$Q$20:$Q$29,'HIDE-PM Calcs'!$BF20,'3 Finance and additionality'!$T$20:$T$29,'HIDE-PM Calcs'!BJ$4)</f>
        <v>0</v>
      </c>
      <c r="BK20" s="21">
        <f>SUMIFS('3 Finance and additionality'!$U$20:$U$29,'3 Finance and additionality'!$Q$20:$Q$29,'HIDE-PM Calcs'!$BF20,'3 Finance and additionality'!$T$20:$T$29,'HIDE-PM Calcs'!BK$4)</f>
        <v>0</v>
      </c>
      <c r="BL20" s="21">
        <f>SUMIFS('3 Finance and additionality'!$U$20:$U$29,'3 Finance and additionality'!$Q$20:$Q$29,'HIDE-PM Calcs'!$BF20,'3 Finance and additionality'!$T$20:$T$29,'HIDE-PM Calcs'!BL$4)</f>
        <v>0</v>
      </c>
      <c r="BM20" s="21">
        <f>SUMIFS('3 Finance and additionality'!$U$20:$U$29,'3 Finance and additionality'!$Q$20:$Q$29,'HIDE-PM Calcs'!$BF20,'3 Finance and additionality'!$T$20:$T$29,'HIDE-PM Calcs'!BM$4)</f>
        <v>0</v>
      </c>
      <c r="BN20" s="21">
        <f>SUMIFS('3 Finance and additionality'!$U$20:$U$29,'3 Finance and additionality'!$Q$20:$Q$29,'HIDE-PM Calcs'!$BF20,'3 Finance and additionality'!$T$20:$T$29,'HIDE-PM Calcs'!BN$4)</f>
        <v>0</v>
      </c>
      <c r="BO20" s="21">
        <f>SUMIFS('3 Finance and additionality'!$U$20:$U$29,'3 Finance and additionality'!$Q$20:$Q$29,'HIDE-PM Calcs'!$BF20,'3 Finance and additionality'!$T$20:$T$29,'HIDE-PM Calcs'!BO$4)</f>
        <v>0</v>
      </c>
      <c r="BP20" s="21">
        <f>SUMIFS('3 Finance and additionality'!$U$20:$U$29,'3 Finance and additionality'!$Q$20:$Q$29,'HIDE-PM Calcs'!$BF20,'3 Finance and additionality'!$T$20:$T$29,'HIDE-PM Calcs'!BP$4)</f>
        <v>0</v>
      </c>
      <c r="BQ20" s="21">
        <f>SUMIFS('3 Finance and additionality'!$U$20:$U$29,'3 Finance and additionality'!$Q$20:$Q$29,'HIDE-PM Calcs'!$BF20,'3 Finance and additionality'!$T$20:$T$29,'HIDE-PM Calcs'!BQ$4)</f>
        <v>0</v>
      </c>
      <c r="BR20" s="21">
        <f>SUMIFS('3 Finance and additionality'!$U$20:$U$29,'3 Finance and additionality'!$Q$20:$Q$29,'HIDE-PM Calcs'!$BF20,'3 Finance and additionality'!$T$20:$T$29,'HIDE-PM Calcs'!BR$4)</f>
        <v>0</v>
      </c>
      <c r="BS20" s="21">
        <f>SUMIFS('3 Finance and additionality'!$U$20:$U$29,'3 Finance and additionality'!$Q$20:$Q$29,'HIDE-PM Calcs'!$BF20,'3 Finance and additionality'!$T$20:$T$29,'HIDE-PM Calcs'!BS$4)</f>
        <v>0</v>
      </c>
      <c r="BT20" s="21">
        <f>SUMIFS('3 Finance and additionality'!$U$20:$U$29,'3 Finance and additionality'!$Q$20:$Q$29,'HIDE-PM Calcs'!$BF20,'3 Finance and additionality'!$T$20:$T$29,'HIDE-PM Calcs'!BT$4)</f>
        <v>0</v>
      </c>
      <c r="BU20" s="21">
        <f>SUMIFS('3 Finance and additionality'!$U$20:$U$29,'3 Finance and additionality'!$Q$20:$Q$29,'HIDE-PM Calcs'!$BF20,'3 Finance and additionality'!$T$20:$T$29,'HIDE-PM Calcs'!BU$4)</f>
        <v>0</v>
      </c>
      <c r="BV20" s="21">
        <f>SUMIFS('3 Finance and additionality'!$U$20:$U$29,'3 Finance and additionality'!$Q$20:$Q$29,'HIDE-PM Calcs'!$BF20,'3 Finance and additionality'!$T$20:$T$29,'HIDE-PM Calcs'!BV$4)</f>
        <v>0</v>
      </c>
      <c r="BW20" s="7"/>
      <c r="BX20" s="8" t="e">
        <f>'3 Finance and additionality'!#REF!</f>
        <v>#REF!</v>
      </c>
      <c r="BY20" s="21">
        <v>0</v>
      </c>
      <c r="BZ20" s="21">
        <v>0</v>
      </c>
      <c r="CA20" s="21">
        <v>0</v>
      </c>
      <c r="CB20" s="21">
        <v>0</v>
      </c>
      <c r="CC20" s="21">
        <v>0</v>
      </c>
      <c r="CD20" s="21">
        <v>0</v>
      </c>
      <c r="CE20" s="21">
        <v>0</v>
      </c>
      <c r="CF20" s="21">
        <v>0</v>
      </c>
      <c r="CG20" s="21">
        <v>0</v>
      </c>
      <c r="CH20" s="21">
        <v>0</v>
      </c>
      <c r="CI20" s="21">
        <v>0</v>
      </c>
      <c r="CJ20" s="21">
        <v>0</v>
      </c>
      <c r="CK20" s="21">
        <v>0</v>
      </c>
      <c r="CL20" s="21">
        <v>0</v>
      </c>
      <c r="CM20" s="10"/>
      <c r="CN20" s="8" t="e">
        <f>'3 Finance and additionality'!#REF!</f>
        <v>#REF!</v>
      </c>
      <c r="CO20" s="21" t="e">
        <f>'3 Finance and additionality'!#REF!*'3 Finance and additionality'!#REF!</f>
        <v>#REF!</v>
      </c>
      <c r="CP20" s="21" t="e">
        <f>'3 Finance and additionality'!#REF!*'3 Finance and additionality'!#REF!</f>
        <v>#REF!</v>
      </c>
      <c r="CQ20" s="21" t="e">
        <f>'3 Finance and additionality'!#REF!*'3 Finance and additionality'!#REF!</f>
        <v>#REF!</v>
      </c>
      <c r="CR20" s="21" t="e">
        <f>'3 Finance and additionality'!#REF!*'3 Finance and additionality'!#REF!</f>
        <v>#REF!</v>
      </c>
      <c r="CS20" s="21" t="e">
        <f>'3 Finance and additionality'!#REF!*'3 Finance and additionality'!#REF!</f>
        <v>#REF!</v>
      </c>
      <c r="CT20" s="21" t="e">
        <f>'3 Finance and additionality'!#REF!*'3 Finance and additionality'!#REF!</f>
        <v>#REF!</v>
      </c>
      <c r="CU20" s="21" t="e">
        <f>'3 Finance and additionality'!#REF!*'3 Finance and additionality'!#REF!</f>
        <v>#REF!</v>
      </c>
      <c r="CV20" s="21" t="e">
        <f>'3 Finance and additionality'!#REF!*'3 Finance and additionality'!#REF!</f>
        <v>#REF!</v>
      </c>
      <c r="CW20" s="21" t="e">
        <f>'3 Finance and additionality'!#REF!*'3 Finance and additionality'!#REF!</f>
        <v>#REF!</v>
      </c>
      <c r="CX20" s="21" t="e">
        <f>'3 Finance and additionality'!#REF!*'3 Finance and additionality'!#REF!</f>
        <v>#REF!</v>
      </c>
      <c r="CY20" s="21" t="e">
        <f>'3 Finance and additionality'!#REF!*'3 Finance and additionality'!#REF!</f>
        <v>#REF!</v>
      </c>
      <c r="CZ20" s="21" t="e">
        <f>'3 Finance and additionality'!#REF!*'3 Finance and additionality'!#REF!</f>
        <v>#REF!</v>
      </c>
      <c r="DA20" s="21" t="e">
        <f>'3 Finance and additionality'!#REF!*'3 Finance and additionality'!#REF!</f>
        <v>#REF!</v>
      </c>
      <c r="DB20" s="21" t="e">
        <f>'3 Finance and additionality'!#REF!*'3 Finance and additionality'!#REF!</f>
        <v>#REF!</v>
      </c>
      <c r="DC20" s="21" t="e">
        <f>'3 Finance and additionality'!#REF!*'3 Finance and additionality'!#REF!</f>
        <v>#REF!</v>
      </c>
      <c r="DD20" s="21" t="e">
        <f>'3 Finance and additionality'!#REF!*'3 Finance and additionality'!#REF!</f>
        <v>#REF!</v>
      </c>
      <c r="DE20" s="10"/>
      <c r="DF20" s="8" t="e">
        <f>'3 Finance and additionality'!#REF!</f>
        <v>#REF!</v>
      </c>
      <c r="DG20" s="21" t="e">
        <f>'3 Finance and additionality'!#REF!*'3 Finance and additionality'!#REF!</f>
        <v>#REF!</v>
      </c>
      <c r="DH20" s="21" t="e">
        <f>'3 Finance and additionality'!#REF!*'3 Finance and additionality'!#REF!</f>
        <v>#REF!</v>
      </c>
      <c r="DI20" s="21" t="e">
        <f>'3 Finance and additionality'!#REF!*'3 Finance and additionality'!#REF!</f>
        <v>#REF!</v>
      </c>
      <c r="DJ20" s="21" t="e">
        <f>'3 Finance and additionality'!#REF!*'3 Finance and additionality'!#REF!</f>
        <v>#REF!</v>
      </c>
      <c r="DK20" s="21" t="e">
        <f>'3 Finance and additionality'!#REF!*'3 Finance and additionality'!#REF!</f>
        <v>#REF!</v>
      </c>
      <c r="DL20" s="21" t="e">
        <f>'3 Finance and additionality'!#REF!*'3 Finance and additionality'!#REF!</f>
        <v>#REF!</v>
      </c>
      <c r="DM20" s="21" t="e">
        <f>'3 Finance and additionality'!#REF!*'3 Finance and additionality'!#REF!</f>
        <v>#REF!</v>
      </c>
      <c r="DN20" s="21" t="e">
        <f>'3 Finance and additionality'!#REF!*'3 Finance and additionality'!#REF!</f>
        <v>#REF!</v>
      </c>
      <c r="DO20" s="21" t="e">
        <f>'3 Finance and additionality'!#REF!*'3 Finance and additionality'!#REF!</f>
        <v>#REF!</v>
      </c>
      <c r="DP20" s="21" t="e">
        <f>'3 Finance and additionality'!#REF!*'3 Finance and additionality'!#REF!</f>
        <v>#REF!</v>
      </c>
      <c r="DQ20" s="21" t="e">
        <f>'3 Finance and additionality'!#REF!*'3 Finance and additionality'!#REF!</f>
        <v>#REF!</v>
      </c>
      <c r="DR20" s="21" t="e">
        <f>'3 Finance and additionality'!#REF!*'3 Finance and additionality'!#REF!</f>
        <v>#REF!</v>
      </c>
      <c r="DS20" s="21" t="e">
        <f>'3 Finance and additionality'!#REF!*'3 Finance and additionality'!#REF!</f>
        <v>#REF!</v>
      </c>
      <c r="DT20" s="21" t="e">
        <f>'3 Finance and additionality'!#REF!*'3 Finance and additionality'!#REF!</f>
        <v>#REF!</v>
      </c>
      <c r="DU20" s="21" t="e">
        <f>'3 Finance and additionality'!#REF!*'3 Finance and additionality'!#REF!</f>
        <v>#REF!</v>
      </c>
      <c r="DV20" s="21" t="e">
        <f>'3 Finance and additionality'!#REF!*'3 Finance and additionality'!#REF!</f>
        <v>#REF!</v>
      </c>
      <c r="DW20" s="7"/>
    </row>
    <row r="21" spans="1:127" ht="15.4" x14ac:dyDescent="0.45">
      <c r="A21" s="6"/>
      <c r="B21" s="8" t="e">
        <f>'3 Finance and additionality'!#REF!</f>
        <v>#REF!</v>
      </c>
      <c r="C21" s="21" t="e">
        <f>'3 Finance and additionality'!#REF!*'3 Finance and additionality'!#REF!</f>
        <v>#REF!</v>
      </c>
      <c r="D21" s="21" t="e">
        <f>'3 Finance and additionality'!#REF!*'3 Finance and additionality'!#REF!</f>
        <v>#REF!</v>
      </c>
      <c r="E21" s="21" t="e">
        <f>'3 Finance and additionality'!#REF!*'3 Finance and additionality'!#REF!</f>
        <v>#REF!</v>
      </c>
      <c r="F21" s="21" t="e">
        <f>'3 Finance and additionality'!#REF!*'3 Finance and additionality'!#REF!</f>
        <v>#REF!</v>
      </c>
      <c r="G21" s="21" t="e">
        <f>'3 Finance and additionality'!#REF!*'3 Finance and additionality'!#REF!</f>
        <v>#REF!</v>
      </c>
      <c r="H21" s="21" t="e">
        <f>'3 Finance and additionality'!#REF!*'3 Finance and additionality'!#REF!</f>
        <v>#REF!</v>
      </c>
      <c r="I21" s="21" t="e">
        <f>'3 Finance and additionality'!#REF!*'3 Finance and additionality'!#REF!</f>
        <v>#REF!</v>
      </c>
      <c r="J21" s="21" t="e">
        <f>'3 Finance and additionality'!#REF!*'3 Finance and additionality'!#REF!</f>
        <v>#REF!</v>
      </c>
      <c r="K21" s="21" t="e">
        <f>'3 Finance and additionality'!#REF!*'3 Finance and additionality'!#REF!</f>
        <v>#REF!</v>
      </c>
      <c r="L21" s="21" t="e">
        <f>'3 Finance and additionality'!#REF!*'3 Finance and additionality'!#REF!</f>
        <v>#REF!</v>
      </c>
      <c r="M21" s="21" t="e">
        <f>'3 Finance and additionality'!#REF!*'3 Finance and additionality'!#REF!</f>
        <v>#REF!</v>
      </c>
      <c r="N21" s="21" t="e">
        <f>'3 Finance and additionality'!#REF!*'3 Finance and additionality'!#REF!</f>
        <v>#REF!</v>
      </c>
      <c r="O21" s="21" t="e">
        <f>'3 Finance and additionality'!#REF!*'3 Finance and additionality'!#REF!</f>
        <v>#REF!</v>
      </c>
      <c r="P21" s="21" t="e">
        <f>'3 Finance and additionality'!#REF!*'3 Finance and additionality'!#REF!</f>
        <v>#REF!</v>
      </c>
      <c r="Q21" s="21" t="e">
        <f>'3 Finance and additionality'!#REF!*'3 Finance and additionality'!#REF!</f>
        <v>#REF!</v>
      </c>
      <c r="R21" s="21" t="e">
        <f>'3 Finance and additionality'!#REF!*'3 Finance and additionality'!#REF!</f>
        <v>#REF!</v>
      </c>
      <c r="S21" s="10"/>
      <c r="T21" s="10"/>
      <c r="U21" s="20" t="e">
        <f>'3 Finance and additionality'!#REF!</f>
        <v>#REF!</v>
      </c>
      <c r="V21" s="21" t="e">
        <f>C21*'3 Finance and additionality'!#REF!</f>
        <v>#REF!</v>
      </c>
      <c r="W21" s="21" t="e">
        <f>D21*'3 Finance and additionality'!#REF!</f>
        <v>#REF!</v>
      </c>
      <c r="X21" s="21" t="e">
        <f>E21*'3 Finance and additionality'!#REF!</f>
        <v>#REF!</v>
      </c>
      <c r="Y21" s="21" t="e">
        <f>F21*'3 Finance and additionality'!#REF!</f>
        <v>#REF!</v>
      </c>
      <c r="Z21" s="21" t="e">
        <f>G21*'3 Finance and additionality'!#REF!</f>
        <v>#REF!</v>
      </c>
      <c r="AA21" s="21" t="e">
        <f>H21*'3 Finance and additionality'!#REF!</f>
        <v>#REF!</v>
      </c>
      <c r="AB21" s="21" t="e">
        <f>I21*'3 Finance and additionality'!#REF!</f>
        <v>#REF!</v>
      </c>
      <c r="AC21" s="21" t="e">
        <f>J21*'3 Finance and additionality'!#REF!</f>
        <v>#REF!</v>
      </c>
      <c r="AD21" s="21" t="e">
        <f>K21*'3 Finance and additionality'!#REF!</f>
        <v>#REF!</v>
      </c>
      <c r="AE21" s="21" t="e">
        <f>L21*'3 Finance and additionality'!#REF!</f>
        <v>#REF!</v>
      </c>
      <c r="AF21" s="21" t="e">
        <f>M21*'3 Finance and additionality'!#REF!</f>
        <v>#REF!</v>
      </c>
      <c r="AG21" s="21" t="e">
        <f>N21*'3 Finance and additionality'!#REF!</f>
        <v>#REF!</v>
      </c>
      <c r="AH21" s="21" t="e">
        <f>O21*'3 Finance and additionality'!#REF!</f>
        <v>#REF!</v>
      </c>
      <c r="AI21" s="21" t="e">
        <f>P21*'3 Finance and additionality'!#REF!</f>
        <v>#REF!</v>
      </c>
      <c r="AJ21" s="21" t="e">
        <f>Q21*'3 Finance and additionality'!#REF!</f>
        <v>#REF!</v>
      </c>
      <c r="AK21" s="21" t="e">
        <f>R21*'3 Finance and additionality'!#REF!</f>
        <v>#REF!</v>
      </c>
      <c r="AL21" s="10"/>
      <c r="AM21" s="10"/>
      <c r="AN21" s="8" t="e">
        <f>'3 Finance and additionality'!#REF!</f>
        <v>#REF!</v>
      </c>
      <c r="AO21" s="21" t="e">
        <f>'3 Finance and additionality'!#REF!*'3 Finance and additionality'!#REF!</f>
        <v>#REF!</v>
      </c>
      <c r="AP21" s="21" t="e">
        <f>'3 Finance and additionality'!#REF!*'3 Finance and additionality'!#REF!</f>
        <v>#REF!</v>
      </c>
      <c r="AQ21" s="21" t="e">
        <f>'3 Finance and additionality'!#REF!*'3 Finance and additionality'!#REF!</f>
        <v>#REF!</v>
      </c>
      <c r="AR21" s="21" t="e">
        <f>'3 Finance and additionality'!#REF!*'3 Finance and additionality'!#REF!</f>
        <v>#REF!</v>
      </c>
      <c r="AS21" s="21" t="e">
        <f>'3 Finance and additionality'!#REF!*'3 Finance and additionality'!#REF!</f>
        <v>#REF!</v>
      </c>
      <c r="AT21" s="21" t="e">
        <f>'3 Finance and additionality'!#REF!*'3 Finance and additionality'!#REF!</f>
        <v>#REF!</v>
      </c>
      <c r="AU21" s="21" t="e">
        <f>'3 Finance and additionality'!#REF!*'3 Finance and additionality'!#REF!</f>
        <v>#REF!</v>
      </c>
      <c r="AV21" s="21" t="e">
        <f>'3 Finance and additionality'!#REF!*'3 Finance and additionality'!#REF!</f>
        <v>#REF!</v>
      </c>
      <c r="AW21" s="21" t="e">
        <f>'3 Finance and additionality'!#REF!*'3 Finance and additionality'!#REF!</f>
        <v>#REF!</v>
      </c>
      <c r="AX21" s="21" t="e">
        <f>'3 Finance and additionality'!#REF!*'3 Finance and additionality'!#REF!</f>
        <v>#REF!</v>
      </c>
      <c r="AY21" s="21" t="e">
        <f>'3 Finance and additionality'!#REF!*'3 Finance and additionality'!#REF!</f>
        <v>#REF!</v>
      </c>
      <c r="AZ21" s="21" t="e">
        <f>'3 Finance and additionality'!#REF!*'3 Finance and additionality'!#REF!</f>
        <v>#REF!</v>
      </c>
      <c r="BA21" s="21" t="e">
        <f>'3 Finance and additionality'!#REF!*'3 Finance and additionality'!#REF!</f>
        <v>#REF!</v>
      </c>
      <c r="BB21" s="21" t="e">
        <f>'3 Finance and additionality'!#REF!*'3 Finance and additionality'!#REF!</f>
        <v>#REF!</v>
      </c>
      <c r="BC21" s="21" t="e">
        <f>'3 Finance and additionality'!#REF!*'3 Finance and additionality'!#REF!</f>
        <v>#REF!</v>
      </c>
      <c r="BD21" s="21" t="e">
        <f>'3 Finance and additionality'!#REF!*'3 Finance and additionality'!#REF!</f>
        <v>#REF!</v>
      </c>
      <c r="BE21" s="7"/>
      <c r="BF21" s="8" t="e">
        <f>'3 Finance and additionality'!#REF!</f>
        <v>#REF!</v>
      </c>
      <c r="BG21" s="21">
        <f>SUMIFS('3 Finance and additionality'!$U$20:$U$29,'3 Finance and additionality'!$Q$20:$Q$29,'HIDE-PM Calcs'!$BF21,'3 Finance and additionality'!$T$20:$T$29,'HIDE-PM Calcs'!BG$4)</f>
        <v>0</v>
      </c>
      <c r="BH21" s="21">
        <f>SUMIFS('3 Finance and additionality'!$U$20:$U$29,'3 Finance and additionality'!$Q$20:$Q$29,'HIDE-PM Calcs'!$BF21,'3 Finance and additionality'!$T$20:$T$29,'HIDE-PM Calcs'!BH$4)</f>
        <v>0</v>
      </c>
      <c r="BI21" s="21">
        <f>SUMIFS('3 Finance and additionality'!$U$20:$U$29,'3 Finance and additionality'!$Q$20:$Q$29,'HIDE-PM Calcs'!$BF21,'3 Finance and additionality'!$T$20:$T$29,'HIDE-PM Calcs'!BI$4)</f>
        <v>0</v>
      </c>
      <c r="BJ21" s="21">
        <f>SUMIFS('3 Finance and additionality'!$U$20:$U$29,'3 Finance and additionality'!$Q$20:$Q$29,'HIDE-PM Calcs'!$BF21,'3 Finance and additionality'!$T$20:$T$29,'HIDE-PM Calcs'!BJ$4)</f>
        <v>0</v>
      </c>
      <c r="BK21" s="21">
        <f>SUMIFS('3 Finance and additionality'!$U$20:$U$29,'3 Finance and additionality'!$Q$20:$Q$29,'HIDE-PM Calcs'!$BF21,'3 Finance and additionality'!$T$20:$T$29,'HIDE-PM Calcs'!BK$4)</f>
        <v>0</v>
      </c>
      <c r="BL21" s="21">
        <f>SUMIFS('3 Finance and additionality'!$U$20:$U$29,'3 Finance and additionality'!$Q$20:$Q$29,'HIDE-PM Calcs'!$BF21,'3 Finance and additionality'!$T$20:$T$29,'HIDE-PM Calcs'!BL$4)</f>
        <v>0</v>
      </c>
      <c r="BM21" s="21">
        <f>SUMIFS('3 Finance and additionality'!$U$20:$U$29,'3 Finance and additionality'!$Q$20:$Q$29,'HIDE-PM Calcs'!$BF21,'3 Finance and additionality'!$T$20:$T$29,'HIDE-PM Calcs'!BM$4)</f>
        <v>0</v>
      </c>
      <c r="BN21" s="21">
        <f>SUMIFS('3 Finance and additionality'!$U$20:$U$29,'3 Finance and additionality'!$Q$20:$Q$29,'HIDE-PM Calcs'!$BF21,'3 Finance and additionality'!$T$20:$T$29,'HIDE-PM Calcs'!BN$4)</f>
        <v>0</v>
      </c>
      <c r="BO21" s="21">
        <f>SUMIFS('3 Finance and additionality'!$U$20:$U$29,'3 Finance and additionality'!$Q$20:$Q$29,'HIDE-PM Calcs'!$BF21,'3 Finance and additionality'!$T$20:$T$29,'HIDE-PM Calcs'!BO$4)</f>
        <v>0</v>
      </c>
      <c r="BP21" s="21">
        <f>SUMIFS('3 Finance and additionality'!$U$20:$U$29,'3 Finance and additionality'!$Q$20:$Q$29,'HIDE-PM Calcs'!$BF21,'3 Finance and additionality'!$T$20:$T$29,'HIDE-PM Calcs'!BP$4)</f>
        <v>0</v>
      </c>
      <c r="BQ21" s="21">
        <f>SUMIFS('3 Finance and additionality'!$U$20:$U$29,'3 Finance and additionality'!$Q$20:$Q$29,'HIDE-PM Calcs'!$BF21,'3 Finance and additionality'!$T$20:$T$29,'HIDE-PM Calcs'!BQ$4)</f>
        <v>0</v>
      </c>
      <c r="BR21" s="21">
        <f>SUMIFS('3 Finance and additionality'!$U$20:$U$29,'3 Finance and additionality'!$Q$20:$Q$29,'HIDE-PM Calcs'!$BF21,'3 Finance and additionality'!$T$20:$T$29,'HIDE-PM Calcs'!BR$4)</f>
        <v>0</v>
      </c>
      <c r="BS21" s="21">
        <f>SUMIFS('3 Finance and additionality'!$U$20:$U$29,'3 Finance and additionality'!$Q$20:$Q$29,'HIDE-PM Calcs'!$BF21,'3 Finance and additionality'!$T$20:$T$29,'HIDE-PM Calcs'!BS$4)</f>
        <v>0</v>
      </c>
      <c r="BT21" s="21">
        <f>SUMIFS('3 Finance and additionality'!$U$20:$U$29,'3 Finance and additionality'!$Q$20:$Q$29,'HIDE-PM Calcs'!$BF21,'3 Finance and additionality'!$T$20:$T$29,'HIDE-PM Calcs'!BT$4)</f>
        <v>0</v>
      </c>
      <c r="BU21" s="21">
        <f>SUMIFS('3 Finance and additionality'!$U$20:$U$29,'3 Finance and additionality'!$Q$20:$Q$29,'HIDE-PM Calcs'!$BF21,'3 Finance and additionality'!$T$20:$T$29,'HIDE-PM Calcs'!BU$4)</f>
        <v>0</v>
      </c>
      <c r="BV21" s="21">
        <f>SUMIFS('3 Finance and additionality'!$U$20:$U$29,'3 Finance and additionality'!$Q$20:$Q$29,'HIDE-PM Calcs'!$BF21,'3 Finance and additionality'!$T$20:$T$29,'HIDE-PM Calcs'!BV$4)</f>
        <v>0</v>
      </c>
      <c r="BW21" s="7"/>
      <c r="BX21" s="8" t="e">
        <f>'3 Finance and additionality'!#REF!</f>
        <v>#REF!</v>
      </c>
      <c r="BY21" s="21">
        <v>0</v>
      </c>
      <c r="BZ21" s="21">
        <v>0</v>
      </c>
      <c r="CA21" s="21">
        <v>0</v>
      </c>
      <c r="CB21" s="21">
        <v>0</v>
      </c>
      <c r="CC21" s="21">
        <v>0</v>
      </c>
      <c r="CD21" s="21">
        <v>0</v>
      </c>
      <c r="CE21" s="21">
        <v>0</v>
      </c>
      <c r="CF21" s="21">
        <v>0</v>
      </c>
      <c r="CG21" s="21">
        <v>0</v>
      </c>
      <c r="CH21" s="21">
        <v>0</v>
      </c>
      <c r="CI21" s="21">
        <v>0</v>
      </c>
      <c r="CJ21" s="21">
        <v>0</v>
      </c>
      <c r="CK21" s="21">
        <v>0</v>
      </c>
      <c r="CL21" s="21">
        <v>0</v>
      </c>
      <c r="CM21" s="10"/>
      <c r="CN21" s="8" t="e">
        <f>'3 Finance and additionality'!#REF!</f>
        <v>#REF!</v>
      </c>
      <c r="CO21" s="21" t="e">
        <f>'3 Finance and additionality'!#REF!*'3 Finance and additionality'!#REF!</f>
        <v>#REF!</v>
      </c>
      <c r="CP21" s="21" t="e">
        <f>'3 Finance and additionality'!#REF!*'3 Finance and additionality'!#REF!</f>
        <v>#REF!</v>
      </c>
      <c r="CQ21" s="21" t="e">
        <f>'3 Finance and additionality'!#REF!*'3 Finance and additionality'!#REF!</f>
        <v>#REF!</v>
      </c>
      <c r="CR21" s="21" t="e">
        <f>'3 Finance and additionality'!#REF!*'3 Finance and additionality'!#REF!</f>
        <v>#REF!</v>
      </c>
      <c r="CS21" s="21" t="e">
        <f>'3 Finance and additionality'!#REF!*'3 Finance and additionality'!#REF!</f>
        <v>#REF!</v>
      </c>
      <c r="CT21" s="21" t="e">
        <f>'3 Finance and additionality'!#REF!*'3 Finance and additionality'!#REF!</f>
        <v>#REF!</v>
      </c>
      <c r="CU21" s="21" t="e">
        <f>'3 Finance and additionality'!#REF!*'3 Finance and additionality'!#REF!</f>
        <v>#REF!</v>
      </c>
      <c r="CV21" s="21" t="e">
        <f>'3 Finance and additionality'!#REF!*'3 Finance and additionality'!#REF!</f>
        <v>#REF!</v>
      </c>
      <c r="CW21" s="21" t="e">
        <f>'3 Finance and additionality'!#REF!*'3 Finance and additionality'!#REF!</f>
        <v>#REF!</v>
      </c>
      <c r="CX21" s="21" t="e">
        <f>'3 Finance and additionality'!#REF!*'3 Finance and additionality'!#REF!</f>
        <v>#REF!</v>
      </c>
      <c r="CY21" s="21" t="e">
        <f>'3 Finance and additionality'!#REF!*'3 Finance and additionality'!#REF!</f>
        <v>#REF!</v>
      </c>
      <c r="CZ21" s="21" t="e">
        <f>'3 Finance and additionality'!#REF!*'3 Finance and additionality'!#REF!</f>
        <v>#REF!</v>
      </c>
      <c r="DA21" s="21" t="e">
        <f>'3 Finance and additionality'!#REF!*'3 Finance and additionality'!#REF!</f>
        <v>#REF!</v>
      </c>
      <c r="DB21" s="21" t="e">
        <f>'3 Finance and additionality'!#REF!*'3 Finance and additionality'!#REF!</f>
        <v>#REF!</v>
      </c>
      <c r="DC21" s="21" t="e">
        <f>'3 Finance and additionality'!#REF!*'3 Finance and additionality'!#REF!</f>
        <v>#REF!</v>
      </c>
      <c r="DD21" s="21" t="e">
        <f>'3 Finance and additionality'!#REF!*'3 Finance and additionality'!#REF!</f>
        <v>#REF!</v>
      </c>
      <c r="DE21" s="10"/>
      <c r="DF21" s="8" t="e">
        <f>'3 Finance and additionality'!#REF!</f>
        <v>#REF!</v>
      </c>
      <c r="DG21" s="21" t="e">
        <f>'3 Finance and additionality'!#REF!*'3 Finance and additionality'!#REF!</f>
        <v>#REF!</v>
      </c>
      <c r="DH21" s="21" t="e">
        <f>'3 Finance and additionality'!#REF!*'3 Finance and additionality'!#REF!</f>
        <v>#REF!</v>
      </c>
      <c r="DI21" s="21" t="e">
        <f>'3 Finance and additionality'!#REF!*'3 Finance and additionality'!#REF!</f>
        <v>#REF!</v>
      </c>
      <c r="DJ21" s="21" t="e">
        <f>'3 Finance and additionality'!#REF!*'3 Finance and additionality'!#REF!</f>
        <v>#REF!</v>
      </c>
      <c r="DK21" s="21" t="e">
        <f>'3 Finance and additionality'!#REF!*'3 Finance and additionality'!#REF!</f>
        <v>#REF!</v>
      </c>
      <c r="DL21" s="21" t="e">
        <f>'3 Finance and additionality'!#REF!*'3 Finance and additionality'!#REF!</f>
        <v>#REF!</v>
      </c>
      <c r="DM21" s="21" t="e">
        <f>'3 Finance and additionality'!#REF!*'3 Finance and additionality'!#REF!</f>
        <v>#REF!</v>
      </c>
      <c r="DN21" s="21" t="e">
        <f>'3 Finance and additionality'!#REF!*'3 Finance and additionality'!#REF!</f>
        <v>#REF!</v>
      </c>
      <c r="DO21" s="21" t="e">
        <f>'3 Finance and additionality'!#REF!*'3 Finance and additionality'!#REF!</f>
        <v>#REF!</v>
      </c>
      <c r="DP21" s="21" t="e">
        <f>'3 Finance and additionality'!#REF!*'3 Finance and additionality'!#REF!</f>
        <v>#REF!</v>
      </c>
      <c r="DQ21" s="21" t="e">
        <f>'3 Finance and additionality'!#REF!*'3 Finance and additionality'!#REF!</f>
        <v>#REF!</v>
      </c>
      <c r="DR21" s="21" t="e">
        <f>'3 Finance and additionality'!#REF!*'3 Finance and additionality'!#REF!</f>
        <v>#REF!</v>
      </c>
      <c r="DS21" s="21" t="e">
        <f>'3 Finance and additionality'!#REF!*'3 Finance and additionality'!#REF!</f>
        <v>#REF!</v>
      </c>
      <c r="DT21" s="21" t="e">
        <f>'3 Finance and additionality'!#REF!*'3 Finance and additionality'!#REF!</f>
        <v>#REF!</v>
      </c>
      <c r="DU21" s="21" t="e">
        <f>'3 Finance and additionality'!#REF!*'3 Finance and additionality'!#REF!</f>
        <v>#REF!</v>
      </c>
      <c r="DV21" s="21" t="e">
        <f>'3 Finance and additionality'!#REF!*'3 Finance and additionality'!#REF!</f>
        <v>#REF!</v>
      </c>
      <c r="DW21" s="7"/>
    </row>
    <row r="22" spans="1:127" ht="15.4" x14ac:dyDescent="0.45">
      <c r="A22" s="6"/>
      <c r="B22" s="14"/>
      <c r="C22" s="15"/>
      <c r="D22" s="15"/>
      <c r="E22" s="15"/>
      <c r="F22" s="15"/>
      <c r="G22" s="15"/>
      <c r="H22" s="15"/>
      <c r="I22" s="15"/>
      <c r="J22" s="15"/>
      <c r="K22" s="15"/>
      <c r="L22" s="15"/>
      <c r="M22" s="15"/>
      <c r="N22" s="15"/>
      <c r="O22" s="15"/>
      <c r="P22" s="15"/>
      <c r="Q22" s="15"/>
      <c r="R22" s="15"/>
      <c r="S22" s="10"/>
      <c r="T22" s="10"/>
      <c r="U22" s="14"/>
      <c r="V22" s="15"/>
      <c r="W22" s="15"/>
      <c r="X22" s="15"/>
      <c r="Y22" s="15"/>
      <c r="Z22" s="15"/>
      <c r="AA22" s="15"/>
      <c r="AB22" s="15"/>
      <c r="AC22" s="15"/>
      <c r="AD22" s="15"/>
      <c r="AE22" s="15"/>
      <c r="AF22" s="15"/>
      <c r="AG22" s="15"/>
      <c r="AH22" s="15"/>
      <c r="AI22" s="15"/>
      <c r="AJ22" s="15"/>
      <c r="AK22" s="15"/>
      <c r="AL22" s="16"/>
      <c r="AM22" s="16"/>
      <c r="AN22" s="14"/>
      <c r="AO22" s="15"/>
      <c r="AP22" s="15"/>
      <c r="AQ22" s="15"/>
      <c r="AR22" s="15"/>
      <c r="AS22" s="15"/>
      <c r="AT22" s="15"/>
      <c r="AU22" s="15"/>
      <c r="AV22" s="15"/>
      <c r="AW22" s="15"/>
      <c r="AX22" s="15"/>
      <c r="AY22" s="15"/>
      <c r="AZ22" s="15"/>
      <c r="BA22" s="15"/>
      <c r="BB22" s="15"/>
      <c r="BC22" s="15"/>
      <c r="BD22" s="15"/>
      <c r="BE22" s="14"/>
      <c r="BF22" s="14"/>
      <c r="BG22" s="14"/>
      <c r="BH22" s="14"/>
      <c r="BI22" s="14"/>
      <c r="BJ22" s="14"/>
      <c r="BK22" s="14"/>
      <c r="BL22" s="14"/>
      <c r="BM22" s="14"/>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5"/>
      <c r="CL22" s="15"/>
      <c r="CM22" s="16"/>
      <c r="CN22" s="14"/>
      <c r="CO22" s="15"/>
      <c r="CP22" s="15"/>
      <c r="CQ22" s="21" t="e">
        <f>'3 Finance and additionality'!#REF!*'3 Finance and additionality'!#REF!</f>
        <v>#REF!</v>
      </c>
      <c r="CR22" s="21" t="e">
        <f>'3 Finance and additionality'!#REF!*'3 Finance and additionality'!#REF!</f>
        <v>#REF!</v>
      </c>
      <c r="CS22" s="21" t="e">
        <f>'3 Finance and additionality'!#REF!*'3 Finance and additionality'!#REF!</f>
        <v>#REF!</v>
      </c>
      <c r="CT22" s="21" t="e">
        <f>'3 Finance and additionality'!#REF!*'3 Finance and additionality'!#REF!</f>
        <v>#REF!</v>
      </c>
      <c r="CU22" s="21" t="e">
        <f>'3 Finance and additionality'!#REF!*'3 Finance and additionality'!#REF!</f>
        <v>#REF!</v>
      </c>
      <c r="CV22" s="21" t="e">
        <f>'3 Finance and additionality'!#REF!*'3 Finance and additionality'!#REF!</f>
        <v>#REF!</v>
      </c>
      <c r="CW22" s="21" t="e">
        <f>'3 Finance and additionality'!#REF!*'3 Finance and additionality'!#REF!</f>
        <v>#REF!</v>
      </c>
      <c r="CX22" s="21" t="e">
        <f>'3 Finance and additionality'!#REF!*'3 Finance and additionality'!#REF!</f>
        <v>#REF!</v>
      </c>
      <c r="CY22" s="21" t="e">
        <f>'3 Finance and additionality'!#REF!*'3 Finance and additionality'!#REF!</f>
        <v>#REF!</v>
      </c>
      <c r="CZ22" s="21" t="e">
        <f>'3 Finance and additionality'!#REF!*'3 Finance and additionality'!#REF!</f>
        <v>#REF!</v>
      </c>
      <c r="DA22" s="21" t="e">
        <f>'3 Finance and additionality'!#REF!*'3 Finance and additionality'!#REF!</f>
        <v>#REF!</v>
      </c>
      <c r="DB22" s="21" t="e">
        <f>'3 Finance and additionality'!#REF!*'3 Finance and additionality'!#REF!</f>
        <v>#REF!</v>
      </c>
      <c r="DC22" s="21" t="e">
        <f>'3 Finance and additionality'!#REF!*'3 Finance and additionality'!#REF!</f>
        <v>#REF!</v>
      </c>
      <c r="DD22" s="21" t="e">
        <f>'3 Finance and additionality'!#REF!*'3 Finance and additionality'!#REF!</f>
        <v>#REF!</v>
      </c>
      <c r="DE22" s="10"/>
      <c r="DF22" s="8" t="e">
        <f>'3 Finance and additionality'!#REF!</f>
        <v>#REF!</v>
      </c>
      <c r="DG22" s="21" t="e">
        <f>'3 Finance and additionality'!#REF!*'3 Finance and additionality'!#REF!</f>
        <v>#REF!</v>
      </c>
      <c r="DH22" s="21" t="e">
        <f>'3 Finance and additionality'!#REF!*'3 Finance and additionality'!#REF!</f>
        <v>#REF!</v>
      </c>
      <c r="DI22" s="21" t="e">
        <f>'3 Finance and additionality'!#REF!*'3 Finance and additionality'!#REF!</f>
        <v>#REF!</v>
      </c>
      <c r="DJ22" s="21" t="e">
        <f>'3 Finance and additionality'!#REF!*'3 Finance and additionality'!#REF!</f>
        <v>#REF!</v>
      </c>
      <c r="DK22" s="21" t="e">
        <f>'3 Finance and additionality'!#REF!*'3 Finance and additionality'!#REF!</f>
        <v>#REF!</v>
      </c>
      <c r="DL22" s="21" t="e">
        <f>'3 Finance and additionality'!#REF!*'3 Finance and additionality'!#REF!</f>
        <v>#REF!</v>
      </c>
      <c r="DM22" s="21" t="e">
        <f>'3 Finance and additionality'!#REF!*'3 Finance and additionality'!#REF!</f>
        <v>#REF!</v>
      </c>
      <c r="DN22" s="21" t="e">
        <f>'3 Finance and additionality'!#REF!*'3 Finance and additionality'!#REF!</f>
        <v>#REF!</v>
      </c>
      <c r="DO22" s="21" t="e">
        <f>'3 Finance and additionality'!#REF!*'3 Finance and additionality'!#REF!</f>
        <v>#REF!</v>
      </c>
      <c r="DP22" s="21" t="e">
        <f>'3 Finance and additionality'!#REF!*'3 Finance and additionality'!#REF!</f>
        <v>#REF!</v>
      </c>
      <c r="DQ22" s="21" t="e">
        <f>'3 Finance and additionality'!#REF!*'3 Finance and additionality'!#REF!</f>
        <v>#REF!</v>
      </c>
      <c r="DR22" s="21" t="e">
        <f>'3 Finance and additionality'!#REF!*'3 Finance and additionality'!#REF!</f>
        <v>#REF!</v>
      </c>
      <c r="DS22" s="21" t="e">
        <f>'3 Finance and additionality'!#REF!*'3 Finance and additionality'!#REF!</f>
        <v>#REF!</v>
      </c>
      <c r="DT22" s="21" t="e">
        <f>'3 Finance and additionality'!#REF!*'3 Finance and additionality'!#REF!</f>
        <v>#REF!</v>
      </c>
      <c r="DU22" s="21" t="e">
        <f>'3 Finance and additionality'!#REF!*'3 Finance and additionality'!#REF!</f>
        <v>#REF!</v>
      </c>
      <c r="DV22" s="21" t="e">
        <f>'3 Finance and additionality'!#REF!*'3 Finance and additionality'!#REF!</f>
        <v>#REF!</v>
      </c>
      <c r="DW22" s="7"/>
    </row>
    <row r="23" spans="1:127" ht="15.4" x14ac:dyDescent="0.45">
      <c r="A23" s="6"/>
      <c r="S23" s="10"/>
      <c r="T23" s="10"/>
      <c r="CQ23" s="21" t="e">
        <f>'3 Finance and additionality'!#REF!*'3 Finance and additionality'!#REF!</f>
        <v>#REF!</v>
      </c>
      <c r="CR23" s="21" t="e">
        <f>'3 Finance and additionality'!#REF!*'3 Finance and additionality'!#REF!</f>
        <v>#REF!</v>
      </c>
      <c r="CS23" s="21" t="e">
        <f>'3 Finance and additionality'!#REF!*'3 Finance and additionality'!#REF!</f>
        <v>#REF!</v>
      </c>
      <c r="CT23" s="21" t="e">
        <f>'3 Finance and additionality'!#REF!*'3 Finance and additionality'!#REF!</f>
        <v>#REF!</v>
      </c>
      <c r="CU23" s="21" t="e">
        <f>'3 Finance and additionality'!#REF!*'3 Finance and additionality'!#REF!</f>
        <v>#REF!</v>
      </c>
      <c r="CV23" s="21" t="e">
        <f>'3 Finance and additionality'!#REF!*'3 Finance and additionality'!#REF!</f>
        <v>#REF!</v>
      </c>
      <c r="CW23" s="21" t="e">
        <f>'3 Finance and additionality'!#REF!*'3 Finance and additionality'!#REF!</f>
        <v>#REF!</v>
      </c>
      <c r="CX23" s="21" t="e">
        <f>'3 Finance and additionality'!#REF!*'3 Finance and additionality'!#REF!</f>
        <v>#REF!</v>
      </c>
      <c r="CY23" s="21" t="e">
        <f>'3 Finance and additionality'!#REF!*'3 Finance and additionality'!#REF!</f>
        <v>#REF!</v>
      </c>
      <c r="CZ23" s="21" t="e">
        <f>'3 Finance and additionality'!#REF!*'3 Finance and additionality'!#REF!</f>
        <v>#REF!</v>
      </c>
      <c r="DA23" s="21" t="e">
        <f>'3 Finance and additionality'!#REF!*'3 Finance and additionality'!#REF!</f>
        <v>#REF!</v>
      </c>
      <c r="DB23" s="21" t="e">
        <f>'3 Finance and additionality'!#REF!*'3 Finance and additionality'!#REF!</f>
        <v>#REF!</v>
      </c>
      <c r="DC23" s="21" t="e">
        <f>'3 Finance and additionality'!#REF!*'3 Finance and additionality'!#REF!</f>
        <v>#REF!</v>
      </c>
      <c r="DD23" s="21" t="e">
        <f>'3 Finance and additionality'!#REF!*'3 Finance and additionality'!#REF!</f>
        <v>#REF!</v>
      </c>
      <c r="DE23" s="10"/>
      <c r="DF23" s="8" t="e">
        <f>'3 Finance and additionality'!#REF!</f>
        <v>#REF!</v>
      </c>
      <c r="DG23" s="21" t="e">
        <f>'3 Finance and additionality'!#REF!*'3 Finance and additionality'!#REF!</f>
        <v>#REF!</v>
      </c>
      <c r="DH23" s="21" t="e">
        <f>'3 Finance and additionality'!#REF!*'3 Finance and additionality'!#REF!</f>
        <v>#REF!</v>
      </c>
      <c r="DI23" s="21" t="e">
        <f>'3 Finance and additionality'!#REF!*'3 Finance and additionality'!#REF!</f>
        <v>#REF!</v>
      </c>
      <c r="DJ23" s="21" t="e">
        <f>'3 Finance and additionality'!#REF!*'3 Finance and additionality'!#REF!</f>
        <v>#REF!</v>
      </c>
      <c r="DK23" s="21" t="e">
        <f>'3 Finance and additionality'!#REF!*'3 Finance and additionality'!#REF!</f>
        <v>#REF!</v>
      </c>
      <c r="DL23" s="21" t="e">
        <f>'3 Finance and additionality'!#REF!*'3 Finance and additionality'!#REF!</f>
        <v>#REF!</v>
      </c>
      <c r="DM23" s="21" t="e">
        <f>'3 Finance and additionality'!#REF!*'3 Finance and additionality'!#REF!</f>
        <v>#REF!</v>
      </c>
      <c r="DN23" s="21" t="e">
        <f>'3 Finance and additionality'!#REF!*'3 Finance and additionality'!#REF!</f>
        <v>#REF!</v>
      </c>
      <c r="DO23" s="21" t="e">
        <f>'3 Finance and additionality'!#REF!*'3 Finance and additionality'!#REF!</f>
        <v>#REF!</v>
      </c>
      <c r="DP23" s="21" t="e">
        <f>'3 Finance and additionality'!#REF!*'3 Finance and additionality'!#REF!</f>
        <v>#REF!</v>
      </c>
      <c r="DQ23" s="21" t="e">
        <f>'3 Finance and additionality'!#REF!*'3 Finance and additionality'!#REF!</f>
        <v>#REF!</v>
      </c>
      <c r="DR23" s="21" t="e">
        <f>'3 Finance and additionality'!#REF!*'3 Finance and additionality'!#REF!</f>
        <v>#REF!</v>
      </c>
      <c r="DS23" s="21" t="e">
        <f>'3 Finance and additionality'!#REF!*'3 Finance and additionality'!#REF!</f>
        <v>#REF!</v>
      </c>
      <c r="DT23" s="21" t="e">
        <f>'3 Finance and additionality'!#REF!*'3 Finance and additionality'!#REF!</f>
        <v>#REF!</v>
      </c>
      <c r="DU23" s="21" t="e">
        <f>'3 Finance and additionality'!#REF!*'3 Finance and additionality'!#REF!</f>
        <v>#REF!</v>
      </c>
      <c r="DV23" s="21" t="e">
        <f>'3 Finance and additionality'!#REF!*'3 Finance and additionality'!#REF!</f>
        <v>#REF!</v>
      </c>
      <c r="DW23" s="7"/>
    </row>
    <row r="24" spans="1:127" ht="15.4" x14ac:dyDescent="0.45">
      <c r="A24" s="6"/>
      <c r="S24" s="10"/>
      <c r="T24" s="10"/>
      <c r="CQ24" s="21" t="e">
        <f>'3 Finance and additionality'!#REF!*'3 Finance and additionality'!#REF!</f>
        <v>#REF!</v>
      </c>
      <c r="CR24" s="21" t="e">
        <f>'3 Finance and additionality'!#REF!*'3 Finance and additionality'!#REF!</f>
        <v>#REF!</v>
      </c>
      <c r="CS24" s="21" t="e">
        <f>'3 Finance and additionality'!#REF!*'3 Finance and additionality'!#REF!</f>
        <v>#REF!</v>
      </c>
      <c r="CT24" s="21" t="e">
        <f>'3 Finance and additionality'!#REF!*'3 Finance and additionality'!#REF!</f>
        <v>#REF!</v>
      </c>
      <c r="CU24" s="21" t="e">
        <f>'3 Finance and additionality'!#REF!*'3 Finance and additionality'!#REF!</f>
        <v>#REF!</v>
      </c>
      <c r="CV24" s="21" t="e">
        <f>'3 Finance and additionality'!#REF!*'3 Finance and additionality'!#REF!</f>
        <v>#REF!</v>
      </c>
      <c r="CW24" s="21" t="e">
        <f>'3 Finance and additionality'!#REF!*'3 Finance and additionality'!#REF!</f>
        <v>#REF!</v>
      </c>
      <c r="CX24" s="21" t="e">
        <f>'3 Finance and additionality'!#REF!*'3 Finance and additionality'!#REF!</f>
        <v>#REF!</v>
      </c>
      <c r="CY24" s="21" t="e">
        <f>'3 Finance and additionality'!#REF!*'3 Finance and additionality'!#REF!</f>
        <v>#REF!</v>
      </c>
      <c r="CZ24" s="21" t="e">
        <f>'3 Finance and additionality'!#REF!*'3 Finance and additionality'!#REF!</f>
        <v>#REF!</v>
      </c>
      <c r="DA24" s="21" t="e">
        <f>'3 Finance and additionality'!#REF!*'3 Finance and additionality'!#REF!</f>
        <v>#REF!</v>
      </c>
      <c r="DB24" s="21" t="e">
        <f>'3 Finance and additionality'!#REF!*'3 Finance and additionality'!#REF!</f>
        <v>#REF!</v>
      </c>
      <c r="DC24" s="21" t="e">
        <f>'3 Finance and additionality'!#REF!*'3 Finance and additionality'!#REF!</f>
        <v>#REF!</v>
      </c>
      <c r="DD24" s="21" t="e">
        <f>'3 Finance and additionality'!#REF!*'3 Finance and additionality'!#REF!</f>
        <v>#REF!</v>
      </c>
      <c r="DE24" s="10"/>
      <c r="DF24" s="8" t="e">
        <f>'3 Finance and additionality'!#REF!</f>
        <v>#REF!</v>
      </c>
      <c r="DG24" s="21" t="e">
        <f>'3 Finance and additionality'!#REF!*'3 Finance and additionality'!#REF!</f>
        <v>#REF!</v>
      </c>
      <c r="DH24" s="21" t="e">
        <f>'3 Finance and additionality'!#REF!*'3 Finance and additionality'!#REF!</f>
        <v>#REF!</v>
      </c>
      <c r="DI24" s="21" t="e">
        <f>'3 Finance and additionality'!#REF!*'3 Finance and additionality'!#REF!</f>
        <v>#REF!</v>
      </c>
      <c r="DJ24" s="21" t="e">
        <f>'3 Finance and additionality'!#REF!*'3 Finance and additionality'!#REF!</f>
        <v>#REF!</v>
      </c>
      <c r="DK24" s="21" t="e">
        <f>'3 Finance and additionality'!#REF!*'3 Finance and additionality'!#REF!</f>
        <v>#REF!</v>
      </c>
      <c r="DL24" s="21" t="e">
        <f>'3 Finance and additionality'!#REF!*'3 Finance and additionality'!#REF!</f>
        <v>#REF!</v>
      </c>
      <c r="DM24" s="21" t="e">
        <f>'3 Finance and additionality'!#REF!*'3 Finance and additionality'!#REF!</f>
        <v>#REF!</v>
      </c>
      <c r="DN24" s="21" t="e">
        <f>'3 Finance and additionality'!#REF!*'3 Finance and additionality'!#REF!</f>
        <v>#REF!</v>
      </c>
      <c r="DO24" s="21" t="e">
        <f>'3 Finance and additionality'!#REF!*'3 Finance and additionality'!#REF!</f>
        <v>#REF!</v>
      </c>
      <c r="DP24" s="21" t="e">
        <f>'3 Finance and additionality'!#REF!*'3 Finance and additionality'!#REF!</f>
        <v>#REF!</v>
      </c>
      <c r="DQ24" s="21" t="e">
        <f>'3 Finance and additionality'!#REF!*'3 Finance and additionality'!#REF!</f>
        <v>#REF!</v>
      </c>
      <c r="DR24" s="21" t="e">
        <f>'3 Finance and additionality'!#REF!*'3 Finance and additionality'!#REF!</f>
        <v>#REF!</v>
      </c>
      <c r="DS24" s="21" t="e">
        <f>'3 Finance and additionality'!#REF!*'3 Finance and additionality'!#REF!</f>
        <v>#REF!</v>
      </c>
      <c r="DT24" s="21" t="e">
        <f>'3 Finance and additionality'!#REF!*'3 Finance and additionality'!#REF!</f>
        <v>#REF!</v>
      </c>
      <c r="DU24" s="21" t="e">
        <f>'3 Finance and additionality'!#REF!*'3 Finance and additionality'!#REF!</f>
        <v>#REF!</v>
      </c>
      <c r="DV24" s="21" t="e">
        <f>'3 Finance and additionality'!#REF!*'3 Finance and additionality'!#REF!</f>
        <v>#REF!</v>
      </c>
      <c r="DW24" s="7"/>
    </row>
    <row r="25" spans="1:127" ht="15.4" x14ac:dyDescent="0.45">
      <c r="A25" s="6"/>
      <c r="S25" s="10"/>
      <c r="T25" s="10"/>
      <c r="CQ25" s="15"/>
      <c r="CR25" s="15"/>
      <c r="CS25" s="15"/>
      <c r="CT25" s="15"/>
      <c r="CU25" s="15"/>
      <c r="CV25" s="15"/>
      <c r="CW25" s="15"/>
      <c r="CX25" s="15"/>
      <c r="CY25" s="15"/>
      <c r="CZ25" s="15"/>
      <c r="DA25" s="15"/>
      <c r="DB25" s="15"/>
      <c r="DC25" s="15"/>
      <c r="DD25" s="15"/>
      <c r="DE25" s="16"/>
      <c r="DF25" s="14"/>
      <c r="DG25" s="15"/>
      <c r="DH25" s="15"/>
      <c r="DI25" s="21" t="e">
        <f>'3 Finance and additionality'!#REF!*'3 Finance and additionality'!#REF!</f>
        <v>#REF!</v>
      </c>
      <c r="DJ25" s="21" t="e">
        <f>'3 Finance and additionality'!#REF!*'3 Finance and additionality'!#REF!</f>
        <v>#REF!</v>
      </c>
      <c r="DK25" s="21" t="e">
        <f>'3 Finance and additionality'!#REF!*'3 Finance and additionality'!#REF!</f>
        <v>#REF!</v>
      </c>
      <c r="DL25" s="21" t="e">
        <f>'3 Finance and additionality'!#REF!*'3 Finance and additionality'!#REF!</f>
        <v>#REF!</v>
      </c>
      <c r="DM25" s="21" t="e">
        <f>'3 Finance and additionality'!#REF!*'3 Finance and additionality'!#REF!</f>
        <v>#REF!</v>
      </c>
      <c r="DN25" s="21" t="e">
        <f>'3 Finance and additionality'!#REF!*'3 Finance and additionality'!#REF!</f>
        <v>#REF!</v>
      </c>
      <c r="DO25" s="21" t="e">
        <f>'3 Finance and additionality'!#REF!*'3 Finance and additionality'!#REF!</f>
        <v>#REF!</v>
      </c>
      <c r="DP25" s="21" t="e">
        <f>'3 Finance and additionality'!#REF!*'3 Finance and additionality'!#REF!</f>
        <v>#REF!</v>
      </c>
      <c r="DQ25" s="21" t="e">
        <f>'3 Finance and additionality'!#REF!*'3 Finance and additionality'!#REF!</f>
        <v>#REF!</v>
      </c>
      <c r="DR25" s="21" t="e">
        <f>'3 Finance and additionality'!#REF!*'3 Finance and additionality'!#REF!</f>
        <v>#REF!</v>
      </c>
      <c r="DS25" s="21" t="e">
        <f>'3 Finance and additionality'!#REF!*'3 Finance and additionality'!#REF!</f>
        <v>#REF!</v>
      </c>
      <c r="DT25" s="21" t="e">
        <f>'3 Finance and additionality'!#REF!*'3 Finance and additionality'!#REF!</f>
        <v>#REF!</v>
      </c>
      <c r="DU25" s="21" t="e">
        <f>'3 Finance and additionality'!#REF!*'3 Finance and additionality'!#REF!</f>
        <v>#REF!</v>
      </c>
      <c r="DV25" s="21" t="e">
        <f>'3 Finance and additionality'!#REF!*'3 Finance and additionality'!#REF!</f>
        <v>#REF!</v>
      </c>
      <c r="DW25" s="7"/>
    </row>
    <row r="26" spans="1:127" ht="15.4" x14ac:dyDescent="0.45">
      <c r="A26" s="6"/>
      <c r="S26" s="10"/>
      <c r="T26" s="10"/>
      <c r="DI26" s="21" t="e">
        <f>'3 Finance and additionality'!#REF!*'3 Finance and additionality'!#REF!</f>
        <v>#REF!</v>
      </c>
      <c r="DJ26" s="21" t="e">
        <f>'3 Finance and additionality'!#REF!*'3 Finance and additionality'!#REF!</f>
        <v>#REF!</v>
      </c>
      <c r="DK26" s="21" t="e">
        <f>'3 Finance and additionality'!#REF!*'3 Finance and additionality'!#REF!</f>
        <v>#REF!</v>
      </c>
      <c r="DL26" s="21" t="e">
        <f>'3 Finance and additionality'!#REF!*'3 Finance and additionality'!#REF!</f>
        <v>#REF!</v>
      </c>
      <c r="DM26" s="21" t="e">
        <f>'3 Finance and additionality'!#REF!*'3 Finance and additionality'!#REF!</f>
        <v>#REF!</v>
      </c>
      <c r="DN26" s="21" t="e">
        <f>'3 Finance and additionality'!#REF!*'3 Finance and additionality'!#REF!</f>
        <v>#REF!</v>
      </c>
      <c r="DO26" s="21" t="e">
        <f>'3 Finance and additionality'!#REF!*'3 Finance and additionality'!#REF!</f>
        <v>#REF!</v>
      </c>
      <c r="DP26" s="21" t="e">
        <f>'3 Finance and additionality'!#REF!*'3 Finance and additionality'!#REF!</f>
        <v>#REF!</v>
      </c>
      <c r="DQ26" s="21" t="e">
        <f>'3 Finance and additionality'!#REF!*'3 Finance and additionality'!#REF!</f>
        <v>#REF!</v>
      </c>
      <c r="DR26" s="21" t="e">
        <f>'3 Finance and additionality'!#REF!*'3 Finance and additionality'!#REF!</f>
        <v>#REF!</v>
      </c>
      <c r="DS26" s="21" t="e">
        <f>'3 Finance and additionality'!#REF!*'3 Finance and additionality'!#REF!</f>
        <v>#REF!</v>
      </c>
      <c r="DT26" s="21" t="e">
        <f>'3 Finance and additionality'!#REF!*'3 Finance and additionality'!#REF!</f>
        <v>#REF!</v>
      </c>
      <c r="DU26" s="21" t="e">
        <f>'3 Finance and additionality'!#REF!*'3 Finance and additionality'!#REF!</f>
        <v>#REF!</v>
      </c>
      <c r="DV26" s="21" t="e">
        <f>'3 Finance and additionality'!#REF!*'3 Finance and additionality'!#REF!</f>
        <v>#REF!</v>
      </c>
      <c r="DW26" s="7"/>
    </row>
    <row r="27" spans="1:127" ht="15.4" x14ac:dyDescent="0.45">
      <c r="A27" s="6"/>
      <c r="S27" s="10"/>
      <c r="T27" s="10"/>
      <c r="DI27" s="21" t="e">
        <f>'3 Finance and additionality'!#REF!*'3 Finance and additionality'!#REF!</f>
        <v>#REF!</v>
      </c>
      <c r="DJ27" s="21" t="e">
        <f>'3 Finance and additionality'!#REF!*'3 Finance and additionality'!#REF!</f>
        <v>#REF!</v>
      </c>
      <c r="DK27" s="21" t="e">
        <f>'3 Finance and additionality'!#REF!*'3 Finance and additionality'!#REF!</f>
        <v>#REF!</v>
      </c>
      <c r="DL27" s="21" t="e">
        <f>'3 Finance and additionality'!#REF!*'3 Finance and additionality'!#REF!</f>
        <v>#REF!</v>
      </c>
      <c r="DM27" s="21" t="e">
        <f>'3 Finance and additionality'!#REF!*'3 Finance and additionality'!#REF!</f>
        <v>#REF!</v>
      </c>
      <c r="DN27" s="21" t="e">
        <f>'3 Finance and additionality'!#REF!*'3 Finance and additionality'!#REF!</f>
        <v>#REF!</v>
      </c>
      <c r="DO27" s="21" t="e">
        <f>'3 Finance and additionality'!#REF!*'3 Finance and additionality'!#REF!</f>
        <v>#REF!</v>
      </c>
      <c r="DP27" s="21" t="e">
        <f>'3 Finance and additionality'!#REF!*'3 Finance and additionality'!#REF!</f>
        <v>#REF!</v>
      </c>
      <c r="DQ27" s="21" t="e">
        <f>'3 Finance and additionality'!#REF!*'3 Finance and additionality'!#REF!</f>
        <v>#REF!</v>
      </c>
      <c r="DR27" s="21" t="e">
        <f>'3 Finance and additionality'!#REF!*'3 Finance and additionality'!#REF!</f>
        <v>#REF!</v>
      </c>
      <c r="DS27" s="21" t="e">
        <f>'3 Finance and additionality'!#REF!*'3 Finance and additionality'!#REF!</f>
        <v>#REF!</v>
      </c>
      <c r="DT27" s="21" t="e">
        <f>'3 Finance and additionality'!#REF!*'3 Finance and additionality'!#REF!</f>
        <v>#REF!</v>
      </c>
      <c r="DU27" s="21" t="e">
        <f>'3 Finance and additionality'!#REF!*'3 Finance and additionality'!#REF!</f>
        <v>#REF!</v>
      </c>
      <c r="DV27" s="21" t="e">
        <f>'3 Finance and additionality'!#REF!*'3 Finance and additionality'!#REF!</f>
        <v>#REF!</v>
      </c>
      <c r="DW27" s="7"/>
    </row>
    <row r="28" spans="1:127" ht="15.4" x14ac:dyDescent="0.45">
      <c r="A28" s="6"/>
      <c r="S28" s="10"/>
      <c r="T28" s="10"/>
      <c r="DI28" s="21" t="e">
        <f>'3 Finance and additionality'!#REF!*'3 Finance and additionality'!#REF!</f>
        <v>#REF!</v>
      </c>
      <c r="DJ28" s="21" t="e">
        <f>'3 Finance and additionality'!#REF!*'3 Finance and additionality'!#REF!</f>
        <v>#REF!</v>
      </c>
      <c r="DK28" s="21" t="e">
        <f>'3 Finance and additionality'!#REF!*'3 Finance and additionality'!#REF!</f>
        <v>#REF!</v>
      </c>
      <c r="DL28" s="21" t="e">
        <f>'3 Finance and additionality'!#REF!*'3 Finance and additionality'!#REF!</f>
        <v>#REF!</v>
      </c>
      <c r="DM28" s="21" t="e">
        <f>'3 Finance and additionality'!#REF!*'3 Finance and additionality'!#REF!</f>
        <v>#REF!</v>
      </c>
      <c r="DN28" s="21" t="e">
        <f>'3 Finance and additionality'!#REF!*'3 Finance and additionality'!#REF!</f>
        <v>#REF!</v>
      </c>
      <c r="DO28" s="21" t="e">
        <f>'3 Finance and additionality'!#REF!*'3 Finance and additionality'!#REF!</f>
        <v>#REF!</v>
      </c>
      <c r="DP28" s="21" t="e">
        <f>'3 Finance and additionality'!#REF!*'3 Finance and additionality'!#REF!</f>
        <v>#REF!</v>
      </c>
      <c r="DQ28" s="21" t="e">
        <f>'3 Finance and additionality'!#REF!*'3 Finance and additionality'!#REF!</f>
        <v>#REF!</v>
      </c>
      <c r="DR28" s="21" t="e">
        <f>'3 Finance and additionality'!#REF!*'3 Finance and additionality'!#REF!</f>
        <v>#REF!</v>
      </c>
      <c r="DS28" s="21" t="e">
        <f>'3 Finance and additionality'!#REF!*'3 Finance and additionality'!#REF!</f>
        <v>#REF!</v>
      </c>
      <c r="DT28" s="21" t="e">
        <f>'3 Finance and additionality'!#REF!*'3 Finance and additionality'!#REF!</f>
        <v>#REF!</v>
      </c>
      <c r="DU28" s="21" t="e">
        <f>'3 Finance and additionality'!#REF!*'3 Finance and additionality'!#REF!</f>
        <v>#REF!</v>
      </c>
      <c r="DV28" s="21" t="e">
        <f>'3 Finance and additionality'!#REF!*'3 Finance and additionality'!#REF!</f>
        <v>#REF!</v>
      </c>
      <c r="DW28" s="7"/>
    </row>
    <row r="29" spans="1:127" ht="15.4" x14ac:dyDescent="0.45">
      <c r="A29" s="6"/>
      <c r="S29" s="10"/>
      <c r="T29" s="10"/>
      <c r="DI29" s="21" t="e">
        <f>'3 Finance and additionality'!#REF!*'3 Finance and additionality'!#REF!</f>
        <v>#REF!</v>
      </c>
      <c r="DJ29" s="21" t="e">
        <f>'3 Finance and additionality'!#REF!*'3 Finance and additionality'!#REF!</f>
        <v>#REF!</v>
      </c>
      <c r="DK29" s="21" t="e">
        <f>'3 Finance and additionality'!#REF!*'3 Finance and additionality'!#REF!</f>
        <v>#REF!</v>
      </c>
      <c r="DL29" s="21" t="e">
        <f>'3 Finance and additionality'!#REF!*'3 Finance and additionality'!#REF!</f>
        <v>#REF!</v>
      </c>
      <c r="DM29" s="21" t="e">
        <f>'3 Finance and additionality'!#REF!*'3 Finance and additionality'!#REF!</f>
        <v>#REF!</v>
      </c>
      <c r="DN29" s="21" t="e">
        <f>'3 Finance and additionality'!#REF!*'3 Finance and additionality'!#REF!</f>
        <v>#REF!</v>
      </c>
      <c r="DO29" s="21" t="e">
        <f>'3 Finance and additionality'!#REF!*'3 Finance and additionality'!#REF!</f>
        <v>#REF!</v>
      </c>
      <c r="DP29" s="21" t="e">
        <f>'3 Finance and additionality'!#REF!*'3 Finance and additionality'!#REF!</f>
        <v>#REF!</v>
      </c>
      <c r="DQ29" s="21" t="e">
        <f>'3 Finance and additionality'!#REF!*'3 Finance and additionality'!#REF!</f>
        <v>#REF!</v>
      </c>
      <c r="DR29" s="21" t="e">
        <f>'3 Finance and additionality'!#REF!*'3 Finance and additionality'!#REF!</f>
        <v>#REF!</v>
      </c>
      <c r="DS29" s="21" t="e">
        <f>'3 Finance and additionality'!#REF!*'3 Finance and additionality'!#REF!</f>
        <v>#REF!</v>
      </c>
      <c r="DT29" s="21" t="e">
        <f>'3 Finance and additionality'!#REF!*'3 Finance and additionality'!#REF!</f>
        <v>#REF!</v>
      </c>
      <c r="DU29" s="21" t="e">
        <f>'3 Finance and additionality'!#REF!*'3 Finance and additionality'!#REF!</f>
        <v>#REF!</v>
      </c>
      <c r="DV29" s="21" t="e">
        <f>'3 Finance and additionality'!#REF!*'3 Finance and additionality'!#REF!</f>
        <v>#REF!</v>
      </c>
      <c r="DW29" s="7"/>
    </row>
    <row r="30" spans="1:127" ht="15.4" x14ac:dyDescent="0.45">
      <c r="A30" s="6"/>
      <c r="S30" s="10"/>
      <c r="T30" s="10"/>
      <c r="DI30" s="21" t="e">
        <f>'3 Finance and additionality'!#REF!*'3 Finance and additionality'!#REF!</f>
        <v>#REF!</v>
      </c>
      <c r="DJ30" s="21" t="e">
        <f>'3 Finance and additionality'!#REF!*'3 Finance and additionality'!#REF!</f>
        <v>#REF!</v>
      </c>
      <c r="DK30" s="21" t="e">
        <f>'3 Finance and additionality'!#REF!*'3 Finance and additionality'!#REF!</f>
        <v>#REF!</v>
      </c>
      <c r="DL30" s="21" t="e">
        <f>'3 Finance and additionality'!#REF!*'3 Finance and additionality'!#REF!</f>
        <v>#REF!</v>
      </c>
      <c r="DM30" s="21" t="e">
        <f>'3 Finance and additionality'!#REF!*'3 Finance and additionality'!#REF!</f>
        <v>#REF!</v>
      </c>
      <c r="DN30" s="21" t="e">
        <f>'3 Finance and additionality'!#REF!*'3 Finance and additionality'!#REF!</f>
        <v>#REF!</v>
      </c>
      <c r="DO30" s="21" t="e">
        <f>'3 Finance and additionality'!#REF!*'3 Finance and additionality'!#REF!</f>
        <v>#REF!</v>
      </c>
      <c r="DP30" s="21" t="e">
        <f>'3 Finance and additionality'!#REF!*'3 Finance and additionality'!#REF!</f>
        <v>#REF!</v>
      </c>
      <c r="DQ30" s="21" t="e">
        <f>'3 Finance and additionality'!#REF!*'3 Finance and additionality'!#REF!</f>
        <v>#REF!</v>
      </c>
      <c r="DR30" s="21" t="e">
        <f>'3 Finance and additionality'!#REF!*'3 Finance and additionality'!#REF!</f>
        <v>#REF!</v>
      </c>
      <c r="DS30" s="21" t="e">
        <f>'3 Finance and additionality'!#REF!*'3 Finance and additionality'!#REF!</f>
        <v>#REF!</v>
      </c>
      <c r="DT30" s="21" t="e">
        <f>'3 Finance and additionality'!#REF!*'3 Finance and additionality'!#REF!</f>
        <v>#REF!</v>
      </c>
      <c r="DU30" s="21" t="e">
        <f>'3 Finance and additionality'!#REF!*'3 Finance and additionality'!#REF!</f>
        <v>#REF!</v>
      </c>
      <c r="DV30" s="21" t="e">
        <f>'3 Finance and additionality'!#REF!*'3 Finance and additionality'!#REF!</f>
        <v>#REF!</v>
      </c>
      <c r="DW30" s="7"/>
    </row>
    <row r="31" spans="1:127" s="2" customFormat="1" ht="15.4" x14ac:dyDescent="0.45">
      <c r="A31" s="12"/>
      <c r="B31"/>
      <c r="C31"/>
      <c r="D31"/>
      <c r="E31"/>
      <c r="F31"/>
      <c r="G31"/>
      <c r="H31"/>
      <c r="I31"/>
      <c r="J31"/>
      <c r="K31"/>
      <c r="L31"/>
      <c r="M31"/>
      <c r="N31"/>
      <c r="O31"/>
      <c r="P31"/>
      <c r="Q31"/>
      <c r="R31"/>
      <c r="S31" s="16"/>
      <c r="T31" s="16"/>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s="15"/>
      <c r="DJ31" s="15"/>
      <c r="DK31" s="15"/>
      <c r="DL31" s="15"/>
      <c r="DM31" s="15"/>
      <c r="DN31" s="15"/>
      <c r="DO31" s="15"/>
      <c r="DP31" s="15"/>
      <c r="DQ31" s="15"/>
      <c r="DR31" s="15"/>
      <c r="DS31" s="15"/>
      <c r="DT31" s="15"/>
      <c r="DU31" s="15"/>
      <c r="DV31" s="15"/>
      <c r="DW31" s="14"/>
    </row>
    <row r="32" spans="1:127" hidden="1" x14ac:dyDescent="0.45"/>
    <row r="33" hidden="1" x14ac:dyDescent="0.45"/>
    <row r="34" hidden="1" x14ac:dyDescent="0.45"/>
    <row r="35" hidden="1" x14ac:dyDescent="0.45"/>
    <row r="36" hidden="1" x14ac:dyDescent="0.45"/>
    <row r="37" hidden="1" x14ac:dyDescent="0.45"/>
    <row r="38" hidden="1" x14ac:dyDescent="0.45"/>
    <row r="39" hidden="1" x14ac:dyDescent="0.45"/>
    <row r="40" hidden="1" x14ac:dyDescent="0.45"/>
    <row r="41" hidden="1" x14ac:dyDescent="0.45"/>
    <row r="42" hidden="1" x14ac:dyDescent="0.45"/>
    <row r="43" hidden="1" x14ac:dyDescent="0.45"/>
    <row r="44" hidden="1" x14ac:dyDescent="0.45"/>
    <row r="45" hidden="1" x14ac:dyDescent="0.45"/>
    <row r="46" hidden="1" x14ac:dyDescent="0.45"/>
    <row r="47" hidden="1" x14ac:dyDescent="0.45"/>
    <row r="48" hidden="1" x14ac:dyDescent="0.45"/>
    <row r="49" hidden="1" x14ac:dyDescent="0.45"/>
    <row r="50" hidden="1" x14ac:dyDescent="0.45"/>
    <row r="51" hidden="1" x14ac:dyDescent="0.45"/>
    <row r="52" hidden="1" x14ac:dyDescent="0.45"/>
    <row r="53" hidden="1" x14ac:dyDescent="0.45"/>
    <row r="54" hidden="1" x14ac:dyDescent="0.45"/>
    <row r="55" hidden="1" x14ac:dyDescent="0.45"/>
    <row r="56" hidden="1" x14ac:dyDescent="0.45"/>
    <row r="57" hidden="1" x14ac:dyDescent="0.45"/>
    <row r="58" hidden="1" x14ac:dyDescent="0.45"/>
    <row r="59" hidden="1" x14ac:dyDescent="0.45"/>
    <row r="60" hidden="1" x14ac:dyDescent="0.45"/>
    <row r="61" hidden="1" x14ac:dyDescent="0.45"/>
    <row r="62" hidden="1" x14ac:dyDescent="0.45"/>
    <row r="63" hidden="1" x14ac:dyDescent="0.45"/>
    <row r="64"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x14ac:dyDescent="0.45"/>
    <row r="132" x14ac:dyDescent="0.45"/>
    <row r="133" x14ac:dyDescent="0.45"/>
    <row r="134" x14ac:dyDescent="0.45"/>
    <row r="135" x14ac:dyDescent="0.45"/>
    <row r="136" x14ac:dyDescent="0.45"/>
    <row r="137" x14ac:dyDescent="0.45"/>
    <row r="138" x14ac:dyDescent="0.45"/>
    <row r="139" x14ac:dyDescent="0.45"/>
    <row r="140" x14ac:dyDescent="0.45"/>
    <row r="141" x14ac:dyDescent="0.45"/>
    <row r="142" x14ac:dyDescent="0.45"/>
    <row r="143" x14ac:dyDescent="0.45"/>
    <row r="144" x14ac:dyDescent="0.45"/>
    <row r="145" x14ac:dyDescent="0.45"/>
    <row r="146" x14ac:dyDescent="0.45"/>
    <row r="147" x14ac:dyDescent="0.45"/>
    <row r="148" x14ac:dyDescent="0.45"/>
    <row r="149" x14ac:dyDescent="0.45"/>
    <row r="150" x14ac:dyDescent="0.45"/>
    <row r="151" x14ac:dyDescent="0.45"/>
    <row r="152" x14ac:dyDescent="0.45"/>
    <row r="153" x14ac:dyDescent="0.45"/>
    <row r="154" x14ac:dyDescent="0.45"/>
    <row r="155" x14ac:dyDescent="0.45"/>
    <row r="156" x14ac:dyDescent="0.45"/>
  </sheetData>
  <sheetProtection formatColumns="0" formatRows="0"/>
  <mergeCells count="15">
    <mergeCell ref="BY2:CL2"/>
    <mergeCell ref="DF6:DV6"/>
    <mergeCell ref="CO3:DD3"/>
    <mergeCell ref="DG3:DV3"/>
    <mergeCell ref="C3:R3"/>
    <mergeCell ref="V3:AK3"/>
    <mergeCell ref="AO3:BD3"/>
    <mergeCell ref="BY3:CL3"/>
    <mergeCell ref="BG3:BV3"/>
    <mergeCell ref="B6:R6"/>
    <mergeCell ref="U6:AK6"/>
    <mergeCell ref="AN6:BD6"/>
    <mergeCell ref="BX6:CL6"/>
    <mergeCell ref="BF6:BV6"/>
    <mergeCell ref="CN6:DD6"/>
  </mergeCells>
  <pageMargins left="0.7" right="0.7" top="0.75" bottom="0.75" header="0.3" footer="0.3"/>
  <pageSetup paperSize="9" scale="31" orientation="portrait" r:id="rId1"/>
  <colBreaks count="2" manualBreakCount="2">
    <brk id="19" max="57" man="1"/>
    <brk id="38" max="5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3" tint="0.59999389629810485"/>
  </sheetPr>
  <dimension ref="B1:G28"/>
  <sheetViews>
    <sheetView workbookViewId="0">
      <selection activeCell="C1" sqref="C1"/>
    </sheetView>
  </sheetViews>
  <sheetFormatPr defaultColWidth="9.1328125" defaultRowHeight="14.25" x14ac:dyDescent="0.45"/>
  <cols>
    <col min="1" max="1" width="9.1328125" style="100"/>
    <col min="2" max="2" width="23.73046875" style="115" customWidth="1"/>
    <col min="3" max="7" width="17.73046875" style="115" customWidth="1"/>
    <col min="8" max="16384" width="9.1328125" style="100"/>
  </cols>
  <sheetData>
    <row r="1" spans="2:5" x14ac:dyDescent="0.45">
      <c r="C1" s="154" t="s">
        <v>732</v>
      </c>
    </row>
    <row r="2" spans="2:5" x14ac:dyDescent="0.45">
      <c r="B2" s="154" t="s">
        <v>698</v>
      </c>
      <c r="C2" s="154" t="s">
        <v>731</v>
      </c>
      <c r="D2" s="116"/>
      <c r="E2" s="116"/>
    </row>
    <row r="3" spans="2:5" x14ac:dyDescent="0.45">
      <c r="B3" s="196" t="s">
        <v>832</v>
      </c>
      <c r="C3" s="155" t="s">
        <v>663</v>
      </c>
      <c r="D3" s="117"/>
      <c r="E3" s="117"/>
    </row>
    <row r="4" spans="2:5" x14ac:dyDescent="0.45">
      <c r="B4" s="117">
        <v>43435</v>
      </c>
      <c r="C4" s="117">
        <v>43344</v>
      </c>
      <c r="D4" s="117"/>
      <c r="E4" s="117"/>
    </row>
    <row r="5" spans="2:5" x14ac:dyDescent="0.45">
      <c r="B5" s="117">
        <v>43466</v>
      </c>
      <c r="C5" s="117">
        <v>43313</v>
      </c>
      <c r="D5" s="117"/>
      <c r="E5" s="117"/>
    </row>
    <row r="6" spans="2:5" x14ac:dyDescent="0.45">
      <c r="B6" s="117">
        <v>43497</v>
      </c>
      <c r="C6" s="117">
        <v>43282</v>
      </c>
      <c r="D6" s="117"/>
      <c r="E6" s="117"/>
    </row>
    <row r="7" spans="2:5" x14ac:dyDescent="0.45">
      <c r="B7" s="117">
        <v>43525</v>
      </c>
      <c r="C7" s="117">
        <v>43252</v>
      </c>
      <c r="D7" s="117"/>
      <c r="E7" s="117"/>
    </row>
    <row r="8" spans="2:5" x14ac:dyDescent="0.45">
      <c r="B8" s="117">
        <v>43556</v>
      </c>
      <c r="C8" s="117">
        <v>43221</v>
      </c>
      <c r="D8" s="117"/>
      <c r="E8" s="117"/>
    </row>
    <row r="9" spans="2:5" x14ac:dyDescent="0.45">
      <c r="B9" s="117">
        <v>43586</v>
      </c>
      <c r="C9" s="117">
        <v>43191</v>
      </c>
      <c r="D9" s="117"/>
      <c r="E9" s="117"/>
    </row>
    <row r="10" spans="2:5" x14ac:dyDescent="0.45">
      <c r="B10" s="117">
        <v>43617</v>
      </c>
      <c r="C10" s="117">
        <v>43160</v>
      </c>
      <c r="D10" s="117"/>
      <c r="E10" s="117"/>
    </row>
    <row r="11" spans="2:5" x14ac:dyDescent="0.45">
      <c r="B11" s="117">
        <v>43647</v>
      </c>
      <c r="C11" s="117">
        <v>43132</v>
      </c>
      <c r="D11" s="117"/>
      <c r="E11" s="117"/>
    </row>
    <row r="12" spans="2:5" x14ac:dyDescent="0.45">
      <c r="B12" s="117">
        <v>43678</v>
      </c>
      <c r="C12" s="117">
        <v>43101</v>
      </c>
      <c r="D12" s="117"/>
      <c r="E12" s="117"/>
    </row>
    <row r="13" spans="2:5" x14ac:dyDescent="0.45">
      <c r="B13" s="117">
        <v>43709</v>
      </c>
      <c r="C13" s="117">
        <v>43070</v>
      </c>
      <c r="D13" s="117"/>
      <c r="E13" s="117"/>
    </row>
    <row r="14" spans="2:5" x14ac:dyDescent="0.45">
      <c r="B14" s="117">
        <v>43739</v>
      </c>
      <c r="C14" s="117">
        <v>43040</v>
      </c>
      <c r="D14" s="117"/>
      <c r="E14" s="117"/>
    </row>
    <row r="15" spans="2:5" x14ac:dyDescent="0.45">
      <c r="B15" s="117">
        <v>43770</v>
      </c>
      <c r="C15" s="117">
        <v>43009</v>
      </c>
      <c r="D15" s="117"/>
      <c r="E15" s="117"/>
    </row>
    <row r="16" spans="2:5" x14ac:dyDescent="0.45">
      <c r="B16" s="117">
        <v>43800</v>
      </c>
      <c r="C16" s="117">
        <v>42979</v>
      </c>
      <c r="D16" s="117"/>
      <c r="E16" s="117"/>
    </row>
    <row r="17" spans="2:3" x14ac:dyDescent="0.45">
      <c r="B17" s="117">
        <v>43831</v>
      </c>
      <c r="C17" s="117">
        <v>42948</v>
      </c>
    </row>
    <row r="18" spans="2:3" x14ac:dyDescent="0.45">
      <c r="B18" s="117">
        <v>43862</v>
      </c>
      <c r="C18" s="117">
        <v>42917</v>
      </c>
    </row>
    <row r="19" spans="2:3" x14ac:dyDescent="0.45">
      <c r="B19" s="117">
        <v>43891</v>
      </c>
      <c r="C19" s="117">
        <v>42887</v>
      </c>
    </row>
    <row r="20" spans="2:3" x14ac:dyDescent="0.45">
      <c r="B20" s="117">
        <v>43922</v>
      </c>
      <c r="C20" s="117">
        <v>42856</v>
      </c>
    </row>
    <row r="21" spans="2:3" x14ac:dyDescent="0.45">
      <c r="B21" s="117">
        <v>43952</v>
      </c>
      <c r="C21" s="117">
        <v>42826</v>
      </c>
    </row>
    <row r="22" spans="2:3" x14ac:dyDescent="0.45">
      <c r="B22" s="117">
        <v>43983</v>
      </c>
      <c r="C22" s="117">
        <v>42795</v>
      </c>
    </row>
    <row r="23" spans="2:3" x14ac:dyDescent="0.45">
      <c r="B23" s="117">
        <v>44013</v>
      </c>
      <c r="C23" s="117">
        <v>42767</v>
      </c>
    </row>
    <row r="24" spans="2:3" x14ac:dyDescent="0.45">
      <c r="B24" s="117">
        <v>44044</v>
      </c>
      <c r="C24" s="117">
        <v>42736</v>
      </c>
    </row>
    <row r="25" spans="2:3" x14ac:dyDescent="0.45">
      <c r="B25" s="117">
        <v>44075</v>
      </c>
      <c r="C25" s="117"/>
    </row>
    <row r="26" spans="2:3" x14ac:dyDescent="0.45">
      <c r="B26" s="117">
        <v>44105</v>
      </c>
      <c r="C26" s="117"/>
    </row>
    <row r="27" spans="2:3" x14ac:dyDescent="0.45">
      <c r="B27" s="117">
        <v>44136</v>
      </c>
      <c r="C27" s="117"/>
    </row>
    <row r="28" spans="2:3" x14ac:dyDescent="0.45">
      <c r="B28" s="117">
        <v>44166</v>
      </c>
      <c r="C28" s="11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theme="4" tint="0.39997558519241921"/>
  </sheetPr>
  <dimension ref="A1:D262"/>
  <sheetViews>
    <sheetView topLeftCell="A2" workbookViewId="0"/>
  </sheetViews>
  <sheetFormatPr defaultColWidth="9.1328125" defaultRowHeight="14.25" x14ac:dyDescent="0.45"/>
  <cols>
    <col min="1" max="1" width="10" style="100" bestFit="1" customWidth="1"/>
    <col min="2" max="2" width="83.73046875" style="100" bestFit="1" customWidth="1"/>
    <col min="3" max="3" width="97.86328125" style="100" bestFit="1" customWidth="1"/>
    <col min="4" max="16384" width="9.1328125" style="100"/>
  </cols>
  <sheetData>
    <row r="1" spans="1:4" x14ac:dyDescent="0.45">
      <c r="A1" s="103" t="s">
        <v>64</v>
      </c>
    </row>
    <row r="2" spans="1:4" x14ac:dyDescent="0.45">
      <c r="A2" s="100" t="s">
        <v>349</v>
      </c>
      <c r="B2" s="100" t="s">
        <v>26</v>
      </c>
      <c r="C2" s="100" t="s">
        <v>26</v>
      </c>
      <c r="D2" s="100" t="s">
        <v>664</v>
      </c>
    </row>
    <row r="3" spans="1:4" x14ac:dyDescent="0.45">
      <c r="A3" s="100" t="s">
        <v>89</v>
      </c>
      <c r="B3" s="100" t="s">
        <v>63</v>
      </c>
      <c r="C3" s="100" t="s">
        <v>548</v>
      </c>
      <c r="D3" s="100" t="s">
        <v>664</v>
      </c>
    </row>
    <row r="4" spans="1:4" x14ac:dyDescent="0.45">
      <c r="A4" s="100">
        <v>10110</v>
      </c>
      <c r="B4" s="100" t="s">
        <v>90</v>
      </c>
      <c r="C4" s="100" t="s">
        <v>90</v>
      </c>
      <c r="D4" s="100" t="str">
        <f t="shared" ref="D4:D67" si="0">CONCATENATE("SIC code: ",A4,":  ",B4)</f>
        <v>SIC code: 10110:  Processing and preserving of meat</v>
      </c>
    </row>
    <row r="5" spans="1:4" x14ac:dyDescent="0.45">
      <c r="A5" s="100">
        <v>10120</v>
      </c>
      <c r="B5" s="100" t="s">
        <v>91</v>
      </c>
      <c r="C5" s="100" t="s">
        <v>91</v>
      </c>
      <c r="D5" s="100" t="str">
        <f t="shared" si="0"/>
        <v>SIC code: 10120:  Processing and preserving of poultry meat</v>
      </c>
    </row>
    <row r="6" spans="1:4" x14ac:dyDescent="0.45">
      <c r="A6" s="100">
        <v>10130</v>
      </c>
      <c r="B6" s="100" t="s">
        <v>92</v>
      </c>
      <c r="C6" s="100" t="s">
        <v>92</v>
      </c>
      <c r="D6" s="100" t="str">
        <f t="shared" si="0"/>
        <v>SIC code: 10130:  Production of meat and poultry meat products</v>
      </c>
    </row>
    <row r="7" spans="1:4" x14ac:dyDescent="0.45">
      <c r="A7" s="100">
        <v>10200</v>
      </c>
      <c r="B7" s="100" t="s">
        <v>93</v>
      </c>
      <c r="C7" s="100" t="s">
        <v>93</v>
      </c>
      <c r="D7" s="100" t="str">
        <f t="shared" si="0"/>
        <v>SIC code: 10200:  Processing and preserving of fish, crustaceans and molluscs</v>
      </c>
    </row>
    <row r="8" spans="1:4" x14ac:dyDescent="0.45">
      <c r="A8" s="100">
        <v>10310</v>
      </c>
      <c r="B8" s="100" t="s">
        <v>94</v>
      </c>
      <c r="C8" s="100" t="s">
        <v>94</v>
      </c>
      <c r="D8" s="100" t="str">
        <f t="shared" si="0"/>
        <v>SIC code: 10310:  Processing and preserving of potatoes</v>
      </c>
    </row>
    <row r="9" spans="1:4" x14ac:dyDescent="0.45">
      <c r="A9" s="100">
        <v>10320</v>
      </c>
      <c r="B9" s="100" t="s">
        <v>350</v>
      </c>
      <c r="C9" s="100" t="s">
        <v>95</v>
      </c>
      <c r="D9" s="100" t="str">
        <f t="shared" si="0"/>
        <v>SIC code: 10320:  Fruit and vegetable juice</v>
      </c>
    </row>
    <row r="10" spans="1:4" x14ac:dyDescent="0.45">
      <c r="A10" s="100">
        <v>10390</v>
      </c>
      <c r="B10" s="100" t="s">
        <v>96</v>
      </c>
      <c r="C10" s="100" t="s">
        <v>96</v>
      </c>
      <c r="D10" s="100" t="str">
        <f t="shared" si="0"/>
        <v>SIC code: 10390:  Other processing and preserving of fruit and vegetables</v>
      </c>
    </row>
    <row r="11" spans="1:4" x14ac:dyDescent="0.45">
      <c r="A11" s="100">
        <v>10410</v>
      </c>
      <c r="B11" s="100" t="s">
        <v>351</v>
      </c>
      <c r="C11" s="100" t="s">
        <v>97</v>
      </c>
      <c r="D11" s="100" t="str">
        <f t="shared" si="0"/>
        <v>SIC code: 10410:  Oils and fats</v>
      </c>
    </row>
    <row r="12" spans="1:4" x14ac:dyDescent="0.45">
      <c r="A12" s="100">
        <v>10420</v>
      </c>
      <c r="B12" s="100" t="s">
        <v>352</v>
      </c>
      <c r="C12" s="100" t="s">
        <v>98</v>
      </c>
      <c r="D12" s="100" t="str">
        <f t="shared" si="0"/>
        <v>SIC code: 10420:  Margarine and similar edible fats</v>
      </c>
    </row>
    <row r="13" spans="1:4" x14ac:dyDescent="0.45">
      <c r="A13" s="100">
        <v>10511</v>
      </c>
      <c r="B13" s="100" t="s">
        <v>99</v>
      </c>
      <c r="C13" s="100" t="s">
        <v>99</v>
      </c>
      <c r="D13" s="100" t="str">
        <f t="shared" si="0"/>
        <v>SIC code: 10511:  Liquid milk and cream production</v>
      </c>
    </row>
    <row r="14" spans="1:4" x14ac:dyDescent="0.45">
      <c r="A14" s="100">
        <v>10512</v>
      </c>
      <c r="B14" s="100" t="s">
        <v>100</v>
      </c>
      <c r="C14" s="100" t="s">
        <v>100</v>
      </c>
      <c r="D14" s="100" t="str">
        <f t="shared" si="0"/>
        <v>SIC code: 10512:  Butter and cheese production</v>
      </c>
    </row>
    <row r="15" spans="1:4" x14ac:dyDescent="0.45">
      <c r="A15" s="100">
        <v>10519</v>
      </c>
      <c r="B15" s="100" t="s">
        <v>353</v>
      </c>
      <c r="C15" s="100" t="s">
        <v>101</v>
      </c>
      <c r="D15" s="100" t="str">
        <f t="shared" si="0"/>
        <v>SIC code: 10519:  Other milk products</v>
      </c>
    </row>
    <row r="16" spans="1:4" x14ac:dyDescent="0.45">
      <c r="A16" s="100">
        <v>10520</v>
      </c>
      <c r="B16" s="100" t="s">
        <v>354</v>
      </c>
      <c r="C16" s="100" t="s">
        <v>102</v>
      </c>
      <c r="D16" s="100" t="str">
        <f t="shared" si="0"/>
        <v>SIC code: 10520:  Ice cream</v>
      </c>
    </row>
    <row r="17" spans="1:4" x14ac:dyDescent="0.45">
      <c r="A17" s="100">
        <v>10611</v>
      </c>
      <c r="B17" s="100" t="s">
        <v>103</v>
      </c>
      <c r="C17" s="100" t="s">
        <v>103</v>
      </c>
      <c r="D17" s="100" t="str">
        <f t="shared" si="0"/>
        <v>SIC code: 10611:  Grain milling</v>
      </c>
    </row>
    <row r="18" spans="1:4" x14ac:dyDescent="0.45">
      <c r="A18" s="100">
        <v>10612</v>
      </c>
      <c r="B18" s="100" t="s">
        <v>355</v>
      </c>
      <c r="C18" s="100" t="s">
        <v>104</v>
      </c>
      <c r="D18" s="100" t="str">
        <f t="shared" si="0"/>
        <v>SIC code: 10612:  Breakfast cereals and cereals-based food</v>
      </c>
    </row>
    <row r="19" spans="1:4" x14ac:dyDescent="0.45">
      <c r="A19" s="100">
        <v>10620</v>
      </c>
      <c r="B19" s="100" t="s">
        <v>356</v>
      </c>
      <c r="C19" s="100" t="s">
        <v>105</v>
      </c>
      <c r="D19" s="100" t="str">
        <f t="shared" si="0"/>
        <v>SIC code: 10620:  Starches and starch products</v>
      </c>
    </row>
    <row r="20" spans="1:4" x14ac:dyDescent="0.45">
      <c r="A20" s="100">
        <v>10710</v>
      </c>
      <c r="B20" s="100" t="s">
        <v>357</v>
      </c>
      <c r="C20" s="100" t="s">
        <v>106</v>
      </c>
      <c r="D20" s="100" t="str">
        <f t="shared" si="0"/>
        <v>SIC code: 10710:  Bread; fresh pastry goods and cakes</v>
      </c>
    </row>
    <row r="21" spans="1:4" x14ac:dyDescent="0.45">
      <c r="A21" s="100">
        <v>10720</v>
      </c>
      <c r="B21" s="100" t="s">
        <v>358</v>
      </c>
      <c r="C21" s="100" t="s">
        <v>107</v>
      </c>
      <c r="D21" s="100" t="str">
        <f t="shared" si="0"/>
        <v>SIC code: 10720:  Rusks and biscuits; preserved pastry goods and cakes</v>
      </c>
    </row>
    <row r="22" spans="1:4" x14ac:dyDescent="0.45">
      <c r="A22" s="100">
        <v>10730</v>
      </c>
      <c r="B22" s="100" t="s">
        <v>359</v>
      </c>
      <c r="C22" s="100" t="s">
        <v>108</v>
      </c>
      <c r="D22" s="100" t="str">
        <f t="shared" si="0"/>
        <v>SIC code: 10730:  Macaroni, noodles, couscous and similar farinaceous products</v>
      </c>
    </row>
    <row r="23" spans="1:4" x14ac:dyDescent="0.45">
      <c r="A23" s="100">
        <v>10810</v>
      </c>
      <c r="B23" s="100" t="s">
        <v>360</v>
      </c>
      <c r="C23" s="100" t="s">
        <v>109</v>
      </c>
      <c r="D23" s="100" t="str">
        <f t="shared" si="0"/>
        <v>SIC code: 10810:  Sugar</v>
      </c>
    </row>
    <row r="24" spans="1:4" x14ac:dyDescent="0.45">
      <c r="A24" s="100">
        <v>10821</v>
      </c>
      <c r="B24" s="100" t="s">
        <v>361</v>
      </c>
      <c r="C24" s="100" t="s">
        <v>110</v>
      </c>
      <c r="D24" s="100" t="str">
        <f t="shared" si="0"/>
        <v>SIC code: 10821:  Cocoa and chocolate confectionery</v>
      </c>
    </row>
    <row r="25" spans="1:4" x14ac:dyDescent="0.45">
      <c r="A25" s="100">
        <v>10822</v>
      </c>
      <c r="B25" s="100" t="s">
        <v>362</v>
      </c>
      <c r="C25" s="100" t="s">
        <v>111</v>
      </c>
      <c r="D25" s="100" t="str">
        <f t="shared" si="0"/>
        <v>SIC code: 10822:  Sugar Confectionery</v>
      </c>
    </row>
    <row r="26" spans="1:4" x14ac:dyDescent="0.45">
      <c r="A26" s="100">
        <v>10831</v>
      </c>
      <c r="B26" s="100" t="s">
        <v>112</v>
      </c>
      <c r="C26" s="100" t="s">
        <v>112</v>
      </c>
      <c r="D26" s="100" t="str">
        <f t="shared" si="0"/>
        <v>SIC code: 10831:  Tea processing</v>
      </c>
    </row>
    <row r="27" spans="1:4" x14ac:dyDescent="0.45">
      <c r="A27" s="100">
        <v>10832</v>
      </c>
      <c r="B27" s="100" t="s">
        <v>113</v>
      </c>
      <c r="C27" s="100" t="s">
        <v>113</v>
      </c>
      <c r="D27" s="100" t="str">
        <f t="shared" si="0"/>
        <v>SIC code: 10832:  Production of coffee and coffee substitutes</v>
      </c>
    </row>
    <row r="28" spans="1:4" x14ac:dyDescent="0.45">
      <c r="A28" s="100">
        <v>10840</v>
      </c>
      <c r="B28" s="100" t="s">
        <v>363</v>
      </c>
      <c r="C28" s="100" t="s">
        <v>114</v>
      </c>
      <c r="D28" s="100" t="str">
        <f t="shared" si="0"/>
        <v>SIC code: 10840:  Condiments and seasonings</v>
      </c>
    </row>
    <row r="29" spans="1:4" x14ac:dyDescent="0.45">
      <c r="A29" s="100">
        <v>10850</v>
      </c>
      <c r="B29" s="100" t="s">
        <v>364</v>
      </c>
      <c r="C29" s="100" t="s">
        <v>115</v>
      </c>
      <c r="D29" s="100" t="str">
        <f t="shared" si="0"/>
        <v>SIC code: 10850:  Prepared meals and dishes</v>
      </c>
    </row>
    <row r="30" spans="1:4" x14ac:dyDescent="0.45">
      <c r="A30" s="100">
        <v>10860</v>
      </c>
      <c r="B30" s="100" t="s">
        <v>365</v>
      </c>
      <c r="C30" s="100" t="s">
        <v>116</v>
      </c>
      <c r="D30" s="100" t="str">
        <f t="shared" si="0"/>
        <v>SIC code: 10860:  Homogenized food preparations and dietetic food</v>
      </c>
    </row>
    <row r="31" spans="1:4" x14ac:dyDescent="0.45">
      <c r="A31" s="100">
        <v>10890</v>
      </c>
      <c r="B31" s="100" t="s">
        <v>366</v>
      </c>
      <c r="C31" s="100" t="s">
        <v>117</v>
      </c>
      <c r="D31" s="100" t="str">
        <f t="shared" si="0"/>
        <v>SIC code: 10890:  Other food products n.e.c.</v>
      </c>
    </row>
    <row r="32" spans="1:4" x14ac:dyDescent="0.45">
      <c r="A32" s="100">
        <v>10910</v>
      </c>
      <c r="B32" s="100" t="s">
        <v>367</v>
      </c>
      <c r="C32" s="100" t="s">
        <v>118</v>
      </c>
      <c r="D32" s="100" t="str">
        <f t="shared" si="0"/>
        <v>SIC code: 10910:  Prepared feeds for farm animals</v>
      </c>
    </row>
    <row r="33" spans="1:4" x14ac:dyDescent="0.45">
      <c r="A33" s="100">
        <v>10920</v>
      </c>
      <c r="B33" s="100" t="s">
        <v>368</v>
      </c>
      <c r="C33" s="100" t="s">
        <v>119</v>
      </c>
      <c r="D33" s="100" t="str">
        <f t="shared" si="0"/>
        <v>SIC code: 10920:  Prepared pet foods</v>
      </c>
    </row>
    <row r="34" spans="1:4" x14ac:dyDescent="0.45">
      <c r="A34" s="100">
        <v>11010</v>
      </c>
      <c r="B34" s="100" t="s">
        <v>120</v>
      </c>
      <c r="C34" s="100" t="s">
        <v>120</v>
      </c>
      <c r="D34" s="100" t="str">
        <f t="shared" si="0"/>
        <v>SIC code: 11010:  Distilling, rectifying and blending of spirits</v>
      </c>
    </row>
    <row r="35" spans="1:4" x14ac:dyDescent="0.45">
      <c r="A35" s="100">
        <v>11020</v>
      </c>
      <c r="B35" s="100" t="s">
        <v>369</v>
      </c>
      <c r="C35" s="100" t="s">
        <v>121</v>
      </c>
      <c r="D35" s="100" t="str">
        <f t="shared" si="0"/>
        <v>SIC code: 11020:  Wine from grape</v>
      </c>
    </row>
    <row r="36" spans="1:4" x14ac:dyDescent="0.45">
      <c r="A36" s="100">
        <v>11030</v>
      </c>
      <c r="B36" s="100" t="s">
        <v>370</v>
      </c>
      <c r="C36" s="100" t="s">
        <v>122</v>
      </c>
      <c r="D36" s="100" t="str">
        <f t="shared" si="0"/>
        <v>SIC code: 11030:  Cider and other fruit wines</v>
      </c>
    </row>
    <row r="37" spans="1:4" x14ac:dyDescent="0.45">
      <c r="A37" s="100">
        <v>11040</v>
      </c>
      <c r="B37" s="100" t="s">
        <v>371</v>
      </c>
      <c r="C37" s="100" t="s">
        <v>123</v>
      </c>
      <c r="D37" s="100" t="str">
        <f t="shared" si="0"/>
        <v>SIC code: 11040:  Other non-distilled fermented beverages</v>
      </c>
    </row>
    <row r="38" spans="1:4" x14ac:dyDescent="0.45">
      <c r="A38" s="100">
        <v>11050</v>
      </c>
      <c r="B38" s="100" t="s">
        <v>372</v>
      </c>
      <c r="C38" s="100" t="s">
        <v>124</v>
      </c>
      <c r="D38" s="100" t="str">
        <f t="shared" si="0"/>
        <v>SIC code: 11050:  Beer</v>
      </c>
    </row>
    <row r="39" spans="1:4" x14ac:dyDescent="0.45">
      <c r="A39" s="100">
        <v>11060</v>
      </c>
      <c r="B39" s="100" t="s">
        <v>373</v>
      </c>
      <c r="C39" s="100" t="s">
        <v>125</v>
      </c>
      <c r="D39" s="100" t="str">
        <f t="shared" si="0"/>
        <v>SIC code: 11060:  Malt</v>
      </c>
    </row>
    <row r="40" spans="1:4" x14ac:dyDescent="0.45">
      <c r="A40" s="100">
        <v>11070</v>
      </c>
      <c r="B40" s="100" t="s">
        <v>374</v>
      </c>
      <c r="C40" s="100" t="s">
        <v>126</v>
      </c>
      <c r="D40" s="100" t="str">
        <f t="shared" si="0"/>
        <v>SIC code: 11070:  Soft drinks; production of mineral waters and other bottled waters</v>
      </c>
    </row>
    <row r="41" spans="1:4" x14ac:dyDescent="0.45">
      <c r="A41" s="100">
        <v>12000</v>
      </c>
      <c r="B41" s="100" t="s">
        <v>375</v>
      </c>
      <c r="C41" s="100" t="s">
        <v>127</v>
      </c>
      <c r="D41" s="100" t="str">
        <f t="shared" si="0"/>
        <v>SIC code: 12000:  Tobacco products</v>
      </c>
    </row>
    <row r="42" spans="1:4" x14ac:dyDescent="0.45">
      <c r="A42" s="100">
        <v>13100</v>
      </c>
      <c r="B42" s="100" t="s">
        <v>128</v>
      </c>
      <c r="C42" s="100" t="s">
        <v>128</v>
      </c>
      <c r="D42" s="100" t="str">
        <f t="shared" si="0"/>
        <v>SIC code: 13100:  Preparation and spinning of textile fibres</v>
      </c>
    </row>
    <row r="43" spans="1:4" x14ac:dyDescent="0.45">
      <c r="A43" s="100">
        <v>13200</v>
      </c>
      <c r="B43" s="100" t="s">
        <v>129</v>
      </c>
      <c r="C43" s="100" t="s">
        <v>129</v>
      </c>
      <c r="D43" s="100" t="str">
        <f t="shared" si="0"/>
        <v>SIC code: 13200:  Weaving of textiles</v>
      </c>
    </row>
    <row r="44" spans="1:4" x14ac:dyDescent="0.45">
      <c r="A44" s="100">
        <v>13300</v>
      </c>
      <c r="B44" s="100" t="s">
        <v>130</v>
      </c>
      <c r="C44" s="100" t="s">
        <v>130</v>
      </c>
      <c r="D44" s="100" t="str">
        <f t="shared" si="0"/>
        <v>SIC code: 13300:  Finishing of textiles</v>
      </c>
    </row>
    <row r="45" spans="1:4" x14ac:dyDescent="0.45">
      <c r="A45" s="100">
        <v>13910</v>
      </c>
      <c r="B45" s="100" t="s">
        <v>376</v>
      </c>
      <c r="C45" s="100" t="s">
        <v>131</v>
      </c>
      <c r="D45" s="100" t="str">
        <f t="shared" si="0"/>
        <v>SIC code: 13910:  Knitted and crocheted fabrics</v>
      </c>
    </row>
    <row r="46" spans="1:4" x14ac:dyDescent="0.45">
      <c r="A46" s="100">
        <v>13921</v>
      </c>
      <c r="B46" s="100" t="s">
        <v>377</v>
      </c>
      <c r="C46" s="100" t="s">
        <v>132</v>
      </c>
      <c r="D46" s="100" t="str">
        <f t="shared" si="0"/>
        <v>SIC code: 13921:  Soft furnishings</v>
      </c>
    </row>
    <row r="47" spans="1:4" x14ac:dyDescent="0.45">
      <c r="A47" s="100">
        <v>13922</v>
      </c>
      <c r="B47" s="100" t="s">
        <v>378</v>
      </c>
      <c r="C47" s="100" t="s">
        <v>133</v>
      </c>
      <c r="D47" s="100" t="str">
        <f t="shared" si="0"/>
        <v>SIC code: 13922:  Canvas goods, sacks, etc.</v>
      </c>
    </row>
    <row r="48" spans="1:4" x14ac:dyDescent="0.45">
      <c r="A48" s="100">
        <v>13923</v>
      </c>
      <c r="B48" s="100" t="s">
        <v>379</v>
      </c>
      <c r="C48" s="100" t="s">
        <v>134</v>
      </c>
      <c r="D48" s="100" t="str">
        <f t="shared" si="0"/>
        <v>SIC code: 13923:  Household textiles</v>
      </c>
    </row>
    <row r="49" spans="1:4" x14ac:dyDescent="0.45">
      <c r="A49" s="100">
        <v>13931</v>
      </c>
      <c r="B49" s="100" t="s">
        <v>380</v>
      </c>
      <c r="C49" s="100" t="s">
        <v>135</v>
      </c>
      <c r="D49" s="100" t="str">
        <f t="shared" si="0"/>
        <v>SIC code: 13931:  Woven or tufted carpets and rugs</v>
      </c>
    </row>
    <row r="50" spans="1:4" x14ac:dyDescent="0.45">
      <c r="A50" s="100">
        <v>13939</v>
      </c>
      <c r="B50" s="100" t="s">
        <v>381</v>
      </c>
      <c r="C50" s="100" t="s">
        <v>136</v>
      </c>
      <c r="D50" s="100" t="str">
        <f t="shared" si="0"/>
        <v>SIC code: 13939:  Other carpets and rugs</v>
      </c>
    </row>
    <row r="51" spans="1:4" x14ac:dyDescent="0.45">
      <c r="A51" s="100">
        <v>13940</v>
      </c>
      <c r="B51" s="100" t="s">
        <v>382</v>
      </c>
      <c r="C51" s="100" t="s">
        <v>137</v>
      </c>
      <c r="D51" s="100" t="str">
        <f t="shared" si="0"/>
        <v>SIC code: 13940:  Cordage, rope, twine and netting</v>
      </c>
    </row>
    <row r="52" spans="1:4" x14ac:dyDescent="0.45">
      <c r="A52" s="100">
        <v>13950</v>
      </c>
      <c r="B52" s="100" t="s">
        <v>383</v>
      </c>
      <c r="C52" s="100" t="s">
        <v>138</v>
      </c>
      <c r="D52" s="100" t="str">
        <f t="shared" si="0"/>
        <v>SIC code: 13950:  Non-wovens and articles made from non-wovens, except apparel</v>
      </c>
    </row>
    <row r="53" spans="1:4" x14ac:dyDescent="0.45">
      <c r="A53" s="100">
        <v>13960</v>
      </c>
      <c r="B53" s="100" t="s">
        <v>384</v>
      </c>
      <c r="C53" s="100" t="s">
        <v>139</v>
      </c>
      <c r="D53" s="100" t="str">
        <f t="shared" si="0"/>
        <v>SIC code: 13960:  Other technical and industrial textiles</v>
      </c>
    </row>
    <row r="54" spans="1:4" x14ac:dyDescent="0.45">
      <c r="A54" s="100">
        <v>13990</v>
      </c>
      <c r="B54" s="100" t="s">
        <v>385</v>
      </c>
      <c r="C54" s="100" t="s">
        <v>140</v>
      </c>
      <c r="D54" s="100" t="str">
        <f t="shared" si="0"/>
        <v>SIC code: 13990:  Other textiles n.e.c.</v>
      </c>
    </row>
    <row r="55" spans="1:4" x14ac:dyDescent="0.45">
      <c r="A55" s="100">
        <v>14110</v>
      </c>
      <c r="B55" s="100" t="s">
        <v>386</v>
      </c>
      <c r="C55" s="100" t="s">
        <v>141</v>
      </c>
      <c r="D55" s="100" t="str">
        <f t="shared" si="0"/>
        <v>SIC code: 14110:  Leather clothes</v>
      </c>
    </row>
    <row r="56" spans="1:4" x14ac:dyDescent="0.45">
      <c r="A56" s="100">
        <v>14120</v>
      </c>
      <c r="B56" s="100" t="s">
        <v>387</v>
      </c>
      <c r="C56" s="100" t="s">
        <v>142</v>
      </c>
      <c r="D56" s="100" t="str">
        <f t="shared" si="0"/>
        <v>SIC code: 14120:  Workwear</v>
      </c>
    </row>
    <row r="57" spans="1:4" x14ac:dyDescent="0.45">
      <c r="A57" s="100">
        <v>14131</v>
      </c>
      <c r="B57" s="100" t="s">
        <v>388</v>
      </c>
      <c r="C57" s="100" t="s">
        <v>143</v>
      </c>
      <c r="D57" s="100" t="str">
        <f t="shared" si="0"/>
        <v>SIC code: 14131:  Other men's outerwear</v>
      </c>
    </row>
    <row r="58" spans="1:4" x14ac:dyDescent="0.45">
      <c r="A58" s="100">
        <v>14132</v>
      </c>
      <c r="B58" s="100" t="s">
        <v>389</v>
      </c>
      <c r="C58" s="100" t="s">
        <v>144</v>
      </c>
      <c r="D58" s="100" t="str">
        <f t="shared" si="0"/>
        <v>SIC code: 14132:  Other women's outerwear</v>
      </c>
    </row>
    <row r="59" spans="1:4" x14ac:dyDescent="0.45">
      <c r="A59" s="100">
        <v>14141</v>
      </c>
      <c r="B59" s="100" t="s">
        <v>390</v>
      </c>
      <c r="C59" s="100" t="s">
        <v>145</v>
      </c>
      <c r="D59" s="100" t="str">
        <f t="shared" si="0"/>
        <v>SIC code: 14141:  Men's underwear</v>
      </c>
    </row>
    <row r="60" spans="1:4" x14ac:dyDescent="0.45">
      <c r="A60" s="100">
        <v>14142</v>
      </c>
      <c r="B60" s="100" t="s">
        <v>391</v>
      </c>
      <c r="C60" s="100" t="s">
        <v>146</v>
      </c>
      <c r="D60" s="100" t="str">
        <f t="shared" si="0"/>
        <v>SIC code: 14142:  Women's underwear</v>
      </c>
    </row>
    <row r="61" spans="1:4" x14ac:dyDescent="0.45">
      <c r="A61" s="100">
        <v>14190</v>
      </c>
      <c r="B61" s="100" t="s">
        <v>392</v>
      </c>
      <c r="C61" s="100" t="s">
        <v>147</v>
      </c>
      <c r="D61" s="100" t="str">
        <f t="shared" si="0"/>
        <v>SIC code: 14190:  Other wearing apparel and accessories n.e.c.</v>
      </c>
    </row>
    <row r="62" spans="1:4" x14ac:dyDescent="0.45">
      <c r="A62" s="100">
        <v>14200</v>
      </c>
      <c r="B62" s="100" t="s">
        <v>393</v>
      </c>
      <c r="C62" s="100" t="s">
        <v>148</v>
      </c>
      <c r="D62" s="100" t="str">
        <f t="shared" si="0"/>
        <v>SIC code: 14200:  Articles of fur</v>
      </c>
    </row>
    <row r="63" spans="1:4" x14ac:dyDescent="0.45">
      <c r="A63" s="100">
        <v>14310</v>
      </c>
      <c r="B63" s="100" t="s">
        <v>394</v>
      </c>
      <c r="C63" s="100" t="s">
        <v>149</v>
      </c>
      <c r="D63" s="100" t="str">
        <f t="shared" si="0"/>
        <v>SIC code: 14310:  Knitted and crocheted hosiery</v>
      </c>
    </row>
    <row r="64" spans="1:4" x14ac:dyDescent="0.45">
      <c r="A64" s="100">
        <v>14390</v>
      </c>
      <c r="B64" s="100" t="s">
        <v>395</v>
      </c>
      <c r="C64" s="100" t="s">
        <v>150</v>
      </c>
      <c r="D64" s="100" t="str">
        <f t="shared" si="0"/>
        <v>SIC code: 14390:  Other knitted and crocheted apparel</v>
      </c>
    </row>
    <row r="65" spans="1:4" x14ac:dyDescent="0.45">
      <c r="A65" s="100">
        <v>15110</v>
      </c>
      <c r="B65" s="100" t="s">
        <v>151</v>
      </c>
      <c r="C65" s="100" t="s">
        <v>151</v>
      </c>
      <c r="D65" s="100" t="str">
        <f t="shared" si="0"/>
        <v>SIC code: 15110:  Tanning and dressing of leather; dressing and dyeing of fur</v>
      </c>
    </row>
    <row r="66" spans="1:4" x14ac:dyDescent="0.45">
      <c r="A66" s="100">
        <v>15120</v>
      </c>
      <c r="B66" s="100" t="s">
        <v>396</v>
      </c>
      <c r="C66" s="100" t="s">
        <v>152</v>
      </c>
      <c r="D66" s="100" t="str">
        <f t="shared" si="0"/>
        <v>SIC code: 15120:  Luggage, handbags and the like, saddlery and harness</v>
      </c>
    </row>
    <row r="67" spans="1:4" x14ac:dyDescent="0.45">
      <c r="A67" s="100">
        <v>15200</v>
      </c>
      <c r="B67" s="100" t="s">
        <v>397</v>
      </c>
      <c r="C67" s="100" t="s">
        <v>153</v>
      </c>
      <c r="D67" s="100" t="str">
        <f t="shared" si="0"/>
        <v>SIC code: 15200:  Footwear</v>
      </c>
    </row>
    <row r="68" spans="1:4" x14ac:dyDescent="0.45">
      <c r="A68" s="100">
        <v>16100</v>
      </c>
      <c r="B68" s="100" t="s">
        <v>154</v>
      </c>
      <c r="C68" s="100" t="s">
        <v>154</v>
      </c>
      <c r="D68" s="100" t="str">
        <f t="shared" ref="D68:D131" si="1">CONCATENATE("SIC code: ",A68,":  ",B68)</f>
        <v>SIC code: 16100:  Sawmilling and planing of wood</v>
      </c>
    </row>
    <row r="69" spans="1:4" x14ac:dyDescent="0.45">
      <c r="A69" s="100">
        <v>16210</v>
      </c>
      <c r="B69" s="100" t="s">
        <v>398</v>
      </c>
      <c r="C69" s="100" t="s">
        <v>155</v>
      </c>
      <c r="D69" s="100" t="str">
        <f t="shared" si="1"/>
        <v>SIC code: 16210:  Veneer sheets and wood-based panels</v>
      </c>
    </row>
    <row r="70" spans="1:4" x14ac:dyDescent="0.45">
      <c r="A70" s="100">
        <v>16220</v>
      </c>
      <c r="B70" s="100" t="s">
        <v>399</v>
      </c>
      <c r="C70" s="100" t="s">
        <v>156</v>
      </c>
      <c r="D70" s="100" t="str">
        <f t="shared" si="1"/>
        <v>SIC code: 16220:  Assembled parquet floors</v>
      </c>
    </row>
    <row r="71" spans="1:4" x14ac:dyDescent="0.45">
      <c r="A71" s="100">
        <v>16230</v>
      </c>
      <c r="B71" s="100" t="s">
        <v>400</v>
      </c>
      <c r="C71" s="100" t="s">
        <v>157</v>
      </c>
      <c r="D71" s="100" t="str">
        <f t="shared" si="1"/>
        <v>SIC code: 16230:  Other builders' carpentry and joinery</v>
      </c>
    </row>
    <row r="72" spans="1:4" x14ac:dyDescent="0.45">
      <c r="A72" s="100">
        <v>16240</v>
      </c>
      <c r="B72" s="100" t="s">
        <v>401</v>
      </c>
      <c r="C72" s="100" t="s">
        <v>158</v>
      </c>
      <c r="D72" s="100" t="str">
        <f t="shared" si="1"/>
        <v>SIC code: 16240:  Wooden containers</v>
      </c>
    </row>
    <row r="73" spans="1:4" x14ac:dyDescent="0.45">
      <c r="A73" s="100">
        <v>16290</v>
      </c>
      <c r="B73" s="100" t="s">
        <v>402</v>
      </c>
      <c r="C73" s="100" t="s">
        <v>159</v>
      </c>
      <c r="D73" s="100" t="str">
        <f t="shared" si="1"/>
        <v>SIC code: 16290:  Other products of wood; articles of cork, straw and plaiting materials</v>
      </c>
    </row>
    <row r="74" spans="1:4" x14ac:dyDescent="0.45">
      <c r="A74" s="100">
        <v>17110</v>
      </c>
      <c r="B74" s="100" t="s">
        <v>403</v>
      </c>
      <c r="C74" s="100" t="s">
        <v>160</v>
      </c>
      <c r="D74" s="100" t="str">
        <f t="shared" si="1"/>
        <v>SIC code: 17110:  Pulp</v>
      </c>
    </row>
    <row r="75" spans="1:4" x14ac:dyDescent="0.45">
      <c r="A75" s="100">
        <v>17120</v>
      </c>
      <c r="B75" s="100" t="s">
        <v>404</v>
      </c>
      <c r="C75" s="100" t="s">
        <v>161</v>
      </c>
      <c r="D75" s="100" t="str">
        <f t="shared" si="1"/>
        <v>SIC code: 17120:  Paper and paperboard</v>
      </c>
    </row>
    <row r="76" spans="1:4" x14ac:dyDescent="0.45">
      <c r="A76" s="100">
        <v>17211</v>
      </c>
      <c r="B76" s="100" t="s">
        <v>405</v>
      </c>
      <c r="C76" s="100" t="s">
        <v>162</v>
      </c>
      <c r="D76" s="100" t="str">
        <f t="shared" si="1"/>
        <v>SIC code: 17211:  Corrugated paper and paperboard, sacks and bags</v>
      </c>
    </row>
    <row r="77" spans="1:4" x14ac:dyDescent="0.45">
      <c r="A77" s="100">
        <v>17219</v>
      </c>
      <c r="B77" s="100" t="s">
        <v>406</v>
      </c>
      <c r="C77" s="100" t="s">
        <v>163</v>
      </c>
      <c r="D77" s="100" t="str">
        <f t="shared" si="1"/>
        <v>SIC code: 17219:  Other paper and paperboard containers</v>
      </c>
    </row>
    <row r="78" spans="1:4" x14ac:dyDescent="0.45">
      <c r="A78" s="100">
        <v>17220</v>
      </c>
      <c r="B78" s="100" t="s">
        <v>407</v>
      </c>
      <c r="C78" s="100" t="s">
        <v>164</v>
      </c>
      <c r="D78" s="100" t="str">
        <f t="shared" si="1"/>
        <v>SIC code: 17220:  Household and sanitary goods and of toilet requisites</v>
      </c>
    </row>
    <row r="79" spans="1:4" x14ac:dyDescent="0.45">
      <c r="A79" s="100">
        <v>17230</v>
      </c>
      <c r="B79" s="100" t="s">
        <v>408</v>
      </c>
      <c r="C79" s="100" t="s">
        <v>165</v>
      </c>
      <c r="D79" s="100" t="str">
        <f t="shared" si="1"/>
        <v>SIC code: 17230:  Paper stationery</v>
      </c>
    </row>
    <row r="80" spans="1:4" x14ac:dyDescent="0.45">
      <c r="A80" s="100">
        <v>17240</v>
      </c>
      <c r="B80" s="100" t="s">
        <v>409</v>
      </c>
      <c r="C80" s="100" t="s">
        <v>166</v>
      </c>
      <c r="D80" s="100" t="str">
        <f t="shared" si="1"/>
        <v>SIC code: 17240:  Wallpaper</v>
      </c>
    </row>
    <row r="81" spans="1:4" x14ac:dyDescent="0.45">
      <c r="A81" s="100">
        <v>17290</v>
      </c>
      <c r="B81" s="100" t="s">
        <v>410</v>
      </c>
      <c r="C81" s="100" t="s">
        <v>167</v>
      </c>
      <c r="D81" s="100" t="str">
        <f t="shared" si="1"/>
        <v>SIC code: 17290:  Other articles of paper and paperboard n.e.c.</v>
      </c>
    </row>
    <row r="82" spans="1:4" x14ac:dyDescent="0.45">
      <c r="A82" s="100">
        <v>18110</v>
      </c>
      <c r="B82" s="100" t="s">
        <v>168</v>
      </c>
      <c r="C82" s="100" t="s">
        <v>168</v>
      </c>
      <c r="D82" s="100" t="str">
        <f t="shared" si="1"/>
        <v>SIC code: 18110:  Printing of newspapers</v>
      </c>
    </row>
    <row r="83" spans="1:4" x14ac:dyDescent="0.45">
      <c r="A83" s="100">
        <v>18121</v>
      </c>
      <c r="B83" s="100" t="s">
        <v>411</v>
      </c>
      <c r="C83" s="100" t="s">
        <v>169</v>
      </c>
      <c r="D83" s="100" t="str">
        <f t="shared" si="1"/>
        <v>SIC code: 18121:  Printed labels</v>
      </c>
    </row>
    <row r="84" spans="1:4" x14ac:dyDescent="0.45">
      <c r="A84" s="100">
        <v>18129</v>
      </c>
      <c r="B84" s="100" t="s">
        <v>170</v>
      </c>
      <c r="C84" s="100" t="s">
        <v>170</v>
      </c>
      <c r="D84" s="100" t="str">
        <f t="shared" si="1"/>
        <v>SIC code: 18129:  Printing n.e.c.</v>
      </c>
    </row>
    <row r="85" spans="1:4" x14ac:dyDescent="0.45">
      <c r="A85" s="100">
        <v>18130</v>
      </c>
      <c r="B85" s="100" t="s">
        <v>171</v>
      </c>
      <c r="C85" s="100" t="s">
        <v>171</v>
      </c>
      <c r="D85" s="100" t="str">
        <f t="shared" si="1"/>
        <v>SIC code: 18130:  Pre-press and pre-media services</v>
      </c>
    </row>
    <row r="86" spans="1:4" x14ac:dyDescent="0.45">
      <c r="A86" s="100">
        <v>18140</v>
      </c>
      <c r="B86" s="100" t="s">
        <v>172</v>
      </c>
      <c r="C86" s="100" t="s">
        <v>172</v>
      </c>
      <c r="D86" s="100" t="str">
        <f t="shared" si="1"/>
        <v>SIC code: 18140:  Binding and related services</v>
      </c>
    </row>
    <row r="87" spans="1:4" x14ac:dyDescent="0.45">
      <c r="A87" s="100">
        <v>18201</v>
      </c>
      <c r="B87" s="100" t="s">
        <v>173</v>
      </c>
      <c r="C87" s="100" t="s">
        <v>173</v>
      </c>
      <c r="D87" s="100" t="str">
        <f t="shared" si="1"/>
        <v>SIC code: 18201:  Reproduction of sound recording</v>
      </c>
    </row>
    <row r="88" spans="1:4" x14ac:dyDescent="0.45">
      <c r="A88" s="100">
        <v>18202</v>
      </c>
      <c r="B88" s="100" t="s">
        <v>174</v>
      </c>
      <c r="C88" s="100" t="s">
        <v>174</v>
      </c>
      <c r="D88" s="100" t="str">
        <f t="shared" si="1"/>
        <v>SIC code: 18202:  Reproduction of video recording</v>
      </c>
    </row>
    <row r="89" spans="1:4" x14ac:dyDescent="0.45">
      <c r="A89" s="100">
        <v>18203</v>
      </c>
      <c r="B89" s="100" t="s">
        <v>175</v>
      </c>
      <c r="C89" s="100" t="s">
        <v>175</v>
      </c>
      <c r="D89" s="100" t="str">
        <f t="shared" si="1"/>
        <v>SIC code: 18203:  Reproduction of computer media</v>
      </c>
    </row>
    <row r="90" spans="1:4" x14ac:dyDescent="0.45">
      <c r="A90" s="100">
        <v>19100</v>
      </c>
      <c r="B90" s="100" t="s">
        <v>412</v>
      </c>
      <c r="C90" s="100" t="s">
        <v>176</v>
      </c>
      <c r="D90" s="100" t="str">
        <f t="shared" si="1"/>
        <v>SIC code: 19100:  Coke oven products</v>
      </c>
    </row>
    <row r="91" spans="1:4" x14ac:dyDescent="0.45">
      <c r="A91" s="100">
        <v>19201</v>
      </c>
      <c r="B91" s="100" t="s">
        <v>177</v>
      </c>
      <c r="C91" s="100" t="s">
        <v>177</v>
      </c>
      <c r="D91" s="100" t="str">
        <f t="shared" si="1"/>
        <v>SIC code: 19201:  Mineral oil refining</v>
      </c>
    </row>
    <row r="92" spans="1:4" x14ac:dyDescent="0.45">
      <c r="A92" s="100">
        <v>19209</v>
      </c>
      <c r="B92" s="100" t="s">
        <v>178</v>
      </c>
      <c r="C92" s="100" t="s">
        <v>178</v>
      </c>
      <c r="D92" s="100" t="str">
        <f t="shared" si="1"/>
        <v>SIC code: 19209:  Other treatment of petroleum products (excluding petrochemicals manufacture)</v>
      </c>
    </row>
    <row r="93" spans="1:4" x14ac:dyDescent="0.45">
      <c r="A93" s="100">
        <v>20110</v>
      </c>
      <c r="B93" s="100" t="s">
        <v>413</v>
      </c>
      <c r="C93" s="100" t="s">
        <v>179</v>
      </c>
      <c r="D93" s="100" t="str">
        <f t="shared" si="1"/>
        <v>SIC code: 20110:  Industrial gases</v>
      </c>
    </row>
    <row r="94" spans="1:4" x14ac:dyDescent="0.45">
      <c r="A94" s="100">
        <v>20120</v>
      </c>
      <c r="B94" s="100" t="s">
        <v>414</v>
      </c>
      <c r="C94" s="100" t="s">
        <v>180</v>
      </c>
      <c r="D94" s="100" t="str">
        <f t="shared" si="1"/>
        <v>SIC code: 20120:  Dyes and pigments</v>
      </c>
    </row>
    <row r="95" spans="1:4" x14ac:dyDescent="0.45">
      <c r="A95" s="100">
        <v>20130</v>
      </c>
      <c r="B95" s="100" t="s">
        <v>415</v>
      </c>
      <c r="C95" s="100" t="s">
        <v>181</v>
      </c>
      <c r="D95" s="100" t="str">
        <f t="shared" si="1"/>
        <v>SIC code: 20130:  Other inorganic basic chemicals</v>
      </c>
    </row>
    <row r="96" spans="1:4" x14ac:dyDescent="0.45">
      <c r="A96" s="100">
        <v>20140</v>
      </c>
      <c r="B96" s="100" t="s">
        <v>416</v>
      </c>
      <c r="C96" s="100" t="s">
        <v>182</v>
      </c>
      <c r="D96" s="100" t="str">
        <f t="shared" si="1"/>
        <v>SIC code: 20140:  Other organic basic chemicals</v>
      </c>
    </row>
    <row r="97" spans="1:4" x14ac:dyDescent="0.45">
      <c r="A97" s="100">
        <v>20150</v>
      </c>
      <c r="B97" s="100" t="s">
        <v>417</v>
      </c>
      <c r="C97" s="100" t="s">
        <v>183</v>
      </c>
      <c r="D97" s="100" t="str">
        <f t="shared" si="1"/>
        <v>SIC code: 20150:  Fertilizers and nitrogen compounds</v>
      </c>
    </row>
    <row r="98" spans="1:4" x14ac:dyDescent="0.45">
      <c r="A98" s="100">
        <v>20160</v>
      </c>
      <c r="B98" s="100" t="s">
        <v>418</v>
      </c>
      <c r="C98" s="100" t="s">
        <v>184</v>
      </c>
      <c r="D98" s="100" t="str">
        <f t="shared" si="1"/>
        <v>SIC code: 20160:  Plastics in primary forms</v>
      </c>
    </row>
    <row r="99" spans="1:4" x14ac:dyDescent="0.45">
      <c r="A99" s="100">
        <v>20170</v>
      </c>
      <c r="B99" s="100" t="s">
        <v>419</v>
      </c>
      <c r="C99" s="100" t="s">
        <v>185</v>
      </c>
      <c r="D99" s="100" t="str">
        <f t="shared" si="1"/>
        <v>SIC code: 20170:  Synthetic rubber in primary forms</v>
      </c>
    </row>
    <row r="100" spans="1:4" x14ac:dyDescent="0.45">
      <c r="A100" s="100">
        <v>20200</v>
      </c>
      <c r="B100" s="100" t="s">
        <v>420</v>
      </c>
      <c r="C100" s="100" t="s">
        <v>186</v>
      </c>
      <c r="D100" s="100" t="str">
        <f t="shared" si="1"/>
        <v>SIC code: 20200:  Pesticides and other agrochemical products</v>
      </c>
    </row>
    <row r="101" spans="1:4" x14ac:dyDescent="0.45">
      <c r="A101" s="100">
        <v>20301</v>
      </c>
      <c r="B101" s="100" t="s">
        <v>421</v>
      </c>
      <c r="C101" s="100" t="s">
        <v>187</v>
      </c>
      <c r="D101" s="100" t="str">
        <f t="shared" si="1"/>
        <v>SIC code: 20301:  Paints, varnishes and similar coatings, mastics and sealants</v>
      </c>
    </row>
    <row r="102" spans="1:4" x14ac:dyDescent="0.45">
      <c r="A102" s="100">
        <v>20302</v>
      </c>
      <c r="B102" s="100" t="s">
        <v>422</v>
      </c>
      <c r="C102" s="100" t="s">
        <v>188</v>
      </c>
      <c r="D102" s="100" t="str">
        <f t="shared" si="1"/>
        <v>SIC code: 20302:  Printing ink</v>
      </c>
    </row>
    <row r="103" spans="1:4" x14ac:dyDescent="0.45">
      <c r="A103" s="100">
        <v>20411</v>
      </c>
      <c r="B103" s="100" t="s">
        <v>423</v>
      </c>
      <c r="C103" s="100" t="s">
        <v>189</v>
      </c>
      <c r="D103" s="100" t="str">
        <f t="shared" si="1"/>
        <v>SIC code: 20411:  Soap and detergents</v>
      </c>
    </row>
    <row r="104" spans="1:4" x14ac:dyDescent="0.45">
      <c r="A104" s="100">
        <v>20412</v>
      </c>
      <c r="B104" s="100" t="s">
        <v>424</v>
      </c>
      <c r="C104" s="100" t="s">
        <v>190</v>
      </c>
      <c r="D104" s="100" t="str">
        <f t="shared" si="1"/>
        <v>SIC code: 20412:  Cleaning and polishing preparations</v>
      </c>
    </row>
    <row r="105" spans="1:4" x14ac:dyDescent="0.45">
      <c r="A105" s="100">
        <v>20420</v>
      </c>
      <c r="B105" s="100" t="s">
        <v>425</v>
      </c>
      <c r="C105" s="100" t="s">
        <v>191</v>
      </c>
      <c r="D105" s="100" t="str">
        <f t="shared" si="1"/>
        <v>SIC code: 20420:  Perfumes and toilet preparations</v>
      </c>
    </row>
    <row r="106" spans="1:4" x14ac:dyDescent="0.45">
      <c r="A106" s="100">
        <v>20510</v>
      </c>
      <c r="B106" s="100" t="s">
        <v>426</v>
      </c>
      <c r="C106" s="100" t="s">
        <v>192</v>
      </c>
      <c r="D106" s="100" t="str">
        <f t="shared" si="1"/>
        <v>SIC code: 20510:  Explosives</v>
      </c>
    </row>
    <row r="107" spans="1:4" x14ac:dyDescent="0.45">
      <c r="A107" s="100">
        <v>20520</v>
      </c>
      <c r="B107" s="100" t="s">
        <v>427</v>
      </c>
      <c r="C107" s="100" t="s">
        <v>193</v>
      </c>
      <c r="D107" s="100" t="str">
        <f t="shared" si="1"/>
        <v>SIC code: 20520:  Glues</v>
      </c>
    </row>
    <row r="108" spans="1:4" x14ac:dyDescent="0.45">
      <c r="A108" s="100">
        <v>20530</v>
      </c>
      <c r="B108" s="100" t="s">
        <v>428</v>
      </c>
      <c r="C108" s="100" t="s">
        <v>194</v>
      </c>
      <c r="D108" s="100" t="str">
        <f t="shared" si="1"/>
        <v>SIC code: 20530:  Essential oils</v>
      </c>
    </row>
    <row r="109" spans="1:4" x14ac:dyDescent="0.45">
      <c r="A109" s="100">
        <v>20590</v>
      </c>
      <c r="B109" s="100" t="s">
        <v>429</v>
      </c>
      <c r="C109" s="100" t="s">
        <v>195</v>
      </c>
      <c r="D109" s="100" t="str">
        <f t="shared" si="1"/>
        <v>SIC code: 20590:  Other chemical products n.e.c.</v>
      </c>
    </row>
    <row r="110" spans="1:4" x14ac:dyDescent="0.45">
      <c r="A110" s="100">
        <v>20600</v>
      </c>
      <c r="B110" s="100" t="s">
        <v>430</v>
      </c>
      <c r="C110" s="100" t="s">
        <v>196</v>
      </c>
      <c r="D110" s="100" t="str">
        <f t="shared" si="1"/>
        <v>SIC code: 20600:  Man-made fibres</v>
      </c>
    </row>
    <row r="111" spans="1:4" x14ac:dyDescent="0.45">
      <c r="A111" s="100">
        <v>21100</v>
      </c>
      <c r="B111" s="100" t="s">
        <v>431</v>
      </c>
      <c r="C111" s="100" t="s">
        <v>197</v>
      </c>
      <c r="D111" s="100" t="str">
        <f t="shared" si="1"/>
        <v>SIC code: 21100:  Basic pharmaceutical products</v>
      </c>
    </row>
    <row r="112" spans="1:4" x14ac:dyDescent="0.45">
      <c r="A112" s="100">
        <v>21200</v>
      </c>
      <c r="B112" s="100" t="s">
        <v>432</v>
      </c>
      <c r="C112" s="100" t="s">
        <v>198</v>
      </c>
      <c r="D112" s="100" t="str">
        <f t="shared" si="1"/>
        <v>SIC code: 21200:  Pharmaceutical preparations</v>
      </c>
    </row>
    <row r="113" spans="1:4" x14ac:dyDescent="0.45">
      <c r="A113" s="100">
        <v>22110</v>
      </c>
      <c r="B113" s="100" t="s">
        <v>433</v>
      </c>
      <c r="C113" s="100" t="s">
        <v>199</v>
      </c>
      <c r="D113" s="100" t="str">
        <f t="shared" si="1"/>
        <v>SIC code: 22110:  Rubber tyres and tubes; retreading and rebuilding of rubber tyres</v>
      </c>
    </row>
    <row r="114" spans="1:4" x14ac:dyDescent="0.45">
      <c r="A114" s="100">
        <v>22190</v>
      </c>
      <c r="B114" s="100" t="s">
        <v>434</v>
      </c>
      <c r="C114" s="100" t="s">
        <v>200</v>
      </c>
      <c r="D114" s="100" t="str">
        <f t="shared" si="1"/>
        <v>SIC code: 22190:  Other rubber products</v>
      </c>
    </row>
    <row r="115" spans="1:4" x14ac:dyDescent="0.45">
      <c r="A115" s="100">
        <v>22210</v>
      </c>
      <c r="B115" s="100" t="s">
        <v>435</v>
      </c>
      <c r="C115" s="100" t="s">
        <v>201</v>
      </c>
      <c r="D115" s="100" t="str">
        <f t="shared" si="1"/>
        <v>SIC code: 22210:  Plastic plates, sheets, tubes and profiles</v>
      </c>
    </row>
    <row r="116" spans="1:4" x14ac:dyDescent="0.45">
      <c r="A116" s="100">
        <v>22220</v>
      </c>
      <c r="B116" s="100" t="s">
        <v>436</v>
      </c>
      <c r="C116" s="100" t="s">
        <v>202</v>
      </c>
      <c r="D116" s="100" t="str">
        <f t="shared" si="1"/>
        <v>SIC code: 22220:  Plastic packing goods</v>
      </c>
    </row>
    <row r="117" spans="1:4" x14ac:dyDescent="0.45">
      <c r="A117" s="100">
        <v>22230</v>
      </c>
      <c r="B117" s="100" t="s">
        <v>437</v>
      </c>
      <c r="C117" s="100" t="s">
        <v>203</v>
      </c>
      <c r="D117" s="100" t="str">
        <f t="shared" si="1"/>
        <v>SIC code: 22230:  Builders ware of plastic</v>
      </c>
    </row>
    <row r="118" spans="1:4" x14ac:dyDescent="0.45">
      <c r="A118" s="100">
        <v>22290</v>
      </c>
      <c r="B118" s="100" t="s">
        <v>438</v>
      </c>
      <c r="C118" s="100" t="s">
        <v>204</v>
      </c>
      <c r="D118" s="100" t="str">
        <f t="shared" si="1"/>
        <v>SIC code: 22290:  Other plastic products</v>
      </c>
    </row>
    <row r="119" spans="1:4" x14ac:dyDescent="0.45">
      <c r="A119" s="100">
        <v>23110</v>
      </c>
      <c r="B119" s="100" t="s">
        <v>439</v>
      </c>
      <c r="C119" s="100" t="s">
        <v>205</v>
      </c>
      <c r="D119" s="100" t="str">
        <f t="shared" si="1"/>
        <v>SIC code: 23110:  Flat glass</v>
      </c>
    </row>
    <row r="120" spans="1:4" x14ac:dyDescent="0.45">
      <c r="A120" s="100">
        <v>23120</v>
      </c>
      <c r="B120" s="100" t="s">
        <v>206</v>
      </c>
      <c r="C120" s="100" t="s">
        <v>206</v>
      </c>
      <c r="D120" s="100" t="str">
        <f t="shared" si="1"/>
        <v>SIC code: 23120:  Shaping and processing of flat glass</v>
      </c>
    </row>
    <row r="121" spans="1:4" x14ac:dyDescent="0.45">
      <c r="A121" s="100">
        <v>23130</v>
      </c>
      <c r="B121" s="100" t="s">
        <v>440</v>
      </c>
      <c r="C121" s="100" t="s">
        <v>207</v>
      </c>
      <c r="D121" s="100" t="str">
        <f t="shared" si="1"/>
        <v>SIC code: 23130:  Hollow glass</v>
      </c>
    </row>
    <row r="122" spans="1:4" x14ac:dyDescent="0.45">
      <c r="A122" s="100">
        <v>23140</v>
      </c>
      <c r="B122" s="100" t="s">
        <v>441</v>
      </c>
      <c r="C122" s="100" t="s">
        <v>208</v>
      </c>
      <c r="D122" s="100" t="str">
        <f t="shared" si="1"/>
        <v>SIC code: 23140:  Glass fibres</v>
      </c>
    </row>
    <row r="123" spans="1:4" x14ac:dyDescent="0.45">
      <c r="A123" s="100">
        <v>23190</v>
      </c>
      <c r="B123" s="100" t="s">
        <v>209</v>
      </c>
      <c r="C123" s="100" t="s">
        <v>209</v>
      </c>
      <c r="D123" s="100" t="str">
        <f t="shared" si="1"/>
        <v>SIC code: 23190:  Manufacture and processing of other glass, including technical glassware</v>
      </c>
    </row>
    <row r="124" spans="1:4" x14ac:dyDescent="0.45">
      <c r="A124" s="100">
        <v>23200</v>
      </c>
      <c r="B124" s="100" t="s">
        <v>442</v>
      </c>
      <c r="C124" s="100" t="s">
        <v>210</v>
      </c>
      <c r="D124" s="100" t="str">
        <f t="shared" si="1"/>
        <v>SIC code: 23200:  Refractory products</v>
      </c>
    </row>
    <row r="125" spans="1:4" x14ac:dyDescent="0.45">
      <c r="A125" s="100">
        <v>23310</v>
      </c>
      <c r="B125" s="100" t="s">
        <v>443</v>
      </c>
      <c r="C125" s="100" t="s">
        <v>211</v>
      </c>
      <c r="D125" s="100" t="str">
        <f t="shared" si="1"/>
        <v>SIC code: 23310:  Ceramic tiles and flags</v>
      </c>
    </row>
    <row r="126" spans="1:4" x14ac:dyDescent="0.45">
      <c r="A126" s="100">
        <v>23320</v>
      </c>
      <c r="B126" s="100" t="s">
        <v>444</v>
      </c>
      <c r="C126" s="100" t="s">
        <v>212</v>
      </c>
      <c r="D126" s="100" t="str">
        <f t="shared" si="1"/>
        <v>SIC code: 23320:  Bricks, tiles and construction products, in baked clay</v>
      </c>
    </row>
    <row r="127" spans="1:4" x14ac:dyDescent="0.45">
      <c r="A127" s="100">
        <v>23410</v>
      </c>
      <c r="B127" s="100" t="s">
        <v>445</v>
      </c>
      <c r="C127" s="100" t="s">
        <v>213</v>
      </c>
      <c r="D127" s="100" t="str">
        <f t="shared" si="1"/>
        <v>SIC code: 23410:  Ceramic household and ornamental articles</v>
      </c>
    </row>
    <row r="128" spans="1:4" x14ac:dyDescent="0.45">
      <c r="A128" s="100">
        <v>23420</v>
      </c>
      <c r="B128" s="100" t="s">
        <v>446</v>
      </c>
      <c r="C128" s="100" t="s">
        <v>214</v>
      </c>
      <c r="D128" s="100" t="str">
        <f t="shared" si="1"/>
        <v>SIC code: 23420:  Ceramic sanitary fixtures</v>
      </c>
    </row>
    <row r="129" spans="1:4" x14ac:dyDescent="0.45">
      <c r="A129" s="100">
        <v>23430</v>
      </c>
      <c r="B129" s="100" t="s">
        <v>447</v>
      </c>
      <c r="C129" s="100" t="s">
        <v>215</v>
      </c>
      <c r="D129" s="100" t="str">
        <f t="shared" si="1"/>
        <v>SIC code: 23430:  Ceramic insulators and insulating fittings</v>
      </c>
    </row>
    <row r="130" spans="1:4" x14ac:dyDescent="0.45">
      <c r="A130" s="100">
        <v>23440</v>
      </c>
      <c r="B130" s="100" t="s">
        <v>448</v>
      </c>
      <c r="C130" s="100" t="s">
        <v>216</v>
      </c>
      <c r="D130" s="100" t="str">
        <f t="shared" si="1"/>
        <v>SIC code: 23440:  Other technical ceramic products</v>
      </c>
    </row>
    <row r="131" spans="1:4" x14ac:dyDescent="0.45">
      <c r="A131" s="100">
        <v>23490</v>
      </c>
      <c r="B131" s="100" t="s">
        <v>449</v>
      </c>
      <c r="C131" s="100" t="s">
        <v>217</v>
      </c>
      <c r="D131" s="100" t="str">
        <f t="shared" si="1"/>
        <v>SIC code: 23490:  Other ceramic products n.e.c.</v>
      </c>
    </row>
    <row r="132" spans="1:4" x14ac:dyDescent="0.45">
      <c r="A132" s="100">
        <v>23510</v>
      </c>
      <c r="B132" s="100" t="s">
        <v>65</v>
      </c>
      <c r="C132" s="100" t="s">
        <v>218</v>
      </c>
      <c r="D132" s="100" t="str">
        <f t="shared" ref="D132:D195" si="2">CONCATENATE("SIC code: ",A132,":  ",B132)</f>
        <v>SIC code: 23510:  Cement</v>
      </c>
    </row>
    <row r="133" spans="1:4" x14ac:dyDescent="0.45">
      <c r="A133" s="100">
        <v>23520</v>
      </c>
      <c r="B133" s="100" t="s">
        <v>450</v>
      </c>
      <c r="C133" s="100" t="s">
        <v>219</v>
      </c>
      <c r="D133" s="100" t="str">
        <f t="shared" si="2"/>
        <v>SIC code: 23520:  Lime and plaster</v>
      </c>
    </row>
    <row r="134" spans="1:4" x14ac:dyDescent="0.45">
      <c r="A134" s="100">
        <v>23610</v>
      </c>
      <c r="B134" s="100" t="s">
        <v>451</v>
      </c>
      <c r="C134" s="100" t="s">
        <v>220</v>
      </c>
      <c r="D134" s="100" t="str">
        <f t="shared" si="2"/>
        <v>SIC code: 23610:  Concrete products for construction purposes</v>
      </c>
    </row>
    <row r="135" spans="1:4" x14ac:dyDescent="0.45">
      <c r="A135" s="100">
        <v>23620</v>
      </c>
      <c r="B135" s="100" t="s">
        <v>452</v>
      </c>
      <c r="C135" s="100" t="s">
        <v>221</v>
      </c>
      <c r="D135" s="100" t="str">
        <f t="shared" si="2"/>
        <v>SIC code: 23620:  Plaster products for construction purposes</v>
      </c>
    </row>
    <row r="136" spans="1:4" x14ac:dyDescent="0.45">
      <c r="A136" s="100">
        <v>23630</v>
      </c>
      <c r="B136" s="100" t="s">
        <v>453</v>
      </c>
      <c r="C136" s="100" t="s">
        <v>222</v>
      </c>
      <c r="D136" s="100" t="str">
        <f t="shared" si="2"/>
        <v>SIC code: 23630:  Ready-mixed concrete</v>
      </c>
    </row>
    <row r="137" spans="1:4" x14ac:dyDescent="0.45">
      <c r="A137" s="100">
        <v>23640</v>
      </c>
      <c r="B137" s="100" t="s">
        <v>454</v>
      </c>
      <c r="C137" s="100" t="s">
        <v>223</v>
      </c>
      <c r="D137" s="100" t="str">
        <f t="shared" si="2"/>
        <v>SIC code: 23640:  Mortars</v>
      </c>
    </row>
    <row r="138" spans="1:4" x14ac:dyDescent="0.45">
      <c r="A138" s="100">
        <v>23650</v>
      </c>
      <c r="B138" s="100" t="s">
        <v>455</v>
      </c>
      <c r="C138" s="100" t="s">
        <v>224</v>
      </c>
      <c r="D138" s="100" t="str">
        <f t="shared" si="2"/>
        <v>SIC code: 23650:  Fibre cement</v>
      </c>
    </row>
    <row r="139" spans="1:4" x14ac:dyDescent="0.45">
      <c r="A139" s="100">
        <v>23690</v>
      </c>
      <c r="B139" s="100" t="s">
        <v>456</v>
      </c>
      <c r="C139" s="100" t="s">
        <v>225</v>
      </c>
      <c r="D139" s="100" t="str">
        <f t="shared" si="2"/>
        <v>SIC code: 23690:  Other articles of concrete, plaster and cement</v>
      </c>
    </row>
    <row r="140" spans="1:4" x14ac:dyDescent="0.45">
      <c r="A140" s="100">
        <v>23700</v>
      </c>
      <c r="B140" s="100" t="s">
        <v>226</v>
      </c>
      <c r="C140" s="100" t="s">
        <v>226</v>
      </c>
      <c r="D140" s="100" t="str">
        <f t="shared" si="2"/>
        <v>SIC code: 23700:  Cutting, shaping and finishing of stone</v>
      </c>
    </row>
    <row r="141" spans="1:4" x14ac:dyDescent="0.45">
      <c r="A141" s="100">
        <v>23910</v>
      </c>
      <c r="B141" s="100" t="s">
        <v>227</v>
      </c>
      <c r="C141" s="100" t="s">
        <v>227</v>
      </c>
      <c r="D141" s="100" t="str">
        <f t="shared" si="2"/>
        <v>SIC code: 23910:  Production of abrasive products</v>
      </c>
    </row>
    <row r="142" spans="1:4" x14ac:dyDescent="0.45">
      <c r="A142" s="100">
        <v>23990</v>
      </c>
      <c r="B142" s="100" t="s">
        <v>457</v>
      </c>
      <c r="C142" s="100" t="s">
        <v>228</v>
      </c>
      <c r="D142" s="100" t="str">
        <f t="shared" si="2"/>
        <v>SIC code: 23990:  Other non-metallic mineral products n.e.c.</v>
      </c>
    </row>
    <row r="143" spans="1:4" x14ac:dyDescent="0.45">
      <c r="A143" s="100">
        <v>24100</v>
      </c>
      <c r="B143" s="100" t="s">
        <v>458</v>
      </c>
      <c r="C143" s="100" t="s">
        <v>229</v>
      </c>
      <c r="D143" s="100" t="str">
        <f t="shared" si="2"/>
        <v>SIC code: 24100:  Basic iron and steel and of ferro-alloys</v>
      </c>
    </row>
    <row r="144" spans="1:4" x14ac:dyDescent="0.45">
      <c r="A144" s="100">
        <v>24200</v>
      </c>
      <c r="B144" s="100" t="s">
        <v>459</v>
      </c>
      <c r="C144" s="100" t="s">
        <v>230</v>
      </c>
      <c r="D144" s="100" t="str">
        <f t="shared" si="2"/>
        <v>SIC code: 24200:  Tubes, pipes, hollow profiles and related fittings, of steel</v>
      </c>
    </row>
    <row r="145" spans="1:4" x14ac:dyDescent="0.45">
      <c r="A145" s="100">
        <v>24310</v>
      </c>
      <c r="B145" s="100" t="s">
        <v>231</v>
      </c>
      <c r="C145" s="100" t="s">
        <v>231</v>
      </c>
      <c r="D145" s="100" t="str">
        <f t="shared" si="2"/>
        <v>SIC code: 24310:  Cold drawing of bars</v>
      </c>
    </row>
    <row r="146" spans="1:4" x14ac:dyDescent="0.45">
      <c r="A146" s="100">
        <v>24320</v>
      </c>
      <c r="B146" s="100" t="s">
        <v>232</v>
      </c>
      <c r="C146" s="100" t="s">
        <v>232</v>
      </c>
      <c r="D146" s="100" t="str">
        <f t="shared" si="2"/>
        <v>SIC code: 24320:  Cold rolling of narrow strip</v>
      </c>
    </row>
    <row r="147" spans="1:4" x14ac:dyDescent="0.45">
      <c r="A147" s="100">
        <v>24330</v>
      </c>
      <c r="B147" s="100" t="s">
        <v>233</v>
      </c>
      <c r="C147" s="100" t="s">
        <v>233</v>
      </c>
      <c r="D147" s="100" t="str">
        <f t="shared" si="2"/>
        <v>SIC code: 24330:  Cold forming or folding</v>
      </c>
    </row>
    <row r="148" spans="1:4" x14ac:dyDescent="0.45">
      <c r="A148" s="100">
        <v>24340</v>
      </c>
      <c r="B148" s="100" t="s">
        <v>234</v>
      </c>
      <c r="C148" s="100" t="s">
        <v>234</v>
      </c>
      <c r="D148" s="100" t="str">
        <f t="shared" si="2"/>
        <v>SIC code: 24340:  Cold drawing of wire</v>
      </c>
    </row>
    <row r="149" spans="1:4" x14ac:dyDescent="0.45">
      <c r="A149" s="100">
        <v>24410</v>
      </c>
      <c r="B149" s="100" t="s">
        <v>235</v>
      </c>
      <c r="C149" s="100" t="s">
        <v>235</v>
      </c>
      <c r="D149" s="100" t="str">
        <f t="shared" si="2"/>
        <v>SIC code: 24410:  Precious metals production</v>
      </c>
    </row>
    <row r="150" spans="1:4" x14ac:dyDescent="0.45">
      <c r="A150" s="100">
        <v>24420</v>
      </c>
      <c r="B150" s="100" t="s">
        <v>236</v>
      </c>
      <c r="C150" s="100" t="s">
        <v>236</v>
      </c>
      <c r="D150" s="100" t="str">
        <f t="shared" si="2"/>
        <v>SIC code: 24420:  Aluminium production</v>
      </c>
    </row>
    <row r="151" spans="1:4" x14ac:dyDescent="0.45">
      <c r="A151" s="100">
        <v>24430</v>
      </c>
      <c r="B151" s="100" t="s">
        <v>237</v>
      </c>
      <c r="C151" s="100" t="s">
        <v>237</v>
      </c>
      <c r="D151" s="100" t="str">
        <f t="shared" si="2"/>
        <v>SIC code: 24430:  Lead, zinc and tin production</v>
      </c>
    </row>
    <row r="152" spans="1:4" x14ac:dyDescent="0.45">
      <c r="A152" s="100">
        <v>24440</v>
      </c>
      <c r="B152" s="100" t="s">
        <v>238</v>
      </c>
      <c r="C152" s="100" t="s">
        <v>238</v>
      </c>
      <c r="D152" s="100" t="str">
        <f t="shared" si="2"/>
        <v>SIC code: 24440:  Copper production</v>
      </c>
    </row>
    <row r="153" spans="1:4" x14ac:dyDescent="0.45">
      <c r="A153" s="100">
        <v>24450</v>
      </c>
      <c r="B153" s="100" t="s">
        <v>239</v>
      </c>
      <c r="C153" s="100" t="s">
        <v>239</v>
      </c>
      <c r="D153" s="100" t="str">
        <f t="shared" si="2"/>
        <v>SIC code: 24450:  Other non-ferrous metal production</v>
      </c>
    </row>
    <row r="154" spans="1:4" x14ac:dyDescent="0.45">
      <c r="A154" s="100">
        <v>24460</v>
      </c>
      <c r="B154" s="100" t="s">
        <v>240</v>
      </c>
      <c r="C154" s="100" t="s">
        <v>240</v>
      </c>
      <c r="D154" s="100" t="str">
        <f t="shared" si="2"/>
        <v>SIC code: 24460:  Processing of nuclear fuel</v>
      </c>
    </row>
    <row r="155" spans="1:4" x14ac:dyDescent="0.45">
      <c r="A155" s="100">
        <v>24510</v>
      </c>
      <c r="B155" s="100" t="s">
        <v>241</v>
      </c>
      <c r="C155" s="100" t="s">
        <v>241</v>
      </c>
      <c r="D155" s="100" t="str">
        <f t="shared" si="2"/>
        <v>SIC code: 24510:  Casting of iron</v>
      </c>
    </row>
    <row r="156" spans="1:4" x14ac:dyDescent="0.45">
      <c r="A156" s="100">
        <v>24520</v>
      </c>
      <c r="B156" s="100" t="s">
        <v>242</v>
      </c>
      <c r="C156" s="100" t="s">
        <v>242</v>
      </c>
      <c r="D156" s="100" t="str">
        <f t="shared" si="2"/>
        <v>SIC code: 24520:  Casting of steel</v>
      </c>
    </row>
    <row r="157" spans="1:4" x14ac:dyDescent="0.45">
      <c r="A157" s="100">
        <v>24530</v>
      </c>
      <c r="B157" s="100" t="s">
        <v>243</v>
      </c>
      <c r="C157" s="100" t="s">
        <v>243</v>
      </c>
      <c r="D157" s="100" t="str">
        <f t="shared" si="2"/>
        <v>SIC code: 24530:  Casting of light metals</v>
      </c>
    </row>
    <row r="158" spans="1:4" x14ac:dyDescent="0.45">
      <c r="A158" s="100">
        <v>24540</v>
      </c>
      <c r="B158" s="100" t="s">
        <v>244</v>
      </c>
      <c r="C158" s="100" t="s">
        <v>244</v>
      </c>
      <c r="D158" s="100" t="str">
        <f t="shared" si="2"/>
        <v>SIC code: 24540:  Casting of other non-ferrous metals</v>
      </c>
    </row>
    <row r="159" spans="1:4" x14ac:dyDescent="0.45">
      <c r="A159" s="100">
        <v>25110</v>
      </c>
      <c r="B159" s="100" t="s">
        <v>460</v>
      </c>
      <c r="C159" s="100" t="s">
        <v>245</v>
      </c>
      <c r="D159" s="100" t="str">
        <f t="shared" si="2"/>
        <v>SIC code: 25110:  Metal structures and parts of structures</v>
      </c>
    </row>
    <row r="160" spans="1:4" x14ac:dyDescent="0.45">
      <c r="A160" s="100">
        <v>25120</v>
      </c>
      <c r="B160" s="100" t="s">
        <v>461</v>
      </c>
      <c r="C160" s="100" t="s">
        <v>246</v>
      </c>
      <c r="D160" s="100" t="str">
        <f t="shared" si="2"/>
        <v>SIC code: 25120:  Doors and windows of metal</v>
      </c>
    </row>
    <row r="161" spans="1:4" x14ac:dyDescent="0.45">
      <c r="A161" s="100">
        <v>25210</v>
      </c>
      <c r="B161" s="100" t="s">
        <v>462</v>
      </c>
      <c r="C161" s="100" t="s">
        <v>247</v>
      </c>
      <c r="D161" s="100" t="str">
        <f t="shared" si="2"/>
        <v>SIC code: 25210:  Central heating radiators and boilers</v>
      </c>
    </row>
    <row r="162" spans="1:4" x14ac:dyDescent="0.45">
      <c r="A162" s="100">
        <v>25290</v>
      </c>
      <c r="B162" s="100" t="s">
        <v>463</v>
      </c>
      <c r="C162" s="100" t="s">
        <v>248</v>
      </c>
      <c r="D162" s="100" t="str">
        <f t="shared" si="2"/>
        <v>SIC code: 25290:  Other tanks, reservoirs and containers of metal</v>
      </c>
    </row>
    <row r="163" spans="1:4" x14ac:dyDescent="0.45">
      <c r="A163" s="100">
        <v>25300</v>
      </c>
      <c r="B163" s="100" t="s">
        <v>464</v>
      </c>
      <c r="C163" s="100" t="s">
        <v>249</v>
      </c>
      <c r="D163" s="100" t="str">
        <f t="shared" si="2"/>
        <v>SIC code: 25300:  Steam generators, except central heating hot water boilers</v>
      </c>
    </row>
    <row r="164" spans="1:4" x14ac:dyDescent="0.45">
      <c r="A164" s="100">
        <v>25400</v>
      </c>
      <c r="B164" s="100" t="s">
        <v>465</v>
      </c>
      <c r="C164" s="100" t="s">
        <v>250</v>
      </c>
      <c r="D164" s="100" t="str">
        <f t="shared" si="2"/>
        <v>SIC code: 25400:  Weapons and ammunition</v>
      </c>
    </row>
    <row r="165" spans="1:4" x14ac:dyDescent="0.45">
      <c r="A165" s="100">
        <v>25500</v>
      </c>
      <c r="B165" s="100" t="s">
        <v>251</v>
      </c>
      <c r="C165" s="100" t="s">
        <v>251</v>
      </c>
      <c r="D165" s="100" t="str">
        <f t="shared" si="2"/>
        <v>SIC code: 25500:  Forging, pressing, stamping and roll-forming of metal; powder metallurgy</v>
      </c>
    </row>
    <row r="166" spans="1:4" x14ac:dyDescent="0.45">
      <c r="A166" s="100">
        <v>25610</v>
      </c>
      <c r="B166" s="100" t="s">
        <v>252</v>
      </c>
      <c r="C166" s="100" t="s">
        <v>252</v>
      </c>
      <c r="D166" s="100" t="str">
        <f t="shared" si="2"/>
        <v>SIC code: 25610:  Treatment and coating of metals</v>
      </c>
    </row>
    <row r="167" spans="1:4" x14ac:dyDescent="0.45">
      <c r="A167" s="100">
        <v>25620</v>
      </c>
      <c r="B167" s="100" t="s">
        <v>253</v>
      </c>
      <c r="C167" s="100" t="s">
        <v>253</v>
      </c>
      <c r="D167" s="100" t="str">
        <f t="shared" si="2"/>
        <v>SIC code: 25620:  Machining</v>
      </c>
    </row>
    <row r="168" spans="1:4" x14ac:dyDescent="0.45">
      <c r="A168" s="100">
        <v>25710</v>
      </c>
      <c r="B168" s="100" t="s">
        <v>466</v>
      </c>
      <c r="C168" s="100" t="s">
        <v>254</v>
      </c>
      <c r="D168" s="100" t="str">
        <f t="shared" si="2"/>
        <v>SIC code: 25710:  Cutlery</v>
      </c>
    </row>
    <row r="169" spans="1:4" x14ac:dyDescent="0.45">
      <c r="A169" s="100">
        <v>25720</v>
      </c>
      <c r="B169" s="100" t="s">
        <v>467</v>
      </c>
      <c r="C169" s="100" t="s">
        <v>255</v>
      </c>
      <c r="D169" s="100" t="str">
        <f t="shared" si="2"/>
        <v>SIC code: 25720:  Locks and hinges</v>
      </c>
    </row>
    <row r="170" spans="1:4" x14ac:dyDescent="0.45">
      <c r="A170" s="100">
        <v>25730</v>
      </c>
      <c r="B170" s="100" t="s">
        <v>468</v>
      </c>
      <c r="C170" s="100" t="s">
        <v>256</v>
      </c>
      <c r="D170" s="100" t="str">
        <f t="shared" si="2"/>
        <v>SIC code: 25730:  Tools</v>
      </c>
    </row>
    <row r="171" spans="1:4" x14ac:dyDescent="0.45">
      <c r="A171" s="100">
        <v>25910</v>
      </c>
      <c r="B171" s="100" t="s">
        <v>469</v>
      </c>
      <c r="C171" s="100" t="s">
        <v>257</v>
      </c>
      <c r="D171" s="100" t="str">
        <f t="shared" si="2"/>
        <v>SIC code: 25910:  Steel drums and similar containers</v>
      </c>
    </row>
    <row r="172" spans="1:4" x14ac:dyDescent="0.45">
      <c r="A172" s="100">
        <v>25920</v>
      </c>
      <c r="B172" s="100" t="s">
        <v>470</v>
      </c>
      <c r="C172" s="100" t="s">
        <v>258</v>
      </c>
      <c r="D172" s="100" t="str">
        <f t="shared" si="2"/>
        <v>SIC code: 25920:  Light metal packaging</v>
      </c>
    </row>
    <row r="173" spans="1:4" x14ac:dyDescent="0.45">
      <c r="A173" s="100">
        <v>25930</v>
      </c>
      <c r="B173" s="100" t="s">
        <v>471</v>
      </c>
      <c r="C173" s="100" t="s">
        <v>259</v>
      </c>
      <c r="D173" s="100" t="str">
        <f t="shared" si="2"/>
        <v>SIC code: 25930:  Wire products, chain and springs</v>
      </c>
    </row>
    <row r="174" spans="1:4" x14ac:dyDescent="0.45">
      <c r="A174" s="100">
        <v>25940</v>
      </c>
      <c r="B174" s="100" t="s">
        <v>472</v>
      </c>
      <c r="C174" s="100" t="s">
        <v>260</v>
      </c>
      <c r="D174" s="100" t="str">
        <f t="shared" si="2"/>
        <v>SIC code: 25940:  Fasteners and screw machine products</v>
      </c>
    </row>
    <row r="175" spans="1:4" x14ac:dyDescent="0.45">
      <c r="A175" s="100">
        <v>25990</v>
      </c>
      <c r="B175" s="100" t="s">
        <v>473</v>
      </c>
      <c r="C175" s="100" t="s">
        <v>261</v>
      </c>
      <c r="D175" s="100" t="str">
        <f t="shared" si="2"/>
        <v>SIC code: 25990:  Other fabricated metal products n.e.c.</v>
      </c>
    </row>
    <row r="176" spans="1:4" x14ac:dyDescent="0.45">
      <c r="A176" s="100">
        <v>26110</v>
      </c>
      <c r="B176" s="100" t="s">
        <v>474</v>
      </c>
      <c r="C176" s="100" t="s">
        <v>262</v>
      </c>
      <c r="D176" s="100" t="str">
        <f t="shared" si="2"/>
        <v>SIC code: 26110:  Electronic components</v>
      </c>
    </row>
    <row r="177" spans="1:4" x14ac:dyDescent="0.45">
      <c r="A177" s="100">
        <v>26120</v>
      </c>
      <c r="B177" s="100" t="s">
        <v>475</v>
      </c>
      <c r="C177" s="100" t="s">
        <v>263</v>
      </c>
      <c r="D177" s="100" t="str">
        <f t="shared" si="2"/>
        <v>SIC code: 26120:  Loaded electronic boards</v>
      </c>
    </row>
    <row r="178" spans="1:4" x14ac:dyDescent="0.45">
      <c r="A178" s="100">
        <v>26200</v>
      </c>
      <c r="B178" s="100" t="s">
        <v>476</v>
      </c>
      <c r="C178" s="100" t="s">
        <v>264</v>
      </c>
      <c r="D178" s="100" t="str">
        <f t="shared" si="2"/>
        <v>SIC code: 26200:  Computers and peripheral equipment</v>
      </c>
    </row>
    <row r="179" spans="1:4" x14ac:dyDescent="0.45">
      <c r="A179" s="100">
        <v>26301</v>
      </c>
      <c r="B179" s="100" t="s">
        <v>477</v>
      </c>
      <c r="C179" s="100" t="s">
        <v>265</v>
      </c>
      <c r="D179" s="100" t="str">
        <f t="shared" si="2"/>
        <v>SIC code: 26301:  Telegraph and telephone apparatus and equipment</v>
      </c>
    </row>
    <row r="180" spans="1:4" x14ac:dyDescent="0.45">
      <c r="A180" s="100">
        <v>26309</v>
      </c>
      <c r="B180" s="100" t="s">
        <v>478</v>
      </c>
      <c r="C180" s="100" t="s">
        <v>266</v>
      </c>
      <c r="D180" s="100" t="str">
        <f t="shared" si="2"/>
        <v>SIC code: 26309:  Communication equipment other than telegraph, and telephone apparatus and equipment</v>
      </c>
    </row>
    <row r="181" spans="1:4" x14ac:dyDescent="0.45">
      <c r="A181" s="100">
        <v>26400</v>
      </c>
      <c r="B181" s="100" t="s">
        <v>479</v>
      </c>
      <c r="C181" s="100" t="s">
        <v>267</v>
      </c>
      <c r="D181" s="100" t="str">
        <f t="shared" si="2"/>
        <v>SIC code: 26400:  Consumer electronics</v>
      </c>
    </row>
    <row r="182" spans="1:4" x14ac:dyDescent="0.45">
      <c r="A182" s="100">
        <v>26511</v>
      </c>
      <c r="B182" s="100" t="s">
        <v>480</v>
      </c>
      <c r="C182" s="100" t="s">
        <v>268</v>
      </c>
      <c r="D182" s="100" t="str">
        <f t="shared" si="2"/>
        <v>SIC code: 26511:  Electronic measuring, testing etc. equipment, not for industrial process control</v>
      </c>
    </row>
    <row r="183" spans="1:4" x14ac:dyDescent="0.45">
      <c r="A183" s="100">
        <v>26512</v>
      </c>
      <c r="B183" s="100" t="s">
        <v>481</v>
      </c>
      <c r="C183" s="100" t="s">
        <v>269</v>
      </c>
      <c r="D183" s="100" t="str">
        <f t="shared" si="2"/>
        <v>SIC code: 26512:  Electronic industrial process control equipment</v>
      </c>
    </row>
    <row r="184" spans="1:4" x14ac:dyDescent="0.45">
      <c r="A184" s="100">
        <v>26513</v>
      </c>
      <c r="B184" s="100" t="s">
        <v>482</v>
      </c>
      <c r="C184" s="100" t="s">
        <v>270</v>
      </c>
      <c r="D184" s="100" t="str">
        <f t="shared" si="2"/>
        <v>SIC code: 26513:  Non-electronic measuring, testing etc. equipment, not for industrial process control</v>
      </c>
    </row>
    <row r="185" spans="1:4" x14ac:dyDescent="0.45">
      <c r="A185" s="100">
        <v>26514</v>
      </c>
      <c r="B185" s="100" t="s">
        <v>483</v>
      </c>
      <c r="C185" s="100" t="s">
        <v>271</v>
      </c>
      <c r="D185" s="100" t="str">
        <f t="shared" si="2"/>
        <v>SIC code: 26514:  Non-electronic industrial process control equipment</v>
      </c>
    </row>
    <row r="186" spans="1:4" x14ac:dyDescent="0.45">
      <c r="A186" s="100">
        <v>26520</v>
      </c>
      <c r="B186" s="100" t="s">
        <v>484</v>
      </c>
      <c r="C186" s="100" t="s">
        <v>272</v>
      </c>
      <c r="D186" s="100" t="str">
        <f t="shared" si="2"/>
        <v>SIC code: 26520:  Watches and clocks</v>
      </c>
    </row>
    <row r="187" spans="1:4" x14ac:dyDescent="0.45">
      <c r="A187" s="100">
        <v>26600</v>
      </c>
      <c r="B187" s="100" t="s">
        <v>485</v>
      </c>
      <c r="C187" s="100" t="s">
        <v>273</v>
      </c>
      <c r="D187" s="100" t="str">
        <f t="shared" si="2"/>
        <v>SIC code: 26600:  Irradiation, electromedical and electrotherapeutic equipment</v>
      </c>
    </row>
    <row r="188" spans="1:4" x14ac:dyDescent="0.45">
      <c r="A188" s="100">
        <v>26701</v>
      </c>
      <c r="B188" s="100" t="s">
        <v>486</v>
      </c>
      <c r="C188" s="100" t="s">
        <v>274</v>
      </c>
      <c r="D188" s="100" t="str">
        <f t="shared" si="2"/>
        <v>SIC code: 26701:  Optical precision instruments</v>
      </c>
    </row>
    <row r="189" spans="1:4" x14ac:dyDescent="0.45">
      <c r="A189" s="100">
        <v>26702</v>
      </c>
      <c r="B189" s="100" t="s">
        <v>487</v>
      </c>
      <c r="C189" s="100" t="s">
        <v>275</v>
      </c>
      <c r="D189" s="100" t="str">
        <f t="shared" si="2"/>
        <v>SIC code: 26702:  Photographic and cinematographic equipment</v>
      </c>
    </row>
    <row r="190" spans="1:4" x14ac:dyDescent="0.45">
      <c r="A190" s="100">
        <v>26800</v>
      </c>
      <c r="B190" s="100" t="s">
        <v>488</v>
      </c>
      <c r="C190" s="100" t="s">
        <v>276</v>
      </c>
      <c r="D190" s="100" t="str">
        <f t="shared" si="2"/>
        <v>SIC code: 26800:  Magnetic and optical media</v>
      </c>
    </row>
    <row r="191" spans="1:4" x14ac:dyDescent="0.45">
      <c r="A191" s="100">
        <v>27110</v>
      </c>
      <c r="B191" s="100" t="s">
        <v>489</v>
      </c>
      <c r="C191" s="100" t="s">
        <v>277</v>
      </c>
      <c r="D191" s="100" t="str">
        <f t="shared" si="2"/>
        <v>SIC code: 27110:  Electric motors, generators and transformers</v>
      </c>
    </row>
    <row r="192" spans="1:4" x14ac:dyDescent="0.45">
      <c r="A192" s="100">
        <v>27120</v>
      </c>
      <c r="B192" s="100" t="s">
        <v>490</v>
      </c>
      <c r="C192" s="100" t="s">
        <v>278</v>
      </c>
      <c r="D192" s="100" t="str">
        <f t="shared" si="2"/>
        <v>SIC code: 27120:  Electricity distribution and control apparatus</v>
      </c>
    </row>
    <row r="193" spans="1:4" x14ac:dyDescent="0.45">
      <c r="A193" s="100">
        <v>27200</v>
      </c>
      <c r="B193" s="100" t="s">
        <v>491</v>
      </c>
      <c r="C193" s="100" t="s">
        <v>279</v>
      </c>
      <c r="D193" s="100" t="str">
        <f t="shared" si="2"/>
        <v>SIC code: 27200:  Batteries and accumulators</v>
      </c>
    </row>
    <row r="194" spans="1:4" x14ac:dyDescent="0.45">
      <c r="A194" s="100">
        <v>27310</v>
      </c>
      <c r="B194" s="100" t="s">
        <v>492</v>
      </c>
      <c r="C194" s="100" t="s">
        <v>280</v>
      </c>
      <c r="D194" s="100" t="str">
        <f t="shared" si="2"/>
        <v>SIC code: 27310:  Fibre optic cables</v>
      </c>
    </row>
    <row r="195" spans="1:4" x14ac:dyDescent="0.45">
      <c r="A195" s="100">
        <v>27320</v>
      </c>
      <c r="B195" s="100" t="s">
        <v>493</v>
      </c>
      <c r="C195" s="100" t="s">
        <v>281</v>
      </c>
      <c r="D195" s="100" t="str">
        <f t="shared" si="2"/>
        <v>SIC code: 27320:  Other electronic and electric wires and cables</v>
      </c>
    </row>
    <row r="196" spans="1:4" x14ac:dyDescent="0.45">
      <c r="A196" s="100">
        <v>27330</v>
      </c>
      <c r="B196" s="100" t="s">
        <v>494</v>
      </c>
      <c r="C196" s="100" t="s">
        <v>282</v>
      </c>
      <c r="D196" s="100" t="str">
        <f t="shared" ref="D196:D262" si="3">CONCATENATE("SIC code: ",A196,":  ",B196)</f>
        <v>SIC code: 27330:  Wiring devices</v>
      </c>
    </row>
    <row r="197" spans="1:4" x14ac:dyDescent="0.45">
      <c r="A197" s="100">
        <v>27400</v>
      </c>
      <c r="B197" s="100" t="s">
        <v>495</v>
      </c>
      <c r="C197" s="100" t="s">
        <v>283</v>
      </c>
      <c r="D197" s="100" t="str">
        <f t="shared" si="3"/>
        <v>SIC code: 27400:  Electric lighting equipment</v>
      </c>
    </row>
    <row r="198" spans="1:4" x14ac:dyDescent="0.45">
      <c r="A198" s="100">
        <v>27510</v>
      </c>
      <c r="B198" s="100" t="s">
        <v>496</v>
      </c>
      <c r="C198" s="100" t="s">
        <v>284</v>
      </c>
      <c r="D198" s="100" t="str">
        <f t="shared" si="3"/>
        <v>SIC code: 27510:  Electric domestic appliances</v>
      </c>
    </row>
    <row r="199" spans="1:4" x14ac:dyDescent="0.45">
      <c r="A199" s="100">
        <v>27520</v>
      </c>
      <c r="B199" s="100" t="s">
        <v>497</v>
      </c>
      <c r="C199" s="100" t="s">
        <v>285</v>
      </c>
      <c r="D199" s="100" t="str">
        <f t="shared" si="3"/>
        <v>SIC code: 27520:  Non-electric domestic appliances</v>
      </c>
    </row>
    <row r="200" spans="1:4" x14ac:dyDescent="0.45">
      <c r="A200" s="100">
        <v>27900</v>
      </c>
      <c r="B200" s="100" t="s">
        <v>498</v>
      </c>
      <c r="C200" s="100" t="s">
        <v>286</v>
      </c>
      <c r="D200" s="100" t="str">
        <f t="shared" si="3"/>
        <v>SIC code: 27900:  Other electrical equipment</v>
      </c>
    </row>
    <row r="201" spans="1:4" x14ac:dyDescent="0.45">
      <c r="A201" s="100">
        <v>28110</v>
      </c>
      <c r="B201" s="100" t="s">
        <v>499</v>
      </c>
      <c r="C201" s="100" t="s">
        <v>287</v>
      </c>
      <c r="D201" s="100" t="str">
        <f t="shared" si="3"/>
        <v>SIC code: 28110:  Engines and turbines, except aircraft, vehicle and cycle engines</v>
      </c>
    </row>
    <row r="202" spans="1:4" x14ac:dyDescent="0.45">
      <c r="A202" s="100">
        <v>28120</v>
      </c>
      <c r="B202" s="100" t="s">
        <v>500</v>
      </c>
      <c r="C202" s="100" t="s">
        <v>288</v>
      </c>
      <c r="D202" s="100" t="str">
        <f t="shared" si="3"/>
        <v>SIC code: 28120:  Fluid power equipment</v>
      </c>
    </row>
    <row r="203" spans="1:4" x14ac:dyDescent="0.45">
      <c r="A203" s="100">
        <v>28131</v>
      </c>
      <c r="B203" s="100" t="s">
        <v>501</v>
      </c>
      <c r="C203" s="100" t="s">
        <v>289</v>
      </c>
      <c r="D203" s="100" t="str">
        <f t="shared" si="3"/>
        <v>SIC code: 28131:  Pumps</v>
      </c>
    </row>
    <row r="204" spans="1:4" x14ac:dyDescent="0.45">
      <c r="A204" s="100">
        <v>28132</v>
      </c>
      <c r="B204" s="100" t="s">
        <v>502</v>
      </c>
      <c r="C204" s="100" t="s">
        <v>290</v>
      </c>
      <c r="D204" s="100" t="str">
        <f t="shared" si="3"/>
        <v>SIC code: 28132:  Compressors</v>
      </c>
    </row>
    <row r="205" spans="1:4" x14ac:dyDescent="0.45">
      <c r="A205" s="100">
        <v>28140</v>
      </c>
      <c r="B205" s="100" t="s">
        <v>503</v>
      </c>
      <c r="C205" s="100" t="s">
        <v>291</v>
      </c>
      <c r="D205" s="100" t="str">
        <f t="shared" si="3"/>
        <v>SIC code: 28140:  Taps and valves</v>
      </c>
    </row>
    <row r="206" spans="1:4" x14ac:dyDescent="0.45">
      <c r="A206" s="100">
        <v>28150</v>
      </c>
      <c r="B206" s="100" t="s">
        <v>504</v>
      </c>
      <c r="C206" s="100" t="s">
        <v>292</v>
      </c>
      <c r="D206" s="100" t="str">
        <f t="shared" si="3"/>
        <v>SIC code: 28150:  Bearings, gears, gearing and driving elements</v>
      </c>
    </row>
    <row r="207" spans="1:4" x14ac:dyDescent="0.45">
      <c r="A207" s="100">
        <v>28210</v>
      </c>
      <c r="B207" s="100" t="s">
        <v>505</v>
      </c>
      <c r="C207" s="100" t="s">
        <v>293</v>
      </c>
      <c r="D207" s="100" t="str">
        <f t="shared" si="3"/>
        <v>SIC code: 28210:  Ovens, furnaces and furnace burners</v>
      </c>
    </row>
    <row r="208" spans="1:4" x14ac:dyDescent="0.45">
      <c r="A208" s="100">
        <v>28220</v>
      </c>
      <c r="B208" s="100" t="s">
        <v>506</v>
      </c>
      <c r="C208" s="100" t="s">
        <v>294</v>
      </c>
      <c r="D208" s="100" t="str">
        <f t="shared" si="3"/>
        <v>SIC code: 28220:  Lifting and handling equipment</v>
      </c>
    </row>
    <row r="209" spans="1:4" x14ac:dyDescent="0.45">
      <c r="A209" s="100">
        <v>28230</v>
      </c>
      <c r="B209" s="100" t="s">
        <v>507</v>
      </c>
      <c r="C209" s="100" t="s">
        <v>295</v>
      </c>
      <c r="D209" s="100" t="str">
        <f t="shared" si="3"/>
        <v>SIC code: 28230:  Office machinery and equipment (except computers and peripheral equipment)</v>
      </c>
    </row>
    <row r="210" spans="1:4" x14ac:dyDescent="0.45">
      <c r="A210" s="100">
        <v>28240</v>
      </c>
      <c r="B210" s="100" t="s">
        <v>508</v>
      </c>
      <c r="C210" s="100" t="s">
        <v>296</v>
      </c>
      <c r="D210" s="100" t="str">
        <f t="shared" si="3"/>
        <v>SIC code: 28240:  Power-driven hand tools</v>
      </c>
    </row>
    <row r="211" spans="1:4" x14ac:dyDescent="0.45">
      <c r="A211" s="100">
        <v>28250</v>
      </c>
      <c r="B211" s="100" t="s">
        <v>509</v>
      </c>
      <c r="C211" s="100" t="s">
        <v>297</v>
      </c>
      <c r="D211" s="100" t="str">
        <f t="shared" si="3"/>
        <v>SIC code: 28250:  Non-domestic cooling and ventilation equipment</v>
      </c>
    </row>
    <row r="212" spans="1:4" x14ac:dyDescent="0.45">
      <c r="A212" s="100">
        <v>28290</v>
      </c>
      <c r="B212" s="100" t="s">
        <v>510</v>
      </c>
      <c r="C212" s="100" t="s">
        <v>298</v>
      </c>
      <c r="D212" s="100" t="str">
        <f t="shared" si="3"/>
        <v>SIC code: 28290:  Other general-purpose machinery n.e.c.</v>
      </c>
    </row>
    <row r="213" spans="1:4" x14ac:dyDescent="0.45">
      <c r="A213" s="100">
        <v>28301</v>
      </c>
      <c r="B213" s="100" t="s">
        <v>511</v>
      </c>
      <c r="C213" s="100" t="s">
        <v>299</v>
      </c>
      <c r="D213" s="100" t="str">
        <f t="shared" si="3"/>
        <v>SIC code: 28301:  Agricultural tractors</v>
      </c>
    </row>
    <row r="214" spans="1:4" x14ac:dyDescent="0.45">
      <c r="A214" s="100">
        <v>28302</v>
      </c>
      <c r="B214" s="100" t="s">
        <v>512</v>
      </c>
      <c r="C214" s="100" t="s">
        <v>300</v>
      </c>
      <c r="D214" s="100" t="str">
        <f t="shared" si="3"/>
        <v>SIC code: 28302:  Agricultural and forestry machinery other than tractors</v>
      </c>
    </row>
    <row r="215" spans="1:4" x14ac:dyDescent="0.45">
      <c r="A215" s="100">
        <v>28410</v>
      </c>
      <c r="B215" s="100" t="s">
        <v>513</v>
      </c>
      <c r="C215" s="100" t="s">
        <v>301</v>
      </c>
      <c r="D215" s="100" t="str">
        <f t="shared" si="3"/>
        <v>SIC code: 28410:  Metal forming machinery</v>
      </c>
    </row>
    <row r="216" spans="1:4" x14ac:dyDescent="0.45">
      <c r="A216" s="100">
        <v>28490</v>
      </c>
      <c r="B216" s="100" t="s">
        <v>514</v>
      </c>
      <c r="C216" s="100" t="s">
        <v>302</v>
      </c>
      <c r="D216" s="100" t="str">
        <f t="shared" si="3"/>
        <v>SIC code: 28490:  Other machine tools</v>
      </c>
    </row>
    <row r="217" spans="1:4" x14ac:dyDescent="0.45">
      <c r="A217" s="100">
        <v>28910</v>
      </c>
      <c r="B217" s="100" t="s">
        <v>515</v>
      </c>
      <c r="C217" s="100" t="s">
        <v>303</v>
      </c>
      <c r="D217" s="100" t="str">
        <f t="shared" si="3"/>
        <v>SIC code: 28910:  Machinery for metallurgy</v>
      </c>
    </row>
    <row r="218" spans="1:4" x14ac:dyDescent="0.45">
      <c r="A218" s="100">
        <v>28921</v>
      </c>
      <c r="B218" s="100" t="s">
        <v>516</v>
      </c>
      <c r="C218" s="100" t="s">
        <v>304</v>
      </c>
      <c r="D218" s="100" t="str">
        <f t="shared" si="3"/>
        <v>SIC code: 28921:  Machinery for mining</v>
      </c>
    </row>
    <row r="219" spans="1:4" x14ac:dyDescent="0.45">
      <c r="A219" s="100">
        <v>28922</v>
      </c>
      <c r="B219" s="100" t="s">
        <v>517</v>
      </c>
      <c r="C219" s="100" t="s">
        <v>305</v>
      </c>
      <c r="D219" s="100" t="str">
        <f t="shared" si="3"/>
        <v>SIC code: 28922:  Earthmoving equipment</v>
      </c>
    </row>
    <row r="220" spans="1:4" x14ac:dyDescent="0.45">
      <c r="A220" s="100">
        <v>28923</v>
      </c>
      <c r="B220" s="100" t="s">
        <v>518</v>
      </c>
      <c r="C220" s="100" t="s">
        <v>306</v>
      </c>
      <c r="D220" s="100" t="str">
        <f t="shared" si="3"/>
        <v>SIC code: 28923:  Equipment for concrete crushing and screening and roadworks</v>
      </c>
    </row>
    <row r="221" spans="1:4" x14ac:dyDescent="0.45">
      <c r="A221" s="100">
        <v>28930</v>
      </c>
      <c r="B221" s="100" t="s">
        <v>519</v>
      </c>
      <c r="C221" s="100" t="s">
        <v>307</v>
      </c>
      <c r="D221" s="100" t="str">
        <f t="shared" si="3"/>
        <v>SIC code: 28930:  Machinery for food, beverage and tobacco processing</v>
      </c>
    </row>
    <row r="222" spans="1:4" x14ac:dyDescent="0.45">
      <c r="A222" s="100">
        <v>28940</v>
      </c>
      <c r="B222" s="100" t="s">
        <v>520</v>
      </c>
      <c r="C222" s="100" t="s">
        <v>308</v>
      </c>
      <c r="D222" s="100" t="str">
        <f t="shared" si="3"/>
        <v>SIC code: 28940:  Machinery for textile, apparel and leather production</v>
      </c>
    </row>
    <row r="223" spans="1:4" x14ac:dyDescent="0.45">
      <c r="A223" s="100">
        <v>28950</v>
      </c>
      <c r="B223" s="100" t="s">
        <v>521</v>
      </c>
      <c r="C223" s="100" t="s">
        <v>309</v>
      </c>
      <c r="D223" s="100" t="str">
        <f t="shared" si="3"/>
        <v>SIC code: 28950:  Machinery for paper and paperboard production</v>
      </c>
    </row>
    <row r="224" spans="1:4" x14ac:dyDescent="0.45">
      <c r="A224" s="100">
        <v>28960</v>
      </c>
      <c r="B224" s="100" t="s">
        <v>522</v>
      </c>
      <c r="C224" s="100" t="s">
        <v>310</v>
      </c>
      <c r="D224" s="100" t="str">
        <f t="shared" si="3"/>
        <v>SIC code: 28960:  Plastics and rubber machinery</v>
      </c>
    </row>
    <row r="225" spans="1:4" x14ac:dyDescent="0.45">
      <c r="A225" s="100">
        <v>28990</v>
      </c>
      <c r="B225" s="100" t="s">
        <v>523</v>
      </c>
      <c r="C225" s="100" t="s">
        <v>311</v>
      </c>
      <c r="D225" s="100" t="str">
        <f t="shared" si="3"/>
        <v>SIC code: 28990:  Other special-purpose machinery n.e.c.</v>
      </c>
    </row>
    <row r="226" spans="1:4" x14ac:dyDescent="0.45">
      <c r="A226" s="100">
        <v>29100</v>
      </c>
      <c r="B226" s="100" t="s">
        <v>524</v>
      </c>
      <c r="C226" s="100" t="s">
        <v>312</v>
      </c>
      <c r="D226" s="100" t="str">
        <f t="shared" si="3"/>
        <v>SIC code: 29100:  Motor vehicles</v>
      </c>
    </row>
    <row r="227" spans="1:4" x14ac:dyDescent="0.45">
      <c r="A227" s="100">
        <v>29201</v>
      </c>
      <c r="B227" s="100" t="s">
        <v>525</v>
      </c>
      <c r="C227" s="100" t="s">
        <v>313</v>
      </c>
      <c r="D227" s="100" t="str">
        <f t="shared" si="3"/>
        <v>SIC code: 29201:  Bodies (coachwork) for motor vehicles (except caravans)</v>
      </c>
    </row>
    <row r="228" spans="1:4" x14ac:dyDescent="0.45">
      <c r="A228" s="100">
        <v>29202</v>
      </c>
      <c r="B228" s="100" t="s">
        <v>526</v>
      </c>
      <c r="C228" s="100" t="s">
        <v>314</v>
      </c>
      <c r="D228" s="100" t="str">
        <f t="shared" si="3"/>
        <v>SIC code: 29202:  Trailers and semi-trailers</v>
      </c>
    </row>
    <row r="229" spans="1:4" x14ac:dyDescent="0.45">
      <c r="A229" s="100">
        <v>29203</v>
      </c>
      <c r="B229" s="100" t="s">
        <v>527</v>
      </c>
      <c r="C229" s="100" t="s">
        <v>315</v>
      </c>
      <c r="D229" s="100" t="str">
        <f t="shared" si="3"/>
        <v>SIC code: 29203:  Caravans</v>
      </c>
    </row>
    <row r="230" spans="1:4" x14ac:dyDescent="0.45">
      <c r="A230" s="100">
        <v>29310</v>
      </c>
      <c r="B230" s="100" t="s">
        <v>528</v>
      </c>
      <c r="C230" s="100" t="s">
        <v>316</v>
      </c>
      <c r="D230" s="100" t="str">
        <f t="shared" si="3"/>
        <v>SIC code: 29310:  Electrical and electronic equipment for motor vehicles and their engines</v>
      </c>
    </row>
    <row r="231" spans="1:4" x14ac:dyDescent="0.45">
      <c r="A231" s="100">
        <v>29320</v>
      </c>
      <c r="B231" s="100" t="s">
        <v>529</v>
      </c>
      <c r="C231" s="100" t="s">
        <v>317</v>
      </c>
      <c r="D231" s="100" t="str">
        <f t="shared" si="3"/>
        <v>SIC code: 29320:  Other parts and accessories for motor vehicles</v>
      </c>
    </row>
    <row r="232" spans="1:4" x14ac:dyDescent="0.45">
      <c r="A232" s="100">
        <v>30110</v>
      </c>
      <c r="B232" s="100" t="s">
        <v>318</v>
      </c>
      <c r="C232" s="100" t="s">
        <v>318</v>
      </c>
      <c r="D232" s="100" t="str">
        <f t="shared" si="3"/>
        <v>SIC code: 30110:  Building of ships and floating structures</v>
      </c>
    </row>
    <row r="233" spans="1:4" x14ac:dyDescent="0.45">
      <c r="A233" s="100">
        <v>30120</v>
      </c>
      <c r="B233" s="100" t="s">
        <v>319</v>
      </c>
      <c r="C233" s="100" t="s">
        <v>319</v>
      </c>
      <c r="D233" s="100" t="str">
        <f t="shared" si="3"/>
        <v>SIC code: 30120:  Building of pleasure and sporting boats</v>
      </c>
    </row>
    <row r="234" spans="1:4" x14ac:dyDescent="0.45">
      <c r="A234" s="100">
        <v>30200</v>
      </c>
      <c r="B234" s="100" t="s">
        <v>530</v>
      </c>
      <c r="C234" s="100" t="s">
        <v>320</v>
      </c>
      <c r="D234" s="100" t="str">
        <f t="shared" si="3"/>
        <v>SIC code: 30200:  Railway locomotives and rolling stock</v>
      </c>
    </row>
    <row r="235" spans="1:4" x14ac:dyDescent="0.45">
      <c r="A235" s="100">
        <v>30300</v>
      </c>
      <c r="B235" s="100" t="s">
        <v>531</v>
      </c>
      <c r="C235" s="100" t="s">
        <v>321</v>
      </c>
      <c r="D235" s="100" t="str">
        <f t="shared" si="3"/>
        <v>SIC code: 30300:  Air and spacecraft and related machinery</v>
      </c>
    </row>
    <row r="236" spans="1:4" x14ac:dyDescent="0.45">
      <c r="A236" s="100">
        <v>30400</v>
      </c>
      <c r="B236" s="100" t="s">
        <v>532</v>
      </c>
      <c r="C236" s="100" t="s">
        <v>322</v>
      </c>
      <c r="D236" s="100" t="str">
        <f t="shared" si="3"/>
        <v>SIC code: 30400:  Military fighting vehicles</v>
      </c>
    </row>
    <row r="237" spans="1:4" x14ac:dyDescent="0.45">
      <c r="A237" s="100">
        <v>30910</v>
      </c>
      <c r="B237" s="100" t="s">
        <v>533</v>
      </c>
      <c r="C237" s="100" t="s">
        <v>323</v>
      </c>
      <c r="D237" s="100" t="str">
        <f t="shared" si="3"/>
        <v>SIC code: 30910:  Motorcycles</v>
      </c>
    </row>
    <row r="238" spans="1:4" x14ac:dyDescent="0.45">
      <c r="A238" s="100">
        <v>30920</v>
      </c>
      <c r="B238" s="100" t="s">
        <v>534</v>
      </c>
      <c r="C238" s="100" t="s">
        <v>324</v>
      </c>
      <c r="D238" s="100" t="str">
        <f t="shared" si="3"/>
        <v>SIC code: 30920:  Bicycles and invalid carriages</v>
      </c>
    </row>
    <row r="239" spans="1:4" x14ac:dyDescent="0.45">
      <c r="A239" s="100">
        <v>30990</v>
      </c>
      <c r="B239" s="100" t="s">
        <v>535</v>
      </c>
      <c r="C239" s="100" t="s">
        <v>325</v>
      </c>
      <c r="D239" s="100" t="str">
        <f t="shared" si="3"/>
        <v>SIC code: 30990:  Other transport equipment n.e.c.</v>
      </c>
    </row>
    <row r="240" spans="1:4" x14ac:dyDescent="0.45">
      <c r="A240" s="100">
        <v>31010</v>
      </c>
      <c r="B240" s="100" t="s">
        <v>536</v>
      </c>
      <c r="C240" s="100" t="s">
        <v>326</v>
      </c>
      <c r="D240" s="100" t="str">
        <f t="shared" si="3"/>
        <v>SIC code: 31010:  Office and shop furniture</v>
      </c>
    </row>
    <row r="241" spans="1:4" x14ac:dyDescent="0.45">
      <c r="A241" s="100">
        <v>31020</v>
      </c>
      <c r="B241" s="100" t="s">
        <v>537</v>
      </c>
      <c r="C241" s="100" t="s">
        <v>327</v>
      </c>
      <c r="D241" s="100" t="str">
        <f t="shared" si="3"/>
        <v>SIC code: 31020:  Kitchen furniture</v>
      </c>
    </row>
    <row r="242" spans="1:4" x14ac:dyDescent="0.45">
      <c r="A242" s="100">
        <v>31030</v>
      </c>
      <c r="B242" s="100" t="s">
        <v>538</v>
      </c>
      <c r="C242" s="100" t="s">
        <v>328</v>
      </c>
      <c r="D242" s="100" t="str">
        <f t="shared" si="3"/>
        <v>SIC code: 31030:  Mattresses</v>
      </c>
    </row>
    <row r="243" spans="1:4" x14ac:dyDescent="0.45">
      <c r="A243" s="100">
        <v>31090</v>
      </c>
      <c r="B243" s="100" t="s">
        <v>539</v>
      </c>
      <c r="C243" s="100" t="s">
        <v>329</v>
      </c>
      <c r="D243" s="100" t="str">
        <f t="shared" si="3"/>
        <v>SIC code: 31090:  Other furniture</v>
      </c>
    </row>
    <row r="244" spans="1:4" x14ac:dyDescent="0.45">
      <c r="A244" s="100">
        <v>32110</v>
      </c>
      <c r="B244" s="100" t="s">
        <v>330</v>
      </c>
      <c r="C244" s="100" t="s">
        <v>330</v>
      </c>
      <c r="D244" s="100" t="str">
        <f t="shared" si="3"/>
        <v>SIC code: 32110:  Striking of coins</v>
      </c>
    </row>
    <row r="245" spans="1:4" x14ac:dyDescent="0.45">
      <c r="A245" s="100">
        <v>32120</v>
      </c>
      <c r="B245" s="100" t="s">
        <v>540</v>
      </c>
      <c r="C245" s="100" t="s">
        <v>331</v>
      </c>
      <c r="D245" s="100" t="str">
        <f t="shared" si="3"/>
        <v>SIC code: 32120:  Jewellery and related articles</v>
      </c>
    </row>
    <row r="246" spans="1:4" x14ac:dyDescent="0.45">
      <c r="A246" s="100">
        <v>32130</v>
      </c>
      <c r="B246" s="100" t="s">
        <v>541</v>
      </c>
      <c r="C246" s="100" t="s">
        <v>332</v>
      </c>
      <c r="D246" s="100" t="str">
        <f t="shared" si="3"/>
        <v>SIC code: 32130:  Imitation jewellery and related articles</v>
      </c>
    </row>
    <row r="247" spans="1:4" x14ac:dyDescent="0.45">
      <c r="A247" s="100">
        <v>32200</v>
      </c>
      <c r="B247" s="100" t="s">
        <v>542</v>
      </c>
      <c r="C247" s="100" t="s">
        <v>333</v>
      </c>
      <c r="D247" s="100" t="str">
        <f t="shared" si="3"/>
        <v>SIC code: 32200:  Musical instruments</v>
      </c>
    </row>
    <row r="248" spans="1:4" x14ac:dyDescent="0.45">
      <c r="A248" s="100">
        <v>32300</v>
      </c>
      <c r="B248" s="100" t="s">
        <v>543</v>
      </c>
      <c r="C248" s="100" t="s">
        <v>334</v>
      </c>
      <c r="D248" s="100" t="str">
        <f t="shared" si="3"/>
        <v>SIC code: 32300:  Sports goods</v>
      </c>
    </row>
    <row r="249" spans="1:4" x14ac:dyDescent="0.45">
      <c r="A249" s="100">
        <v>32401</v>
      </c>
      <c r="B249" s="100" t="s">
        <v>544</v>
      </c>
      <c r="C249" s="100" t="s">
        <v>335</v>
      </c>
      <c r="D249" s="100" t="str">
        <f t="shared" si="3"/>
        <v>SIC code: 32401:  Professional and arcade games and toys</v>
      </c>
    </row>
    <row r="250" spans="1:4" x14ac:dyDescent="0.45">
      <c r="A250" s="100">
        <v>32409</v>
      </c>
      <c r="B250" s="100" t="s">
        <v>545</v>
      </c>
      <c r="C250" s="100" t="s">
        <v>336</v>
      </c>
      <c r="D250" s="100" t="str">
        <f t="shared" si="3"/>
        <v>SIC code: 32409:  Other games and toys, n.e.c.</v>
      </c>
    </row>
    <row r="251" spans="1:4" x14ac:dyDescent="0.45">
      <c r="A251" s="100">
        <v>32500</v>
      </c>
      <c r="B251" s="100" t="s">
        <v>546</v>
      </c>
      <c r="C251" s="100" t="s">
        <v>337</v>
      </c>
      <c r="D251" s="100" t="str">
        <f t="shared" si="3"/>
        <v>SIC code: 32500:  Medical and dental instruments and supplies</v>
      </c>
    </row>
    <row r="252" spans="1:4" x14ac:dyDescent="0.45">
      <c r="A252" s="100">
        <v>32910</v>
      </c>
      <c r="B252" s="100" t="s">
        <v>547</v>
      </c>
      <c r="C252" s="100" t="s">
        <v>338</v>
      </c>
      <c r="D252" s="100" t="str">
        <f t="shared" si="3"/>
        <v>SIC code: 32910:  Brooms and brushes</v>
      </c>
    </row>
    <row r="253" spans="1:4" x14ac:dyDescent="0.45">
      <c r="A253" s="100">
        <v>32990</v>
      </c>
      <c r="B253" s="100" t="s">
        <v>339</v>
      </c>
      <c r="C253" s="100" t="s">
        <v>339</v>
      </c>
      <c r="D253" s="100" t="str">
        <f t="shared" si="3"/>
        <v>SIC code: 32990:  Other manufacturing n.e.c.</v>
      </c>
    </row>
    <row r="254" spans="1:4" x14ac:dyDescent="0.45">
      <c r="A254" s="100">
        <v>33110</v>
      </c>
      <c r="B254" s="100" t="s">
        <v>340</v>
      </c>
      <c r="C254" s="100" t="s">
        <v>340</v>
      </c>
      <c r="D254" s="100" t="str">
        <f t="shared" si="3"/>
        <v>SIC code: 33110:  Repair of fabricated metal products</v>
      </c>
    </row>
    <row r="255" spans="1:4" x14ac:dyDescent="0.45">
      <c r="A255" s="100">
        <v>33120</v>
      </c>
      <c r="B255" s="100" t="s">
        <v>341</v>
      </c>
      <c r="C255" s="100" t="s">
        <v>341</v>
      </c>
      <c r="D255" s="100" t="str">
        <f t="shared" si="3"/>
        <v>SIC code: 33120:  Repair of machinery</v>
      </c>
    </row>
    <row r="256" spans="1:4" x14ac:dyDescent="0.45">
      <c r="A256" s="100">
        <v>33130</v>
      </c>
      <c r="B256" s="100" t="s">
        <v>342</v>
      </c>
      <c r="C256" s="100" t="s">
        <v>342</v>
      </c>
      <c r="D256" s="100" t="str">
        <f t="shared" si="3"/>
        <v>SIC code: 33130:  Repair of electronic and optical equipment</v>
      </c>
    </row>
    <row r="257" spans="1:4" x14ac:dyDescent="0.45">
      <c r="A257" s="100">
        <v>33140</v>
      </c>
      <c r="B257" s="100" t="s">
        <v>343</v>
      </c>
      <c r="C257" s="100" t="s">
        <v>343</v>
      </c>
      <c r="D257" s="100" t="str">
        <f t="shared" si="3"/>
        <v>SIC code: 33140:  Repair of electrical equipment</v>
      </c>
    </row>
    <row r="258" spans="1:4" x14ac:dyDescent="0.45">
      <c r="A258" s="100">
        <v>33150</v>
      </c>
      <c r="B258" s="100" t="s">
        <v>344</v>
      </c>
      <c r="C258" s="100" t="s">
        <v>344</v>
      </c>
      <c r="D258" s="100" t="str">
        <f t="shared" si="3"/>
        <v>SIC code: 33150:  Repair and maintenance of ships and boats</v>
      </c>
    </row>
    <row r="259" spans="1:4" x14ac:dyDescent="0.45">
      <c r="A259" s="100">
        <v>33160</v>
      </c>
      <c r="B259" s="100" t="s">
        <v>345</v>
      </c>
      <c r="C259" s="100" t="s">
        <v>345</v>
      </c>
      <c r="D259" s="100" t="str">
        <f t="shared" si="3"/>
        <v>SIC code: 33160:  Repair and maintenance of aircraft and spacecraft</v>
      </c>
    </row>
    <row r="260" spans="1:4" x14ac:dyDescent="0.45">
      <c r="A260" s="100">
        <v>33170</v>
      </c>
      <c r="B260" s="100" t="s">
        <v>346</v>
      </c>
      <c r="C260" s="100" t="s">
        <v>346</v>
      </c>
      <c r="D260" s="100" t="str">
        <f t="shared" si="3"/>
        <v>SIC code: 33170:  Repair and maintenance of other transport equipment n.e.c.</v>
      </c>
    </row>
    <row r="261" spans="1:4" x14ac:dyDescent="0.45">
      <c r="A261" s="100">
        <v>33190</v>
      </c>
      <c r="B261" s="100" t="s">
        <v>347</v>
      </c>
      <c r="C261" s="100" t="s">
        <v>347</v>
      </c>
      <c r="D261" s="100" t="str">
        <f t="shared" si="3"/>
        <v>SIC code: 33190:  Repair of other equipment</v>
      </c>
    </row>
    <row r="262" spans="1:4" x14ac:dyDescent="0.45">
      <c r="A262" s="100">
        <v>33200</v>
      </c>
      <c r="B262" s="100" t="s">
        <v>348</v>
      </c>
      <c r="C262" s="100" t="s">
        <v>348</v>
      </c>
      <c r="D262" s="100" t="str">
        <f t="shared" si="3"/>
        <v>SIC code: 33200:  Installation of industrial machinery and equipment</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4" tint="0.39997558519241921"/>
  </sheetPr>
  <dimension ref="A1:R371"/>
  <sheetViews>
    <sheetView workbookViewId="0"/>
  </sheetViews>
  <sheetFormatPr defaultColWidth="0" defaultRowHeight="14.25" zeroHeight="1" x14ac:dyDescent="0.45"/>
  <cols>
    <col min="1" max="1" width="9.1328125" style="100" customWidth="1"/>
    <col min="2" max="2" width="19.265625" style="122" customWidth="1"/>
    <col min="3" max="3" width="112.265625" style="100" customWidth="1"/>
    <col min="4" max="5" width="9.1328125" style="100" customWidth="1"/>
    <col min="6" max="18" width="0" style="100" hidden="1" customWidth="1"/>
    <col min="19" max="16384" width="9.1328125" style="100" hidden="1"/>
  </cols>
  <sheetData>
    <row r="1" spans="1:18" x14ac:dyDescent="0.45">
      <c r="A1" s="97"/>
      <c r="B1" s="98"/>
      <c r="C1" s="97"/>
      <c r="D1" s="97"/>
      <c r="E1" s="97"/>
      <c r="F1" s="97"/>
      <c r="G1" s="97"/>
      <c r="H1" s="97"/>
      <c r="I1" s="97"/>
      <c r="J1" s="97"/>
      <c r="K1" s="97"/>
      <c r="L1" s="97"/>
      <c r="M1" s="97"/>
      <c r="N1" s="97"/>
      <c r="O1" s="97"/>
      <c r="P1" s="97"/>
      <c r="Q1" s="97"/>
      <c r="R1" s="97"/>
    </row>
    <row r="2" spans="1:18" x14ac:dyDescent="0.45">
      <c r="A2" s="97"/>
      <c r="B2" s="98"/>
      <c r="C2" s="97"/>
      <c r="D2" s="97"/>
      <c r="E2" s="97"/>
      <c r="F2" s="97"/>
      <c r="G2" s="97"/>
      <c r="H2" s="97"/>
      <c r="I2" s="97"/>
      <c r="J2" s="97"/>
      <c r="K2" s="97"/>
      <c r="L2" s="97"/>
      <c r="M2" s="97"/>
      <c r="N2" s="97"/>
      <c r="O2" s="97"/>
      <c r="P2" s="97"/>
      <c r="Q2" s="97"/>
      <c r="R2" s="97"/>
    </row>
    <row r="3" spans="1:18" ht="22.5" customHeight="1" x14ac:dyDescent="0.45">
      <c r="A3" s="97"/>
      <c r="B3" s="118" t="s">
        <v>665</v>
      </c>
      <c r="C3" s="119" t="s">
        <v>666</v>
      </c>
      <c r="D3" s="97"/>
      <c r="E3" s="97"/>
      <c r="F3" s="97"/>
      <c r="G3" s="97"/>
      <c r="H3" s="97"/>
      <c r="I3" s="97"/>
      <c r="J3" s="97"/>
      <c r="K3" s="97"/>
      <c r="L3" s="97"/>
      <c r="M3" s="97"/>
      <c r="N3" s="97"/>
      <c r="O3" s="97"/>
      <c r="P3" s="97"/>
      <c r="Q3" s="97"/>
      <c r="R3" s="97"/>
    </row>
    <row r="4" spans="1:18" ht="38.25" customHeight="1" x14ac:dyDescent="0.45">
      <c r="A4" s="97"/>
      <c r="B4" s="120"/>
      <c r="C4" s="121"/>
      <c r="D4" s="97"/>
      <c r="E4" s="97"/>
      <c r="F4" s="97"/>
      <c r="G4" s="97"/>
      <c r="H4" s="97"/>
      <c r="I4" s="97"/>
      <c r="J4" s="97"/>
      <c r="K4" s="97"/>
      <c r="L4" s="97"/>
      <c r="M4" s="97"/>
      <c r="N4" s="97"/>
      <c r="O4" s="97"/>
      <c r="P4" s="97"/>
      <c r="Q4" s="97"/>
      <c r="R4" s="97"/>
    </row>
    <row r="5" spans="1:18" ht="38.25" customHeight="1" x14ac:dyDescent="0.45">
      <c r="A5" s="97"/>
      <c r="B5" s="120"/>
      <c r="C5" s="121"/>
      <c r="D5" s="97"/>
      <c r="E5" s="97"/>
      <c r="F5" s="97"/>
      <c r="G5" s="97"/>
      <c r="H5" s="97"/>
      <c r="I5" s="97"/>
      <c r="J5" s="97"/>
      <c r="K5" s="97"/>
      <c r="L5" s="97"/>
      <c r="M5" s="97"/>
      <c r="N5" s="97"/>
      <c r="O5" s="97"/>
      <c r="P5" s="97"/>
      <c r="Q5" s="97"/>
      <c r="R5" s="97"/>
    </row>
    <row r="6" spans="1:18" ht="38.25" customHeight="1" x14ac:dyDescent="0.45">
      <c r="A6" s="97"/>
      <c r="B6" s="120"/>
      <c r="C6" s="121"/>
      <c r="D6" s="97"/>
      <c r="E6" s="97"/>
      <c r="F6" s="97"/>
      <c r="G6" s="97"/>
      <c r="H6" s="97"/>
      <c r="I6" s="97"/>
      <c r="J6" s="97"/>
      <c r="K6" s="97"/>
      <c r="L6" s="97"/>
      <c r="M6" s="97"/>
      <c r="N6" s="97"/>
      <c r="O6" s="97"/>
      <c r="P6" s="97"/>
      <c r="Q6" s="97"/>
      <c r="R6" s="97"/>
    </row>
    <row r="7" spans="1:18" ht="38.25" customHeight="1" x14ac:dyDescent="0.45">
      <c r="A7" s="97"/>
      <c r="B7" s="120"/>
      <c r="C7" s="121"/>
      <c r="D7" s="97"/>
      <c r="E7" s="97"/>
      <c r="F7" s="97"/>
      <c r="G7" s="97"/>
      <c r="H7" s="97"/>
      <c r="I7" s="97"/>
      <c r="J7" s="97"/>
      <c r="K7" s="97"/>
      <c r="L7" s="97"/>
      <c r="M7" s="97"/>
      <c r="N7" s="97"/>
      <c r="O7" s="97"/>
      <c r="P7" s="97"/>
      <c r="Q7" s="97"/>
      <c r="R7" s="97"/>
    </row>
    <row r="8" spans="1:18" ht="38.25" customHeight="1" x14ac:dyDescent="0.45">
      <c r="A8" s="97"/>
      <c r="B8" s="120"/>
      <c r="C8" s="121"/>
      <c r="D8" s="97"/>
      <c r="E8" s="97"/>
      <c r="F8" s="97"/>
      <c r="G8" s="97"/>
      <c r="H8" s="97"/>
      <c r="I8" s="97"/>
      <c r="J8" s="97"/>
      <c r="K8" s="97"/>
      <c r="L8" s="97"/>
      <c r="M8" s="97"/>
      <c r="N8" s="97"/>
      <c r="O8" s="97"/>
      <c r="P8" s="97"/>
      <c r="Q8" s="97"/>
      <c r="R8" s="97"/>
    </row>
    <row r="9" spans="1:18" ht="38.25" customHeight="1" x14ac:dyDescent="0.45">
      <c r="A9" s="97"/>
      <c r="B9" s="120"/>
      <c r="C9" s="121"/>
      <c r="D9" s="97"/>
      <c r="E9" s="97"/>
      <c r="F9" s="97"/>
      <c r="G9" s="97"/>
      <c r="H9" s="97"/>
      <c r="I9" s="97"/>
      <c r="J9" s="97"/>
      <c r="K9" s="97"/>
      <c r="L9" s="97"/>
      <c r="M9" s="97"/>
      <c r="N9" s="97"/>
      <c r="O9" s="97"/>
      <c r="P9" s="97"/>
      <c r="Q9" s="97"/>
      <c r="R9" s="97"/>
    </row>
    <row r="10" spans="1:18" ht="38.25" customHeight="1" x14ac:dyDescent="0.45">
      <c r="A10" s="97"/>
      <c r="B10" s="120"/>
      <c r="C10" s="121"/>
      <c r="D10" s="97"/>
      <c r="E10" s="97"/>
      <c r="F10" s="97"/>
      <c r="G10" s="97"/>
      <c r="H10" s="97"/>
      <c r="I10" s="97"/>
      <c r="J10" s="97"/>
      <c r="K10" s="97"/>
      <c r="L10" s="97"/>
      <c r="M10" s="97"/>
      <c r="N10" s="97"/>
      <c r="O10" s="97"/>
      <c r="P10" s="97"/>
      <c r="Q10" s="97"/>
      <c r="R10" s="97"/>
    </row>
    <row r="11" spans="1:18" ht="38.25" customHeight="1" x14ac:dyDescent="0.45">
      <c r="A11" s="97"/>
      <c r="B11" s="120"/>
      <c r="C11" s="121"/>
      <c r="D11" s="97"/>
      <c r="E11" s="97"/>
      <c r="F11" s="97"/>
      <c r="G11" s="97"/>
      <c r="H11" s="97"/>
      <c r="I11" s="97"/>
      <c r="J11" s="97"/>
      <c r="K11" s="97"/>
      <c r="L11" s="97"/>
      <c r="M11" s="97"/>
      <c r="N11" s="97"/>
      <c r="O11" s="97"/>
      <c r="P11" s="97"/>
      <c r="Q11" s="97"/>
      <c r="R11" s="97"/>
    </row>
    <row r="12" spans="1:18" ht="38.25" customHeight="1" x14ac:dyDescent="0.45">
      <c r="A12" s="97"/>
      <c r="B12" s="120"/>
      <c r="C12" s="121"/>
      <c r="D12" s="97"/>
      <c r="E12" s="97"/>
      <c r="F12" s="97"/>
      <c r="G12" s="97"/>
      <c r="H12" s="97"/>
      <c r="I12" s="97"/>
      <c r="J12" s="97"/>
      <c r="K12" s="97"/>
      <c r="L12" s="97"/>
      <c r="M12" s="97"/>
      <c r="N12" s="97"/>
      <c r="O12" s="97"/>
      <c r="P12" s="97"/>
      <c r="Q12" s="97"/>
      <c r="R12" s="97"/>
    </row>
    <row r="13" spans="1:18" ht="38.25" customHeight="1" x14ac:dyDescent="0.45">
      <c r="A13" s="97"/>
      <c r="B13" s="120"/>
      <c r="C13" s="121"/>
      <c r="D13" s="97"/>
      <c r="E13" s="97"/>
      <c r="F13" s="97"/>
      <c r="G13" s="97"/>
      <c r="H13" s="97"/>
      <c r="I13" s="97"/>
      <c r="J13" s="97"/>
      <c r="K13" s="97"/>
      <c r="L13" s="97"/>
      <c r="M13" s="97"/>
      <c r="N13" s="97"/>
      <c r="O13" s="97"/>
      <c r="P13" s="97"/>
      <c r="Q13" s="97"/>
      <c r="R13" s="97"/>
    </row>
    <row r="14" spans="1:18" ht="38.25" customHeight="1" x14ac:dyDescent="0.45">
      <c r="A14" s="97"/>
      <c r="B14" s="120"/>
      <c r="C14" s="121"/>
      <c r="D14" s="97"/>
      <c r="E14" s="97"/>
      <c r="F14" s="97"/>
      <c r="G14" s="97"/>
      <c r="H14" s="97"/>
      <c r="I14" s="97"/>
      <c r="J14" s="97"/>
      <c r="K14" s="97"/>
      <c r="L14" s="97"/>
      <c r="M14" s="97"/>
      <c r="N14" s="97"/>
      <c r="O14" s="97"/>
      <c r="P14" s="97"/>
      <c r="Q14" s="97"/>
      <c r="R14" s="97"/>
    </row>
    <row r="15" spans="1:18" ht="38.25" customHeight="1" x14ac:dyDescent="0.45">
      <c r="A15" s="97"/>
      <c r="B15" s="120"/>
      <c r="C15" s="121"/>
      <c r="D15" s="97"/>
      <c r="E15" s="97"/>
      <c r="F15" s="97"/>
      <c r="G15" s="97"/>
      <c r="H15" s="97"/>
      <c r="I15" s="97"/>
      <c r="J15" s="97"/>
      <c r="K15" s="97"/>
      <c r="L15" s="97"/>
      <c r="M15" s="97"/>
      <c r="N15" s="97"/>
      <c r="O15" s="97"/>
      <c r="P15" s="97"/>
      <c r="Q15" s="97"/>
      <c r="R15" s="97"/>
    </row>
    <row r="16" spans="1:18" ht="38.25" customHeight="1" x14ac:dyDescent="0.45">
      <c r="A16" s="97"/>
      <c r="B16" s="120"/>
      <c r="C16" s="121"/>
      <c r="D16" s="97"/>
      <c r="E16" s="97"/>
      <c r="F16" s="97"/>
      <c r="G16" s="97"/>
      <c r="H16" s="97"/>
      <c r="I16" s="97"/>
      <c r="J16" s="97"/>
      <c r="K16" s="97"/>
      <c r="L16" s="97"/>
      <c r="M16" s="97"/>
      <c r="N16" s="97"/>
      <c r="O16" s="97"/>
      <c r="P16" s="97"/>
      <c r="Q16" s="97"/>
      <c r="R16" s="97"/>
    </row>
    <row r="17" spans="1:18" ht="38.25" customHeight="1" x14ac:dyDescent="0.45">
      <c r="A17" s="97"/>
      <c r="B17" s="120"/>
      <c r="C17" s="121"/>
      <c r="D17" s="97"/>
      <c r="E17" s="97"/>
      <c r="F17" s="97"/>
      <c r="G17" s="97"/>
      <c r="H17" s="97"/>
      <c r="I17" s="97"/>
      <c r="J17" s="97"/>
      <c r="K17" s="97"/>
      <c r="L17" s="97"/>
      <c r="M17" s="97"/>
      <c r="N17" s="97"/>
      <c r="O17" s="97"/>
      <c r="P17" s="97"/>
      <c r="Q17" s="97"/>
      <c r="R17" s="97"/>
    </row>
    <row r="18" spans="1:18" x14ac:dyDescent="0.45">
      <c r="A18" s="97"/>
      <c r="B18" s="98"/>
      <c r="C18" s="97"/>
      <c r="D18" s="97"/>
      <c r="E18" s="97"/>
      <c r="F18" s="97"/>
      <c r="G18" s="97"/>
      <c r="H18" s="97"/>
      <c r="I18" s="97"/>
      <c r="J18" s="97"/>
      <c r="K18" s="97"/>
      <c r="L18" s="97"/>
      <c r="M18" s="97"/>
      <c r="N18" s="97"/>
      <c r="O18" s="97"/>
      <c r="P18" s="97"/>
      <c r="Q18" s="97"/>
      <c r="R18" s="97"/>
    </row>
    <row r="19" spans="1:18" x14ac:dyDescent="0.45">
      <c r="A19" s="97"/>
      <c r="B19" s="98"/>
      <c r="C19" s="97"/>
      <c r="D19" s="97"/>
      <c r="E19" s="97"/>
      <c r="F19" s="97"/>
      <c r="G19" s="97"/>
      <c r="H19" s="97"/>
      <c r="I19" s="97"/>
      <c r="J19" s="97"/>
      <c r="K19" s="97"/>
      <c r="L19" s="97"/>
      <c r="M19" s="97"/>
      <c r="N19" s="97"/>
      <c r="O19" s="97"/>
      <c r="P19" s="97"/>
      <c r="Q19" s="97"/>
      <c r="R19" s="97"/>
    </row>
    <row r="20" spans="1:18" x14ac:dyDescent="0.45">
      <c r="A20" s="97"/>
      <c r="B20" s="98"/>
      <c r="C20" s="97"/>
      <c r="D20" s="97"/>
      <c r="E20" s="97"/>
      <c r="F20" s="97"/>
      <c r="G20" s="97"/>
      <c r="H20" s="97"/>
      <c r="I20" s="97"/>
      <c r="J20" s="97"/>
      <c r="K20" s="97"/>
      <c r="L20" s="97"/>
      <c r="M20" s="97"/>
      <c r="N20" s="97"/>
      <c r="O20" s="97"/>
      <c r="P20" s="97"/>
      <c r="Q20" s="97"/>
      <c r="R20" s="97"/>
    </row>
    <row r="21" spans="1:18" hidden="1" x14ac:dyDescent="0.45">
      <c r="A21" s="97"/>
      <c r="B21" s="98"/>
      <c r="C21" s="97"/>
      <c r="D21" s="97"/>
      <c r="E21" s="97"/>
      <c r="F21" s="97"/>
      <c r="G21" s="97"/>
      <c r="H21" s="97"/>
      <c r="I21" s="97"/>
      <c r="J21" s="97"/>
      <c r="K21" s="97"/>
      <c r="L21" s="97"/>
      <c r="M21" s="97"/>
      <c r="N21" s="97"/>
      <c r="O21" s="97"/>
      <c r="P21" s="97"/>
      <c r="Q21" s="97"/>
      <c r="R21" s="97"/>
    </row>
    <row r="22" spans="1:18" hidden="1" x14ac:dyDescent="0.45">
      <c r="A22" s="97"/>
      <c r="B22" s="98"/>
      <c r="C22" s="97"/>
      <c r="D22" s="97"/>
      <c r="E22" s="97"/>
      <c r="F22" s="97"/>
      <c r="G22" s="97"/>
      <c r="H22" s="97"/>
      <c r="I22" s="97"/>
      <c r="J22" s="97"/>
      <c r="K22" s="97"/>
      <c r="L22" s="97"/>
      <c r="M22" s="97"/>
      <c r="N22" s="97"/>
      <c r="O22" s="97"/>
      <c r="P22" s="97"/>
      <c r="Q22" s="97"/>
      <c r="R22" s="97"/>
    </row>
    <row r="23" spans="1:18" hidden="1" x14ac:dyDescent="0.45">
      <c r="A23" s="97"/>
      <c r="B23" s="98"/>
      <c r="C23" s="97"/>
      <c r="D23" s="97"/>
      <c r="E23" s="97"/>
      <c r="F23" s="97"/>
      <c r="G23" s="97"/>
      <c r="H23" s="97"/>
      <c r="I23" s="97"/>
      <c r="J23" s="97"/>
      <c r="K23" s="97"/>
      <c r="L23" s="97"/>
      <c r="M23" s="97"/>
      <c r="N23" s="97"/>
      <c r="O23" s="97"/>
      <c r="P23" s="97"/>
      <c r="Q23" s="97"/>
      <c r="R23" s="97"/>
    </row>
    <row r="24" spans="1:18" hidden="1" x14ac:dyDescent="0.45">
      <c r="A24" s="97"/>
      <c r="B24" s="98"/>
      <c r="C24" s="97"/>
      <c r="D24" s="97"/>
      <c r="E24" s="97"/>
      <c r="F24" s="97"/>
      <c r="G24" s="97"/>
      <c r="H24" s="97"/>
      <c r="I24" s="97"/>
      <c r="J24" s="97"/>
      <c r="K24" s="97"/>
      <c r="L24" s="97"/>
      <c r="M24" s="97"/>
      <c r="N24" s="97"/>
      <c r="O24" s="97"/>
      <c r="P24" s="97"/>
      <c r="Q24" s="97"/>
      <c r="R24" s="97"/>
    </row>
    <row r="25" spans="1:18" hidden="1" x14ac:dyDescent="0.45">
      <c r="A25" s="97"/>
      <c r="B25" s="98"/>
      <c r="C25" s="97"/>
      <c r="D25" s="97"/>
      <c r="E25" s="97"/>
      <c r="F25" s="97"/>
      <c r="G25" s="97"/>
      <c r="H25" s="97"/>
      <c r="I25" s="97"/>
      <c r="J25" s="97"/>
      <c r="K25" s="97"/>
      <c r="L25" s="97"/>
      <c r="M25" s="97"/>
      <c r="N25" s="97"/>
      <c r="O25" s="97"/>
      <c r="P25" s="97"/>
      <c r="Q25" s="97"/>
      <c r="R25" s="97"/>
    </row>
    <row r="26" spans="1:18" hidden="1" x14ac:dyDescent="0.45">
      <c r="A26" s="97"/>
      <c r="B26" s="98"/>
      <c r="C26" s="97"/>
      <c r="D26" s="97"/>
      <c r="E26" s="97"/>
      <c r="F26" s="97"/>
      <c r="G26" s="97"/>
      <c r="H26" s="97"/>
      <c r="I26" s="97"/>
      <c r="J26" s="97"/>
      <c r="K26" s="97"/>
      <c r="L26" s="97"/>
      <c r="M26" s="97"/>
      <c r="N26" s="97"/>
      <c r="O26" s="97"/>
      <c r="P26" s="97"/>
      <c r="Q26" s="97"/>
      <c r="R26" s="97"/>
    </row>
    <row r="27" spans="1:18" hidden="1" x14ac:dyDescent="0.45">
      <c r="A27" s="97"/>
      <c r="B27" s="98"/>
      <c r="C27" s="97"/>
      <c r="D27" s="97"/>
      <c r="E27" s="97"/>
      <c r="F27" s="97"/>
      <c r="G27" s="97"/>
      <c r="H27" s="97"/>
      <c r="I27" s="97"/>
      <c r="J27" s="97"/>
      <c r="K27" s="97"/>
      <c r="L27" s="97"/>
      <c r="M27" s="97"/>
      <c r="N27" s="97"/>
      <c r="O27" s="97"/>
      <c r="P27" s="97"/>
      <c r="Q27" s="97"/>
      <c r="R27" s="97"/>
    </row>
    <row r="28" spans="1:18" hidden="1" x14ac:dyDescent="0.45">
      <c r="A28" s="97"/>
      <c r="B28" s="98"/>
      <c r="C28" s="97"/>
      <c r="D28" s="97"/>
      <c r="E28" s="97"/>
      <c r="F28" s="97"/>
      <c r="G28" s="97"/>
      <c r="H28" s="97"/>
      <c r="I28" s="97"/>
      <c r="J28" s="97"/>
      <c r="K28" s="97"/>
      <c r="L28" s="97"/>
      <c r="M28" s="97"/>
      <c r="N28" s="97"/>
      <c r="O28" s="97"/>
      <c r="P28" s="97"/>
      <c r="Q28" s="97"/>
      <c r="R28" s="97"/>
    </row>
    <row r="29" spans="1:18" hidden="1" x14ac:dyDescent="0.45">
      <c r="A29" s="97"/>
      <c r="B29" s="98"/>
      <c r="C29" s="97"/>
      <c r="D29" s="97"/>
      <c r="E29" s="97"/>
      <c r="F29" s="97"/>
      <c r="G29" s="97"/>
      <c r="H29" s="97"/>
      <c r="I29" s="97"/>
      <c r="J29" s="97"/>
      <c r="K29" s="97"/>
      <c r="L29" s="97"/>
      <c r="M29" s="97"/>
      <c r="N29" s="97"/>
      <c r="O29" s="97"/>
      <c r="P29" s="97"/>
      <c r="Q29" s="97"/>
      <c r="R29" s="97"/>
    </row>
    <row r="30" spans="1:18" hidden="1" x14ac:dyDescent="0.45">
      <c r="A30" s="97"/>
      <c r="B30" s="98"/>
      <c r="C30" s="97"/>
      <c r="D30" s="97"/>
      <c r="E30" s="97"/>
      <c r="F30" s="97"/>
      <c r="G30" s="97"/>
      <c r="H30" s="97"/>
      <c r="I30" s="97"/>
      <c r="J30" s="97"/>
      <c r="K30" s="97"/>
      <c r="L30" s="97"/>
      <c r="M30" s="97"/>
      <c r="N30" s="97"/>
      <c r="O30" s="97"/>
      <c r="P30" s="97"/>
      <c r="Q30" s="97"/>
      <c r="R30" s="97"/>
    </row>
    <row r="31" spans="1:18" hidden="1" x14ac:dyDescent="0.45">
      <c r="A31" s="97"/>
      <c r="B31" s="98"/>
      <c r="C31" s="97"/>
      <c r="D31" s="97"/>
      <c r="E31" s="97"/>
      <c r="F31" s="97"/>
      <c r="G31" s="97"/>
      <c r="H31" s="97"/>
      <c r="I31" s="97"/>
      <c r="J31" s="97"/>
      <c r="K31" s="97"/>
      <c r="L31" s="97"/>
      <c r="M31" s="97"/>
      <c r="N31" s="97"/>
      <c r="O31" s="97"/>
      <c r="P31" s="97"/>
      <c r="Q31" s="97"/>
      <c r="R31" s="97"/>
    </row>
    <row r="32" spans="1:18" hidden="1" x14ac:dyDescent="0.45">
      <c r="A32" s="97"/>
      <c r="B32" s="98"/>
      <c r="C32" s="97"/>
      <c r="D32" s="97"/>
      <c r="E32" s="97"/>
      <c r="F32" s="97"/>
      <c r="G32" s="97"/>
      <c r="H32" s="97"/>
      <c r="I32" s="97"/>
      <c r="J32" s="97"/>
      <c r="K32" s="97"/>
      <c r="L32" s="97"/>
      <c r="M32" s="97"/>
      <c r="N32" s="97"/>
      <c r="O32" s="97"/>
      <c r="P32" s="97"/>
      <c r="Q32" s="97"/>
      <c r="R32" s="97"/>
    </row>
    <row r="33" spans="1:18" hidden="1" x14ac:dyDescent="0.45">
      <c r="A33" s="97"/>
      <c r="B33" s="98"/>
      <c r="C33" s="97"/>
      <c r="D33" s="97"/>
      <c r="E33" s="97"/>
      <c r="F33" s="97"/>
      <c r="G33" s="97"/>
      <c r="H33" s="97"/>
      <c r="I33" s="97"/>
      <c r="J33" s="97"/>
      <c r="K33" s="97"/>
      <c r="L33" s="97"/>
      <c r="M33" s="97"/>
      <c r="N33" s="97"/>
      <c r="O33" s="97"/>
      <c r="P33" s="97"/>
      <c r="Q33" s="97"/>
      <c r="R33" s="97"/>
    </row>
    <row r="34" spans="1:18" hidden="1" x14ac:dyDescent="0.45">
      <c r="A34" s="97"/>
      <c r="B34" s="98"/>
      <c r="C34" s="97"/>
      <c r="D34" s="97"/>
      <c r="E34" s="97"/>
      <c r="F34" s="97"/>
      <c r="G34" s="97"/>
      <c r="H34" s="97"/>
      <c r="I34" s="97"/>
      <c r="J34" s="97"/>
      <c r="K34" s="97"/>
      <c r="L34" s="97"/>
      <c r="M34" s="97"/>
      <c r="N34" s="97"/>
      <c r="O34" s="97"/>
      <c r="P34" s="97"/>
      <c r="Q34" s="97"/>
      <c r="R34" s="97"/>
    </row>
    <row r="35" spans="1:18" hidden="1" x14ac:dyDescent="0.45">
      <c r="A35" s="97"/>
      <c r="B35" s="98"/>
      <c r="C35" s="97"/>
      <c r="D35" s="97"/>
      <c r="E35" s="97"/>
      <c r="F35" s="97"/>
      <c r="G35" s="97"/>
      <c r="H35" s="97"/>
      <c r="I35" s="97"/>
      <c r="J35" s="97"/>
      <c r="K35" s="97"/>
      <c r="L35" s="97"/>
      <c r="M35" s="97"/>
      <c r="N35" s="97"/>
      <c r="O35" s="97"/>
      <c r="P35" s="97"/>
      <c r="Q35" s="97"/>
      <c r="R35" s="97"/>
    </row>
    <row r="36" spans="1:18" hidden="1" x14ac:dyDescent="0.45">
      <c r="A36" s="97"/>
      <c r="B36" s="98"/>
      <c r="C36" s="97"/>
      <c r="D36" s="97"/>
      <c r="E36" s="97"/>
      <c r="F36" s="97"/>
      <c r="G36" s="97"/>
      <c r="H36" s="97"/>
      <c r="I36" s="97"/>
      <c r="J36" s="97"/>
      <c r="K36" s="97"/>
      <c r="L36" s="97"/>
      <c r="M36" s="97"/>
      <c r="N36" s="97"/>
      <c r="O36" s="97"/>
      <c r="P36" s="97"/>
      <c r="Q36" s="97"/>
      <c r="R36" s="97"/>
    </row>
    <row r="37" spans="1:18" hidden="1" x14ac:dyDescent="0.45">
      <c r="A37" s="97"/>
      <c r="B37" s="98"/>
      <c r="C37" s="97"/>
      <c r="D37" s="97"/>
      <c r="E37" s="97"/>
      <c r="F37" s="97"/>
      <c r="G37" s="97"/>
      <c r="H37" s="97"/>
      <c r="I37" s="97"/>
      <c r="J37" s="97"/>
      <c r="K37" s="97"/>
      <c r="L37" s="97"/>
      <c r="M37" s="97"/>
      <c r="N37" s="97"/>
      <c r="O37" s="97"/>
      <c r="P37" s="97"/>
      <c r="Q37" s="97"/>
      <c r="R37" s="97"/>
    </row>
    <row r="38" spans="1:18" hidden="1" x14ac:dyDescent="0.45">
      <c r="A38" s="97"/>
      <c r="B38" s="98"/>
      <c r="C38" s="97"/>
      <c r="D38" s="97"/>
      <c r="E38" s="97"/>
      <c r="F38" s="97"/>
      <c r="G38" s="97"/>
      <c r="H38" s="97"/>
      <c r="I38" s="97"/>
      <c r="J38" s="97"/>
      <c r="K38" s="97"/>
      <c r="L38" s="97"/>
      <c r="M38" s="97"/>
      <c r="N38" s="97"/>
      <c r="O38" s="97"/>
      <c r="P38" s="97"/>
      <c r="Q38" s="97"/>
      <c r="R38" s="97"/>
    </row>
    <row r="39" spans="1:18" hidden="1" x14ac:dyDescent="0.45">
      <c r="A39" s="97"/>
      <c r="B39" s="98"/>
      <c r="C39" s="97"/>
      <c r="D39" s="97"/>
      <c r="E39" s="97"/>
      <c r="F39" s="97"/>
      <c r="G39" s="97"/>
      <c r="H39" s="97"/>
      <c r="I39" s="97"/>
      <c r="J39" s="97"/>
      <c r="K39" s="97"/>
      <c r="L39" s="97"/>
      <c r="M39" s="97"/>
      <c r="N39" s="97"/>
      <c r="O39" s="97"/>
      <c r="P39" s="97"/>
      <c r="Q39" s="97"/>
      <c r="R39" s="97"/>
    </row>
    <row r="40" spans="1:18" hidden="1" x14ac:dyDescent="0.45">
      <c r="A40" s="97"/>
      <c r="B40" s="98"/>
      <c r="C40" s="97"/>
      <c r="D40" s="97"/>
      <c r="E40" s="97"/>
      <c r="F40" s="97"/>
      <c r="G40" s="97"/>
      <c r="H40" s="97"/>
      <c r="I40" s="97"/>
      <c r="J40" s="97"/>
      <c r="K40" s="97"/>
      <c r="L40" s="97"/>
      <c r="M40" s="97"/>
      <c r="N40" s="97"/>
      <c r="O40" s="97"/>
      <c r="P40" s="97"/>
      <c r="Q40" s="97"/>
      <c r="R40" s="97"/>
    </row>
    <row r="41" spans="1:18" hidden="1" x14ac:dyDescent="0.45">
      <c r="A41" s="97"/>
      <c r="B41" s="98"/>
      <c r="C41" s="97"/>
      <c r="D41" s="97"/>
      <c r="E41" s="97"/>
      <c r="F41" s="97"/>
      <c r="G41" s="97"/>
      <c r="H41" s="97"/>
      <c r="I41" s="97"/>
      <c r="J41" s="97"/>
      <c r="K41" s="97"/>
      <c r="L41" s="97"/>
      <c r="M41" s="97"/>
      <c r="N41" s="97"/>
      <c r="O41" s="97"/>
      <c r="P41" s="97"/>
      <c r="Q41" s="97"/>
      <c r="R41" s="97"/>
    </row>
    <row r="42" spans="1:18" hidden="1" x14ac:dyDescent="0.45">
      <c r="A42" s="97"/>
      <c r="B42" s="98"/>
      <c r="C42" s="97"/>
      <c r="D42" s="97"/>
      <c r="E42" s="97"/>
      <c r="F42" s="97"/>
      <c r="G42" s="97"/>
      <c r="H42" s="97"/>
      <c r="I42" s="97"/>
      <c r="J42" s="97"/>
      <c r="K42" s="97"/>
      <c r="L42" s="97"/>
      <c r="M42" s="97"/>
      <c r="N42" s="97"/>
      <c r="O42" s="97"/>
      <c r="P42" s="97"/>
      <c r="Q42" s="97"/>
      <c r="R42" s="97"/>
    </row>
    <row r="43" spans="1:18" hidden="1" x14ac:dyDescent="0.45">
      <c r="A43" s="97"/>
      <c r="B43" s="98"/>
      <c r="C43" s="97"/>
      <c r="D43" s="97"/>
      <c r="E43" s="97"/>
      <c r="F43" s="97"/>
      <c r="G43" s="97"/>
      <c r="H43" s="97"/>
      <c r="I43" s="97"/>
      <c r="J43" s="97"/>
      <c r="K43" s="97"/>
      <c r="L43" s="97"/>
      <c r="M43" s="97"/>
      <c r="N43" s="97"/>
      <c r="O43" s="97"/>
      <c r="P43" s="97"/>
      <c r="Q43" s="97"/>
      <c r="R43" s="97"/>
    </row>
    <row r="44" spans="1:18" hidden="1" x14ac:dyDescent="0.45">
      <c r="A44" s="97"/>
      <c r="B44" s="98"/>
      <c r="C44" s="97"/>
      <c r="D44" s="97"/>
      <c r="E44" s="97"/>
      <c r="F44" s="97"/>
      <c r="G44" s="97"/>
      <c r="H44" s="97"/>
      <c r="I44" s="97"/>
      <c r="J44" s="97"/>
      <c r="K44" s="97"/>
      <c r="L44" s="97"/>
      <c r="M44" s="97"/>
      <c r="N44" s="97"/>
      <c r="O44" s="97"/>
      <c r="P44" s="97"/>
      <c r="Q44" s="97"/>
      <c r="R44" s="97"/>
    </row>
    <row r="45" spans="1:18" hidden="1" x14ac:dyDescent="0.45">
      <c r="A45" s="97"/>
      <c r="B45" s="98"/>
      <c r="C45" s="97"/>
      <c r="D45" s="97"/>
      <c r="E45" s="97"/>
      <c r="F45" s="97"/>
      <c r="G45" s="97"/>
      <c r="H45" s="97"/>
      <c r="I45" s="97"/>
      <c r="J45" s="97"/>
      <c r="K45" s="97"/>
      <c r="L45" s="97"/>
      <c r="M45" s="97"/>
      <c r="N45" s="97"/>
      <c r="O45" s="97"/>
      <c r="P45" s="97"/>
      <c r="Q45" s="97"/>
      <c r="R45" s="97"/>
    </row>
    <row r="46" spans="1:18" hidden="1" x14ac:dyDescent="0.45">
      <c r="A46" s="97"/>
      <c r="B46" s="98"/>
      <c r="C46" s="97"/>
      <c r="D46" s="97"/>
      <c r="E46" s="97"/>
      <c r="F46" s="97"/>
      <c r="G46" s="97"/>
      <c r="H46" s="97"/>
      <c r="I46" s="97"/>
      <c r="J46" s="97"/>
      <c r="K46" s="97"/>
      <c r="L46" s="97"/>
      <c r="M46" s="97"/>
      <c r="N46" s="97"/>
      <c r="O46" s="97"/>
      <c r="P46" s="97"/>
      <c r="Q46" s="97"/>
      <c r="R46" s="97"/>
    </row>
    <row r="47" spans="1:18" hidden="1" x14ac:dyDescent="0.45">
      <c r="A47" s="97"/>
      <c r="B47" s="98"/>
      <c r="C47" s="97"/>
      <c r="D47" s="97"/>
      <c r="E47" s="97"/>
      <c r="F47" s="97"/>
      <c r="G47" s="97"/>
      <c r="H47" s="97"/>
      <c r="I47" s="97"/>
      <c r="J47" s="97"/>
      <c r="K47" s="97"/>
      <c r="L47" s="97"/>
      <c r="M47" s="97"/>
      <c r="N47" s="97"/>
      <c r="O47" s="97"/>
      <c r="P47" s="97"/>
      <c r="Q47" s="97"/>
      <c r="R47" s="97"/>
    </row>
    <row r="48" spans="1:18" hidden="1" x14ac:dyDescent="0.45">
      <c r="A48" s="97"/>
      <c r="B48" s="98"/>
      <c r="C48" s="97"/>
      <c r="D48" s="97"/>
      <c r="E48" s="97"/>
      <c r="F48" s="97"/>
      <c r="G48" s="97"/>
      <c r="H48" s="97"/>
      <c r="I48" s="97"/>
      <c r="J48" s="97"/>
      <c r="K48" s="97"/>
      <c r="L48" s="97"/>
      <c r="M48" s="97"/>
      <c r="N48" s="97"/>
      <c r="O48" s="97"/>
      <c r="P48" s="97"/>
      <c r="Q48" s="97"/>
      <c r="R48" s="97"/>
    </row>
    <row r="49" spans="1:18" hidden="1" x14ac:dyDescent="0.45">
      <c r="A49" s="97"/>
      <c r="B49" s="98"/>
      <c r="C49" s="97"/>
      <c r="D49" s="97"/>
      <c r="E49" s="97"/>
      <c r="F49" s="97"/>
      <c r="G49" s="97"/>
      <c r="H49" s="97"/>
      <c r="I49" s="97"/>
      <c r="J49" s="97"/>
      <c r="K49" s="97"/>
      <c r="L49" s="97"/>
      <c r="M49" s="97"/>
      <c r="N49" s="97"/>
      <c r="O49" s="97"/>
      <c r="P49" s="97"/>
      <c r="Q49" s="97"/>
      <c r="R49" s="97"/>
    </row>
    <row r="50" spans="1:18" hidden="1" x14ac:dyDescent="0.45">
      <c r="A50" s="97"/>
      <c r="B50" s="98"/>
      <c r="C50" s="97"/>
      <c r="D50" s="97"/>
      <c r="E50" s="97"/>
      <c r="F50" s="97"/>
      <c r="G50" s="97"/>
      <c r="H50" s="97"/>
      <c r="I50" s="97"/>
      <c r="J50" s="97"/>
      <c r="K50" s="97"/>
      <c r="L50" s="97"/>
      <c r="M50" s="97"/>
      <c r="N50" s="97"/>
      <c r="O50" s="97"/>
      <c r="P50" s="97"/>
      <c r="Q50" s="97"/>
      <c r="R50" s="97"/>
    </row>
    <row r="51" spans="1:18" hidden="1" x14ac:dyDescent="0.45">
      <c r="A51" s="97"/>
      <c r="B51" s="98"/>
      <c r="C51" s="97"/>
      <c r="D51" s="97"/>
      <c r="E51" s="97"/>
      <c r="F51" s="97"/>
      <c r="G51" s="97"/>
      <c r="H51" s="97"/>
      <c r="I51" s="97"/>
      <c r="J51" s="97"/>
      <c r="K51" s="97"/>
      <c r="L51" s="97"/>
      <c r="M51" s="97"/>
      <c r="N51" s="97"/>
      <c r="O51" s="97"/>
      <c r="P51" s="97"/>
      <c r="Q51" s="97"/>
      <c r="R51" s="97"/>
    </row>
    <row r="52" spans="1:18" hidden="1" x14ac:dyDescent="0.45">
      <c r="A52" s="97"/>
      <c r="B52" s="98"/>
      <c r="C52" s="97"/>
      <c r="D52" s="97"/>
      <c r="E52" s="97"/>
      <c r="F52" s="97"/>
      <c r="G52" s="97"/>
      <c r="H52" s="97"/>
      <c r="I52" s="97"/>
      <c r="J52" s="97"/>
      <c r="K52" s="97"/>
      <c r="L52" s="97"/>
      <c r="M52" s="97"/>
      <c r="N52" s="97"/>
      <c r="O52" s="97"/>
      <c r="P52" s="97"/>
      <c r="Q52" s="97"/>
      <c r="R52" s="97"/>
    </row>
    <row r="53" spans="1:18" hidden="1" x14ac:dyDescent="0.45">
      <c r="A53" s="97"/>
      <c r="B53" s="98"/>
      <c r="C53" s="97"/>
      <c r="D53" s="97"/>
      <c r="E53" s="97"/>
      <c r="F53" s="97"/>
      <c r="G53" s="97"/>
      <c r="H53" s="97"/>
      <c r="I53" s="97"/>
      <c r="J53" s="97"/>
      <c r="K53" s="97"/>
      <c r="L53" s="97"/>
      <c r="M53" s="97"/>
      <c r="N53" s="97"/>
      <c r="O53" s="97"/>
      <c r="P53" s="97"/>
      <c r="Q53" s="97"/>
      <c r="R53" s="97"/>
    </row>
    <row r="54" spans="1:18" hidden="1" x14ac:dyDescent="0.45">
      <c r="A54" s="97"/>
      <c r="B54" s="98"/>
      <c r="C54" s="97"/>
      <c r="D54" s="97"/>
      <c r="E54" s="97"/>
      <c r="F54" s="97"/>
      <c r="G54" s="97"/>
      <c r="H54" s="97"/>
      <c r="I54" s="97"/>
      <c r="J54" s="97"/>
      <c r="K54" s="97"/>
      <c r="L54" s="97"/>
      <c r="M54" s="97"/>
      <c r="N54" s="97"/>
      <c r="O54" s="97"/>
      <c r="P54" s="97"/>
      <c r="Q54" s="97"/>
      <c r="R54" s="97"/>
    </row>
    <row r="55" spans="1:18" hidden="1" x14ac:dyDescent="0.45">
      <c r="A55" s="97"/>
      <c r="B55" s="98"/>
      <c r="C55" s="97"/>
      <c r="D55" s="97"/>
      <c r="E55" s="97"/>
      <c r="F55" s="97"/>
      <c r="G55" s="97"/>
      <c r="H55" s="97"/>
      <c r="I55" s="97"/>
      <c r="J55" s="97"/>
      <c r="K55" s="97"/>
      <c r="L55" s="97"/>
      <c r="M55" s="97"/>
      <c r="N55" s="97"/>
      <c r="O55" s="97"/>
      <c r="P55" s="97"/>
      <c r="Q55" s="97"/>
      <c r="R55" s="97"/>
    </row>
    <row r="56" spans="1:18" hidden="1" x14ac:dyDescent="0.45">
      <c r="A56" s="97"/>
      <c r="B56" s="98"/>
      <c r="C56" s="97"/>
      <c r="D56" s="97"/>
      <c r="E56" s="97"/>
      <c r="F56" s="97"/>
      <c r="G56" s="97"/>
      <c r="H56" s="97"/>
      <c r="I56" s="97"/>
      <c r="J56" s="97"/>
      <c r="K56" s="97"/>
      <c r="L56" s="97"/>
      <c r="M56" s="97"/>
      <c r="N56" s="97"/>
      <c r="O56" s="97"/>
      <c r="P56" s="97"/>
      <c r="Q56" s="97"/>
      <c r="R56" s="97"/>
    </row>
    <row r="57" spans="1:18" hidden="1" x14ac:dyDescent="0.45">
      <c r="A57" s="97"/>
      <c r="B57" s="98"/>
      <c r="C57" s="97"/>
      <c r="D57" s="97"/>
      <c r="E57" s="97"/>
      <c r="F57" s="97"/>
      <c r="G57" s="97"/>
      <c r="H57" s="97"/>
      <c r="I57" s="97"/>
      <c r="J57" s="97"/>
      <c r="K57" s="97"/>
      <c r="L57" s="97"/>
      <c r="M57" s="97"/>
      <c r="N57" s="97"/>
      <c r="O57" s="97"/>
      <c r="P57" s="97"/>
      <c r="Q57" s="97"/>
      <c r="R57" s="97"/>
    </row>
    <row r="58" spans="1:18" hidden="1" x14ac:dyDescent="0.45">
      <c r="A58" s="97"/>
      <c r="B58" s="98"/>
      <c r="C58" s="97"/>
      <c r="D58" s="97"/>
      <c r="E58" s="97"/>
      <c r="F58" s="97"/>
      <c r="G58" s="97"/>
      <c r="H58" s="97"/>
      <c r="I58" s="97"/>
      <c r="J58" s="97"/>
      <c r="K58" s="97"/>
      <c r="L58" s="97"/>
      <c r="M58" s="97"/>
      <c r="N58" s="97"/>
      <c r="O58" s="97"/>
      <c r="P58" s="97"/>
      <c r="Q58" s="97"/>
      <c r="R58" s="97"/>
    </row>
    <row r="59" spans="1:18" hidden="1" x14ac:dyDescent="0.45">
      <c r="A59" s="97"/>
      <c r="B59" s="98"/>
      <c r="C59" s="97"/>
      <c r="D59" s="97"/>
      <c r="E59" s="97"/>
      <c r="F59" s="97"/>
      <c r="G59" s="97"/>
      <c r="H59" s="97"/>
      <c r="I59" s="97"/>
      <c r="J59" s="97"/>
      <c r="K59" s="97"/>
      <c r="L59" s="97"/>
      <c r="M59" s="97"/>
      <c r="N59" s="97"/>
      <c r="O59" s="97"/>
      <c r="P59" s="97"/>
      <c r="Q59" s="97"/>
      <c r="R59" s="97"/>
    </row>
    <row r="60" spans="1:18" hidden="1" x14ac:dyDescent="0.45">
      <c r="A60" s="97"/>
      <c r="B60" s="98"/>
      <c r="C60" s="97"/>
      <c r="D60" s="97"/>
      <c r="E60" s="97"/>
      <c r="F60" s="97"/>
      <c r="G60" s="97"/>
      <c r="H60" s="97"/>
      <c r="I60" s="97"/>
      <c r="J60" s="97"/>
      <c r="K60" s="97"/>
      <c r="L60" s="97"/>
      <c r="M60" s="97"/>
      <c r="N60" s="97"/>
      <c r="O60" s="97"/>
      <c r="P60" s="97"/>
      <c r="Q60" s="97"/>
      <c r="R60" s="97"/>
    </row>
    <row r="61" spans="1:18" hidden="1" x14ac:dyDescent="0.45">
      <c r="A61" s="97"/>
      <c r="B61" s="98"/>
      <c r="C61" s="97"/>
      <c r="D61" s="97"/>
      <c r="E61" s="97"/>
      <c r="F61" s="97"/>
      <c r="G61" s="97"/>
      <c r="H61" s="97"/>
      <c r="I61" s="97"/>
      <c r="J61" s="97"/>
      <c r="K61" s="97"/>
      <c r="L61" s="97"/>
      <c r="M61" s="97"/>
      <c r="N61" s="97"/>
      <c r="O61" s="97"/>
      <c r="P61" s="97"/>
      <c r="Q61" s="97"/>
      <c r="R61" s="97"/>
    </row>
    <row r="62" spans="1:18" hidden="1" x14ac:dyDescent="0.45">
      <c r="A62" s="97"/>
      <c r="B62" s="98"/>
      <c r="C62" s="97"/>
      <c r="D62" s="97"/>
      <c r="E62" s="97"/>
      <c r="F62" s="97"/>
      <c r="G62" s="97"/>
      <c r="H62" s="97"/>
      <c r="I62" s="97"/>
      <c r="J62" s="97"/>
      <c r="K62" s="97"/>
      <c r="L62" s="97"/>
      <c r="M62" s="97"/>
      <c r="N62" s="97"/>
      <c r="O62" s="97"/>
      <c r="P62" s="97"/>
      <c r="Q62" s="97"/>
      <c r="R62" s="97"/>
    </row>
    <row r="63" spans="1:18" hidden="1" x14ac:dyDescent="0.45">
      <c r="A63" s="97"/>
      <c r="B63" s="98"/>
      <c r="C63" s="97"/>
      <c r="D63" s="97"/>
      <c r="E63" s="97"/>
      <c r="F63" s="97"/>
      <c r="G63" s="97"/>
      <c r="H63" s="97"/>
      <c r="I63" s="97"/>
      <c r="J63" s="97"/>
      <c r="K63" s="97"/>
      <c r="L63" s="97"/>
      <c r="M63" s="97"/>
      <c r="N63" s="97"/>
      <c r="O63" s="97"/>
      <c r="P63" s="97"/>
      <c r="Q63" s="97"/>
      <c r="R63" s="97"/>
    </row>
    <row r="64" spans="1:18" hidden="1" x14ac:dyDescent="0.45">
      <c r="A64" s="97"/>
      <c r="B64" s="98"/>
      <c r="C64" s="97"/>
      <c r="D64" s="97"/>
      <c r="E64" s="97"/>
      <c r="F64" s="97"/>
      <c r="G64" s="97"/>
      <c r="H64" s="97"/>
      <c r="I64" s="97"/>
      <c r="J64" s="97"/>
      <c r="K64" s="97"/>
      <c r="L64" s="97"/>
      <c r="M64" s="97"/>
      <c r="N64" s="97"/>
      <c r="O64" s="97"/>
      <c r="P64" s="97"/>
      <c r="Q64" s="97"/>
      <c r="R64" s="97"/>
    </row>
    <row r="65" spans="1:18" hidden="1" x14ac:dyDescent="0.45">
      <c r="A65" s="97"/>
      <c r="B65" s="98"/>
      <c r="C65" s="97"/>
      <c r="D65" s="97"/>
      <c r="E65" s="97"/>
      <c r="F65" s="97"/>
      <c r="G65" s="97"/>
      <c r="H65" s="97"/>
      <c r="I65" s="97"/>
      <c r="J65" s="97"/>
      <c r="K65" s="97"/>
      <c r="L65" s="97"/>
      <c r="M65" s="97"/>
      <c r="N65" s="97"/>
      <c r="O65" s="97"/>
      <c r="P65" s="97"/>
      <c r="Q65" s="97"/>
      <c r="R65" s="97"/>
    </row>
    <row r="66" spans="1:18" hidden="1" x14ac:dyDescent="0.45">
      <c r="A66" s="97"/>
      <c r="B66" s="98"/>
      <c r="C66" s="97"/>
      <c r="D66" s="97"/>
      <c r="E66" s="97"/>
      <c r="F66" s="97"/>
      <c r="G66" s="97"/>
      <c r="H66" s="97"/>
      <c r="I66" s="97"/>
      <c r="J66" s="97"/>
      <c r="K66" s="97"/>
      <c r="L66" s="97"/>
      <c r="M66" s="97"/>
      <c r="N66" s="97"/>
      <c r="O66" s="97"/>
      <c r="P66" s="97"/>
      <c r="Q66" s="97"/>
      <c r="R66" s="97"/>
    </row>
    <row r="67" spans="1:18" hidden="1" x14ac:dyDescent="0.45">
      <c r="A67" s="97"/>
      <c r="B67" s="98"/>
      <c r="C67" s="97"/>
      <c r="D67" s="97"/>
      <c r="E67" s="97"/>
      <c r="F67" s="97"/>
      <c r="G67" s="97"/>
      <c r="H67" s="97"/>
      <c r="I67" s="97"/>
      <c r="J67" s="97"/>
      <c r="K67" s="97"/>
      <c r="L67" s="97"/>
      <c r="M67" s="97"/>
      <c r="N67" s="97"/>
      <c r="O67" s="97"/>
      <c r="P67" s="97"/>
      <c r="Q67" s="97"/>
      <c r="R67" s="97"/>
    </row>
    <row r="68" spans="1:18" hidden="1" x14ac:dyDescent="0.45">
      <c r="A68" s="97"/>
      <c r="B68" s="98"/>
      <c r="C68" s="97"/>
      <c r="D68" s="97"/>
      <c r="E68" s="97"/>
      <c r="F68" s="97"/>
      <c r="G68" s="97"/>
      <c r="H68" s="97"/>
      <c r="I68" s="97"/>
      <c r="J68" s="97"/>
      <c r="K68" s="97"/>
      <c r="L68" s="97"/>
      <c r="M68" s="97"/>
      <c r="N68" s="97"/>
      <c r="O68" s="97"/>
      <c r="P68" s="97"/>
      <c r="Q68" s="97"/>
      <c r="R68" s="97"/>
    </row>
    <row r="69" spans="1:18" hidden="1" x14ac:dyDescent="0.45">
      <c r="A69" s="97"/>
      <c r="B69" s="98"/>
      <c r="C69" s="97"/>
      <c r="D69" s="97"/>
      <c r="E69" s="97"/>
      <c r="F69" s="97"/>
      <c r="G69" s="97"/>
      <c r="H69" s="97"/>
      <c r="I69" s="97"/>
      <c r="J69" s="97"/>
      <c r="K69" s="97"/>
      <c r="L69" s="97"/>
      <c r="M69" s="97"/>
      <c r="N69" s="97"/>
      <c r="O69" s="97"/>
      <c r="P69" s="97"/>
      <c r="Q69" s="97"/>
      <c r="R69" s="97"/>
    </row>
    <row r="70" spans="1:18" hidden="1" x14ac:dyDescent="0.45">
      <c r="A70" s="97"/>
      <c r="B70" s="98"/>
      <c r="C70" s="97"/>
      <c r="D70" s="97"/>
      <c r="E70" s="97"/>
      <c r="F70" s="97"/>
      <c r="G70" s="97"/>
      <c r="H70" s="97"/>
      <c r="I70" s="97"/>
      <c r="J70" s="97"/>
      <c r="K70" s="97"/>
      <c r="L70" s="97"/>
      <c r="M70" s="97"/>
      <c r="N70" s="97"/>
      <c r="O70" s="97"/>
      <c r="P70" s="97"/>
      <c r="Q70" s="97"/>
      <c r="R70" s="97"/>
    </row>
    <row r="71" spans="1:18" hidden="1" x14ac:dyDescent="0.45">
      <c r="A71" s="97"/>
      <c r="B71" s="98"/>
      <c r="C71" s="97"/>
      <c r="D71" s="97"/>
      <c r="E71" s="97"/>
      <c r="F71" s="97"/>
      <c r="G71" s="97"/>
      <c r="H71" s="97"/>
      <c r="I71" s="97"/>
      <c r="J71" s="97"/>
      <c r="K71" s="97"/>
      <c r="L71" s="97"/>
      <c r="M71" s="97"/>
      <c r="N71" s="97"/>
      <c r="O71" s="97"/>
      <c r="P71" s="97"/>
      <c r="Q71" s="97"/>
      <c r="R71" s="97"/>
    </row>
    <row r="72" spans="1:18" hidden="1" x14ac:dyDescent="0.45">
      <c r="A72" s="97"/>
      <c r="B72" s="98"/>
      <c r="C72" s="97"/>
      <c r="D72" s="97"/>
      <c r="E72" s="97"/>
      <c r="F72" s="97"/>
      <c r="G72" s="97"/>
      <c r="H72" s="97"/>
      <c r="I72" s="97"/>
      <c r="J72" s="97"/>
      <c r="K72" s="97"/>
      <c r="L72" s="97"/>
      <c r="M72" s="97"/>
      <c r="N72" s="97"/>
      <c r="O72" s="97"/>
      <c r="P72" s="97"/>
      <c r="Q72" s="97"/>
      <c r="R72" s="97"/>
    </row>
    <row r="73" spans="1:18" hidden="1" x14ac:dyDescent="0.45">
      <c r="A73" s="97"/>
      <c r="B73" s="98"/>
      <c r="C73" s="97"/>
      <c r="D73" s="97"/>
      <c r="E73" s="97"/>
      <c r="F73" s="97"/>
      <c r="G73" s="97"/>
      <c r="H73" s="97"/>
      <c r="I73" s="97"/>
      <c r="J73" s="97"/>
      <c r="K73" s="97"/>
      <c r="L73" s="97"/>
      <c r="M73" s="97"/>
      <c r="N73" s="97"/>
      <c r="O73" s="97"/>
      <c r="P73" s="97"/>
      <c r="Q73" s="97"/>
      <c r="R73" s="97"/>
    </row>
    <row r="74" spans="1:18" hidden="1" x14ac:dyDescent="0.45">
      <c r="A74" s="97"/>
      <c r="B74" s="98"/>
      <c r="C74" s="97"/>
      <c r="D74" s="97"/>
      <c r="E74" s="97"/>
      <c r="F74" s="97"/>
      <c r="G74" s="97"/>
      <c r="H74" s="97"/>
      <c r="I74" s="97"/>
      <c r="J74" s="97"/>
      <c r="K74" s="97"/>
      <c r="L74" s="97"/>
      <c r="M74" s="97"/>
      <c r="N74" s="97"/>
      <c r="O74" s="97"/>
      <c r="P74" s="97"/>
      <c r="Q74" s="97"/>
      <c r="R74" s="97"/>
    </row>
    <row r="75" spans="1:18" hidden="1" x14ac:dyDescent="0.45">
      <c r="A75" s="97"/>
      <c r="B75" s="98"/>
      <c r="C75" s="97"/>
      <c r="D75" s="97"/>
      <c r="E75" s="97"/>
      <c r="F75" s="97"/>
      <c r="G75" s="97"/>
      <c r="H75" s="97"/>
      <c r="I75" s="97"/>
      <c r="J75" s="97"/>
      <c r="K75" s="97"/>
      <c r="L75" s="97"/>
      <c r="M75" s="97"/>
      <c r="N75" s="97"/>
      <c r="O75" s="97"/>
      <c r="P75" s="97"/>
      <c r="Q75" s="97"/>
      <c r="R75" s="97"/>
    </row>
    <row r="76" spans="1:18" hidden="1" x14ac:dyDescent="0.45">
      <c r="A76" s="97"/>
      <c r="B76" s="98"/>
      <c r="C76" s="97"/>
      <c r="D76" s="97"/>
      <c r="E76" s="97"/>
      <c r="F76" s="97"/>
      <c r="G76" s="97"/>
      <c r="H76" s="97"/>
      <c r="I76" s="97"/>
      <c r="J76" s="97"/>
      <c r="K76" s="97"/>
      <c r="L76" s="97"/>
      <c r="M76" s="97"/>
      <c r="N76" s="97"/>
      <c r="O76" s="97"/>
      <c r="P76" s="97"/>
      <c r="Q76" s="97"/>
      <c r="R76" s="97"/>
    </row>
    <row r="77" spans="1:18" hidden="1" x14ac:dyDescent="0.45">
      <c r="A77" s="97"/>
      <c r="B77" s="98"/>
      <c r="C77" s="97"/>
      <c r="D77" s="97"/>
      <c r="E77" s="97"/>
      <c r="F77" s="97"/>
      <c r="G77" s="97"/>
      <c r="H77" s="97"/>
      <c r="I77" s="97"/>
      <c r="J77" s="97"/>
      <c r="K77" s="97"/>
      <c r="L77" s="97"/>
      <c r="M77" s="97"/>
      <c r="N77" s="97"/>
      <c r="O77" s="97"/>
      <c r="P77" s="97"/>
      <c r="Q77" s="97"/>
      <c r="R77" s="97"/>
    </row>
    <row r="78" spans="1:18" hidden="1" x14ac:dyDescent="0.45">
      <c r="A78" s="97"/>
      <c r="B78" s="98"/>
      <c r="C78" s="97"/>
      <c r="D78" s="97"/>
      <c r="E78" s="97"/>
      <c r="F78" s="97"/>
      <c r="G78" s="97"/>
      <c r="H78" s="97"/>
      <c r="I78" s="97"/>
      <c r="J78" s="97"/>
      <c r="K78" s="97"/>
      <c r="L78" s="97"/>
      <c r="M78" s="97"/>
      <c r="N78" s="97"/>
      <c r="O78" s="97"/>
      <c r="P78" s="97"/>
      <c r="Q78" s="97"/>
      <c r="R78" s="97"/>
    </row>
    <row r="79" spans="1:18" hidden="1" x14ac:dyDescent="0.45">
      <c r="A79" s="97"/>
      <c r="B79" s="98"/>
      <c r="C79" s="97"/>
      <c r="D79" s="97"/>
      <c r="E79" s="97"/>
      <c r="F79" s="97"/>
      <c r="G79" s="97"/>
      <c r="H79" s="97"/>
      <c r="I79" s="97"/>
      <c r="J79" s="97"/>
      <c r="K79" s="97"/>
      <c r="L79" s="97"/>
      <c r="M79" s="97"/>
      <c r="N79" s="97"/>
      <c r="O79" s="97"/>
      <c r="P79" s="97"/>
      <c r="Q79" s="97"/>
      <c r="R79" s="97"/>
    </row>
    <row r="80" spans="1:18" hidden="1" x14ac:dyDescent="0.45">
      <c r="A80" s="97"/>
      <c r="B80" s="98"/>
      <c r="C80" s="97"/>
      <c r="D80" s="97"/>
      <c r="E80" s="97"/>
      <c r="F80" s="97"/>
      <c r="G80" s="97"/>
      <c r="H80" s="97"/>
      <c r="I80" s="97"/>
      <c r="J80" s="97"/>
      <c r="K80" s="97"/>
      <c r="L80" s="97"/>
      <c r="M80" s="97"/>
      <c r="N80" s="97"/>
      <c r="O80" s="97"/>
      <c r="P80" s="97"/>
      <c r="Q80" s="97"/>
      <c r="R80" s="97"/>
    </row>
    <row r="81" spans="1:18" hidden="1" x14ac:dyDescent="0.45">
      <c r="A81" s="97"/>
      <c r="B81" s="98"/>
      <c r="C81" s="97"/>
      <c r="D81" s="97"/>
      <c r="E81" s="97"/>
      <c r="F81" s="97"/>
      <c r="G81" s="97"/>
      <c r="H81" s="97"/>
      <c r="I81" s="97"/>
      <c r="J81" s="97"/>
      <c r="K81" s="97"/>
      <c r="L81" s="97"/>
      <c r="M81" s="97"/>
      <c r="N81" s="97"/>
      <c r="O81" s="97"/>
      <c r="P81" s="97"/>
      <c r="Q81" s="97"/>
      <c r="R81" s="97"/>
    </row>
    <row r="82" spans="1:18" hidden="1" x14ac:dyDescent="0.45">
      <c r="A82" s="97"/>
      <c r="B82" s="98"/>
      <c r="C82" s="97"/>
      <c r="D82" s="97"/>
      <c r="E82" s="97"/>
      <c r="F82" s="97"/>
      <c r="G82" s="97"/>
      <c r="H82" s="97"/>
      <c r="I82" s="97"/>
      <c r="J82" s="97"/>
      <c r="K82" s="97"/>
      <c r="L82" s="97"/>
      <c r="M82" s="97"/>
      <c r="N82" s="97"/>
      <c r="O82" s="97"/>
      <c r="P82" s="97"/>
      <c r="Q82" s="97"/>
      <c r="R82" s="97"/>
    </row>
    <row r="83" spans="1:18" hidden="1" x14ac:dyDescent="0.45">
      <c r="A83" s="97"/>
      <c r="B83" s="98"/>
      <c r="C83" s="97"/>
      <c r="D83" s="97"/>
      <c r="E83" s="97"/>
      <c r="F83" s="97"/>
      <c r="G83" s="97"/>
      <c r="H83" s="97"/>
      <c r="I83" s="97"/>
      <c r="J83" s="97"/>
      <c r="K83" s="97"/>
      <c r="L83" s="97"/>
      <c r="M83" s="97"/>
      <c r="N83" s="97"/>
      <c r="O83" s="97"/>
      <c r="P83" s="97"/>
      <c r="Q83" s="97"/>
      <c r="R83" s="97"/>
    </row>
    <row r="84" spans="1:18" hidden="1" x14ac:dyDescent="0.45">
      <c r="A84" s="97"/>
      <c r="B84" s="98"/>
      <c r="C84" s="97"/>
      <c r="D84" s="97"/>
      <c r="E84" s="97"/>
      <c r="F84" s="97"/>
      <c r="G84" s="97"/>
      <c r="H84" s="97"/>
      <c r="I84" s="97"/>
      <c r="J84" s="97"/>
      <c r="K84" s="97"/>
      <c r="L84" s="97"/>
      <c r="M84" s="97"/>
      <c r="N84" s="97"/>
      <c r="O84" s="97"/>
      <c r="P84" s="97"/>
      <c r="Q84" s="97"/>
      <c r="R84" s="97"/>
    </row>
    <row r="85" spans="1:18" hidden="1" x14ac:dyDescent="0.45">
      <c r="A85" s="97"/>
      <c r="B85" s="98"/>
      <c r="C85" s="97"/>
      <c r="D85" s="97"/>
      <c r="E85" s="97"/>
      <c r="F85" s="97"/>
      <c r="G85" s="97"/>
      <c r="H85" s="97"/>
      <c r="I85" s="97"/>
      <c r="J85" s="97"/>
      <c r="K85" s="97"/>
      <c r="L85" s="97"/>
      <c r="M85" s="97"/>
      <c r="N85" s="97"/>
      <c r="O85" s="97"/>
      <c r="P85" s="97"/>
      <c r="Q85" s="97"/>
      <c r="R85" s="97"/>
    </row>
    <row r="86" spans="1:18" hidden="1" x14ac:dyDescent="0.45">
      <c r="A86" s="97"/>
      <c r="B86" s="98"/>
      <c r="C86" s="97"/>
      <c r="D86" s="97"/>
      <c r="E86" s="97"/>
      <c r="F86" s="97"/>
      <c r="G86" s="97"/>
      <c r="H86" s="97"/>
      <c r="I86" s="97"/>
      <c r="J86" s="97"/>
      <c r="K86" s="97"/>
      <c r="L86" s="97"/>
      <c r="M86" s="97"/>
      <c r="N86" s="97"/>
      <c r="O86" s="97"/>
      <c r="P86" s="97"/>
      <c r="Q86" s="97"/>
      <c r="R86" s="97"/>
    </row>
    <row r="87" spans="1:18" hidden="1" x14ac:dyDescent="0.45">
      <c r="A87" s="97"/>
      <c r="B87" s="98"/>
      <c r="C87" s="97"/>
      <c r="D87" s="97"/>
      <c r="E87" s="97"/>
      <c r="F87" s="97"/>
      <c r="G87" s="97"/>
      <c r="H87" s="97"/>
      <c r="I87" s="97"/>
      <c r="J87" s="97"/>
      <c r="K87" s="97"/>
      <c r="L87" s="97"/>
      <c r="M87" s="97"/>
      <c r="N87" s="97"/>
      <c r="O87" s="97"/>
      <c r="P87" s="97"/>
      <c r="Q87" s="97"/>
      <c r="R87" s="97"/>
    </row>
    <row r="88" spans="1:18" hidden="1" x14ac:dyDescent="0.45">
      <c r="A88" s="97"/>
      <c r="B88" s="98"/>
      <c r="C88" s="97"/>
      <c r="D88" s="97"/>
      <c r="E88" s="97"/>
      <c r="F88" s="97"/>
      <c r="G88" s="97"/>
      <c r="H88" s="97"/>
      <c r="I88" s="97"/>
      <c r="J88" s="97"/>
      <c r="K88" s="97"/>
      <c r="L88" s="97"/>
      <c r="M88" s="97"/>
      <c r="N88" s="97"/>
      <c r="O88" s="97"/>
      <c r="P88" s="97"/>
      <c r="Q88" s="97"/>
      <c r="R88" s="97"/>
    </row>
    <row r="89" spans="1:18" hidden="1" x14ac:dyDescent="0.45">
      <c r="A89" s="97"/>
      <c r="B89" s="98"/>
      <c r="C89" s="97"/>
      <c r="D89" s="97"/>
      <c r="E89" s="97"/>
      <c r="F89" s="97"/>
      <c r="G89" s="97"/>
      <c r="H89" s="97"/>
      <c r="I89" s="97"/>
      <c r="J89" s="97"/>
      <c r="K89" s="97"/>
      <c r="L89" s="97"/>
      <c r="M89" s="97"/>
      <c r="N89" s="97"/>
      <c r="O89" s="97"/>
      <c r="P89" s="97"/>
      <c r="Q89" s="97"/>
      <c r="R89" s="97"/>
    </row>
    <row r="90" spans="1:18" hidden="1" x14ac:dyDescent="0.45">
      <c r="A90" s="97"/>
      <c r="B90" s="98"/>
      <c r="C90" s="97"/>
      <c r="D90" s="97"/>
      <c r="E90" s="97"/>
      <c r="F90" s="97"/>
      <c r="G90" s="97"/>
      <c r="H90" s="97"/>
      <c r="I90" s="97"/>
      <c r="J90" s="97"/>
      <c r="K90" s="97"/>
      <c r="L90" s="97"/>
      <c r="M90" s="97"/>
      <c r="N90" s="97"/>
      <c r="O90" s="97"/>
      <c r="P90" s="97"/>
      <c r="Q90" s="97"/>
      <c r="R90" s="97"/>
    </row>
    <row r="91" spans="1:18" hidden="1" x14ac:dyDescent="0.45">
      <c r="A91" s="97"/>
      <c r="B91" s="98"/>
      <c r="C91" s="97"/>
      <c r="D91" s="97"/>
      <c r="E91" s="97"/>
      <c r="F91" s="97"/>
      <c r="G91" s="97"/>
      <c r="H91" s="97"/>
      <c r="I91" s="97"/>
      <c r="J91" s="97"/>
      <c r="K91" s="97"/>
      <c r="L91" s="97"/>
      <c r="M91" s="97"/>
      <c r="N91" s="97"/>
      <c r="O91" s="97"/>
      <c r="P91" s="97"/>
      <c r="Q91" s="97"/>
      <c r="R91" s="97"/>
    </row>
    <row r="92" spans="1:18" hidden="1" x14ac:dyDescent="0.45">
      <c r="A92" s="97"/>
      <c r="B92" s="98"/>
      <c r="C92" s="97"/>
      <c r="D92" s="97"/>
      <c r="E92" s="97"/>
      <c r="F92" s="97"/>
      <c r="G92" s="97"/>
      <c r="H92" s="97"/>
      <c r="I92" s="97"/>
      <c r="J92" s="97"/>
      <c r="K92" s="97"/>
      <c r="L92" s="97"/>
      <c r="M92" s="97"/>
      <c r="N92" s="97"/>
      <c r="O92" s="97"/>
      <c r="P92" s="97"/>
      <c r="Q92" s="97"/>
      <c r="R92" s="97"/>
    </row>
    <row r="93" spans="1:18" hidden="1" x14ac:dyDescent="0.45">
      <c r="A93" s="97"/>
      <c r="B93" s="98"/>
      <c r="C93" s="97"/>
      <c r="D93" s="97"/>
      <c r="E93" s="97"/>
      <c r="F93" s="97"/>
      <c r="G93" s="97"/>
      <c r="H93" s="97"/>
      <c r="I93" s="97"/>
      <c r="J93" s="97"/>
      <c r="K93" s="97"/>
      <c r="L93" s="97"/>
      <c r="M93" s="97"/>
      <c r="N93" s="97"/>
      <c r="O93" s="97"/>
      <c r="P93" s="97"/>
      <c r="Q93" s="97"/>
      <c r="R93" s="97"/>
    </row>
    <row r="94" spans="1:18" hidden="1" x14ac:dyDescent="0.45">
      <c r="A94" s="97"/>
      <c r="B94" s="98"/>
      <c r="C94" s="97"/>
      <c r="D94" s="97"/>
      <c r="E94" s="97"/>
      <c r="F94" s="97"/>
      <c r="G94" s="97"/>
      <c r="H94" s="97"/>
      <c r="I94" s="97"/>
      <c r="J94" s="97"/>
      <c r="K94" s="97"/>
      <c r="L94" s="97"/>
      <c r="M94" s="97"/>
      <c r="N94" s="97"/>
      <c r="O94" s="97"/>
      <c r="P94" s="97"/>
      <c r="Q94" s="97"/>
      <c r="R94" s="97"/>
    </row>
    <row r="95" spans="1:18" hidden="1" x14ac:dyDescent="0.45">
      <c r="A95" s="97"/>
      <c r="B95" s="98"/>
      <c r="C95" s="97"/>
      <c r="D95" s="97"/>
      <c r="E95" s="97"/>
      <c r="F95" s="97"/>
      <c r="G95" s="97"/>
      <c r="H95" s="97"/>
      <c r="I95" s="97"/>
      <c r="J95" s="97"/>
      <c r="K95" s="97"/>
      <c r="L95" s="97"/>
      <c r="M95" s="97"/>
      <c r="N95" s="97"/>
      <c r="O95" s="97"/>
      <c r="P95" s="97"/>
      <c r="Q95" s="97"/>
      <c r="R95" s="97"/>
    </row>
    <row r="96" spans="1:18" hidden="1" x14ac:dyDescent="0.45">
      <c r="A96" s="97"/>
      <c r="B96" s="98"/>
      <c r="C96" s="97"/>
      <c r="D96" s="97"/>
      <c r="E96" s="97"/>
      <c r="F96" s="97"/>
      <c r="G96" s="97"/>
      <c r="H96" s="97"/>
      <c r="I96" s="97"/>
      <c r="J96" s="97"/>
      <c r="K96" s="97"/>
      <c r="L96" s="97"/>
      <c r="M96" s="97"/>
      <c r="N96" s="97"/>
      <c r="O96" s="97"/>
      <c r="P96" s="97"/>
      <c r="Q96" s="97"/>
      <c r="R96" s="97"/>
    </row>
    <row r="97" spans="1:18" hidden="1" x14ac:dyDescent="0.45">
      <c r="A97" s="97"/>
      <c r="B97" s="98"/>
      <c r="C97" s="97"/>
      <c r="D97" s="97"/>
      <c r="E97" s="97"/>
      <c r="F97" s="97"/>
      <c r="G97" s="97"/>
      <c r="H97" s="97"/>
      <c r="I97" s="97"/>
      <c r="J97" s="97"/>
      <c r="K97" s="97"/>
      <c r="L97" s="97"/>
      <c r="M97" s="97"/>
      <c r="N97" s="97"/>
      <c r="O97" s="97"/>
      <c r="P97" s="97"/>
      <c r="Q97" s="97"/>
      <c r="R97" s="97"/>
    </row>
    <row r="98" spans="1:18" hidden="1" x14ac:dyDescent="0.45">
      <c r="A98" s="97"/>
      <c r="B98" s="98"/>
      <c r="C98" s="97"/>
      <c r="D98" s="97"/>
      <c r="E98" s="97"/>
      <c r="F98" s="97"/>
      <c r="G98" s="97"/>
      <c r="H98" s="97"/>
      <c r="I98" s="97"/>
      <c r="J98" s="97"/>
      <c r="K98" s="97"/>
      <c r="L98" s="97"/>
      <c r="M98" s="97"/>
      <c r="N98" s="97"/>
      <c r="O98" s="97"/>
      <c r="P98" s="97"/>
      <c r="Q98" s="97"/>
      <c r="R98" s="97"/>
    </row>
    <row r="99" spans="1:18" hidden="1" x14ac:dyDescent="0.45">
      <c r="A99" s="97"/>
      <c r="B99" s="98"/>
      <c r="C99" s="97"/>
      <c r="D99" s="97"/>
      <c r="E99" s="97"/>
      <c r="F99" s="97"/>
      <c r="G99" s="97"/>
      <c r="H99" s="97"/>
      <c r="I99" s="97"/>
      <c r="J99" s="97"/>
      <c r="K99" s="97"/>
      <c r="L99" s="97"/>
      <c r="M99" s="97"/>
      <c r="N99" s="97"/>
      <c r="O99" s="97"/>
      <c r="P99" s="97"/>
      <c r="Q99" s="97"/>
      <c r="R99" s="97"/>
    </row>
    <row r="100" spans="1:18" hidden="1" x14ac:dyDescent="0.45">
      <c r="A100" s="97"/>
      <c r="B100" s="98"/>
      <c r="C100" s="97"/>
      <c r="D100" s="97"/>
      <c r="E100" s="97"/>
      <c r="F100" s="97"/>
      <c r="G100" s="97"/>
      <c r="H100" s="97"/>
      <c r="I100" s="97"/>
      <c r="J100" s="97"/>
      <c r="K100" s="97"/>
      <c r="L100" s="97"/>
      <c r="M100" s="97"/>
      <c r="N100" s="97"/>
      <c r="O100" s="97"/>
      <c r="P100" s="97"/>
      <c r="Q100" s="97"/>
      <c r="R100" s="97"/>
    </row>
    <row r="101" spans="1:18" hidden="1" x14ac:dyDescent="0.45">
      <c r="A101" s="97"/>
      <c r="B101" s="98"/>
      <c r="C101" s="97"/>
      <c r="D101" s="97"/>
      <c r="E101" s="97"/>
      <c r="F101" s="97"/>
      <c r="G101" s="97"/>
      <c r="H101" s="97"/>
      <c r="I101" s="97"/>
      <c r="J101" s="97"/>
      <c r="K101" s="97"/>
      <c r="L101" s="97"/>
      <c r="M101" s="97"/>
      <c r="N101" s="97"/>
      <c r="O101" s="97"/>
      <c r="P101" s="97"/>
      <c r="Q101" s="97"/>
      <c r="R101" s="97"/>
    </row>
    <row r="102" spans="1:18" hidden="1" x14ac:dyDescent="0.45">
      <c r="A102" s="97"/>
      <c r="B102" s="98"/>
      <c r="C102" s="97"/>
      <c r="D102" s="97"/>
      <c r="E102" s="97"/>
      <c r="F102" s="97"/>
      <c r="G102" s="97"/>
      <c r="H102" s="97"/>
      <c r="I102" s="97"/>
      <c r="J102" s="97"/>
      <c r="K102" s="97"/>
      <c r="L102" s="97"/>
      <c r="M102" s="97"/>
      <c r="N102" s="97"/>
      <c r="O102" s="97"/>
      <c r="P102" s="97"/>
      <c r="Q102" s="97"/>
      <c r="R102" s="97"/>
    </row>
    <row r="103" spans="1:18" hidden="1" x14ac:dyDescent="0.45">
      <c r="A103" s="97"/>
      <c r="B103" s="98"/>
      <c r="C103" s="97"/>
      <c r="D103" s="97"/>
      <c r="E103" s="97"/>
      <c r="F103" s="97"/>
      <c r="G103" s="97"/>
      <c r="H103" s="97"/>
      <c r="I103" s="97"/>
      <c r="J103" s="97"/>
      <c r="K103" s="97"/>
      <c r="L103" s="97"/>
      <c r="M103" s="97"/>
      <c r="N103" s="97"/>
      <c r="O103" s="97"/>
      <c r="P103" s="97"/>
      <c r="Q103" s="97"/>
      <c r="R103" s="97"/>
    </row>
    <row r="104" spans="1:18" hidden="1" x14ac:dyDescent="0.45">
      <c r="A104" s="97"/>
      <c r="B104" s="98"/>
      <c r="C104" s="97"/>
      <c r="D104" s="97"/>
      <c r="E104" s="97"/>
      <c r="F104" s="97"/>
      <c r="G104" s="97"/>
      <c r="H104" s="97"/>
      <c r="I104" s="97"/>
      <c r="J104" s="97"/>
      <c r="K104" s="97"/>
      <c r="L104" s="97"/>
      <c r="M104" s="97"/>
      <c r="N104" s="97"/>
      <c r="O104" s="97"/>
      <c r="P104" s="97"/>
      <c r="Q104" s="97"/>
      <c r="R104" s="97"/>
    </row>
    <row r="105" spans="1:18" hidden="1" x14ac:dyDescent="0.45">
      <c r="A105" s="97"/>
      <c r="B105" s="98"/>
      <c r="C105" s="97"/>
      <c r="D105" s="97"/>
      <c r="E105" s="97"/>
      <c r="F105" s="97"/>
      <c r="G105" s="97"/>
      <c r="H105" s="97"/>
      <c r="I105" s="97"/>
      <c r="J105" s="97"/>
      <c r="K105" s="97"/>
      <c r="L105" s="97"/>
      <c r="M105" s="97"/>
      <c r="N105" s="97"/>
      <c r="O105" s="97"/>
      <c r="P105" s="97"/>
      <c r="Q105" s="97"/>
      <c r="R105" s="97"/>
    </row>
    <row r="106" spans="1:18" hidden="1" x14ac:dyDescent="0.45">
      <c r="A106" s="97"/>
      <c r="B106" s="98"/>
      <c r="C106" s="97"/>
      <c r="D106" s="97"/>
      <c r="E106" s="97"/>
      <c r="F106" s="97"/>
      <c r="G106" s="97"/>
      <c r="H106" s="97"/>
      <c r="I106" s="97"/>
      <c r="J106" s="97"/>
      <c r="K106" s="97"/>
      <c r="L106" s="97"/>
      <c r="M106" s="97"/>
      <c r="N106" s="97"/>
      <c r="O106" s="97"/>
      <c r="P106" s="97"/>
      <c r="Q106" s="97"/>
      <c r="R106" s="97"/>
    </row>
    <row r="107" spans="1:18" hidden="1" x14ac:dyDescent="0.45">
      <c r="A107" s="97"/>
      <c r="B107" s="98"/>
      <c r="C107" s="97"/>
      <c r="D107" s="97"/>
      <c r="E107" s="97"/>
      <c r="F107" s="97"/>
      <c r="G107" s="97"/>
      <c r="H107" s="97"/>
      <c r="I107" s="97"/>
      <c r="J107" s="97"/>
      <c r="K107" s="97"/>
      <c r="L107" s="97"/>
      <c r="M107" s="97"/>
      <c r="N107" s="97"/>
      <c r="O107" s="97"/>
      <c r="P107" s="97"/>
      <c r="Q107" s="97"/>
      <c r="R107" s="97"/>
    </row>
    <row r="108" spans="1:18" hidden="1" x14ac:dyDescent="0.45">
      <c r="A108" s="97"/>
      <c r="B108" s="98"/>
      <c r="C108" s="97"/>
      <c r="D108" s="97"/>
      <c r="E108" s="97"/>
      <c r="F108" s="97"/>
      <c r="G108" s="97"/>
      <c r="H108" s="97"/>
      <c r="I108" s="97"/>
      <c r="J108" s="97"/>
      <c r="K108" s="97"/>
      <c r="L108" s="97"/>
      <c r="M108" s="97"/>
      <c r="N108" s="97"/>
      <c r="O108" s="97"/>
      <c r="P108" s="97"/>
      <c r="Q108" s="97"/>
      <c r="R108" s="97"/>
    </row>
    <row r="109" spans="1:18" hidden="1" x14ac:dyDescent="0.45">
      <c r="A109" s="97"/>
      <c r="B109" s="98"/>
      <c r="C109" s="97"/>
      <c r="D109" s="97"/>
      <c r="E109" s="97"/>
      <c r="F109" s="97"/>
      <c r="G109" s="97"/>
      <c r="H109" s="97"/>
      <c r="I109" s="97"/>
      <c r="J109" s="97"/>
      <c r="K109" s="97"/>
      <c r="L109" s="97"/>
      <c r="M109" s="97"/>
      <c r="N109" s="97"/>
      <c r="O109" s="97"/>
      <c r="P109" s="97"/>
      <c r="Q109" s="97"/>
      <c r="R109" s="97"/>
    </row>
    <row r="110" spans="1:18" hidden="1" x14ac:dyDescent="0.45">
      <c r="A110" s="97"/>
      <c r="B110" s="98"/>
      <c r="C110" s="97"/>
      <c r="D110" s="97"/>
      <c r="E110" s="97"/>
      <c r="F110" s="97"/>
      <c r="G110" s="97"/>
      <c r="H110" s="97"/>
      <c r="I110" s="97"/>
      <c r="J110" s="97"/>
      <c r="K110" s="97"/>
      <c r="L110" s="97"/>
      <c r="M110" s="97"/>
      <c r="N110" s="97"/>
      <c r="O110" s="97"/>
      <c r="P110" s="97"/>
      <c r="Q110" s="97"/>
      <c r="R110" s="97"/>
    </row>
    <row r="111" spans="1:18" hidden="1" x14ac:dyDescent="0.45">
      <c r="A111" s="97"/>
      <c r="B111" s="98"/>
      <c r="C111" s="97"/>
      <c r="D111" s="97"/>
      <c r="E111" s="97"/>
      <c r="F111" s="97"/>
      <c r="G111" s="97"/>
      <c r="H111" s="97"/>
      <c r="I111" s="97"/>
      <c r="J111" s="97"/>
      <c r="K111" s="97"/>
      <c r="L111" s="97"/>
      <c r="M111" s="97"/>
      <c r="N111" s="97"/>
      <c r="O111" s="97"/>
      <c r="P111" s="97"/>
      <c r="Q111" s="97"/>
      <c r="R111" s="97"/>
    </row>
    <row r="112" spans="1:18" hidden="1" x14ac:dyDescent="0.45">
      <c r="A112" s="97"/>
      <c r="B112" s="98"/>
      <c r="C112" s="97"/>
      <c r="D112" s="97"/>
      <c r="E112" s="97"/>
      <c r="F112" s="97"/>
      <c r="G112" s="97"/>
      <c r="H112" s="97"/>
      <c r="I112" s="97"/>
      <c r="J112" s="97"/>
      <c r="K112" s="97"/>
      <c r="L112" s="97"/>
      <c r="M112" s="97"/>
      <c r="N112" s="97"/>
      <c r="O112" s="97"/>
      <c r="P112" s="97"/>
      <c r="Q112" s="97"/>
      <c r="R112" s="97"/>
    </row>
    <row r="113" spans="1:18" hidden="1" x14ac:dyDescent="0.45">
      <c r="A113" s="97"/>
      <c r="B113" s="98"/>
      <c r="C113" s="97"/>
      <c r="D113" s="97"/>
      <c r="E113" s="97"/>
      <c r="F113" s="97"/>
      <c r="G113" s="97"/>
      <c r="H113" s="97"/>
      <c r="I113" s="97"/>
      <c r="J113" s="97"/>
      <c r="K113" s="97"/>
      <c r="L113" s="97"/>
      <c r="M113" s="97"/>
      <c r="N113" s="97"/>
      <c r="O113" s="97"/>
      <c r="P113" s="97"/>
      <c r="Q113" s="97"/>
      <c r="R113" s="97"/>
    </row>
    <row r="114" spans="1:18" hidden="1" x14ac:dyDescent="0.45">
      <c r="A114" s="97"/>
      <c r="B114" s="98"/>
      <c r="C114" s="97"/>
      <c r="D114" s="97"/>
      <c r="E114" s="97"/>
      <c r="F114" s="97"/>
      <c r="G114" s="97"/>
      <c r="H114" s="97"/>
      <c r="I114" s="97"/>
      <c r="J114" s="97"/>
      <c r="K114" s="97"/>
      <c r="L114" s="97"/>
      <c r="M114" s="97"/>
      <c r="N114" s="97"/>
      <c r="O114" s="97"/>
      <c r="P114" s="97"/>
      <c r="Q114" s="97"/>
      <c r="R114" s="97"/>
    </row>
    <row r="115" spans="1:18" hidden="1" x14ac:dyDescent="0.45">
      <c r="A115" s="97"/>
      <c r="B115" s="98"/>
      <c r="C115" s="97"/>
      <c r="D115" s="97"/>
      <c r="E115" s="97"/>
      <c r="F115" s="97"/>
      <c r="G115" s="97"/>
      <c r="H115" s="97"/>
      <c r="I115" s="97"/>
      <c r="J115" s="97"/>
      <c r="K115" s="97"/>
      <c r="L115" s="97"/>
      <c r="M115" s="97"/>
      <c r="N115" s="97"/>
      <c r="O115" s="97"/>
      <c r="P115" s="97"/>
      <c r="Q115" s="97"/>
      <c r="R115" s="97"/>
    </row>
    <row r="116" spans="1:18" hidden="1" x14ac:dyDescent="0.45">
      <c r="A116" s="97"/>
      <c r="B116" s="98"/>
      <c r="C116" s="97"/>
      <c r="D116" s="97"/>
      <c r="E116" s="97"/>
      <c r="F116" s="97"/>
      <c r="G116" s="97"/>
      <c r="H116" s="97"/>
      <c r="I116" s="97"/>
      <c r="J116" s="97"/>
      <c r="K116" s="97"/>
      <c r="L116" s="97"/>
      <c r="M116" s="97"/>
      <c r="N116" s="97"/>
      <c r="O116" s="97"/>
      <c r="P116" s="97"/>
      <c r="Q116" s="97"/>
      <c r="R116" s="97"/>
    </row>
    <row r="117" spans="1:18" hidden="1" x14ac:dyDescent="0.45">
      <c r="A117" s="97"/>
      <c r="B117" s="98"/>
      <c r="C117" s="97"/>
      <c r="D117" s="97"/>
      <c r="E117" s="97"/>
      <c r="F117" s="97"/>
      <c r="G117" s="97"/>
      <c r="H117" s="97"/>
      <c r="I117" s="97"/>
      <c r="J117" s="97"/>
      <c r="K117" s="97"/>
      <c r="L117" s="97"/>
      <c r="M117" s="97"/>
      <c r="N117" s="97"/>
      <c r="O117" s="97"/>
      <c r="P117" s="97"/>
      <c r="Q117" s="97"/>
      <c r="R117" s="97"/>
    </row>
    <row r="118" spans="1:18" hidden="1" x14ac:dyDescent="0.45">
      <c r="A118" s="97"/>
      <c r="B118" s="98"/>
      <c r="C118" s="97"/>
      <c r="D118" s="97"/>
      <c r="E118" s="97"/>
      <c r="F118" s="97"/>
      <c r="G118" s="97"/>
      <c r="H118" s="97"/>
      <c r="I118" s="97"/>
      <c r="J118" s="97"/>
      <c r="K118" s="97"/>
      <c r="L118" s="97"/>
      <c r="M118" s="97"/>
      <c r="N118" s="97"/>
      <c r="O118" s="97"/>
      <c r="P118" s="97"/>
      <c r="Q118" s="97"/>
      <c r="R118" s="97"/>
    </row>
    <row r="119" spans="1:18" hidden="1" x14ac:dyDescent="0.45">
      <c r="A119" s="97"/>
      <c r="B119" s="98"/>
      <c r="C119" s="97"/>
      <c r="D119" s="97"/>
      <c r="E119" s="97"/>
      <c r="F119" s="97"/>
      <c r="G119" s="97"/>
      <c r="H119" s="97"/>
      <c r="I119" s="97"/>
      <c r="J119" s="97"/>
      <c r="K119" s="97"/>
      <c r="L119" s="97"/>
      <c r="M119" s="97"/>
      <c r="N119" s="97"/>
      <c r="O119" s="97"/>
      <c r="P119" s="97"/>
      <c r="Q119" s="97"/>
      <c r="R119" s="97"/>
    </row>
    <row r="120" spans="1:18" hidden="1" x14ac:dyDescent="0.45">
      <c r="A120" s="97"/>
      <c r="B120" s="98"/>
      <c r="C120" s="97"/>
      <c r="D120" s="97"/>
      <c r="E120" s="97"/>
      <c r="F120" s="97"/>
      <c r="G120" s="97"/>
      <c r="H120" s="97"/>
      <c r="I120" s="97"/>
      <c r="J120" s="97"/>
      <c r="K120" s="97"/>
      <c r="L120" s="97"/>
      <c r="M120" s="97"/>
      <c r="N120" s="97"/>
      <c r="O120" s="97"/>
      <c r="P120" s="97"/>
      <c r="Q120" s="97"/>
      <c r="R120" s="97"/>
    </row>
    <row r="121" spans="1:18" hidden="1" x14ac:dyDescent="0.45">
      <c r="A121" s="97"/>
      <c r="B121" s="98"/>
      <c r="C121" s="97"/>
      <c r="D121" s="97"/>
      <c r="E121" s="97"/>
      <c r="F121" s="97"/>
      <c r="G121" s="97"/>
      <c r="H121" s="97"/>
      <c r="I121" s="97"/>
      <c r="J121" s="97"/>
      <c r="K121" s="97"/>
      <c r="L121" s="97"/>
      <c r="M121" s="97"/>
      <c r="N121" s="97"/>
      <c r="O121" s="97"/>
      <c r="P121" s="97"/>
      <c r="Q121" s="97"/>
      <c r="R121" s="97"/>
    </row>
    <row r="122" spans="1:18" hidden="1" x14ac:dyDescent="0.45">
      <c r="A122" s="97"/>
      <c r="B122" s="98"/>
      <c r="C122" s="97"/>
      <c r="D122" s="97"/>
      <c r="E122" s="97"/>
      <c r="F122" s="97"/>
      <c r="G122" s="97"/>
      <c r="H122" s="97"/>
      <c r="I122" s="97"/>
      <c r="J122" s="97"/>
      <c r="K122" s="97"/>
      <c r="L122" s="97"/>
      <c r="M122" s="97"/>
      <c r="N122" s="97"/>
      <c r="O122" s="97"/>
      <c r="P122" s="97"/>
      <c r="Q122" s="97"/>
      <c r="R122" s="97"/>
    </row>
    <row r="123" spans="1:18" hidden="1" x14ac:dyDescent="0.45">
      <c r="A123" s="97"/>
      <c r="B123" s="98"/>
      <c r="C123" s="97"/>
      <c r="D123" s="97"/>
      <c r="E123" s="97"/>
      <c r="F123" s="97"/>
      <c r="G123" s="97"/>
      <c r="H123" s="97"/>
      <c r="I123" s="97"/>
      <c r="J123" s="97"/>
      <c r="K123" s="97"/>
      <c r="L123" s="97"/>
      <c r="M123" s="97"/>
      <c r="N123" s="97"/>
      <c r="O123" s="97"/>
      <c r="P123" s="97"/>
      <c r="Q123" s="97"/>
      <c r="R123" s="97"/>
    </row>
    <row r="124" spans="1:18" hidden="1" x14ac:dyDescent="0.45">
      <c r="A124" s="97"/>
      <c r="B124" s="98"/>
      <c r="C124" s="97"/>
      <c r="D124" s="97"/>
      <c r="E124" s="97"/>
      <c r="F124" s="97"/>
      <c r="G124" s="97"/>
      <c r="H124" s="97"/>
      <c r="I124" s="97"/>
      <c r="J124" s="97"/>
      <c r="K124" s="97"/>
      <c r="L124" s="97"/>
      <c r="M124" s="97"/>
      <c r="N124" s="97"/>
      <c r="O124" s="97"/>
      <c r="P124" s="97"/>
      <c r="Q124" s="97"/>
      <c r="R124" s="97"/>
    </row>
    <row r="125" spans="1:18" hidden="1" x14ac:dyDescent="0.45">
      <c r="A125" s="97"/>
      <c r="B125" s="98"/>
      <c r="C125" s="97"/>
      <c r="D125" s="97"/>
      <c r="E125" s="97"/>
      <c r="F125" s="97"/>
      <c r="G125" s="97"/>
      <c r="H125" s="97"/>
      <c r="I125" s="97"/>
      <c r="J125" s="97"/>
      <c r="K125" s="97"/>
      <c r="L125" s="97"/>
      <c r="M125" s="97"/>
      <c r="N125" s="97"/>
      <c r="O125" s="97"/>
      <c r="P125" s="97"/>
      <c r="Q125" s="97"/>
      <c r="R125" s="97"/>
    </row>
    <row r="126" spans="1:18" hidden="1" x14ac:dyDescent="0.45">
      <c r="A126" s="97"/>
      <c r="B126" s="98"/>
      <c r="C126" s="97"/>
      <c r="D126" s="97"/>
      <c r="E126" s="97"/>
      <c r="F126" s="97"/>
      <c r="G126" s="97"/>
      <c r="H126" s="97"/>
      <c r="I126" s="97"/>
      <c r="J126" s="97"/>
      <c r="K126" s="97"/>
      <c r="L126" s="97"/>
      <c r="M126" s="97"/>
      <c r="N126" s="97"/>
      <c r="O126" s="97"/>
      <c r="P126" s="97"/>
      <c r="Q126" s="97"/>
      <c r="R126" s="97"/>
    </row>
    <row r="127" spans="1:18" hidden="1" x14ac:dyDescent="0.45">
      <c r="A127" s="97"/>
      <c r="B127" s="98"/>
      <c r="C127" s="97"/>
      <c r="D127" s="97"/>
      <c r="E127" s="97"/>
      <c r="F127" s="97"/>
      <c r="G127" s="97"/>
      <c r="H127" s="97"/>
      <c r="I127" s="97"/>
      <c r="J127" s="97"/>
      <c r="K127" s="97"/>
      <c r="L127" s="97"/>
      <c r="M127" s="97"/>
      <c r="N127" s="97"/>
      <c r="O127" s="97"/>
      <c r="P127" s="97"/>
      <c r="Q127" s="97"/>
      <c r="R127" s="97"/>
    </row>
    <row r="128" spans="1:18" hidden="1" x14ac:dyDescent="0.45">
      <c r="A128" s="97"/>
      <c r="B128" s="98"/>
      <c r="C128" s="97"/>
      <c r="D128" s="97"/>
      <c r="E128" s="97"/>
      <c r="F128" s="97"/>
      <c r="G128" s="97"/>
      <c r="H128" s="97"/>
      <c r="I128" s="97"/>
      <c r="J128" s="97"/>
      <c r="K128" s="97"/>
      <c r="L128" s="97"/>
      <c r="M128" s="97"/>
      <c r="N128" s="97"/>
      <c r="O128" s="97"/>
      <c r="P128" s="97"/>
      <c r="Q128" s="97"/>
      <c r="R128" s="97"/>
    </row>
    <row r="129" spans="1:18" hidden="1" x14ac:dyDescent="0.45">
      <c r="A129" s="97"/>
      <c r="B129" s="98"/>
      <c r="C129" s="97"/>
      <c r="D129" s="97"/>
      <c r="E129" s="97"/>
      <c r="F129" s="97"/>
      <c r="G129" s="97"/>
      <c r="H129" s="97"/>
      <c r="I129" s="97"/>
      <c r="J129" s="97"/>
      <c r="K129" s="97"/>
      <c r="L129" s="97"/>
      <c r="M129" s="97"/>
      <c r="N129" s="97"/>
      <c r="O129" s="97"/>
      <c r="P129" s="97"/>
      <c r="Q129" s="97"/>
      <c r="R129" s="97"/>
    </row>
    <row r="130" spans="1:18" hidden="1" x14ac:dyDescent="0.45">
      <c r="A130" s="97"/>
      <c r="B130" s="98"/>
      <c r="C130" s="97"/>
      <c r="D130" s="97"/>
      <c r="E130" s="97"/>
      <c r="F130" s="97"/>
      <c r="G130" s="97"/>
      <c r="H130" s="97"/>
      <c r="I130" s="97"/>
      <c r="J130" s="97"/>
      <c r="K130" s="97"/>
      <c r="L130" s="97"/>
      <c r="M130" s="97"/>
      <c r="N130" s="97"/>
      <c r="O130" s="97"/>
      <c r="P130" s="97"/>
      <c r="Q130" s="97"/>
      <c r="R130" s="97"/>
    </row>
    <row r="131" spans="1:18" hidden="1" x14ac:dyDescent="0.45">
      <c r="A131" s="97"/>
      <c r="B131" s="98"/>
      <c r="C131" s="97"/>
      <c r="D131" s="97"/>
      <c r="E131" s="97"/>
      <c r="F131" s="97"/>
      <c r="G131" s="97"/>
      <c r="H131" s="97"/>
      <c r="I131" s="97"/>
      <c r="J131" s="97"/>
      <c r="K131" s="97"/>
      <c r="L131" s="97"/>
      <c r="M131" s="97"/>
      <c r="N131" s="97"/>
      <c r="O131" s="97"/>
      <c r="P131" s="97"/>
      <c r="Q131" s="97"/>
      <c r="R131" s="97"/>
    </row>
    <row r="132" spans="1:18" hidden="1" x14ac:dyDescent="0.45">
      <c r="A132" s="97"/>
      <c r="B132" s="98"/>
      <c r="C132" s="97"/>
      <c r="D132" s="97"/>
      <c r="E132" s="97"/>
      <c r="F132" s="97"/>
      <c r="G132" s="97"/>
      <c r="H132" s="97"/>
      <c r="I132" s="97"/>
      <c r="J132" s="97"/>
      <c r="K132" s="97"/>
      <c r="L132" s="97"/>
      <c r="M132" s="97"/>
      <c r="N132" s="97"/>
      <c r="O132" s="97"/>
      <c r="P132" s="97"/>
      <c r="Q132" s="97"/>
      <c r="R132" s="97"/>
    </row>
    <row r="133" spans="1:18" hidden="1" x14ac:dyDescent="0.45">
      <c r="A133" s="97"/>
      <c r="B133" s="98"/>
      <c r="C133" s="97"/>
      <c r="D133" s="97"/>
      <c r="E133" s="97"/>
      <c r="F133" s="97"/>
      <c r="G133" s="97"/>
      <c r="H133" s="97"/>
      <c r="I133" s="97"/>
      <c r="J133" s="97"/>
      <c r="K133" s="97"/>
      <c r="L133" s="97"/>
      <c r="M133" s="97"/>
      <c r="N133" s="97"/>
      <c r="O133" s="97"/>
      <c r="P133" s="97"/>
      <c r="Q133" s="97"/>
      <c r="R133" s="97"/>
    </row>
    <row r="134" spans="1:18" hidden="1" x14ac:dyDescent="0.45">
      <c r="A134" s="97"/>
      <c r="B134" s="98"/>
      <c r="C134" s="97"/>
      <c r="D134" s="97"/>
      <c r="E134" s="97"/>
      <c r="F134" s="97"/>
      <c r="G134" s="97"/>
      <c r="H134" s="97"/>
      <c r="I134" s="97"/>
      <c r="J134" s="97"/>
      <c r="K134" s="97"/>
      <c r="L134" s="97"/>
      <c r="M134" s="97"/>
      <c r="N134" s="97"/>
      <c r="O134" s="97"/>
      <c r="P134" s="97"/>
      <c r="Q134" s="97"/>
      <c r="R134" s="97"/>
    </row>
    <row r="135" spans="1:18" hidden="1" x14ac:dyDescent="0.45">
      <c r="A135" s="97"/>
      <c r="B135" s="98"/>
      <c r="C135" s="97"/>
      <c r="D135" s="97"/>
      <c r="E135" s="97"/>
      <c r="F135" s="97"/>
      <c r="G135" s="97"/>
      <c r="H135" s="97"/>
      <c r="I135" s="97"/>
      <c r="J135" s="97"/>
      <c r="K135" s="97"/>
      <c r="L135" s="97"/>
      <c r="M135" s="97"/>
      <c r="N135" s="97"/>
      <c r="O135" s="97"/>
      <c r="P135" s="97"/>
      <c r="Q135" s="97"/>
      <c r="R135" s="97"/>
    </row>
    <row r="136" spans="1:18" hidden="1" x14ac:dyDescent="0.45">
      <c r="A136" s="97"/>
      <c r="B136" s="98"/>
      <c r="C136" s="97"/>
      <c r="D136" s="97"/>
      <c r="E136" s="97"/>
      <c r="F136" s="97"/>
      <c r="G136" s="97"/>
      <c r="H136" s="97"/>
      <c r="I136" s="97"/>
      <c r="J136" s="97"/>
      <c r="K136" s="97"/>
      <c r="L136" s="97"/>
      <c r="M136" s="97"/>
      <c r="N136" s="97"/>
      <c r="O136" s="97"/>
      <c r="P136" s="97"/>
      <c r="Q136" s="97"/>
      <c r="R136" s="97"/>
    </row>
    <row r="137" spans="1:18" hidden="1" x14ac:dyDescent="0.45">
      <c r="A137" s="97"/>
      <c r="B137" s="98"/>
      <c r="C137" s="97"/>
      <c r="D137" s="97"/>
      <c r="E137" s="97"/>
      <c r="F137" s="97"/>
      <c r="G137" s="97"/>
      <c r="H137" s="97"/>
      <c r="I137" s="97"/>
      <c r="J137" s="97"/>
      <c r="K137" s="97"/>
      <c r="L137" s="97"/>
      <c r="M137" s="97"/>
      <c r="N137" s="97"/>
      <c r="O137" s="97"/>
      <c r="P137" s="97"/>
      <c r="Q137" s="97"/>
      <c r="R137" s="97"/>
    </row>
    <row r="138" spans="1:18" hidden="1" x14ac:dyDescent="0.45">
      <c r="A138" s="97"/>
      <c r="B138" s="98"/>
      <c r="C138" s="97"/>
      <c r="D138" s="97"/>
      <c r="E138" s="97"/>
      <c r="F138" s="97"/>
      <c r="G138" s="97"/>
      <c r="H138" s="97"/>
      <c r="I138" s="97"/>
      <c r="J138" s="97"/>
      <c r="K138" s="97"/>
      <c r="L138" s="97"/>
      <c r="M138" s="97"/>
      <c r="N138" s="97"/>
      <c r="O138" s="97"/>
      <c r="P138" s="97"/>
      <c r="Q138" s="97"/>
      <c r="R138" s="97"/>
    </row>
    <row r="139" spans="1:18" hidden="1" x14ac:dyDescent="0.45">
      <c r="A139" s="97"/>
      <c r="B139" s="98"/>
      <c r="C139" s="97"/>
      <c r="D139" s="97"/>
      <c r="E139" s="97"/>
      <c r="F139" s="97"/>
      <c r="G139" s="97"/>
      <c r="H139" s="97"/>
      <c r="I139" s="97"/>
      <c r="J139" s="97"/>
      <c r="K139" s="97"/>
      <c r="L139" s="97"/>
      <c r="M139" s="97"/>
      <c r="N139" s="97"/>
      <c r="O139" s="97"/>
      <c r="P139" s="97"/>
      <c r="Q139" s="97"/>
      <c r="R139" s="97"/>
    </row>
    <row r="140" spans="1:18" hidden="1" x14ac:dyDescent="0.45">
      <c r="A140" s="97"/>
      <c r="B140" s="98"/>
      <c r="C140" s="97"/>
      <c r="D140" s="97"/>
      <c r="E140" s="97"/>
      <c r="F140" s="97"/>
      <c r="G140" s="97"/>
      <c r="H140" s="97"/>
      <c r="I140" s="97"/>
      <c r="J140" s="97"/>
      <c r="K140" s="97"/>
      <c r="L140" s="97"/>
      <c r="M140" s="97"/>
      <c r="N140" s="97"/>
      <c r="O140" s="97"/>
      <c r="P140" s="97"/>
      <c r="Q140" s="97"/>
      <c r="R140" s="97"/>
    </row>
    <row r="141" spans="1:18" hidden="1" x14ac:dyDescent="0.45">
      <c r="A141" s="97"/>
      <c r="B141" s="98"/>
      <c r="C141" s="97"/>
      <c r="D141" s="97"/>
      <c r="E141" s="97"/>
      <c r="F141" s="97"/>
      <c r="G141" s="97"/>
      <c r="H141" s="97"/>
      <c r="I141" s="97"/>
      <c r="J141" s="97"/>
      <c r="K141" s="97"/>
      <c r="L141" s="97"/>
      <c r="M141" s="97"/>
      <c r="N141" s="97"/>
      <c r="O141" s="97"/>
      <c r="P141" s="97"/>
      <c r="Q141" s="97"/>
      <c r="R141" s="97"/>
    </row>
    <row r="142" spans="1:18" hidden="1" x14ac:dyDescent="0.45">
      <c r="A142" s="97"/>
      <c r="B142" s="98"/>
      <c r="C142" s="97"/>
      <c r="D142" s="97"/>
      <c r="E142" s="97"/>
      <c r="F142" s="97"/>
      <c r="G142" s="97"/>
      <c r="H142" s="97"/>
      <c r="I142" s="97"/>
      <c r="J142" s="97"/>
      <c r="K142" s="97"/>
      <c r="L142" s="97"/>
      <c r="M142" s="97"/>
      <c r="N142" s="97"/>
      <c r="O142" s="97"/>
      <c r="P142" s="97"/>
      <c r="Q142" s="97"/>
      <c r="R142" s="97"/>
    </row>
    <row r="143" spans="1:18" hidden="1" x14ac:dyDescent="0.45">
      <c r="A143" s="97"/>
      <c r="B143" s="98"/>
      <c r="C143" s="97"/>
      <c r="D143" s="97"/>
      <c r="E143" s="97"/>
      <c r="F143" s="97"/>
      <c r="G143" s="97"/>
      <c r="H143" s="97"/>
      <c r="I143" s="97"/>
      <c r="J143" s="97"/>
      <c r="K143" s="97"/>
      <c r="L143" s="97"/>
      <c r="M143" s="97"/>
      <c r="N143" s="97"/>
      <c r="O143" s="97"/>
      <c r="P143" s="97"/>
      <c r="Q143" s="97"/>
      <c r="R143" s="97"/>
    </row>
    <row r="144" spans="1:18" hidden="1" x14ac:dyDescent="0.45">
      <c r="A144" s="97"/>
      <c r="B144" s="98"/>
      <c r="C144" s="97"/>
      <c r="D144" s="97"/>
      <c r="E144" s="97"/>
      <c r="F144" s="97"/>
      <c r="G144" s="97"/>
      <c r="H144" s="97"/>
      <c r="I144" s="97"/>
      <c r="J144" s="97"/>
      <c r="K144" s="97"/>
      <c r="L144" s="97"/>
      <c r="M144" s="97"/>
      <c r="N144" s="97"/>
      <c r="O144" s="97"/>
      <c r="P144" s="97"/>
      <c r="Q144" s="97"/>
      <c r="R144" s="97"/>
    </row>
    <row r="145" spans="1:18" hidden="1" x14ac:dyDescent="0.45">
      <c r="A145" s="97"/>
      <c r="B145" s="98"/>
      <c r="C145" s="97"/>
      <c r="D145" s="97"/>
      <c r="E145" s="97"/>
      <c r="F145" s="97"/>
      <c r="G145" s="97"/>
      <c r="H145" s="97"/>
      <c r="I145" s="97"/>
      <c r="J145" s="97"/>
      <c r="K145" s="97"/>
      <c r="L145" s="97"/>
      <c r="M145" s="97"/>
      <c r="N145" s="97"/>
      <c r="O145" s="97"/>
      <c r="P145" s="97"/>
      <c r="Q145" s="97"/>
      <c r="R145" s="97"/>
    </row>
    <row r="146" spans="1:18" hidden="1" x14ac:dyDescent="0.45">
      <c r="A146" s="97"/>
      <c r="B146" s="98"/>
      <c r="C146" s="97"/>
      <c r="D146" s="97"/>
      <c r="E146" s="97"/>
      <c r="F146" s="97"/>
      <c r="G146" s="97"/>
      <c r="H146" s="97"/>
      <c r="I146" s="97"/>
      <c r="J146" s="97"/>
      <c r="K146" s="97"/>
      <c r="L146" s="97"/>
      <c r="M146" s="97"/>
      <c r="N146" s="97"/>
      <c r="O146" s="97"/>
      <c r="P146" s="97"/>
      <c r="Q146" s="97"/>
      <c r="R146" s="97"/>
    </row>
    <row r="147" spans="1:18" hidden="1" x14ac:dyDescent="0.45">
      <c r="A147" s="97"/>
      <c r="B147" s="98"/>
      <c r="C147" s="97"/>
      <c r="D147" s="97"/>
      <c r="E147" s="97"/>
      <c r="F147" s="97"/>
      <c r="G147" s="97"/>
      <c r="H147" s="97"/>
      <c r="I147" s="97"/>
      <c r="J147" s="97"/>
      <c r="K147" s="97"/>
      <c r="L147" s="97"/>
      <c r="M147" s="97"/>
      <c r="N147" s="97"/>
      <c r="O147" s="97"/>
      <c r="P147" s="97"/>
      <c r="Q147" s="97"/>
      <c r="R147" s="97"/>
    </row>
    <row r="148" spans="1:18" hidden="1" x14ac:dyDescent="0.45">
      <c r="A148" s="97"/>
      <c r="B148" s="98"/>
      <c r="C148" s="97"/>
      <c r="D148" s="97"/>
      <c r="E148" s="97"/>
      <c r="F148" s="97"/>
      <c r="G148" s="97"/>
      <c r="H148" s="97"/>
      <c r="I148" s="97"/>
      <c r="J148" s="97"/>
      <c r="K148" s="97"/>
      <c r="L148" s="97"/>
      <c r="M148" s="97"/>
      <c r="N148" s="97"/>
      <c r="O148" s="97"/>
      <c r="P148" s="97"/>
      <c r="Q148" s="97"/>
      <c r="R148" s="97"/>
    </row>
    <row r="149" spans="1:18" hidden="1" x14ac:dyDescent="0.45">
      <c r="A149" s="97"/>
      <c r="B149" s="98"/>
      <c r="C149" s="97"/>
      <c r="D149" s="97"/>
      <c r="E149" s="97"/>
      <c r="F149" s="97"/>
      <c r="G149" s="97"/>
      <c r="H149" s="97"/>
      <c r="I149" s="97"/>
      <c r="J149" s="97"/>
      <c r="K149" s="97"/>
      <c r="L149" s="97"/>
      <c r="M149" s="97"/>
      <c r="N149" s="97"/>
      <c r="O149" s="97"/>
      <c r="P149" s="97"/>
      <c r="Q149" s="97"/>
      <c r="R149" s="97"/>
    </row>
    <row r="150" spans="1:18" hidden="1" x14ac:dyDescent="0.45">
      <c r="A150" s="97"/>
      <c r="B150" s="98"/>
      <c r="C150" s="97"/>
      <c r="D150" s="97"/>
      <c r="E150" s="97"/>
      <c r="F150" s="97"/>
      <c r="G150" s="97"/>
      <c r="H150" s="97"/>
      <c r="I150" s="97"/>
      <c r="J150" s="97"/>
      <c r="K150" s="97"/>
      <c r="L150" s="97"/>
      <c r="M150" s="97"/>
      <c r="N150" s="97"/>
      <c r="O150" s="97"/>
      <c r="P150" s="97"/>
      <c r="Q150" s="97"/>
      <c r="R150" s="97"/>
    </row>
    <row r="151" spans="1:18" hidden="1" x14ac:dyDescent="0.45">
      <c r="A151" s="97"/>
      <c r="B151" s="98"/>
      <c r="C151" s="97"/>
      <c r="D151" s="97"/>
      <c r="E151" s="97"/>
      <c r="F151" s="97"/>
      <c r="G151" s="97"/>
      <c r="H151" s="97"/>
      <c r="I151" s="97"/>
      <c r="J151" s="97"/>
      <c r="K151" s="97"/>
      <c r="L151" s="97"/>
      <c r="M151" s="97"/>
      <c r="N151" s="97"/>
      <c r="O151" s="97"/>
      <c r="P151" s="97"/>
      <c r="Q151" s="97"/>
      <c r="R151" s="97"/>
    </row>
    <row r="152" spans="1:18" hidden="1" x14ac:dyDescent="0.45">
      <c r="A152" s="97"/>
      <c r="B152" s="98"/>
      <c r="C152" s="97"/>
      <c r="D152" s="97"/>
      <c r="E152" s="97"/>
      <c r="F152" s="97"/>
      <c r="G152" s="97"/>
      <c r="H152" s="97"/>
      <c r="I152" s="97"/>
      <c r="J152" s="97"/>
      <c r="K152" s="97"/>
      <c r="L152" s="97"/>
      <c r="M152" s="97"/>
      <c r="N152" s="97"/>
      <c r="O152" s="97"/>
      <c r="P152" s="97"/>
      <c r="Q152" s="97"/>
      <c r="R152" s="97"/>
    </row>
    <row r="153" spans="1:18" hidden="1" x14ac:dyDescent="0.45">
      <c r="A153" s="97"/>
      <c r="B153" s="98"/>
      <c r="C153" s="97"/>
      <c r="D153" s="97"/>
      <c r="E153" s="97"/>
      <c r="F153" s="97"/>
      <c r="G153" s="97"/>
      <c r="H153" s="97"/>
      <c r="I153" s="97"/>
      <c r="J153" s="97"/>
      <c r="K153" s="97"/>
      <c r="L153" s="97"/>
      <c r="M153" s="97"/>
      <c r="N153" s="97"/>
      <c r="O153" s="97"/>
      <c r="P153" s="97"/>
      <c r="Q153" s="97"/>
      <c r="R153" s="97"/>
    </row>
    <row r="154" spans="1:18" hidden="1" x14ac:dyDescent="0.45">
      <c r="A154" s="97"/>
      <c r="B154" s="98"/>
      <c r="C154" s="97"/>
      <c r="D154" s="97"/>
      <c r="E154" s="97"/>
      <c r="F154" s="97"/>
      <c r="G154" s="97"/>
      <c r="H154" s="97"/>
      <c r="I154" s="97"/>
      <c r="J154" s="97"/>
      <c r="K154" s="97"/>
      <c r="L154" s="97"/>
      <c r="M154" s="97"/>
      <c r="N154" s="97"/>
      <c r="O154" s="97"/>
      <c r="P154" s="97"/>
      <c r="Q154" s="97"/>
      <c r="R154" s="97"/>
    </row>
    <row r="155" spans="1:18" hidden="1" x14ac:dyDescent="0.45">
      <c r="A155" s="97"/>
      <c r="B155" s="98"/>
      <c r="C155" s="97"/>
      <c r="D155" s="97"/>
      <c r="E155" s="97"/>
      <c r="F155" s="97"/>
      <c r="G155" s="97"/>
      <c r="H155" s="97"/>
      <c r="I155" s="97"/>
      <c r="J155" s="97"/>
      <c r="K155" s="97"/>
      <c r="L155" s="97"/>
      <c r="M155" s="97"/>
      <c r="N155" s="97"/>
      <c r="O155" s="97"/>
      <c r="P155" s="97"/>
      <c r="Q155" s="97"/>
      <c r="R155" s="97"/>
    </row>
    <row r="156" spans="1:18" hidden="1" x14ac:dyDescent="0.45">
      <c r="A156" s="97"/>
      <c r="B156" s="98"/>
      <c r="C156" s="97"/>
      <c r="D156" s="97"/>
      <c r="E156" s="97"/>
      <c r="F156" s="97"/>
      <c r="G156" s="97"/>
      <c r="H156" s="97"/>
      <c r="I156" s="97"/>
      <c r="J156" s="97"/>
      <c r="K156" s="97"/>
      <c r="L156" s="97"/>
      <c r="M156" s="97"/>
      <c r="N156" s="97"/>
      <c r="O156" s="97"/>
      <c r="P156" s="97"/>
      <c r="Q156" s="97"/>
      <c r="R156" s="97"/>
    </row>
    <row r="157" spans="1:18" hidden="1" x14ac:dyDescent="0.45">
      <c r="A157" s="97"/>
      <c r="B157" s="98"/>
      <c r="C157" s="97"/>
      <c r="D157" s="97"/>
      <c r="E157" s="97"/>
      <c r="F157" s="97"/>
      <c r="G157" s="97"/>
      <c r="H157" s="97"/>
      <c r="I157" s="97"/>
      <c r="J157" s="97"/>
      <c r="K157" s="97"/>
      <c r="L157" s="97"/>
      <c r="M157" s="97"/>
      <c r="N157" s="97"/>
      <c r="O157" s="97"/>
      <c r="P157" s="97"/>
      <c r="Q157" s="97"/>
      <c r="R157" s="97"/>
    </row>
    <row r="158" spans="1:18" hidden="1" x14ac:dyDescent="0.45">
      <c r="A158" s="97"/>
      <c r="B158" s="98"/>
      <c r="C158" s="97"/>
      <c r="D158" s="97"/>
      <c r="E158" s="97"/>
      <c r="F158" s="97"/>
      <c r="G158" s="97"/>
      <c r="H158" s="97"/>
      <c r="I158" s="97"/>
      <c r="J158" s="97"/>
      <c r="K158" s="97"/>
      <c r="L158" s="97"/>
      <c r="M158" s="97"/>
      <c r="N158" s="97"/>
      <c r="O158" s="97"/>
      <c r="P158" s="97"/>
      <c r="Q158" s="97"/>
      <c r="R158" s="97"/>
    </row>
    <row r="159" spans="1:18" hidden="1" x14ac:dyDescent="0.45">
      <c r="A159" s="97"/>
      <c r="B159" s="98"/>
      <c r="C159" s="97"/>
      <c r="D159" s="97"/>
      <c r="E159" s="97"/>
      <c r="F159" s="97"/>
      <c r="G159" s="97"/>
      <c r="H159" s="97"/>
      <c r="I159" s="97"/>
      <c r="J159" s="97"/>
      <c r="K159" s="97"/>
      <c r="L159" s="97"/>
      <c r="M159" s="97"/>
      <c r="N159" s="97"/>
      <c r="O159" s="97"/>
      <c r="P159" s="97"/>
      <c r="Q159" s="97"/>
      <c r="R159" s="97"/>
    </row>
    <row r="160" spans="1:18" hidden="1" x14ac:dyDescent="0.45">
      <c r="A160" s="97"/>
      <c r="B160" s="98"/>
      <c r="C160" s="97"/>
      <c r="D160" s="97"/>
      <c r="E160" s="97"/>
      <c r="F160" s="97"/>
      <c r="G160" s="97"/>
      <c r="H160" s="97"/>
      <c r="I160" s="97"/>
      <c r="J160" s="97"/>
      <c r="K160" s="97"/>
      <c r="L160" s="97"/>
      <c r="M160" s="97"/>
      <c r="N160" s="97"/>
      <c r="O160" s="97"/>
      <c r="P160" s="97"/>
      <c r="Q160" s="97"/>
      <c r="R160" s="97"/>
    </row>
    <row r="161" spans="1:18" hidden="1" x14ac:dyDescent="0.45">
      <c r="A161" s="97"/>
      <c r="B161" s="98"/>
      <c r="C161" s="97"/>
      <c r="D161" s="97"/>
      <c r="E161" s="97"/>
      <c r="F161" s="97"/>
      <c r="G161" s="97"/>
      <c r="H161" s="97"/>
      <c r="I161" s="97"/>
      <c r="J161" s="97"/>
      <c r="K161" s="97"/>
      <c r="L161" s="97"/>
      <c r="M161" s="97"/>
      <c r="N161" s="97"/>
      <c r="O161" s="97"/>
      <c r="P161" s="97"/>
      <c r="Q161" s="97"/>
      <c r="R161" s="97"/>
    </row>
    <row r="162" spans="1:18" hidden="1" x14ac:dyDescent="0.45">
      <c r="A162" s="97"/>
      <c r="B162" s="98"/>
      <c r="C162" s="97"/>
      <c r="D162" s="97"/>
      <c r="E162" s="97"/>
      <c r="F162" s="97"/>
      <c r="G162" s="97"/>
      <c r="H162" s="97"/>
      <c r="I162" s="97"/>
      <c r="J162" s="97"/>
      <c r="K162" s="97"/>
      <c r="L162" s="97"/>
      <c r="M162" s="97"/>
      <c r="N162" s="97"/>
      <c r="O162" s="97"/>
      <c r="P162" s="97"/>
      <c r="Q162" s="97"/>
      <c r="R162" s="97"/>
    </row>
    <row r="163" spans="1:18" hidden="1" x14ac:dyDescent="0.45">
      <c r="A163" s="97"/>
      <c r="B163" s="98"/>
      <c r="C163" s="97"/>
      <c r="D163" s="97"/>
      <c r="E163" s="97"/>
      <c r="F163" s="97"/>
      <c r="G163" s="97"/>
      <c r="H163" s="97"/>
      <c r="I163" s="97"/>
      <c r="J163" s="97"/>
      <c r="K163" s="97"/>
      <c r="L163" s="97"/>
      <c r="M163" s="97"/>
      <c r="N163" s="97"/>
      <c r="O163" s="97"/>
      <c r="P163" s="97"/>
      <c r="Q163" s="97"/>
      <c r="R163" s="97"/>
    </row>
    <row r="164" spans="1:18" hidden="1" x14ac:dyDescent="0.45">
      <c r="A164" s="97"/>
      <c r="B164" s="98"/>
      <c r="C164" s="97"/>
      <c r="D164" s="97"/>
      <c r="E164" s="97"/>
      <c r="F164" s="97"/>
      <c r="G164" s="97"/>
      <c r="H164" s="97"/>
      <c r="I164" s="97"/>
      <c r="J164" s="97"/>
      <c r="K164" s="97"/>
      <c r="L164" s="97"/>
      <c r="M164" s="97"/>
      <c r="N164" s="97"/>
      <c r="O164" s="97"/>
      <c r="P164" s="97"/>
      <c r="Q164" s="97"/>
      <c r="R164" s="97"/>
    </row>
    <row r="165" spans="1:18" hidden="1" x14ac:dyDescent="0.45">
      <c r="A165" s="97"/>
      <c r="B165" s="98"/>
      <c r="C165" s="97"/>
      <c r="D165" s="97"/>
      <c r="E165" s="97"/>
      <c r="F165" s="97"/>
      <c r="G165" s="97"/>
      <c r="H165" s="97"/>
      <c r="I165" s="97"/>
      <c r="J165" s="97"/>
      <c r="K165" s="97"/>
      <c r="L165" s="97"/>
      <c r="M165" s="97"/>
      <c r="N165" s="97"/>
      <c r="O165" s="97"/>
      <c r="P165" s="97"/>
      <c r="Q165" s="97"/>
      <c r="R165" s="97"/>
    </row>
    <row r="166" spans="1:18" hidden="1" x14ac:dyDescent="0.45">
      <c r="A166" s="97"/>
      <c r="B166" s="98"/>
      <c r="C166" s="97"/>
      <c r="D166" s="97"/>
      <c r="E166" s="97"/>
      <c r="F166" s="97"/>
      <c r="G166" s="97"/>
      <c r="H166" s="97"/>
      <c r="I166" s="97"/>
      <c r="J166" s="97"/>
      <c r="K166" s="97"/>
      <c r="L166" s="97"/>
      <c r="M166" s="97"/>
      <c r="N166" s="97"/>
      <c r="O166" s="97"/>
      <c r="P166" s="97"/>
      <c r="Q166" s="97"/>
      <c r="R166" s="97"/>
    </row>
    <row r="167" spans="1:18" hidden="1" x14ac:dyDescent="0.45">
      <c r="A167" s="97"/>
      <c r="B167" s="98"/>
      <c r="C167" s="97"/>
      <c r="D167" s="97"/>
      <c r="E167" s="97"/>
      <c r="F167" s="97"/>
      <c r="G167" s="97"/>
      <c r="H167" s="97"/>
      <c r="I167" s="97"/>
      <c r="J167" s="97"/>
      <c r="K167" s="97"/>
      <c r="L167" s="97"/>
      <c r="M167" s="97"/>
      <c r="N167" s="97"/>
      <c r="O167" s="97"/>
      <c r="P167" s="97"/>
      <c r="Q167" s="97"/>
      <c r="R167" s="97"/>
    </row>
    <row r="168" spans="1:18" hidden="1" x14ac:dyDescent="0.45">
      <c r="A168" s="97"/>
      <c r="B168" s="98"/>
      <c r="C168" s="97"/>
      <c r="D168" s="97"/>
      <c r="E168" s="97"/>
      <c r="F168" s="97"/>
      <c r="G168" s="97"/>
      <c r="H168" s="97"/>
      <c r="I168" s="97"/>
      <c r="J168" s="97"/>
      <c r="K168" s="97"/>
      <c r="L168" s="97"/>
      <c r="M168" s="97"/>
      <c r="N168" s="97"/>
      <c r="O168" s="97"/>
      <c r="P168" s="97"/>
      <c r="Q168" s="97"/>
      <c r="R168" s="97"/>
    </row>
    <row r="169" spans="1:18" hidden="1" x14ac:dyDescent="0.45">
      <c r="A169" s="97"/>
      <c r="B169" s="98"/>
      <c r="C169" s="97"/>
      <c r="D169" s="97"/>
      <c r="E169" s="97"/>
      <c r="F169" s="97"/>
      <c r="G169" s="97"/>
      <c r="H169" s="97"/>
      <c r="I169" s="97"/>
      <c r="J169" s="97"/>
      <c r="K169" s="97"/>
      <c r="L169" s="97"/>
      <c r="M169" s="97"/>
      <c r="N169" s="97"/>
      <c r="O169" s="97"/>
      <c r="P169" s="97"/>
      <c r="Q169" s="97"/>
      <c r="R169" s="97"/>
    </row>
    <row r="170" spans="1:18" hidden="1" x14ac:dyDescent="0.45">
      <c r="A170" s="97"/>
      <c r="B170" s="98"/>
      <c r="C170" s="97"/>
      <c r="D170" s="97"/>
      <c r="E170" s="97"/>
      <c r="F170" s="97"/>
      <c r="G170" s="97"/>
      <c r="H170" s="97"/>
      <c r="I170" s="97"/>
      <c r="J170" s="97"/>
      <c r="K170" s="97"/>
      <c r="L170" s="97"/>
      <c r="M170" s="97"/>
      <c r="N170" s="97"/>
      <c r="O170" s="97"/>
      <c r="P170" s="97"/>
      <c r="Q170" s="97"/>
      <c r="R170" s="97"/>
    </row>
    <row r="171" spans="1:18" hidden="1" x14ac:dyDescent="0.45">
      <c r="A171" s="97"/>
      <c r="B171" s="98"/>
      <c r="C171" s="97"/>
      <c r="D171" s="97"/>
      <c r="E171" s="97"/>
      <c r="F171" s="97"/>
      <c r="G171" s="97"/>
      <c r="H171" s="97"/>
      <c r="I171" s="97"/>
      <c r="J171" s="97"/>
      <c r="K171" s="97"/>
      <c r="L171" s="97"/>
      <c r="M171" s="97"/>
      <c r="N171" s="97"/>
      <c r="O171" s="97"/>
      <c r="P171" s="97"/>
      <c r="Q171" s="97"/>
      <c r="R171" s="97"/>
    </row>
    <row r="172" spans="1:18" hidden="1" x14ac:dyDescent="0.45">
      <c r="A172" s="97"/>
      <c r="B172" s="98"/>
      <c r="C172" s="97"/>
      <c r="D172" s="97"/>
      <c r="E172" s="97"/>
      <c r="F172" s="97"/>
      <c r="G172" s="97"/>
      <c r="H172" s="97"/>
      <c r="I172" s="97"/>
      <c r="J172" s="97"/>
      <c r="K172" s="97"/>
      <c r="L172" s="97"/>
      <c r="M172" s="97"/>
      <c r="N172" s="97"/>
      <c r="O172" s="97"/>
      <c r="P172" s="97"/>
      <c r="Q172" s="97"/>
      <c r="R172" s="97"/>
    </row>
    <row r="173" spans="1:18" hidden="1" x14ac:dyDescent="0.45">
      <c r="A173" s="97"/>
      <c r="B173" s="98"/>
      <c r="C173" s="97"/>
      <c r="D173" s="97"/>
      <c r="E173" s="97"/>
      <c r="F173" s="97"/>
      <c r="G173" s="97"/>
      <c r="H173" s="97"/>
      <c r="I173" s="97"/>
      <c r="J173" s="97"/>
      <c r="K173" s="97"/>
      <c r="L173" s="97"/>
      <c r="M173" s="97"/>
      <c r="N173" s="97"/>
      <c r="O173" s="97"/>
      <c r="P173" s="97"/>
      <c r="Q173" s="97"/>
      <c r="R173" s="97"/>
    </row>
    <row r="174" spans="1:18" hidden="1" x14ac:dyDescent="0.45">
      <c r="A174" s="97"/>
      <c r="B174" s="98"/>
      <c r="C174" s="97"/>
      <c r="D174" s="97"/>
      <c r="E174" s="97"/>
      <c r="F174" s="97"/>
      <c r="G174" s="97"/>
      <c r="H174" s="97"/>
      <c r="I174" s="97"/>
      <c r="J174" s="97"/>
      <c r="K174" s="97"/>
      <c r="L174" s="97"/>
      <c r="M174" s="97"/>
      <c r="N174" s="97"/>
      <c r="O174" s="97"/>
      <c r="P174" s="97"/>
      <c r="Q174" s="97"/>
      <c r="R174" s="97"/>
    </row>
    <row r="175" spans="1:18" hidden="1" x14ac:dyDescent="0.45">
      <c r="A175" s="97"/>
      <c r="B175" s="98"/>
      <c r="C175" s="97"/>
      <c r="D175" s="97"/>
      <c r="E175" s="97"/>
      <c r="F175" s="97"/>
      <c r="G175" s="97"/>
      <c r="H175" s="97"/>
      <c r="I175" s="97"/>
      <c r="J175" s="97"/>
      <c r="K175" s="97"/>
      <c r="L175" s="97"/>
      <c r="M175" s="97"/>
      <c r="N175" s="97"/>
      <c r="O175" s="97"/>
      <c r="P175" s="97"/>
      <c r="Q175" s="97"/>
      <c r="R175" s="97"/>
    </row>
    <row r="176" spans="1:18" hidden="1" x14ac:dyDescent="0.45">
      <c r="A176" s="97"/>
      <c r="B176" s="98"/>
      <c r="C176" s="97"/>
      <c r="D176" s="97"/>
      <c r="E176" s="97"/>
      <c r="F176" s="97"/>
      <c r="G176" s="97"/>
      <c r="H176" s="97"/>
      <c r="I176" s="97"/>
      <c r="J176" s="97"/>
      <c r="K176" s="97"/>
      <c r="L176" s="97"/>
      <c r="M176" s="97"/>
      <c r="N176" s="97"/>
      <c r="O176" s="97"/>
      <c r="P176" s="97"/>
      <c r="Q176" s="97"/>
      <c r="R176" s="97"/>
    </row>
    <row r="177" spans="1:18" hidden="1" x14ac:dyDescent="0.45">
      <c r="A177" s="97"/>
      <c r="B177" s="98"/>
      <c r="C177" s="97"/>
      <c r="D177" s="97"/>
      <c r="E177" s="97"/>
      <c r="F177" s="97"/>
      <c r="G177" s="97"/>
      <c r="H177" s="97"/>
      <c r="I177" s="97"/>
      <c r="J177" s="97"/>
      <c r="K177" s="97"/>
      <c r="L177" s="97"/>
      <c r="M177" s="97"/>
      <c r="N177" s="97"/>
      <c r="O177" s="97"/>
      <c r="P177" s="97"/>
      <c r="Q177" s="97"/>
      <c r="R177" s="97"/>
    </row>
    <row r="178" spans="1:18" hidden="1" x14ac:dyDescent="0.45">
      <c r="A178" s="97"/>
      <c r="B178" s="98"/>
      <c r="C178" s="97"/>
      <c r="D178" s="97"/>
      <c r="E178" s="97"/>
      <c r="F178" s="97"/>
      <c r="G178" s="97"/>
      <c r="H178" s="97"/>
      <c r="I178" s="97"/>
      <c r="J178" s="97"/>
      <c r="K178" s="97"/>
      <c r="L178" s="97"/>
      <c r="M178" s="97"/>
      <c r="N178" s="97"/>
      <c r="O178" s="97"/>
      <c r="P178" s="97"/>
      <c r="Q178" s="97"/>
      <c r="R178" s="97"/>
    </row>
    <row r="179" spans="1:18" hidden="1" x14ac:dyDescent="0.45">
      <c r="A179" s="97"/>
      <c r="B179" s="98"/>
      <c r="C179" s="97"/>
      <c r="D179" s="97"/>
      <c r="E179" s="97"/>
      <c r="F179" s="97"/>
      <c r="G179" s="97"/>
      <c r="H179" s="97"/>
      <c r="I179" s="97"/>
      <c r="J179" s="97"/>
      <c r="K179" s="97"/>
      <c r="L179" s="97"/>
      <c r="M179" s="97"/>
      <c r="N179" s="97"/>
      <c r="O179" s="97"/>
      <c r="P179" s="97"/>
      <c r="Q179" s="97"/>
      <c r="R179" s="97"/>
    </row>
    <row r="180" spans="1:18" hidden="1" x14ac:dyDescent="0.45">
      <c r="A180" s="97"/>
      <c r="B180" s="98"/>
      <c r="C180" s="97"/>
      <c r="D180" s="97"/>
      <c r="E180" s="97"/>
      <c r="F180" s="97"/>
      <c r="G180" s="97"/>
      <c r="H180" s="97"/>
      <c r="I180" s="97"/>
      <c r="J180" s="97"/>
      <c r="K180" s="97"/>
      <c r="L180" s="97"/>
      <c r="M180" s="97"/>
      <c r="N180" s="97"/>
      <c r="O180" s="97"/>
      <c r="P180" s="97"/>
      <c r="Q180" s="97"/>
      <c r="R180" s="97"/>
    </row>
    <row r="181" spans="1:18" hidden="1" x14ac:dyDescent="0.45">
      <c r="A181" s="97"/>
      <c r="B181" s="98"/>
      <c r="C181" s="97"/>
      <c r="D181" s="97"/>
      <c r="E181" s="97"/>
      <c r="F181" s="97"/>
      <c r="G181" s="97"/>
      <c r="H181" s="97"/>
      <c r="I181" s="97"/>
      <c r="J181" s="97"/>
      <c r="K181" s="97"/>
      <c r="L181" s="97"/>
      <c r="M181" s="97"/>
      <c r="N181" s="97"/>
      <c r="O181" s="97"/>
      <c r="P181" s="97"/>
      <c r="Q181" s="97"/>
      <c r="R181" s="97"/>
    </row>
    <row r="182" spans="1:18" hidden="1" x14ac:dyDescent="0.45">
      <c r="A182" s="97"/>
      <c r="B182" s="98"/>
      <c r="C182" s="97"/>
      <c r="D182" s="97"/>
      <c r="E182" s="97"/>
      <c r="F182" s="97"/>
      <c r="G182" s="97"/>
      <c r="H182" s="97"/>
      <c r="I182" s="97"/>
      <c r="J182" s="97"/>
      <c r="K182" s="97"/>
      <c r="L182" s="97"/>
      <c r="M182" s="97"/>
      <c r="N182" s="97"/>
      <c r="O182" s="97"/>
      <c r="P182" s="97"/>
      <c r="Q182" s="97"/>
      <c r="R182" s="97"/>
    </row>
    <row r="183" spans="1:18" hidden="1" x14ac:dyDescent="0.45">
      <c r="A183" s="97"/>
      <c r="B183" s="98"/>
      <c r="C183" s="97"/>
      <c r="D183" s="97"/>
      <c r="E183" s="97"/>
      <c r="F183" s="97"/>
      <c r="G183" s="97"/>
      <c r="H183" s="97"/>
      <c r="I183" s="97"/>
      <c r="J183" s="97"/>
      <c r="K183" s="97"/>
      <c r="L183" s="97"/>
      <c r="M183" s="97"/>
      <c r="N183" s="97"/>
      <c r="O183" s="97"/>
      <c r="P183" s="97"/>
      <c r="Q183" s="97"/>
      <c r="R183" s="97"/>
    </row>
    <row r="184" spans="1:18" hidden="1" x14ac:dyDescent="0.45">
      <c r="A184" s="97"/>
      <c r="B184" s="98"/>
      <c r="C184" s="97"/>
      <c r="D184" s="97"/>
      <c r="E184" s="97"/>
      <c r="F184" s="97"/>
      <c r="G184" s="97"/>
      <c r="H184" s="97"/>
      <c r="I184" s="97"/>
      <c r="J184" s="97"/>
      <c r="K184" s="97"/>
      <c r="L184" s="97"/>
      <c r="M184" s="97"/>
      <c r="N184" s="97"/>
      <c r="O184" s="97"/>
      <c r="P184" s="97"/>
      <c r="Q184" s="97"/>
      <c r="R184" s="97"/>
    </row>
    <row r="185" spans="1:18" hidden="1" x14ac:dyDescent="0.45">
      <c r="A185" s="97"/>
      <c r="B185" s="98"/>
      <c r="C185" s="97"/>
      <c r="D185" s="97"/>
      <c r="E185" s="97"/>
      <c r="F185" s="97"/>
      <c r="G185" s="97"/>
      <c r="H185" s="97"/>
      <c r="I185" s="97"/>
      <c r="J185" s="97"/>
      <c r="K185" s="97"/>
      <c r="L185" s="97"/>
      <c r="M185" s="97"/>
      <c r="N185" s="97"/>
      <c r="O185" s="97"/>
      <c r="P185" s="97"/>
      <c r="Q185" s="97"/>
      <c r="R185" s="97"/>
    </row>
    <row r="186" spans="1:18" hidden="1" x14ac:dyDescent="0.45">
      <c r="A186" s="97"/>
      <c r="B186" s="98"/>
      <c r="C186" s="97"/>
      <c r="D186" s="97"/>
      <c r="E186" s="97"/>
      <c r="F186" s="97"/>
      <c r="G186" s="97"/>
      <c r="H186" s="97"/>
      <c r="I186" s="97"/>
      <c r="J186" s="97"/>
      <c r="K186" s="97"/>
      <c r="L186" s="97"/>
      <c r="M186" s="97"/>
      <c r="N186" s="97"/>
      <c r="O186" s="97"/>
      <c r="P186" s="97"/>
      <c r="Q186" s="97"/>
      <c r="R186" s="97"/>
    </row>
    <row r="187" spans="1:18" hidden="1" x14ac:dyDescent="0.45">
      <c r="A187" s="97"/>
      <c r="B187" s="98"/>
      <c r="C187" s="97"/>
      <c r="D187" s="97"/>
      <c r="E187" s="97"/>
      <c r="F187" s="97"/>
      <c r="G187" s="97"/>
      <c r="H187" s="97"/>
      <c r="I187" s="97"/>
      <c r="J187" s="97"/>
      <c r="K187" s="97"/>
      <c r="L187" s="97"/>
      <c r="M187" s="97"/>
      <c r="N187" s="97"/>
      <c r="O187" s="97"/>
      <c r="P187" s="97"/>
      <c r="Q187" s="97"/>
      <c r="R187" s="97"/>
    </row>
    <row r="188" spans="1:18" hidden="1" x14ac:dyDescent="0.45">
      <c r="A188" s="97"/>
      <c r="B188" s="98"/>
      <c r="C188" s="97"/>
      <c r="D188" s="97"/>
      <c r="E188" s="97"/>
      <c r="F188" s="97"/>
      <c r="G188" s="97"/>
      <c r="H188" s="97"/>
      <c r="I188" s="97"/>
      <c r="J188" s="97"/>
      <c r="K188" s="97"/>
      <c r="L188" s="97"/>
      <c r="M188" s="97"/>
      <c r="N188" s="97"/>
      <c r="O188" s="97"/>
      <c r="P188" s="97"/>
      <c r="Q188" s="97"/>
      <c r="R188" s="97"/>
    </row>
    <row r="189" spans="1:18" hidden="1" x14ac:dyDescent="0.45">
      <c r="A189" s="97"/>
      <c r="B189" s="98"/>
      <c r="C189" s="97"/>
      <c r="D189" s="97"/>
      <c r="E189" s="97"/>
      <c r="F189" s="97"/>
      <c r="G189" s="97"/>
      <c r="H189" s="97"/>
      <c r="I189" s="97"/>
      <c r="J189" s="97"/>
      <c r="K189" s="97"/>
      <c r="L189" s="97"/>
      <c r="M189" s="97"/>
      <c r="N189" s="97"/>
      <c r="O189" s="97"/>
      <c r="P189" s="97"/>
      <c r="Q189" s="97"/>
      <c r="R189" s="97"/>
    </row>
    <row r="190" spans="1:18" hidden="1" x14ac:dyDescent="0.45">
      <c r="A190" s="97"/>
      <c r="B190" s="98"/>
      <c r="C190" s="97"/>
      <c r="D190" s="97"/>
      <c r="E190" s="97"/>
      <c r="F190" s="97"/>
      <c r="G190" s="97"/>
      <c r="H190" s="97"/>
      <c r="I190" s="97"/>
      <c r="J190" s="97"/>
      <c r="K190" s="97"/>
      <c r="L190" s="97"/>
      <c r="M190" s="97"/>
      <c r="N190" s="97"/>
      <c r="O190" s="97"/>
      <c r="P190" s="97"/>
      <c r="Q190" s="97"/>
      <c r="R190" s="97"/>
    </row>
    <row r="191" spans="1:18" hidden="1" x14ac:dyDescent="0.45">
      <c r="A191" s="97"/>
      <c r="B191" s="98"/>
      <c r="C191" s="97"/>
      <c r="D191" s="97"/>
      <c r="E191" s="97"/>
      <c r="F191" s="97"/>
      <c r="G191" s="97"/>
      <c r="H191" s="97"/>
      <c r="I191" s="97"/>
      <c r="J191" s="97"/>
      <c r="K191" s="97"/>
      <c r="L191" s="97"/>
      <c r="M191" s="97"/>
      <c r="N191" s="97"/>
      <c r="O191" s="97"/>
      <c r="P191" s="97"/>
      <c r="Q191" s="97"/>
      <c r="R191" s="97"/>
    </row>
    <row r="192" spans="1:18" hidden="1" x14ac:dyDescent="0.45">
      <c r="A192" s="97"/>
      <c r="B192" s="98"/>
      <c r="C192" s="97"/>
      <c r="D192" s="97"/>
      <c r="E192" s="97"/>
      <c r="F192" s="97"/>
      <c r="G192" s="97"/>
      <c r="H192" s="97"/>
      <c r="I192" s="97"/>
      <c r="J192" s="97"/>
      <c r="K192" s="97"/>
      <c r="L192" s="97"/>
      <c r="M192" s="97"/>
      <c r="N192" s="97"/>
      <c r="O192" s="97"/>
      <c r="P192" s="97"/>
      <c r="Q192" s="97"/>
      <c r="R192" s="97"/>
    </row>
    <row r="193" spans="1:18" hidden="1" x14ac:dyDescent="0.45">
      <c r="A193" s="97"/>
      <c r="B193" s="98"/>
      <c r="C193" s="97"/>
      <c r="D193" s="97"/>
      <c r="E193" s="97"/>
      <c r="F193" s="97"/>
      <c r="G193" s="97"/>
      <c r="H193" s="97"/>
      <c r="I193" s="97"/>
      <c r="J193" s="97"/>
      <c r="K193" s="97"/>
      <c r="L193" s="97"/>
      <c r="M193" s="97"/>
      <c r="N193" s="97"/>
      <c r="O193" s="97"/>
      <c r="P193" s="97"/>
      <c r="Q193" s="97"/>
      <c r="R193" s="97"/>
    </row>
    <row r="194" spans="1:18" hidden="1" x14ac:dyDescent="0.45">
      <c r="A194" s="97"/>
      <c r="B194" s="98"/>
      <c r="C194" s="97"/>
      <c r="D194" s="97"/>
      <c r="E194" s="97"/>
      <c r="F194" s="97"/>
      <c r="G194" s="97"/>
      <c r="H194" s="97"/>
      <c r="I194" s="97"/>
      <c r="J194" s="97"/>
      <c r="K194" s="97"/>
      <c r="L194" s="97"/>
      <c r="M194" s="97"/>
      <c r="N194" s="97"/>
      <c r="O194" s="97"/>
      <c r="P194" s="97"/>
      <c r="Q194" s="97"/>
      <c r="R194" s="97"/>
    </row>
    <row r="195" spans="1:18" hidden="1" x14ac:dyDescent="0.45">
      <c r="A195" s="97"/>
      <c r="B195" s="98"/>
      <c r="C195" s="97"/>
      <c r="D195" s="97"/>
      <c r="E195" s="97"/>
      <c r="F195" s="97"/>
      <c r="G195" s="97"/>
      <c r="H195" s="97"/>
      <c r="I195" s="97"/>
      <c r="J195" s="97"/>
      <c r="K195" s="97"/>
      <c r="L195" s="97"/>
      <c r="M195" s="97"/>
      <c r="N195" s="97"/>
      <c r="O195" s="97"/>
      <c r="P195" s="97"/>
      <c r="Q195" s="97"/>
      <c r="R195" s="97"/>
    </row>
    <row r="196" spans="1:18" hidden="1" x14ac:dyDescent="0.45">
      <c r="A196" s="97"/>
      <c r="B196" s="98"/>
      <c r="C196" s="97"/>
      <c r="D196" s="97"/>
      <c r="E196" s="97"/>
      <c r="F196" s="97"/>
      <c r="G196" s="97"/>
      <c r="H196" s="97"/>
      <c r="I196" s="97"/>
      <c r="J196" s="97"/>
      <c r="K196" s="97"/>
      <c r="L196" s="97"/>
      <c r="M196" s="97"/>
      <c r="N196" s="97"/>
      <c r="O196" s="97"/>
      <c r="P196" s="97"/>
      <c r="Q196" s="97"/>
      <c r="R196" s="97"/>
    </row>
    <row r="197" spans="1:18" hidden="1" x14ac:dyDescent="0.45">
      <c r="A197" s="97"/>
      <c r="B197" s="98"/>
      <c r="C197" s="97"/>
      <c r="D197" s="97"/>
      <c r="E197" s="97"/>
      <c r="F197" s="97"/>
      <c r="G197" s="97"/>
      <c r="H197" s="97"/>
      <c r="I197" s="97"/>
      <c r="J197" s="97"/>
      <c r="K197" s="97"/>
      <c r="L197" s="97"/>
      <c r="M197" s="97"/>
      <c r="N197" s="97"/>
      <c r="O197" s="97"/>
      <c r="P197" s="97"/>
      <c r="Q197" s="97"/>
      <c r="R197" s="97"/>
    </row>
    <row r="198" spans="1:18" hidden="1" x14ac:dyDescent="0.45">
      <c r="A198" s="97"/>
      <c r="B198" s="98"/>
      <c r="C198" s="97"/>
      <c r="D198" s="97"/>
      <c r="E198" s="97"/>
      <c r="F198" s="97"/>
      <c r="G198" s="97"/>
      <c r="H198" s="97"/>
      <c r="I198" s="97"/>
      <c r="J198" s="97"/>
      <c r="K198" s="97"/>
      <c r="L198" s="97"/>
      <c r="M198" s="97"/>
      <c r="N198" s="97"/>
      <c r="O198" s="97"/>
      <c r="P198" s="97"/>
      <c r="Q198" s="97"/>
      <c r="R198" s="97"/>
    </row>
    <row r="199" spans="1:18" hidden="1" x14ac:dyDescent="0.45">
      <c r="A199" s="97"/>
      <c r="B199" s="98"/>
      <c r="C199" s="97"/>
      <c r="D199" s="97"/>
      <c r="E199" s="97"/>
      <c r="F199" s="97"/>
      <c r="G199" s="97"/>
      <c r="H199" s="97"/>
      <c r="I199" s="97"/>
      <c r="J199" s="97"/>
      <c r="K199" s="97"/>
      <c r="L199" s="97"/>
      <c r="M199" s="97"/>
      <c r="N199" s="97"/>
      <c r="O199" s="97"/>
      <c r="P199" s="97"/>
      <c r="Q199" s="97"/>
      <c r="R199" s="97"/>
    </row>
    <row r="200" spans="1:18" hidden="1" x14ac:dyDescent="0.45">
      <c r="A200" s="97"/>
      <c r="B200" s="98"/>
      <c r="C200" s="97"/>
      <c r="D200" s="97"/>
      <c r="E200" s="97"/>
      <c r="F200" s="97"/>
      <c r="G200" s="97"/>
      <c r="H200" s="97"/>
      <c r="I200" s="97"/>
      <c r="J200" s="97"/>
      <c r="K200" s="97"/>
      <c r="L200" s="97"/>
      <c r="M200" s="97"/>
      <c r="N200" s="97"/>
      <c r="O200" s="97"/>
      <c r="P200" s="97"/>
      <c r="Q200" s="97"/>
      <c r="R200" s="97"/>
    </row>
    <row r="201" spans="1:18" hidden="1" x14ac:dyDescent="0.45">
      <c r="A201" s="97"/>
      <c r="B201" s="98"/>
      <c r="C201" s="97"/>
      <c r="D201" s="97"/>
      <c r="E201" s="97"/>
      <c r="F201" s="97"/>
      <c r="G201" s="97"/>
      <c r="H201" s="97"/>
      <c r="I201" s="97"/>
      <c r="J201" s="97"/>
      <c r="K201" s="97"/>
      <c r="L201" s="97"/>
      <c r="M201" s="97"/>
      <c r="N201" s="97"/>
      <c r="O201" s="97"/>
      <c r="P201" s="97"/>
      <c r="Q201" s="97"/>
      <c r="R201" s="97"/>
    </row>
    <row r="202" spans="1:18" hidden="1" x14ac:dyDescent="0.45">
      <c r="A202" s="97"/>
      <c r="B202" s="98"/>
      <c r="C202" s="97"/>
      <c r="D202" s="97"/>
      <c r="E202" s="97"/>
      <c r="F202" s="97"/>
      <c r="G202" s="97"/>
      <c r="H202" s="97"/>
      <c r="I202" s="97"/>
      <c r="J202" s="97"/>
      <c r="K202" s="97"/>
      <c r="L202" s="97"/>
      <c r="M202" s="97"/>
      <c r="N202" s="97"/>
      <c r="O202" s="97"/>
      <c r="P202" s="97"/>
      <c r="Q202" s="97"/>
      <c r="R202" s="97"/>
    </row>
    <row r="203" spans="1:18" hidden="1" x14ac:dyDescent="0.45">
      <c r="A203" s="97"/>
      <c r="B203" s="98"/>
      <c r="C203" s="97"/>
      <c r="D203" s="97"/>
      <c r="E203" s="97"/>
      <c r="F203" s="97"/>
      <c r="G203" s="97"/>
      <c r="H203" s="97"/>
      <c r="I203" s="97"/>
      <c r="J203" s="97"/>
      <c r="K203" s="97"/>
      <c r="L203" s="97"/>
      <c r="M203" s="97"/>
      <c r="N203" s="97"/>
      <c r="O203" s="97"/>
      <c r="P203" s="97"/>
      <c r="Q203" s="97"/>
      <c r="R203" s="97"/>
    </row>
    <row r="204" spans="1:18" hidden="1" x14ac:dyDescent="0.45">
      <c r="A204" s="97"/>
      <c r="B204" s="98"/>
      <c r="C204" s="97"/>
      <c r="D204" s="97"/>
      <c r="E204" s="97"/>
      <c r="F204" s="97"/>
      <c r="G204" s="97"/>
      <c r="H204" s="97"/>
      <c r="I204" s="97"/>
      <c r="J204" s="97"/>
      <c r="K204" s="97"/>
      <c r="L204" s="97"/>
      <c r="M204" s="97"/>
      <c r="N204" s="97"/>
      <c r="O204" s="97"/>
      <c r="P204" s="97"/>
      <c r="Q204" s="97"/>
      <c r="R204" s="97"/>
    </row>
    <row r="205" spans="1:18" hidden="1" x14ac:dyDescent="0.45">
      <c r="A205" s="97"/>
      <c r="B205" s="98"/>
      <c r="C205" s="97"/>
      <c r="D205" s="97"/>
      <c r="E205" s="97"/>
      <c r="F205" s="97"/>
      <c r="G205" s="97"/>
      <c r="H205" s="97"/>
      <c r="I205" s="97"/>
      <c r="J205" s="97"/>
      <c r="K205" s="97"/>
      <c r="L205" s="97"/>
      <c r="M205" s="97"/>
      <c r="N205" s="97"/>
      <c r="O205" s="97"/>
      <c r="P205" s="97"/>
      <c r="Q205" s="97"/>
      <c r="R205" s="97"/>
    </row>
    <row r="206" spans="1:18" hidden="1" x14ac:dyDescent="0.45">
      <c r="A206" s="97"/>
      <c r="B206" s="98"/>
      <c r="C206" s="97"/>
      <c r="D206" s="97"/>
      <c r="E206" s="97"/>
      <c r="F206" s="97"/>
      <c r="G206" s="97"/>
      <c r="H206" s="97"/>
      <c r="I206" s="97"/>
      <c r="J206" s="97"/>
      <c r="K206" s="97"/>
      <c r="L206" s="97"/>
      <c r="M206" s="97"/>
      <c r="N206" s="97"/>
      <c r="O206" s="97"/>
      <c r="P206" s="97"/>
      <c r="Q206" s="97"/>
      <c r="R206" s="97"/>
    </row>
    <row r="207" spans="1:18" hidden="1" x14ac:dyDescent="0.45">
      <c r="A207" s="97"/>
      <c r="B207" s="98"/>
      <c r="C207" s="97"/>
      <c r="D207" s="97"/>
      <c r="E207" s="97"/>
      <c r="F207" s="97"/>
      <c r="G207" s="97"/>
      <c r="H207" s="97"/>
      <c r="I207" s="97"/>
      <c r="J207" s="97"/>
      <c r="K207" s="97"/>
      <c r="L207" s="97"/>
      <c r="M207" s="97"/>
      <c r="N207" s="97"/>
      <c r="O207" s="97"/>
      <c r="P207" s="97"/>
      <c r="Q207" s="97"/>
      <c r="R207" s="97"/>
    </row>
    <row r="208" spans="1:18" hidden="1" x14ac:dyDescent="0.45">
      <c r="A208" s="97"/>
      <c r="B208" s="98"/>
      <c r="C208" s="97"/>
      <c r="D208" s="97"/>
      <c r="E208" s="97"/>
      <c r="F208" s="97"/>
      <c r="G208" s="97"/>
      <c r="H208" s="97"/>
      <c r="I208" s="97"/>
      <c r="J208" s="97"/>
      <c r="K208" s="97"/>
      <c r="L208" s="97"/>
      <c r="M208" s="97"/>
      <c r="N208" s="97"/>
      <c r="O208" s="97"/>
      <c r="P208" s="97"/>
      <c r="Q208" s="97"/>
      <c r="R208" s="97"/>
    </row>
    <row r="209" spans="1:18" hidden="1" x14ac:dyDescent="0.45">
      <c r="A209" s="97"/>
      <c r="B209" s="98"/>
      <c r="C209" s="97"/>
      <c r="D209" s="97"/>
      <c r="E209" s="97"/>
      <c r="F209" s="97"/>
      <c r="G209" s="97"/>
      <c r="H209" s="97"/>
      <c r="I209" s="97"/>
      <c r="J209" s="97"/>
      <c r="K209" s="97"/>
      <c r="L209" s="97"/>
      <c r="M209" s="97"/>
      <c r="N209" s="97"/>
      <c r="O209" s="97"/>
      <c r="P209" s="97"/>
      <c r="Q209" s="97"/>
      <c r="R209" s="97"/>
    </row>
    <row r="210" spans="1:18" hidden="1" x14ac:dyDescent="0.45">
      <c r="A210" s="97"/>
      <c r="B210" s="98"/>
      <c r="C210" s="97"/>
      <c r="D210" s="97"/>
      <c r="E210" s="97"/>
      <c r="F210" s="97"/>
      <c r="G210" s="97"/>
      <c r="H210" s="97"/>
      <c r="I210" s="97"/>
      <c r="J210" s="97"/>
      <c r="K210" s="97"/>
      <c r="L210" s="97"/>
      <c r="M210" s="97"/>
      <c r="N210" s="97"/>
      <c r="O210" s="97"/>
      <c r="P210" s="97"/>
      <c r="Q210" s="97"/>
      <c r="R210" s="97"/>
    </row>
    <row r="211" spans="1:18" hidden="1" x14ac:dyDescent="0.45">
      <c r="A211" s="97"/>
      <c r="B211" s="98"/>
      <c r="C211" s="97"/>
      <c r="D211" s="97"/>
      <c r="E211" s="97"/>
      <c r="F211" s="97"/>
      <c r="G211" s="97"/>
      <c r="H211" s="97"/>
      <c r="I211" s="97"/>
      <c r="J211" s="97"/>
      <c r="K211" s="97"/>
      <c r="L211" s="97"/>
      <c r="M211" s="97"/>
      <c r="N211" s="97"/>
      <c r="O211" s="97"/>
      <c r="P211" s="97"/>
      <c r="Q211" s="97"/>
      <c r="R211" s="97"/>
    </row>
    <row r="212" spans="1:18" hidden="1" x14ac:dyDescent="0.45">
      <c r="A212" s="97"/>
      <c r="B212" s="98"/>
      <c r="C212" s="97"/>
      <c r="D212" s="97"/>
      <c r="E212" s="97"/>
      <c r="F212" s="97"/>
      <c r="G212" s="97"/>
      <c r="H212" s="97"/>
      <c r="I212" s="97"/>
      <c r="J212" s="97"/>
      <c r="K212" s="97"/>
      <c r="L212" s="97"/>
      <c r="M212" s="97"/>
      <c r="N212" s="97"/>
      <c r="O212" s="97"/>
      <c r="P212" s="97"/>
      <c r="Q212" s="97"/>
      <c r="R212" s="97"/>
    </row>
    <row r="213" spans="1:18" hidden="1" x14ac:dyDescent="0.45">
      <c r="A213" s="97"/>
      <c r="B213" s="98"/>
      <c r="C213" s="97"/>
      <c r="D213" s="97"/>
      <c r="E213" s="97"/>
      <c r="F213" s="97"/>
      <c r="G213" s="97"/>
      <c r="H213" s="97"/>
      <c r="I213" s="97"/>
      <c r="J213" s="97"/>
      <c r="K213" s="97"/>
      <c r="L213" s="97"/>
      <c r="M213" s="97"/>
      <c r="N213" s="97"/>
      <c r="O213" s="97"/>
      <c r="P213" s="97"/>
      <c r="Q213" s="97"/>
      <c r="R213" s="97"/>
    </row>
    <row r="214" spans="1:18" hidden="1" x14ac:dyDescent="0.45">
      <c r="A214" s="97"/>
      <c r="B214" s="98"/>
      <c r="C214" s="97"/>
      <c r="D214" s="97"/>
      <c r="E214" s="97"/>
      <c r="F214" s="97"/>
      <c r="G214" s="97"/>
      <c r="H214" s="97"/>
      <c r="I214" s="97"/>
      <c r="J214" s="97"/>
      <c r="K214" s="97"/>
      <c r="L214" s="97"/>
      <c r="M214" s="97"/>
      <c r="N214" s="97"/>
      <c r="O214" s="97"/>
      <c r="P214" s="97"/>
      <c r="Q214" s="97"/>
      <c r="R214" s="97"/>
    </row>
    <row r="215" spans="1:18" hidden="1" x14ac:dyDescent="0.45">
      <c r="A215" s="97"/>
      <c r="B215" s="98"/>
      <c r="C215" s="97"/>
      <c r="D215" s="97"/>
      <c r="E215" s="97"/>
      <c r="F215" s="97"/>
      <c r="G215" s="97"/>
      <c r="H215" s="97"/>
      <c r="I215" s="97"/>
      <c r="J215" s="97"/>
      <c r="K215" s="97"/>
      <c r="L215" s="97"/>
      <c r="M215" s="97"/>
      <c r="N215" s="97"/>
      <c r="O215" s="97"/>
      <c r="P215" s="97"/>
      <c r="Q215" s="97"/>
      <c r="R215" s="97"/>
    </row>
    <row r="216" spans="1:18" hidden="1" x14ac:dyDescent="0.45">
      <c r="A216" s="97"/>
      <c r="B216" s="98"/>
      <c r="C216" s="97"/>
      <c r="D216" s="97"/>
      <c r="E216" s="97"/>
      <c r="F216" s="97"/>
      <c r="G216" s="97"/>
      <c r="H216" s="97"/>
      <c r="I216" s="97"/>
      <c r="J216" s="97"/>
      <c r="K216" s="97"/>
      <c r="L216" s="97"/>
      <c r="M216" s="97"/>
      <c r="N216" s="97"/>
      <c r="O216" s="97"/>
      <c r="P216" s="97"/>
      <c r="Q216" s="97"/>
      <c r="R216" s="97"/>
    </row>
    <row r="217" spans="1:18" hidden="1" x14ac:dyDescent="0.45">
      <c r="A217" s="97"/>
      <c r="B217" s="98"/>
      <c r="C217" s="97"/>
      <c r="D217" s="97"/>
      <c r="E217" s="97"/>
      <c r="F217" s="97"/>
      <c r="G217" s="97"/>
      <c r="H217" s="97"/>
      <c r="I217" s="97"/>
      <c r="J217" s="97"/>
      <c r="K217" s="97"/>
      <c r="L217" s="97"/>
      <c r="M217" s="97"/>
      <c r="N217" s="97"/>
      <c r="O217" s="97"/>
      <c r="P217" s="97"/>
      <c r="Q217" s="97"/>
      <c r="R217" s="97"/>
    </row>
    <row r="218" spans="1:18" hidden="1" x14ac:dyDescent="0.45">
      <c r="A218" s="97"/>
      <c r="B218" s="98"/>
      <c r="C218" s="97"/>
      <c r="D218" s="97"/>
      <c r="E218" s="97"/>
      <c r="F218" s="97"/>
      <c r="G218" s="97"/>
      <c r="H218" s="97"/>
      <c r="I218" s="97"/>
      <c r="J218" s="97"/>
      <c r="K218" s="97"/>
      <c r="L218" s="97"/>
      <c r="M218" s="97"/>
      <c r="N218" s="97"/>
      <c r="O218" s="97"/>
      <c r="P218" s="97"/>
      <c r="Q218" s="97"/>
      <c r="R218" s="97"/>
    </row>
    <row r="219" spans="1:18" hidden="1" x14ac:dyDescent="0.45">
      <c r="A219" s="97"/>
      <c r="B219" s="98"/>
      <c r="C219" s="97"/>
      <c r="D219" s="97"/>
      <c r="E219" s="97"/>
      <c r="F219" s="97"/>
      <c r="G219" s="97"/>
      <c r="H219" s="97"/>
      <c r="I219" s="97"/>
      <c r="J219" s="97"/>
      <c r="K219" s="97"/>
      <c r="L219" s="97"/>
      <c r="M219" s="97"/>
      <c r="N219" s="97"/>
      <c r="O219" s="97"/>
      <c r="P219" s="97"/>
      <c r="Q219" s="97"/>
      <c r="R219" s="97"/>
    </row>
    <row r="220" spans="1:18" hidden="1" x14ac:dyDescent="0.45">
      <c r="A220" s="97"/>
      <c r="B220" s="98"/>
      <c r="C220" s="97"/>
      <c r="D220" s="97"/>
      <c r="E220" s="97"/>
      <c r="F220" s="97"/>
      <c r="G220" s="97"/>
      <c r="H220" s="97"/>
      <c r="I220" s="97"/>
      <c r="J220" s="97"/>
      <c r="K220" s="97"/>
      <c r="L220" s="97"/>
      <c r="M220" s="97"/>
      <c r="N220" s="97"/>
      <c r="O220" s="97"/>
      <c r="P220" s="97"/>
      <c r="Q220" s="97"/>
      <c r="R220" s="97"/>
    </row>
    <row r="221" spans="1:18" hidden="1" x14ac:dyDescent="0.45">
      <c r="A221" s="97"/>
      <c r="B221" s="98"/>
      <c r="C221" s="97"/>
      <c r="D221" s="97"/>
      <c r="E221" s="97"/>
      <c r="F221" s="97"/>
      <c r="G221" s="97"/>
      <c r="H221" s="97"/>
      <c r="I221" s="97"/>
      <c r="J221" s="97"/>
      <c r="K221" s="97"/>
      <c r="L221" s="97"/>
      <c r="M221" s="97"/>
      <c r="N221" s="97"/>
      <c r="O221" s="97"/>
      <c r="P221" s="97"/>
      <c r="Q221" s="97"/>
      <c r="R221" s="97"/>
    </row>
    <row r="222" spans="1:18" hidden="1" x14ac:dyDescent="0.45">
      <c r="A222" s="97"/>
      <c r="B222" s="98"/>
      <c r="C222" s="97"/>
      <c r="D222" s="97"/>
      <c r="E222" s="97"/>
      <c r="F222" s="97"/>
      <c r="G222" s="97"/>
      <c r="H222" s="97"/>
      <c r="I222" s="97"/>
      <c r="J222" s="97"/>
      <c r="K222" s="97"/>
      <c r="L222" s="97"/>
      <c r="M222" s="97"/>
      <c r="N222" s="97"/>
      <c r="O222" s="97"/>
      <c r="P222" s="97"/>
      <c r="Q222" s="97"/>
      <c r="R222" s="97"/>
    </row>
    <row r="223" spans="1:18" hidden="1" x14ac:dyDescent="0.45">
      <c r="A223" s="97"/>
      <c r="B223" s="98"/>
      <c r="C223" s="97"/>
      <c r="D223" s="97"/>
      <c r="E223" s="97"/>
      <c r="F223" s="97"/>
      <c r="G223" s="97"/>
      <c r="H223" s="97"/>
      <c r="I223" s="97"/>
      <c r="J223" s="97"/>
      <c r="K223" s="97"/>
      <c r="L223" s="97"/>
      <c r="M223" s="97"/>
      <c r="N223" s="97"/>
      <c r="O223" s="97"/>
      <c r="P223" s="97"/>
      <c r="Q223" s="97"/>
      <c r="R223" s="97"/>
    </row>
    <row r="224" spans="1:18" hidden="1" x14ac:dyDescent="0.45">
      <c r="A224" s="97"/>
      <c r="B224" s="98"/>
      <c r="C224" s="97"/>
      <c r="D224" s="97"/>
      <c r="E224" s="97"/>
      <c r="F224" s="97"/>
      <c r="G224" s="97"/>
      <c r="H224" s="97"/>
      <c r="I224" s="97"/>
      <c r="J224" s="97"/>
      <c r="K224" s="97"/>
      <c r="L224" s="97"/>
      <c r="M224" s="97"/>
      <c r="N224" s="97"/>
      <c r="O224" s="97"/>
      <c r="P224" s="97"/>
      <c r="Q224" s="97"/>
      <c r="R224" s="97"/>
    </row>
    <row r="225" spans="1:18" hidden="1" x14ac:dyDescent="0.45">
      <c r="A225" s="97"/>
      <c r="B225" s="98"/>
      <c r="C225" s="97"/>
      <c r="D225" s="97"/>
      <c r="E225" s="97"/>
      <c r="F225" s="97"/>
      <c r="G225" s="97"/>
      <c r="H225" s="97"/>
      <c r="I225" s="97"/>
      <c r="J225" s="97"/>
      <c r="K225" s="97"/>
      <c r="L225" s="97"/>
      <c r="M225" s="97"/>
      <c r="N225" s="97"/>
      <c r="O225" s="97"/>
      <c r="P225" s="97"/>
      <c r="Q225" s="97"/>
      <c r="R225" s="97"/>
    </row>
    <row r="226" spans="1:18" hidden="1" x14ac:dyDescent="0.45">
      <c r="A226" s="97"/>
      <c r="B226" s="98"/>
      <c r="C226" s="97"/>
      <c r="D226" s="97"/>
      <c r="E226" s="97"/>
      <c r="F226" s="97"/>
      <c r="G226" s="97"/>
      <c r="H226" s="97"/>
      <c r="I226" s="97"/>
      <c r="J226" s="97"/>
      <c r="K226" s="97"/>
      <c r="L226" s="97"/>
      <c r="M226" s="97"/>
      <c r="N226" s="97"/>
      <c r="O226" s="97"/>
      <c r="P226" s="97"/>
      <c r="Q226" s="97"/>
      <c r="R226" s="97"/>
    </row>
    <row r="227" spans="1:18" hidden="1" x14ac:dyDescent="0.45">
      <c r="A227" s="97"/>
      <c r="B227" s="98"/>
      <c r="C227" s="97"/>
      <c r="D227" s="97"/>
      <c r="E227" s="97"/>
      <c r="F227" s="97"/>
      <c r="G227" s="97"/>
      <c r="H227" s="97"/>
      <c r="I227" s="97"/>
      <c r="J227" s="97"/>
      <c r="K227" s="97"/>
      <c r="L227" s="97"/>
      <c r="M227" s="97"/>
      <c r="N227" s="97"/>
      <c r="O227" s="97"/>
      <c r="P227" s="97"/>
      <c r="Q227" s="97"/>
      <c r="R227" s="97"/>
    </row>
    <row r="228" spans="1:18" hidden="1" x14ac:dyDescent="0.45">
      <c r="A228" s="97"/>
      <c r="B228" s="98"/>
      <c r="C228" s="97"/>
      <c r="D228" s="97"/>
      <c r="E228" s="97"/>
      <c r="F228" s="97"/>
      <c r="G228" s="97"/>
      <c r="H228" s="97"/>
      <c r="I228" s="97"/>
      <c r="J228" s="97"/>
      <c r="K228" s="97"/>
      <c r="L228" s="97"/>
      <c r="M228" s="97"/>
      <c r="N228" s="97"/>
      <c r="O228" s="97"/>
      <c r="P228" s="97"/>
      <c r="Q228" s="97"/>
      <c r="R228" s="97"/>
    </row>
    <row r="229" spans="1:18" hidden="1" x14ac:dyDescent="0.45">
      <c r="A229" s="97"/>
      <c r="B229" s="98"/>
      <c r="C229" s="97"/>
      <c r="D229" s="97"/>
      <c r="E229" s="97"/>
      <c r="F229" s="97"/>
      <c r="G229" s="97"/>
      <c r="H229" s="97"/>
      <c r="I229" s="97"/>
      <c r="J229" s="97"/>
      <c r="K229" s="97"/>
      <c r="L229" s="97"/>
      <c r="M229" s="97"/>
      <c r="N229" s="97"/>
      <c r="O229" s="97"/>
      <c r="P229" s="97"/>
      <c r="Q229" s="97"/>
      <c r="R229" s="97"/>
    </row>
    <row r="230" spans="1:18" hidden="1" x14ac:dyDescent="0.45">
      <c r="A230" s="97"/>
      <c r="B230" s="98"/>
      <c r="C230" s="97"/>
      <c r="D230" s="97"/>
      <c r="E230" s="97"/>
      <c r="F230" s="97"/>
      <c r="G230" s="97"/>
      <c r="H230" s="97"/>
      <c r="I230" s="97"/>
      <c r="J230" s="97"/>
      <c r="K230" s="97"/>
      <c r="L230" s="97"/>
      <c r="M230" s="97"/>
      <c r="N230" s="97"/>
      <c r="O230" s="97"/>
      <c r="P230" s="97"/>
      <c r="Q230" s="97"/>
      <c r="R230" s="97"/>
    </row>
    <row r="231" spans="1:18" hidden="1" x14ac:dyDescent="0.45">
      <c r="A231" s="97"/>
      <c r="B231" s="98"/>
      <c r="C231" s="97"/>
      <c r="D231" s="97"/>
      <c r="E231" s="97"/>
      <c r="F231" s="97"/>
      <c r="G231" s="97"/>
      <c r="H231" s="97"/>
      <c r="I231" s="97"/>
      <c r="J231" s="97"/>
      <c r="K231" s="97"/>
      <c r="L231" s="97"/>
      <c r="M231" s="97"/>
      <c r="N231" s="97"/>
      <c r="O231" s="97"/>
      <c r="P231" s="97"/>
      <c r="Q231" s="97"/>
      <c r="R231" s="97"/>
    </row>
    <row r="232" spans="1:18" hidden="1" x14ac:dyDescent="0.45">
      <c r="A232" s="97"/>
      <c r="B232" s="98"/>
      <c r="C232" s="97"/>
      <c r="D232" s="97"/>
      <c r="E232" s="97"/>
      <c r="F232" s="97"/>
      <c r="G232" s="97"/>
      <c r="H232" s="97"/>
      <c r="I232" s="97"/>
      <c r="J232" s="97"/>
      <c r="K232" s="97"/>
      <c r="L232" s="97"/>
      <c r="M232" s="97"/>
      <c r="N232" s="97"/>
      <c r="O232" s="97"/>
      <c r="P232" s="97"/>
      <c r="Q232" s="97"/>
      <c r="R232" s="97"/>
    </row>
    <row r="233" spans="1:18" hidden="1" x14ac:dyDescent="0.45">
      <c r="A233" s="97"/>
      <c r="B233" s="98"/>
      <c r="C233" s="97"/>
      <c r="D233" s="97"/>
      <c r="E233" s="97"/>
      <c r="F233" s="97"/>
      <c r="G233" s="97"/>
      <c r="H233" s="97"/>
      <c r="I233" s="97"/>
      <c r="J233" s="97"/>
      <c r="K233" s="97"/>
      <c r="L233" s="97"/>
      <c r="M233" s="97"/>
      <c r="N233" s="97"/>
      <c r="O233" s="97"/>
      <c r="P233" s="97"/>
      <c r="Q233" s="97"/>
      <c r="R233" s="97"/>
    </row>
    <row r="234" spans="1:18" hidden="1" x14ac:dyDescent="0.45">
      <c r="A234" s="97"/>
      <c r="B234" s="98"/>
      <c r="C234" s="97"/>
      <c r="D234" s="97"/>
      <c r="E234" s="97"/>
      <c r="F234" s="97"/>
      <c r="G234" s="97"/>
      <c r="H234" s="97"/>
      <c r="I234" s="97"/>
      <c r="J234" s="97"/>
      <c r="K234" s="97"/>
      <c r="L234" s="97"/>
      <c r="M234" s="97"/>
      <c r="N234" s="97"/>
      <c r="O234" s="97"/>
      <c r="P234" s="97"/>
      <c r="Q234" s="97"/>
      <c r="R234" s="97"/>
    </row>
    <row r="235" spans="1:18" hidden="1" x14ac:dyDescent="0.45">
      <c r="A235" s="97"/>
      <c r="B235" s="98"/>
      <c r="C235" s="97"/>
      <c r="D235" s="97"/>
      <c r="E235" s="97"/>
      <c r="F235" s="97"/>
      <c r="G235" s="97"/>
      <c r="H235" s="97"/>
      <c r="I235" s="97"/>
      <c r="J235" s="97"/>
      <c r="K235" s="97"/>
      <c r="L235" s="97"/>
      <c r="M235" s="97"/>
      <c r="N235" s="97"/>
      <c r="O235" s="97"/>
      <c r="P235" s="97"/>
      <c r="Q235" s="97"/>
      <c r="R235" s="97"/>
    </row>
    <row r="236" spans="1:18" hidden="1" x14ac:dyDescent="0.45">
      <c r="A236" s="97"/>
      <c r="B236" s="98"/>
      <c r="C236" s="97"/>
      <c r="D236" s="97"/>
      <c r="E236" s="97"/>
      <c r="F236" s="97"/>
      <c r="G236" s="97"/>
      <c r="H236" s="97"/>
      <c r="I236" s="97"/>
      <c r="J236" s="97"/>
      <c r="K236" s="97"/>
      <c r="L236" s="97"/>
      <c r="M236" s="97"/>
      <c r="N236" s="97"/>
      <c r="O236" s="97"/>
      <c r="P236" s="97"/>
      <c r="Q236" s="97"/>
      <c r="R236" s="97"/>
    </row>
    <row r="237" spans="1:18" hidden="1" x14ac:dyDescent="0.45">
      <c r="A237" s="97"/>
      <c r="B237" s="98"/>
      <c r="C237" s="97"/>
      <c r="D237" s="97"/>
      <c r="E237" s="97"/>
      <c r="F237" s="97"/>
      <c r="G237" s="97"/>
      <c r="H237" s="97"/>
      <c r="I237" s="97"/>
      <c r="J237" s="97"/>
      <c r="K237" s="97"/>
      <c r="L237" s="97"/>
      <c r="M237" s="97"/>
      <c r="N237" s="97"/>
      <c r="O237" s="97"/>
      <c r="P237" s="97"/>
      <c r="Q237" s="97"/>
      <c r="R237" s="97"/>
    </row>
    <row r="238" spans="1:18" hidden="1" x14ac:dyDescent="0.45">
      <c r="A238" s="97"/>
      <c r="B238" s="98"/>
      <c r="C238" s="97"/>
      <c r="D238" s="97"/>
      <c r="E238" s="97"/>
      <c r="F238" s="97"/>
      <c r="G238" s="97"/>
      <c r="H238" s="97"/>
      <c r="I238" s="97"/>
      <c r="J238" s="97"/>
      <c r="K238" s="97"/>
      <c r="L238" s="97"/>
      <c r="M238" s="97"/>
      <c r="N238" s="97"/>
      <c r="O238" s="97"/>
      <c r="P238" s="97"/>
      <c r="Q238" s="97"/>
      <c r="R238" s="97"/>
    </row>
    <row r="239" spans="1:18" hidden="1" x14ac:dyDescent="0.45">
      <c r="A239" s="97"/>
      <c r="B239" s="98"/>
      <c r="C239" s="97"/>
      <c r="D239" s="97"/>
      <c r="E239" s="97"/>
      <c r="F239" s="97"/>
      <c r="G239" s="97"/>
      <c r="H239" s="97"/>
      <c r="I239" s="97"/>
      <c r="J239" s="97"/>
      <c r="K239" s="97"/>
      <c r="L239" s="97"/>
      <c r="M239" s="97"/>
      <c r="N239" s="97"/>
      <c r="O239" s="97"/>
      <c r="P239" s="97"/>
      <c r="Q239" s="97"/>
      <c r="R239" s="97"/>
    </row>
    <row r="240" spans="1:18" hidden="1" x14ac:dyDescent="0.45">
      <c r="A240" s="97"/>
      <c r="B240" s="98"/>
      <c r="C240" s="97"/>
      <c r="D240" s="97"/>
      <c r="E240" s="97"/>
      <c r="F240" s="97"/>
      <c r="G240" s="97"/>
      <c r="H240" s="97"/>
      <c r="I240" s="97"/>
      <c r="J240" s="97"/>
      <c r="K240" s="97"/>
      <c r="L240" s="97"/>
      <c r="M240" s="97"/>
      <c r="N240" s="97"/>
      <c r="O240" s="97"/>
      <c r="P240" s="97"/>
      <c r="Q240" s="97"/>
      <c r="R240" s="97"/>
    </row>
    <row r="241" spans="1:18" hidden="1" x14ac:dyDescent="0.45">
      <c r="A241" s="97"/>
      <c r="B241" s="98"/>
      <c r="C241" s="97"/>
      <c r="D241" s="97"/>
      <c r="E241" s="97"/>
      <c r="F241" s="97"/>
      <c r="G241" s="97"/>
      <c r="H241" s="97"/>
      <c r="I241" s="97"/>
      <c r="J241" s="97"/>
      <c r="K241" s="97"/>
      <c r="L241" s="97"/>
      <c r="M241" s="97"/>
      <c r="N241" s="97"/>
      <c r="O241" s="97"/>
      <c r="P241" s="97"/>
      <c r="Q241" s="97"/>
      <c r="R241" s="97"/>
    </row>
    <row r="242" spans="1:18" hidden="1" x14ac:dyDescent="0.45">
      <c r="A242" s="97"/>
      <c r="B242" s="98"/>
      <c r="C242" s="97"/>
      <c r="D242" s="97"/>
      <c r="E242" s="97"/>
      <c r="F242" s="97"/>
      <c r="G242" s="97"/>
      <c r="H242" s="97"/>
      <c r="I242" s="97"/>
      <c r="J242" s="97"/>
      <c r="K242" s="97"/>
      <c r="L242" s="97"/>
      <c r="M242" s="97"/>
      <c r="N242" s="97"/>
      <c r="O242" s="97"/>
      <c r="P242" s="97"/>
      <c r="Q242" s="97"/>
      <c r="R242" s="97"/>
    </row>
    <row r="243" spans="1:18" hidden="1" x14ac:dyDescent="0.45">
      <c r="A243" s="97"/>
      <c r="B243" s="98"/>
      <c r="C243" s="97"/>
      <c r="D243" s="97"/>
      <c r="E243" s="97"/>
      <c r="F243" s="97"/>
      <c r="G243" s="97"/>
      <c r="H243" s="97"/>
      <c r="I243" s="97"/>
      <c r="J243" s="97"/>
      <c r="K243" s="97"/>
      <c r="L243" s="97"/>
      <c r="M243" s="97"/>
      <c r="N243" s="97"/>
      <c r="O243" s="97"/>
      <c r="P243" s="97"/>
      <c r="Q243" s="97"/>
      <c r="R243" s="97"/>
    </row>
    <row r="244" spans="1:18" hidden="1" x14ac:dyDescent="0.45">
      <c r="A244" s="97"/>
      <c r="B244" s="98"/>
      <c r="C244" s="97"/>
      <c r="D244" s="97"/>
      <c r="E244" s="97"/>
      <c r="F244" s="97"/>
      <c r="G244" s="97"/>
      <c r="H244" s="97"/>
      <c r="I244" s="97"/>
      <c r="J244" s="97"/>
      <c r="K244" s="97"/>
      <c r="L244" s="97"/>
      <c r="M244" s="97"/>
      <c r="N244" s="97"/>
      <c r="O244" s="97"/>
      <c r="P244" s="97"/>
      <c r="Q244" s="97"/>
      <c r="R244" s="97"/>
    </row>
    <row r="245" spans="1:18" hidden="1" x14ac:dyDescent="0.45">
      <c r="A245" s="97"/>
      <c r="B245" s="98"/>
      <c r="C245" s="97"/>
      <c r="D245" s="97"/>
      <c r="E245" s="97"/>
      <c r="F245" s="97"/>
      <c r="G245" s="97"/>
      <c r="H245" s="97"/>
      <c r="I245" s="97"/>
      <c r="J245" s="97"/>
      <c r="K245" s="97"/>
      <c r="L245" s="97"/>
      <c r="M245" s="97"/>
      <c r="N245" s="97"/>
      <c r="O245" s="97"/>
      <c r="P245" s="97"/>
      <c r="Q245" s="97"/>
      <c r="R245" s="97"/>
    </row>
    <row r="246" spans="1:18" hidden="1" x14ac:dyDescent="0.45">
      <c r="A246" s="97"/>
      <c r="B246" s="98"/>
      <c r="C246" s="97"/>
      <c r="D246" s="97"/>
      <c r="E246" s="97"/>
      <c r="F246" s="97"/>
      <c r="G246" s="97"/>
      <c r="H246" s="97"/>
      <c r="I246" s="97"/>
      <c r="J246" s="97"/>
      <c r="K246" s="97"/>
      <c r="L246" s="97"/>
      <c r="M246" s="97"/>
      <c r="N246" s="97"/>
      <c r="O246" s="97"/>
      <c r="P246" s="97"/>
      <c r="Q246" s="97"/>
      <c r="R246" s="97"/>
    </row>
    <row r="247" spans="1:18" hidden="1" x14ac:dyDescent="0.45">
      <c r="A247" s="97"/>
      <c r="B247" s="98"/>
      <c r="C247" s="97"/>
      <c r="D247" s="97"/>
      <c r="E247" s="97"/>
      <c r="F247" s="97"/>
      <c r="G247" s="97"/>
      <c r="H247" s="97"/>
      <c r="I247" s="97"/>
      <c r="J247" s="97"/>
      <c r="K247" s="97"/>
      <c r="L247" s="97"/>
      <c r="M247" s="97"/>
      <c r="N247" s="97"/>
      <c r="O247" s="97"/>
      <c r="P247" s="97"/>
      <c r="Q247" s="97"/>
      <c r="R247" s="97"/>
    </row>
    <row r="248" spans="1:18" hidden="1" x14ac:dyDescent="0.45">
      <c r="A248" s="97"/>
      <c r="B248" s="98"/>
      <c r="C248" s="97"/>
      <c r="D248" s="97"/>
      <c r="E248" s="97"/>
      <c r="F248" s="97"/>
      <c r="G248" s="97"/>
      <c r="H248" s="97"/>
      <c r="I248" s="97"/>
      <c r="J248" s="97"/>
      <c r="K248" s="97"/>
      <c r="L248" s="97"/>
      <c r="M248" s="97"/>
      <c r="N248" s="97"/>
      <c r="O248" s="97"/>
      <c r="P248" s="97"/>
      <c r="Q248" s="97"/>
      <c r="R248" s="97"/>
    </row>
    <row r="249" spans="1:18" hidden="1" x14ac:dyDescent="0.45">
      <c r="A249" s="97"/>
      <c r="B249" s="98"/>
      <c r="C249" s="97"/>
      <c r="D249" s="97"/>
      <c r="E249" s="97"/>
      <c r="F249" s="97"/>
      <c r="G249" s="97"/>
      <c r="H249" s="97"/>
      <c r="I249" s="97"/>
      <c r="J249" s="97"/>
      <c r="K249" s="97"/>
      <c r="L249" s="97"/>
      <c r="M249" s="97"/>
      <c r="N249" s="97"/>
      <c r="O249" s="97"/>
      <c r="P249" s="97"/>
      <c r="Q249" s="97"/>
      <c r="R249" s="97"/>
    </row>
    <row r="250" spans="1:18" hidden="1" x14ac:dyDescent="0.45">
      <c r="A250" s="97"/>
      <c r="B250" s="98"/>
      <c r="C250" s="97"/>
      <c r="D250" s="97"/>
      <c r="E250" s="97"/>
      <c r="F250" s="97"/>
      <c r="G250" s="97"/>
      <c r="H250" s="97"/>
      <c r="I250" s="97"/>
      <c r="J250" s="97"/>
      <c r="K250" s="97"/>
      <c r="L250" s="97"/>
      <c r="M250" s="97"/>
      <c r="N250" s="97"/>
      <c r="O250" s="97"/>
      <c r="P250" s="97"/>
      <c r="Q250" s="97"/>
      <c r="R250" s="97"/>
    </row>
    <row r="251" spans="1:18" hidden="1" x14ac:dyDescent="0.45">
      <c r="A251" s="97"/>
      <c r="B251" s="98"/>
      <c r="C251" s="97"/>
      <c r="D251" s="97"/>
      <c r="E251" s="97"/>
      <c r="F251" s="97"/>
      <c r="G251" s="97"/>
      <c r="H251" s="97"/>
      <c r="I251" s="97"/>
      <c r="J251" s="97"/>
      <c r="K251" s="97"/>
      <c r="L251" s="97"/>
      <c r="M251" s="97"/>
      <c r="N251" s="97"/>
      <c r="O251" s="97"/>
      <c r="P251" s="97"/>
      <c r="Q251" s="97"/>
      <c r="R251" s="97"/>
    </row>
    <row r="252" spans="1:18" hidden="1" x14ac:dyDescent="0.45">
      <c r="A252" s="97"/>
      <c r="B252" s="98"/>
      <c r="C252" s="97"/>
      <c r="D252" s="97"/>
      <c r="E252" s="97"/>
      <c r="F252" s="97"/>
      <c r="G252" s="97"/>
      <c r="H252" s="97"/>
      <c r="I252" s="97"/>
      <c r="J252" s="97"/>
      <c r="K252" s="97"/>
      <c r="L252" s="97"/>
      <c r="M252" s="97"/>
      <c r="N252" s="97"/>
      <c r="O252" s="97"/>
      <c r="P252" s="97"/>
      <c r="Q252" s="97"/>
      <c r="R252" s="97"/>
    </row>
    <row r="253" spans="1:18" hidden="1" x14ac:dyDescent="0.45">
      <c r="A253" s="97"/>
      <c r="B253" s="98"/>
      <c r="C253" s="97"/>
      <c r="D253" s="97"/>
      <c r="E253" s="97"/>
      <c r="F253" s="97"/>
      <c r="G253" s="97"/>
      <c r="H253" s="97"/>
      <c r="I253" s="97"/>
      <c r="J253" s="97"/>
      <c r="K253" s="97"/>
      <c r="L253" s="97"/>
      <c r="M253" s="97"/>
      <c r="N253" s="97"/>
      <c r="O253" s="97"/>
      <c r="P253" s="97"/>
      <c r="Q253" s="97"/>
      <c r="R253" s="97"/>
    </row>
    <row r="254" spans="1:18" hidden="1" x14ac:dyDescent="0.45">
      <c r="A254" s="97"/>
      <c r="B254" s="98"/>
      <c r="C254" s="97"/>
      <c r="D254" s="97"/>
      <c r="E254" s="97"/>
      <c r="F254" s="97"/>
      <c r="G254" s="97"/>
      <c r="H254" s="97"/>
      <c r="I254" s="97"/>
      <c r="J254" s="97"/>
      <c r="K254" s="97"/>
      <c r="L254" s="97"/>
      <c r="M254" s="97"/>
      <c r="N254" s="97"/>
      <c r="O254" s="97"/>
      <c r="P254" s="97"/>
      <c r="Q254" s="97"/>
      <c r="R254" s="97"/>
    </row>
    <row r="255" spans="1:18" hidden="1" x14ac:dyDescent="0.45">
      <c r="A255" s="97"/>
      <c r="B255" s="98"/>
      <c r="C255" s="97"/>
      <c r="D255" s="97"/>
      <c r="E255" s="97"/>
      <c r="F255" s="97"/>
      <c r="G255" s="97"/>
      <c r="H255" s="97"/>
      <c r="I255" s="97"/>
      <c r="J255" s="97"/>
      <c r="K255" s="97"/>
      <c r="L255" s="97"/>
      <c r="M255" s="97"/>
      <c r="N255" s="97"/>
      <c r="O255" s="97"/>
      <c r="P255" s="97"/>
      <c r="Q255" s="97"/>
      <c r="R255" s="97"/>
    </row>
    <row r="256" spans="1:18" hidden="1" x14ac:dyDescent="0.45">
      <c r="A256" s="97"/>
      <c r="B256" s="98"/>
      <c r="C256" s="97"/>
      <c r="D256" s="97"/>
      <c r="E256" s="97"/>
      <c r="F256" s="97"/>
      <c r="G256" s="97"/>
      <c r="H256" s="97"/>
      <c r="I256" s="97"/>
      <c r="J256" s="97"/>
      <c r="K256" s="97"/>
      <c r="L256" s="97"/>
      <c r="M256" s="97"/>
      <c r="N256" s="97"/>
      <c r="O256" s="97"/>
      <c r="P256" s="97"/>
      <c r="Q256" s="97"/>
      <c r="R256" s="97"/>
    </row>
    <row r="257" spans="1:18" hidden="1" x14ac:dyDescent="0.45">
      <c r="A257" s="97"/>
      <c r="B257" s="98"/>
      <c r="C257" s="97"/>
      <c r="D257" s="97"/>
      <c r="E257" s="97"/>
      <c r="F257" s="97"/>
      <c r="G257" s="97"/>
      <c r="H257" s="97"/>
      <c r="I257" s="97"/>
      <c r="J257" s="97"/>
      <c r="K257" s="97"/>
      <c r="L257" s="97"/>
      <c r="M257" s="97"/>
      <c r="N257" s="97"/>
      <c r="O257" s="97"/>
      <c r="P257" s="97"/>
      <c r="Q257" s="97"/>
      <c r="R257" s="97"/>
    </row>
    <row r="258" spans="1:18" hidden="1" x14ac:dyDescent="0.45">
      <c r="A258" s="97"/>
      <c r="B258" s="98"/>
      <c r="C258" s="97"/>
      <c r="D258" s="97"/>
      <c r="E258" s="97"/>
      <c r="F258" s="97"/>
      <c r="G258" s="97"/>
      <c r="H258" s="97"/>
      <c r="I258" s="97"/>
      <c r="J258" s="97"/>
      <c r="K258" s="97"/>
      <c r="L258" s="97"/>
      <c r="M258" s="97"/>
      <c r="N258" s="97"/>
      <c r="O258" s="97"/>
      <c r="P258" s="97"/>
      <c r="Q258" s="97"/>
      <c r="R258" s="97"/>
    </row>
    <row r="259" spans="1:18" hidden="1" x14ac:dyDescent="0.45">
      <c r="A259" s="97"/>
      <c r="B259" s="98"/>
      <c r="C259" s="97"/>
      <c r="D259" s="97"/>
      <c r="E259" s="97"/>
      <c r="F259" s="97"/>
      <c r="G259" s="97"/>
      <c r="H259" s="97"/>
      <c r="I259" s="97"/>
      <c r="J259" s="97"/>
      <c r="K259" s="97"/>
      <c r="L259" s="97"/>
      <c r="M259" s="97"/>
      <c r="N259" s="97"/>
      <c r="O259" s="97"/>
      <c r="P259" s="97"/>
      <c r="Q259" s="97"/>
      <c r="R259" s="97"/>
    </row>
    <row r="260" spans="1:18" hidden="1" x14ac:dyDescent="0.45">
      <c r="A260" s="97"/>
      <c r="B260" s="98"/>
      <c r="C260" s="97"/>
      <c r="D260" s="97"/>
      <c r="E260" s="97"/>
      <c r="F260" s="97"/>
      <c r="G260" s="97"/>
      <c r="H260" s="97"/>
      <c r="I260" s="97"/>
      <c r="J260" s="97"/>
      <c r="K260" s="97"/>
      <c r="L260" s="97"/>
      <c r="M260" s="97"/>
      <c r="N260" s="97"/>
      <c r="O260" s="97"/>
      <c r="P260" s="97"/>
      <c r="Q260" s="97"/>
      <c r="R260" s="97"/>
    </row>
    <row r="261" spans="1:18" hidden="1" x14ac:dyDescent="0.45">
      <c r="A261" s="97"/>
      <c r="B261" s="98"/>
      <c r="C261" s="97"/>
      <c r="D261" s="97"/>
      <c r="E261" s="97"/>
      <c r="F261" s="97"/>
      <c r="G261" s="97"/>
      <c r="H261" s="97"/>
      <c r="I261" s="97"/>
      <c r="J261" s="97"/>
      <c r="K261" s="97"/>
      <c r="L261" s="97"/>
      <c r="M261" s="97"/>
      <c r="N261" s="97"/>
      <c r="O261" s="97"/>
      <c r="P261" s="97"/>
      <c r="Q261" s="97"/>
      <c r="R261" s="97"/>
    </row>
    <row r="262" spans="1:18" hidden="1" x14ac:dyDescent="0.45">
      <c r="A262" s="97"/>
      <c r="B262" s="98"/>
      <c r="C262" s="97"/>
      <c r="D262" s="97"/>
      <c r="E262" s="97"/>
      <c r="F262" s="97"/>
      <c r="G262" s="97"/>
      <c r="H262" s="97"/>
      <c r="I262" s="97"/>
      <c r="J262" s="97"/>
      <c r="K262" s="97"/>
      <c r="L262" s="97"/>
      <c r="M262" s="97"/>
      <c r="N262" s="97"/>
      <c r="O262" s="97"/>
      <c r="P262" s="97"/>
      <c r="Q262" s="97"/>
      <c r="R262" s="97"/>
    </row>
    <row r="263" spans="1:18" hidden="1" x14ac:dyDescent="0.45">
      <c r="A263" s="97"/>
      <c r="B263" s="98"/>
      <c r="C263" s="97"/>
      <c r="D263" s="97"/>
      <c r="E263" s="97"/>
      <c r="F263" s="97"/>
      <c r="G263" s="97"/>
      <c r="H263" s="97"/>
      <c r="I263" s="97"/>
      <c r="J263" s="97"/>
      <c r="K263" s="97"/>
      <c r="L263" s="97"/>
      <c r="M263" s="97"/>
      <c r="N263" s="97"/>
      <c r="O263" s="97"/>
      <c r="P263" s="97"/>
      <c r="Q263" s="97"/>
      <c r="R263" s="97"/>
    </row>
    <row r="264" spans="1:18" hidden="1" x14ac:dyDescent="0.45">
      <c r="A264" s="97"/>
      <c r="B264" s="98"/>
      <c r="C264" s="97"/>
      <c r="D264" s="97"/>
      <c r="E264" s="97"/>
      <c r="F264" s="97"/>
      <c r="G264" s="97"/>
      <c r="H264" s="97"/>
      <c r="I264" s="97"/>
      <c r="J264" s="97"/>
      <c r="K264" s="97"/>
      <c r="L264" s="97"/>
      <c r="M264" s="97"/>
      <c r="N264" s="97"/>
      <c r="O264" s="97"/>
      <c r="P264" s="97"/>
      <c r="Q264" s="97"/>
      <c r="R264" s="97"/>
    </row>
    <row r="265" spans="1:18" hidden="1" x14ac:dyDescent="0.45">
      <c r="A265" s="97"/>
      <c r="B265" s="98"/>
      <c r="C265" s="97"/>
      <c r="D265" s="97"/>
      <c r="E265" s="97"/>
      <c r="F265" s="97"/>
      <c r="G265" s="97"/>
      <c r="H265" s="97"/>
      <c r="I265" s="97"/>
      <c r="J265" s="97"/>
      <c r="K265" s="97"/>
      <c r="L265" s="97"/>
      <c r="M265" s="97"/>
      <c r="N265" s="97"/>
      <c r="O265" s="97"/>
      <c r="P265" s="97"/>
      <c r="Q265" s="97"/>
      <c r="R265" s="97"/>
    </row>
    <row r="266" spans="1:18" hidden="1" x14ac:dyDescent="0.45">
      <c r="A266" s="97"/>
      <c r="B266" s="98"/>
      <c r="C266" s="97"/>
      <c r="D266" s="97"/>
      <c r="E266" s="97"/>
      <c r="F266" s="97"/>
      <c r="G266" s="97"/>
      <c r="H266" s="97"/>
      <c r="I266" s="97"/>
      <c r="J266" s="97"/>
      <c r="K266" s="97"/>
      <c r="L266" s="97"/>
      <c r="M266" s="97"/>
      <c r="N266" s="97"/>
      <c r="O266" s="97"/>
      <c r="P266" s="97"/>
      <c r="Q266" s="97"/>
      <c r="R266" s="97"/>
    </row>
    <row r="267" spans="1:18" hidden="1" x14ac:dyDescent="0.45">
      <c r="A267" s="97"/>
      <c r="B267" s="98"/>
      <c r="C267" s="97"/>
      <c r="D267" s="97"/>
      <c r="E267" s="97"/>
      <c r="F267" s="97"/>
      <c r="G267" s="97"/>
      <c r="H267" s="97"/>
      <c r="I267" s="97"/>
      <c r="J267" s="97"/>
      <c r="K267" s="97"/>
      <c r="L267" s="97"/>
      <c r="M267" s="97"/>
      <c r="N267" s="97"/>
      <c r="O267" s="97"/>
      <c r="P267" s="97"/>
      <c r="Q267" s="97"/>
      <c r="R267" s="97"/>
    </row>
    <row r="268" spans="1:18" hidden="1" x14ac:dyDescent="0.45">
      <c r="A268" s="97"/>
      <c r="B268" s="98"/>
      <c r="C268" s="97"/>
      <c r="D268" s="97"/>
      <c r="E268" s="97"/>
      <c r="F268" s="97"/>
      <c r="G268" s="97"/>
      <c r="H268" s="97"/>
      <c r="I268" s="97"/>
      <c r="J268" s="97"/>
      <c r="K268" s="97"/>
      <c r="L268" s="97"/>
      <c r="M268" s="97"/>
      <c r="N268" s="97"/>
      <c r="O268" s="97"/>
      <c r="P268" s="97"/>
      <c r="Q268" s="97"/>
      <c r="R268" s="97"/>
    </row>
    <row r="269" spans="1:18" hidden="1" x14ac:dyDescent="0.45">
      <c r="A269" s="97"/>
      <c r="B269" s="98"/>
      <c r="C269" s="97"/>
      <c r="D269" s="97"/>
      <c r="E269" s="97"/>
      <c r="F269" s="97"/>
      <c r="G269" s="97"/>
      <c r="H269" s="97"/>
      <c r="I269" s="97"/>
      <c r="J269" s="97"/>
      <c r="K269" s="97"/>
      <c r="L269" s="97"/>
      <c r="M269" s="97"/>
      <c r="N269" s="97"/>
      <c r="O269" s="97"/>
      <c r="P269" s="97"/>
      <c r="Q269" s="97"/>
      <c r="R269" s="97"/>
    </row>
    <row r="270" spans="1:18" hidden="1" x14ac:dyDescent="0.45">
      <c r="A270" s="97"/>
      <c r="B270" s="98"/>
      <c r="C270" s="97"/>
      <c r="D270" s="97"/>
      <c r="E270" s="97"/>
      <c r="F270" s="97"/>
      <c r="G270" s="97"/>
      <c r="H270" s="97"/>
      <c r="I270" s="97"/>
      <c r="J270" s="97"/>
      <c r="K270" s="97"/>
      <c r="L270" s="97"/>
      <c r="M270" s="97"/>
      <c r="N270" s="97"/>
      <c r="O270" s="97"/>
      <c r="P270" s="97"/>
      <c r="Q270" s="97"/>
      <c r="R270" s="97"/>
    </row>
    <row r="271" spans="1:18" hidden="1" x14ac:dyDescent="0.45">
      <c r="A271" s="97"/>
      <c r="B271" s="98"/>
      <c r="C271" s="97"/>
      <c r="D271" s="97"/>
      <c r="E271" s="97"/>
      <c r="F271" s="97"/>
      <c r="G271" s="97"/>
      <c r="H271" s="97"/>
      <c r="I271" s="97"/>
      <c r="J271" s="97"/>
      <c r="K271" s="97"/>
      <c r="L271" s="97"/>
      <c r="M271" s="97"/>
      <c r="N271" s="97"/>
      <c r="O271" s="97"/>
      <c r="P271" s="97"/>
      <c r="Q271" s="97"/>
      <c r="R271" s="97"/>
    </row>
    <row r="272" spans="1:18" hidden="1" x14ac:dyDescent="0.45">
      <c r="A272" s="97"/>
      <c r="B272" s="98"/>
      <c r="C272" s="97"/>
      <c r="D272" s="97"/>
      <c r="E272" s="97"/>
      <c r="F272" s="97"/>
      <c r="G272" s="97"/>
      <c r="H272" s="97"/>
      <c r="I272" s="97"/>
      <c r="J272" s="97"/>
      <c r="K272" s="97"/>
      <c r="L272" s="97"/>
      <c r="M272" s="97"/>
      <c r="N272" s="97"/>
      <c r="O272" s="97"/>
      <c r="P272" s="97"/>
      <c r="Q272" s="97"/>
      <c r="R272" s="97"/>
    </row>
    <row r="273" spans="1:18" hidden="1" x14ac:dyDescent="0.45">
      <c r="A273" s="97"/>
      <c r="B273" s="98"/>
      <c r="C273" s="97"/>
      <c r="D273" s="97"/>
      <c r="E273" s="97"/>
      <c r="F273" s="97"/>
      <c r="G273" s="97"/>
      <c r="H273" s="97"/>
      <c r="I273" s="97"/>
      <c r="J273" s="97"/>
      <c r="K273" s="97"/>
      <c r="L273" s="97"/>
      <c r="M273" s="97"/>
      <c r="N273" s="97"/>
      <c r="O273" s="97"/>
      <c r="P273" s="97"/>
      <c r="Q273" s="97"/>
      <c r="R273" s="97"/>
    </row>
    <row r="274" spans="1:18" hidden="1" x14ac:dyDescent="0.45">
      <c r="A274" s="97"/>
      <c r="B274" s="98"/>
      <c r="C274" s="97"/>
      <c r="D274" s="97"/>
      <c r="E274" s="97"/>
      <c r="F274" s="97"/>
      <c r="G274" s="97"/>
      <c r="H274" s="97"/>
      <c r="I274" s="97"/>
      <c r="J274" s="97"/>
      <c r="K274" s="97"/>
      <c r="L274" s="97"/>
      <c r="M274" s="97"/>
      <c r="N274" s="97"/>
      <c r="O274" s="97"/>
      <c r="P274" s="97"/>
      <c r="Q274" s="97"/>
      <c r="R274" s="97"/>
    </row>
    <row r="275" spans="1:18" hidden="1" x14ac:dyDescent="0.45">
      <c r="A275" s="97"/>
      <c r="B275" s="98"/>
      <c r="C275" s="97"/>
      <c r="D275" s="97"/>
      <c r="E275" s="97"/>
      <c r="F275" s="97"/>
      <c r="G275" s="97"/>
      <c r="H275" s="97"/>
      <c r="I275" s="97"/>
      <c r="J275" s="97"/>
      <c r="K275" s="97"/>
      <c r="L275" s="97"/>
      <c r="M275" s="97"/>
      <c r="N275" s="97"/>
      <c r="O275" s="97"/>
      <c r="P275" s="97"/>
      <c r="Q275" s="97"/>
      <c r="R275" s="97"/>
    </row>
    <row r="276" spans="1:18" hidden="1" x14ac:dyDescent="0.45">
      <c r="A276" s="97"/>
      <c r="B276" s="98"/>
      <c r="C276" s="97"/>
      <c r="D276" s="97"/>
      <c r="E276" s="97"/>
      <c r="F276" s="97"/>
      <c r="G276" s="97"/>
      <c r="H276" s="97"/>
      <c r="I276" s="97"/>
      <c r="J276" s="97"/>
      <c r="K276" s="97"/>
      <c r="L276" s="97"/>
      <c r="M276" s="97"/>
      <c r="N276" s="97"/>
      <c r="O276" s="97"/>
      <c r="P276" s="97"/>
      <c r="Q276" s="97"/>
      <c r="R276" s="97"/>
    </row>
    <row r="277" spans="1:18" hidden="1" x14ac:dyDescent="0.45">
      <c r="A277" s="97"/>
      <c r="B277" s="98"/>
      <c r="C277" s="97"/>
      <c r="D277" s="97"/>
      <c r="E277" s="97"/>
      <c r="F277" s="97"/>
      <c r="G277" s="97"/>
      <c r="H277" s="97"/>
      <c r="I277" s="97"/>
      <c r="J277" s="97"/>
      <c r="K277" s="97"/>
      <c r="L277" s="97"/>
      <c r="M277" s="97"/>
      <c r="N277" s="97"/>
      <c r="O277" s="97"/>
      <c r="P277" s="97"/>
      <c r="Q277" s="97"/>
      <c r="R277" s="97"/>
    </row>
    <row r="278" spans="1:18" hidden="1" x14ac:dyDescent="0.45">
      <c r="A278" s="97"/>
      <c r="B278" s="98"/>
      <c r="C278" s="97"/>
      <c r="D278" s="97"/>
      <c r="E278" s="97"/>
      <c r="F278" s="97"/>
      <c r="G278" s="97"/>
      <c r="H278" s="97"/>
      <c r="I278" s="97"/>
      <c r="J278" s="97"/>
      <c r="K278" s="97"/>
      <c r="L278" s="97"/>
      <c r="M278" s="97"/>
      <c r="N278" s="97"/>
      <c r="O278" s="97"/>
      <c r="P278" s="97"/>
      <c r="Q278" s="97"/>
      <c r="R278" s="97"/>
    </row>
    <row r="279" spans="1:18" hidden="1" x14ac:dyDescent="0.45">
      <c r="A279" s="97"/>
      <c r="B279" s="98"/>
      <c r="C279" s="97"/>
      <c r="D279" s="97"/>
      <c r="E279" s="97"/>
      <c r="F279" s="97"/>
      <c r="G279" s="97"/>
      <c r="H279" s="97"/>
      <c r="I279" s="97"/>
      <c r="J279" s="97"/>
      <c r="K279" s="97"/>
      <c r="L279" s="97"/>
      <c r="M279" s="97"/>
      <c r="N279" s="97"/>
      <c r="O279" s="97"/>
      <c r="P279" s="97"/>
      <c r="Q279" s="97"/>
      <c r="R279" s="97"/>
    </row>
    <row r="280" spans="1:18" hidden="1" x14ac:dyDescent="0.45">
      <c r="A280" s="97"/>
      <c r="B280" s="98"/>
      <c r="C280" s="97"/>
      <c r="D280" s="97"/>
      <c r="E280" s="97"/>
      <c r="F280" s="97"/>
      <c r="G280" s="97"/>
      <c r="H280" s="97"/>
      <c r="I280" s="97"/>
      <c r="J280" s="97"/>
      <c r="K280" s="97"/>
      <c r="L280" s="97"/>
      <c r="M280" s="97"/>
      <c r="N280" s="97"/>
      <c r="O280" s="97"/>
      <c r="P280" s="97"/>
      <c r="Q280" s="97"/>
      <c r="R280" s="97"/>
    </row>
    <row r="281" spans="1:18" hidden="1" x14ac:dyDescent="0.45">
      <c r="A281" s="97"/>
      <c r="B281" s="98"/>
      <c r="C281" s="97"/>
      <c r="D281" s="97"/>
      <c r="E281" s="97"/>
      <c r="F281" s="97"/>
      <c r="G281" s="97"/>
      <c r="H281" s="97"/>
      <c r="I281" s="97"/>
      <c r="J281" s="97"/>
      <c r="K281" s="97"/>
      <c r="L281" s="97"/>
      <c r="M281" s="97"/>
      <c r="N281" s="97"/>
      <c r="O281" s="97"/>
      <c r="P281" s="97"/>
      <c r="Q281" s="97"/>
      <c r="R281" s="97"/>
    </row>
    <row r="282" spans="1:18" hidden="1" x14ac:dyDescent="0.45">
      <c r="A282" s="97"/>
      <c r="B282" s="98"/>
      <c r="C282" s="97"/>
      <c r="D282" s="97"/>
      <c r="E282" s="97"/>
      <c r="F282" s="97"/>
      <c r="G282" s="97"/>
      <c r="H282" s="97"/>
      <c r="I282" s="97"/>
      <c r="J282" s="97"/>
      <c r="K282" s="97"/>
      <c r="L282" s="97"/>
      <c r="M282" s="97"/>
      <c r="N282" s="97"/>
      <c r="O282" s="97"/>
      <c r="P282" s="97"/>
      <c r="Q282" s="97"/>
      <c r="R282" s="97"/>
    </row>
    <row r="283" spans="1:18" hidden="1" x14ac:dyDescent="0.45">
      <c r="A283" s="97"/>
      <c r="B283" s="98"/>
      <c r="C283" s="97"/>
      <c r="D283" s="97"/>
      <c r="E283" s="97"/>
      <c r="F283" s="97"/>
      <c r="G283" s="97"/>
      <c r="H283" s="97"/>
      <c r="I283" s="97"/>
      <c r="J283" s="97"/>
      <c r="K283" s="97"/>
      <c r="L283" s="97"/>
      <c r="M283" s="97"/>
      <c r="N283" s="97"/>
      <c r="O283" s="97"/>
      <c r="P283" s="97"/>
      <c r="Q283" s="97"/>
      <c r="R283" s="97"/>
    </row>
    <row r="284" spans="1:18" hidden="1" x14ac:dyDescent="0.45">
      <c r="A284" s="97"/>
      <c r="B284" s="98"/>
      <c r="C284" s="97"/>
      <c r="D284" s="97"/>
      <c r="E284" s="97"/>
      <c r="F284" s="97"/>
      <c r="G284" s="97"/>
      <c r="H284" s="97"/>
      <c r="I284" s="97"/>
      <c r="J284" s="97"/>
      <c r="K284" s="97"/>
      <c r="L284" s="97"/>
      <c r="M284" s="97"/>
      <c r="N284" s="97"/>
      <c r="O284" s="97"/>
      <c r="P284" s="97"/>
      <c r="Q284" s="97"/>
      <c r="R284" s="97"/>
    </row>
    <row r="285" spans="1:18" hidden="1" x14ac:dyDescent="0.45">
      <c r="A285" s="97"/>
      <c r="B285" s="98"/>
      <c r="C285" s="97"/>
      <c r="D285" s="97"/>
      <c r="E285" s="97"/>
      <c r="F285" s="97"/>
      <c r="G285" s="97"/>
      <c r="H285" s="97"/>
      <c r="I285" s="97"/>
      <c r="J285" s="97"/>
      <c r="K285" s="97"/>
      <c r="L285" s="97"/>
      <c r="M285" s="97"/>
      <c r="N285" s="97"/>
      <c r="O285" s="97"/>
      <c r="P285" s="97"/>
      <c r="Q285" s="97"/>
      <c r="R285" s="97"/>
    </row>
    <row r="286" spans="1:18" hidden="1" x14ac:dyDescent="0.45">
      <c r="A286" s="97"/>
      <c r="B286" s="98"/>
      <c r="C286" s="97"/>
      <c r="D286" s="97"/>
      <c r="E286" s="97"/>
      <c r="F286" s="97"/>
      <c r="G286" s="97"/>
      <c r="H286" s="97"/>
      <c r="I286" s="97"/>
      <c r="J286" s="97"/>
      <c r="K286" s="97"/>
      <c r="L286" s="97"/>
      <c r="M286" s="97"/>
      <c r="N286" s="97"/>
      <c r="O286" s="97"/>
      <c r="P286" s="97"/>
      <c r="Q286" s="97"/>
      <c r="R286" s="97"/>
    </row>
    <row r="287" spans="1:18" hidden="1" x14ac:dyDescent="0.45">
      <c r="A287" s="97"/>
      <c r="B287" s="98"/>
      <c r="C287" s="97"/>
      <c r="D287" s="97"/>
      <c r="E287" s="97"/>
      <c r="F287" s="97"/>
      <c r="G287" s="97"/>
      <c r="H287" s="97"/>
      <c r="I287" s="97"/>
      <c r="J287" s="97"/>
      <c r="K287" s="97"/>
      <c r="L287" s="97"/>
      <c r="M287" s="97"/>
      <c r="N287" s="97"/>
      <c r="O287" s="97"/>
      <c r="P287" s="97"/>
      <c r="Q287" s="97"/>
      <c r="R287" s="97"/>
    </row>
    <row r="288" spans="1:18" hidden="1" x14ac:dyDescent="0.45">
      <c r="A288" s="97"/>
      <c r="B288" s="98"/>
      <c r="C288" s="97"/>
      <c r="D288" s="97"/>
      <c r="E288" s="97"/>
      <c r="F288" s="97"/>
      <c r="G288" s="97"/>
      <c r="H288" s="97"/>
      <c r="I288" s="97"/>
      <c r="J288" s="97"/>
      <c r="K288" s="97"/>
      <c r="L288" s="97"/>
      <c r="M288" s="97"/>
      <c r="N288" s="97"/>
      <c r="O288" s="97"/>
      <c r="P288" s="97"/>
      <c r="Q288" s="97"/>
      <c r="R288" s="97"/>
    </row>
    <row r="289" spans="1:18" hidden="1" x14ac:dyDescent="0.45">
      <c r="A289" s="97"/>
      <c r="B289" s="98"/>
      <c r="C289" s="97"/>
      <c r="D289" s="97"/>
      <c r="E289" s="97"/>
      <c r="F289" s="97"/>
      <c r="G289" s="97"/>
      <c r="H289" s="97"/>
      <c r="I289" s="97"/>
      <c r="J289" s="97"/>
      <c r="K289" s="97"/>
      <c r="L289" s="97"/>
      <c r="M289" s="97"/>
      <c r="N289" s="97"/>
      <c r="O289" s="97"/>
      <c r="P289" s="97"/>
      <c r="Q289" s="97"/>
      <c r="R289" s="97"/>
    </row>
    <row r="290" spans="1:18" hidden="1" x14ac:dyDescent="0.45">
      <c r="A290" s="97"/>
      <c r="B290" s="98"/>
      <c r="C290" s="97"/>
      <c r="D290" s="97"/>
      <c r="E290" s="97"/>
      <c r="F290" s="97"/>
      <c r="G290" s="97"/>
      <c r="H290" s="97"/>
      <c r="I290" s="97"/>
      <c r="J290" s="97"/>
      <c r="K290" s="97"/>
      <c r="L290" s="97"/>
      <c r="M290" s="97"/>
      <c r="N290" s="97"/>
      <c r="O290" s="97"/>
      <c r="P290" s="97"/>
      <c r="Q290" s="97"/>
      <c r="R290" s="97"/>
    </row>
    <row r="291" spans="1:18" hidden="1" x14ac:dyDescent="0.45">
      <c r="A291" s="97"/>
      <c r="B291" s="98"/>
      <c r="C291" s="97"/>
      <c r="D291" s="97"/>
      <c r="E291" s="97"/>
      <c r="F291" s="97"/>
      <c r="G291" s="97"/>
      <c r="H291" s="97"/>
      <c r="I291" s="97"/>
      <c r="J291" s="97"/>
      <c r="K291" s="97"/>
      <c r="L291" s="97"/>
      <c r="M291" s="97"/>
      <c r="N291" s="97"/>
      <c r="O291" s="97"/>
      <c r="P291" s="97"/>
      <c r="Q291" s="97"/>
      <c r="R291" s="97"/>
    </row>
    <row r="292" spans="1:18" hidden="1" x14ac:dyDescent="0.45">
      <c r="A292" s="97"/>
      <c r="B292" s="98"/>
      <c r="C292" s="97"/>
      <c r="D292" s="97"/>
      <c r="E292" s="97"/>
      <c r="F292" s="97"/>
      <c r="G292" s="97"/>
      <c r="H292" s="97"/>
      <c r="I292" s="97"/>
      <c r="J292" s="97"/>
      <c r="K292" s="97"/>
      <c r="L292" s="97"/>
      <c r="M292" s="97"/>
      <c r="N292" s="97"/>
      <c r="O292" s="97"/>
      <c r="P292" s="97"/>
      <c r="Q292" s="97"/>
      <c r="R292" s="97"/>
    </row>
    <row r="293" spans="1:18" hidden="1" x14ac:dyDescent="0.45">
      <c r="A293" s="97"/>
      <c r="B293" s="98"/>
      <c r="C293" s="97"/>
      <c r="D293" s="97"/>
      <c r="E293" s="97"/>
      <c r="F293" s="97"/>
      <c r="G293" s="97"/>
      <c r="H293" s="97"/>
      <c r="I293" s="97"/>
      <c r="J293" s="97"/>
      <c r="K293" s="97"/>
      <c r="L293" s="97"/>
      <c r="M293" s="97"/>
      <c r="N293" s="97"/>
      <c r="O293" s="97"/>
      <c r="P293" s="97"/>
      <c r="Q293" s="97"/>
      <c r="R293" s="97"/>
    </row>
    <row r="294" spans="1:18" hidden="1" x14ac:dyDescent="0.45">
      <c r="A294" s="97"/>
      <c r="B294" s="98"/>
      <c r="C294" s="97"/>
      <c r="D294" s="97"/>
      <c r="E294" s="97"/>
      <c r="F294" s="97"/>
      <c r="G294" s="97"/>
      <c r="H294" s="97"/>
      <c r="I294" s="97"/>
      <c r="J294" s="97"/>
      <c r="K294" s="97"/>
      <c r="L294" s="97"/>
      <c r="M294" s="97"/>
      <c r="N294" s="97"/>
      <c r="O294" s="97"/>
      <c r="P294" s="97"/>
      <c r="Q294" s="97"/>
      <c r="R294" s="97"/>
    </row>
    <row r="295" spans="1:18" hidden="1" x14ac:dyDescent="0.45">
      <c r="A295" s="97"/>
      <c r="B295" s="98"/>
      <c r="C295" s="97"/>
      <c r="D295" s="97"/>
      <c r="E295" s="97"/>
      <c r="F295" s="97"/>
      <c r="G295" s="97"/>
      <c r="H295" s="97"/>
      <c r="I295" s="97"/>
      <c r="J295" s="97"/>
      <c r="K295" s="97"/>
      <c r="L295" s="97"/>
      <c r="M295" s="97"/>
      <c r="N295" s="97"/>
      <c r="O295" s="97"/>
      <c r="P295" s="97"/>
      <c r="Q295" s="97"/>
      <c r="R295" s="97"/>
    </row>
    <row r="296" spans="1:18" hidden="1" x14ac:dyDescent="0.45">
      <c r="A296" s="97"/>
      <c r="B296" s="98"/>
      <c r="C296" s="97"/>
      <c r="D296" s="97"/>
      <c r="E296" s="97"/>
      <c r="F296" s="97"/>
      <c r="G296" s="97"/>
      <c r="H296" s="97"/>
      <c r="I296" s="97"/>
      <c r="J296" s="97"/>
      <c r="K296" s="97"/>
      <c r="L296" s="97"/>
      <c r="M296" s="97"/>
      <c r="N296" s="97"/>
      <c r="O296" s="97"/>
      <c r="P296" s="97"/>
      <c r="Q296" s="97"/>
      <c r="R296" s="97"/>
    </row>
    <row r="297" spans="1:18" hidden="1" x14ac:dyDescent="0.45">
      <c r="A297" s="97"/>
      <c r="B297" s="98"/>
      <c r="C297" s="97"/>
      <c r="D297" s="97"/>
      <c r="E297" s="97"/>
      <c r="F297" s="97"/>
      <c r="G297" s="97"/>
      <c r="H297" s="97"/>
      <c r="I297" s="97"/>
      <c r="J297" s="97"/>
      <c r="K297" s="97"/>
      <c r="L297" s="97"/>
      <c r="M297" s="97"/>
      <c r="N297" s="97"/>
      <c r="O297" s="97"/>
      <c r="P297" s="97"/>
      <c r="Q297" s="97"/>
      <c r="R297" s="97"/>
    </row>
    <row r="298" spans="1:18" hidden="1" x14ac:dyDescent="0.45">
      <c r="A298" s="97"/>
      <c r="B298" s="98"/>
      <c r="C298" s="97"/>
      <c r="D298" s="97"/>
      <c r="E298" s="97"/>
      <c r="F298" s="97"/>
      <c r="G298" s="97"/>
      <c r="H298" s="97"/>
      <c r="I298" s="97"/>
      <c r="J298" s="97"/>
      <c r="K298" s="97"/>
      <c r="L298" s="97"/>
      <c r="M298" s="97"/>
      <c r="N298" s="97"/>
      <c r="O298" s="97"/>
      <c r="P298" s="97"/>
      <c r="Q298" s="97"/>
      <c r="R298" s="97"/>
    </row>
    <row r="299" spans="1:18" hidden="1" x14ac:dyDescent="0.45">
      <c r="A299" s="97"/>
      <c r="B299" s="98"/>
      <c r="C299" s="97"/>
      <c r="D299" s="97"/>
      <c r="E299" s="97"/>
      <c r="F299" s="97"/>
      <c r="G299" s="97"/>
      <c r="H299" s="97"/>
      <c r="I299" s="97"/>
      <c r="J299" s="97"/>
      <c r="K299" s="97"/>
      <c r="L299" s="97"/>
      <c r="M299" s="97"/>
      <c r="N299" s="97"/>
      <c r="O299" s="97"/>
      <c r="P299" s="97"/>
      <c r="Q299" s="97"/>
      <c r="R299" s="97"/>
    </row>
    <row r="300" spans="1:18" hidden="1" x14ac:dyDescent="0.45">
      <c r="A300" s="97"/>
      <c r="B300" s="98"/>
      <c r="C300" s="97"/>
      <c r="D300" s="97"/>
      <c r="E300" s="97"/>
      <c r="F300" s="97"/>
      <c r="G300" s="97"/>
      <c r="H300" s="97"/>
      <c r="I300" s="97"/>
      <c r="J300" s="97"/>
      <c r="K300" s="97"/>
      <c r="L300" s="97"/>
      <c r="M300" s="97"/>
      <c r="N300" s="97"/>
      <c r="O300" s="97"/>
      <c r="P300" s="97"/>
      <c r="Q300" s="97"/>
      <c r="R300" s="97"/>
    </row>
    <row r="301" spans="1:18" hidden="1" x14ac:dyDescent="0.45">
      <c r="A301" s="97"/>
      <c r="B301" s="98"/>
      <c r="C301" s="97"/>
      <c r="D301" s="97"/>
      <c r="E301" s="97"/>
      <c r="F301" s="97"/>
      <c r="G301" s="97"/>
      <c r="H301" s="97"/>
      <c r="I301" s="97"/>
      <c r="J301" s="97"/>
      <c r="K301" s="97"/>
      <c r="L301" s="97"/>
      <c r="M301" s="97"/>
      <c r="N301" s="97"/>
      <c r="O301" s="97"/>
      <c r="P301" s="97"/>
      <c r="Q301" s="97"/>
      <c r="R301" s="97"/>
    </row>
    <row r="302" spans="1:18" hidden="1" x14ac:dyDescent="0.45">
      <c r="A302" s="97"/>
      <c r="B302" s="98"/>
      <c r="C302" s="97"/>
      <c r="D302" s="97"/>
      <c r="E302" s="97"/>
      <c r="F302" s="97"/>
      <c r="G302" s="97"/>
      <c r="H302" s="97"/>
      <c r="I302" s="97"/>
      <c r="J302" s="97"/>
      <c r="K302" s="97"/>
      <c r="L302" s="97"/>
      <c r="M302" s="97"/>
      <c r="N302" s="97"/>
      <c r="O302" s="97"/>
      <c r="P302" s="97"/>
      <c r="Q302" s="97"/>
      <c r="R302" s="97"/>
    </row>
    <row r="303" spans="1:18" hidden="1" x14ac:dyDescent="0.45">
      <c r="A303" s="97"/>
      <c r="B303" s="98"/>
      <c r="C303" s="97"/>
      <c r="D303" s="97"/>
      <c r="E303" s="97"/>
      <c r="F303" s="97"/>
      <c r="G303" s="97"/>
      <c r="H303" s="97"/>
      <c r="I303" s="97"/>
      <c r="J303" s="97"/>
      <c r="K303" s="97"/>
      <c r="L303" s="97"/>
      <c r="M303" s="97"/>
      <c r="N303" s="97"/>
      <c r="O303" s="97"/>
      <c r="P303" s="97"/>
      <c r="Q303" s="97"/>
      <c r="R303" s="97"/>
    </row>
    <row r="304" spans="1:18" hidden="1" x14ac:dyDescent="0.45">
      <c r="A304" s="97"/>
      <c r="B304" s="98"/>
      <c r="C304" s="97"/>
      <c r="D304" s="97"/>
      <c r="E304" s="97"/>
      <c r="F304" s="97"/>
      <c r="G304" s="97"/>
      <c r="H304" s="97"/>
      <c r="I304" s="97"/>
      <c r="J304" s="97"/>
      <c r="K304" s="97"/>
      <c r="L304" s="97"/>
      <c r="M304" s="97"/>
      <c r="N304" s="97"/>
      <c r="O304" s="97"/>
      <c r="P304" s="97"/>
      <c r="Q304" s="97"/>
      <c r="R304" s="97"/>
    </row>
    <row r="305" spans="1:18" hidden="1" x14ac:dyDescent="0.45">
      <c r="A305" s="97"/>
      <c r="B305" s="98"/>
      <c r="C305" s="97"/>
      <c r="D305" s="97"/>
      <c r="E305" s="97"/>
      <c r="F305" s="97"/>
      <c r="G305" s="97"/>
      <c r="H305" s="97"/>
      <c r="I305" s="97"/>
      <c r="J305" s="97"/>
      <c r="K305" s="97"/>
      <c r="L305" s="97"/>
      <c r="M305" s="97"/>
      <c r="N305" s="97"/>
      <c r="O305" s="97"/>
      <c r="P305" s="97"/>
      <c r="Q305" s="97"/>
      <c r="R305" s="97"/>
    </row>
    <row r="306" spans="1:18" hidden="1" x14ac:dyDescent="0.45">
      <c r="A306" s="97"/>
      <c r="B306" s="98"/>
      <c r="C306" s="97"/>
      <c r="D306" s="97"/>
      <c r="E306" s="97"/>
      <c r="F306" s="97"/>
      <c r="G306" s="97"/>
      <c r="H306" s="97"/>
      <c r="I306" s="97"/>
      <c r="J306" s="97"/>
      <c r="K306" s="97"/>
      <c r="L306" s="97"/>
      <c r="M306" s="97"/>
      <c r="N306" s="97"/>
      <c r="O306" s="97"/>
      <c r="P306" s="97"/>
      <c r="Q306" s="97"/>
      <c r="R306" s="97"/>
    </row>
    <row r="307" spans="1:18" hidden="1" x14ac:dyDescent="0.45">
      <c r="A307" s="97"/>
      <c r="B307" s="98"/>
      <c r="C307" s="97"/>
      <c r="D307" s="97"/>
      <c r="E307" s="97"/>
      <c r="F307" s="97"/>
      <c r="G307" s="97"/>
      <c r="H307" s="97"/>
      <c r="I307" s="97"/>
      <c r="J307" s="97"/>
      <c r="K307" s="97"/>
      <c r="L307" s="97"/>
      <c r="M307" s="97"/>
      <c r="N307" s="97"/>
      <c r="O307" s="97"/>
      <c r="P307" s="97"/>
      <c r="Q307" s="97"/>
      <c r="R307" s="97"/>
    </row>
    <row r="308" spans="1:18" hidden="1" x14ac:dyDescent="0.45">
      <c r="A308" s="97"/>
      <c r="B308" s="98"/>
      <c r="C308" s="97"/>
      <c r="D308" s="97"/>
      <c r="E308" s="97"/>
      <c r="F308" s="97"/>
      <c r="G308" s="97"/>
      <c r="H308" s="97"/>
      <c r="I308" s="97"/>
      <c r="J308" s="97"/>
      <c r="K308" s="97"/>
      <c r="L308" s="97"/>
      <c r="M308" s="97"/>
      <c r="N308" s="97"/>
      <c r="O308" s="97"/>
      <c r="P308" s="97"/>
      <c r="Q308" s="97"/>
      <c r="R308" s="97"/>
    </row>
    <row r="309" spans="1:18" hidden="1" x14ac:dyDescent="0.45">
      <c r="A309" s="97"/>
      <c r="B309" s="98"/>
      <c r="C309" s="97"/>
      <c r="D309" s="97"/>
      <c r="E309" s="97"/>
      <c r="F309" s="97"/>
      <c r="G309" s="97"/>
      <c r="H309" s="97"/>
      <c r="I309" s="97"/>
      <c r="J309" s="97"/>
      <c r="K309" s="97"/>
      <c r="L309" s="97"/>
      <c r="M309" s="97"/>
      <c r="N309" s="97"/>
      <c r="O309" s="97"/>
      <c r="P309" s="97"/>
      <c r="Q309" s="97"/>
      <c r="R309" s="97"/>
    </row>
    <row r="310" spans="1:18" hidden="1" x14ac:dyDescent="0.45">
      <c r="A310" s="97"/>
      <c r="B310" s="98"/>
      <c r="C310" s="97"/>
      <c r="D310" s="97"/>
      <c r="E310" s="97"/>
      <c r="F310" s="97"/>
      <c r="G310" s="97"/>
      <c r="H310" s="97"/>
      <c r="I310" s="97"/>
      <c r="J310" s="97"/>
      <c r="K310" s="97"/>
      <c r="L310" s="97"/>
      <c r="M310" s="97"/>
      <c r="N310" s="97"/>
      <c r="O310" s="97"/>
      <c r="P310" s="97"/>
      <c r="Q310" s="97"/>
      <c r="R310" s="97"/>
    </row>
    <row r="311" spans="1:18" hidden="1" x14ac:dyDescent="0.45">
      <c r="A311" s="97"/>
      <c r="B311" s="98"/>
      <c r="C311" s="97"/>
      <c r="D311" s="97"/>
      <c r="E311" s="97"/>
      <c r="F311" s="97"/>
      <c r="G311" s="97"/>
      <c r="H311" s="97"/>
      <c r="I311" s="97"/>
      <c r="J311" s="97"/>
      <c r="K311" s="97"/>
      <c r="L311" s="97"/>
      <c r="M311" s="97"/>
      <c r="N311" s="97"/>
      <c r="O311" s="97"/>
      <c r="P311" s="97"/>
      <c r="Q311" s="97"/>
      <c r="R311" s="97"/>
    </row>
    <row r="312" spans="1:18" hidden="1" x14ac:dyDescent="0.45">
      <c r="A312" s="97"/>
      <c r="B312" s="98"/>
      <c r="C312" s="97"/>
      <c r="D312" s="97"/>
      <c r="E312" s="97"/>
      <c r="F312" s="97"/>
      <c r="G312" s="97"/>
      <c r="H312" s="97"/>
      <c r="I312" s="97"/>
      <c r="J312" s="97"/>
      <c r="K312" s="97"/>
      <c r="L312" s="97"/>
      <c r="M312" s="97"/>
      <c r="N312" s="97"/>
      <c r="O312" s="97"/>
      <c r="P312" s="97"/>
      <c r="Q312" s="97"/>
      <c r="R312" s="97"/>
    </row>
    <row r="313" spans="1:18" hidden="1" x14ac:dyDescent="0.45">
      <c r="A313" s="97"/>
      <c r="B313" s="98"/>
      <c r="C313" s="97"/>
      <c r="D313" s="97"/>
      <c r="E313" s="97"/>
      <c r="F313" s="97"/>
      <c r="G313" s="97"/>
      <c r="H313" s="97"/>
      <c r="I313" s="97"/>
      <c r="J313" s="97"/>
      <c r="K313" s="97"/>
      <c r="L313" s="97"/>
      <c r="M313" s="97"/>
      <c r="N313" s="97"/>
      <c r="O313" s="97"/>
      <c r="P313" s="97"/>
      <c r="Q313" s="97"/>
      <c r="R313" s="97"/>
    </row>
    <row r="314" spans="1:18" hidden="1" x14ac:dyDescent="0.45">
      <c r="A314" s="97"/>
      <c r="B314" s="98"/>
      <c r="C314" s="97"/>
      <c r="D314" s="97"/>
      <c r="E314" s="97"/>
      <c r="F314" s="97"/>
      <c r="G314" s="97"/>
      <c r="H314" s="97"/>
      <c r="I314" s="97"/>
      <c r="J314" s="97"/>
      <c r="K314" s="97"/>
      <c r="L314" s="97"/>
      <c r="M314" s="97"/>
      <c r="N314" s="97"/>
      <c r="O314" s="97"/>
      <c r="P314" s="97"/>
      <c r="Q314" s="97"/>
      <c r="R314" s="97"/>
    </row>
    <row r="315" spans="1:18" hidden="1" x14ac:dyDescent="0.45">
      <c r="A315" s="97"/>
      <c r="B315" s="98"/>
      <c r="C315" s="97"/>
      <c r="D315" s="97"/>
      <c r="E315" s="97"/>
      <c r="F315" s="97"/>
      <c r="G315" s="97"/>
      <c r="H315" s="97"/>
      <c r="I315" s="97"/>
      <c r="J315" s="97"/>
      <c r="K315" s="97"/>
      <c r="L315" s="97"/>
      <c r="M315" s="97"/>
      <c r="N315" s="97"/>
      <c r="O315" s="97"/>
      <c r="P315" s="97"/>
      <c r="Q315" s="97"/>
      <c r="R315" s="97"/>
    </row>
    <row r="316" spans="1:18" hidden="1" x14ac:dyDescent="0.45">
      <c r="A316" s="97"/>
      <c r="B316" s="98"/>
      <c r="C316" s="97"/>
      <c r="D316" s="97"/>
      <c r="E316" s="97"/>
      <c r="F316" s="97"/>
      <c r="G316" s="97"/>
      <c r="H316" s="97"/>
      <c r="I316" s="97"/>
      <c r="J316" s="97"/>
      <c r="K316" s="97"/>
      <c r="L316" s="97"/>
      <c r="M316" s="97"/>
      <c r="N316" s="97"/>
      <c r="O316" s="97"/>
      <c r="P316" s="97"/>
      <c r="Q316" s="97"/>
      <c r="R316" s="97"/>
    </row>
    <row r="317" spans="1:18" hidden="1" x14ac:dyDescent="0.45">
      <c r="A317" s="97"/>
      <c r="B317" s="98"/>
      <c r="C317" s="97"/>
      <c r="D317" s="97"/>
      <c r="E317" s="97"/>
      <c r="F317" s="97"/>
      <c r="G317" s="97"/>
      <c r="H317" s="97"/>
      <c r="I317" s="97"/>
      <c r="J317" s="97"/>
      <c r="K317" s="97"/>
      <c r="L317" s="97"/>
      <c r="M317" s="97"/>
      <c r="N317" s="97"/>
      <c r="O317" s="97"/>
      <c r="P317" s="97"/>
      <c r="Q317" s="97"/>
      <c r="R317" s="97"/>
    </row>
    <row r="318" spans="1:18" hidden="1" x14ac:dyDescent="0.45">
      <c r="A318" s="97"/>
      <c r="B318" s="98"/>
      <c r="C318" s="97"/>
      <c r="D318" s="97"/>
      <c r="E318" s="97"/>
      <c r="F318" s="97"/>
      <c r="G318" s="97"/>
      <c r="H318" s="97"/>
      <c r="I318" s="97"/>
      <c r="J318" s="97"/>
      <c r="K318" s="97"/>
      <c r="L318" s="97"/>
      <c r="M318" s="97"/>
      <c r="N318" s="97"/>
      <c r="O318" s="97"/>
      <c r="P318" s="97"/>
      <c r="Q318" s="97"/>
      <c r="R318" s="97"/>
    </row>
    <row r="319" spans="1:18" hidden="1" x14ac:dyDescent="0.45">
      <c r="A319" s="97"/>
      <c r="B319" s="98"/>
      <c r="C319" s="97"/>
      <c r="D319" s="97"/>
      <c r="E319" s="97"/>
      <c r="F319" s="97"/>
      <c r="G319" s="97"/>
      <c r="H319" s="97"/>
      <c r="I319" s="97"/>
      <c r="J319" s="97"/>
      <c r="K319" s="97"/>
      <c r="L319" s="97"/>
      <c r="M319" s="97"/>
      <c r="N319" s="97"/>
      <c r="O319" s="97"/>
      <c r="P319" s="97"/>
      <c r="Q319" s="97"/>
      <c r="R319" s="97"/>
    </row>
    <row r="320" spans="1:18" hidden="1" x14ac:dyDescent="0.45">
      <c r="A320" s="97"/>
      <c r="B320" s="98"/>
      <c r="C320" s="97"/>
      <c r="D320" s="97"/>
      <c r="E320" s="97"/>
      <c r="F320" s="97"/>
      <c r="G320" s="97"/>
      <c r="H320" s="97"/>
      <c r="I320" s="97"/>
      <c r="J320" s="97"/>
      <c r="K320" s="97"/>
      <c r="L320" s="97"/>
      <c r="M320" s="97"/>
      <c r="N320" s="97"/>
      <c r="O320" s="97"/>
      <c r="P320" s="97"/>
      <c r="Q320" s="97"/>
      <c r="R320" s="97"/>
    </row>
    <row r="321" spans="1:18" hidden="1" x14ac:dyDescent="0.45">
      <c r="A321" s="97"/>
      <c r="B321" s="98"/>
      <c r="C321" s="97"/>
      <c r="D321" s="97"/>
      <c r="E321" s="97"/>
      <c r="F321" s="97"/>
      <c r="G321" s="97"/>
      <c r="H321" s="97"/>
      <c r="I321" s="97"/>
      <c r="J321" s="97"/>
      <c r="K321" s="97"/>
      <c r="L321" s="97"/>
      <c r="M321" s="97"/>
      <c r="N321" s="97"/>
      <c r="O321" s="97"/>
      <c r="P321" s="97"/>
      <c r="Q321" s="97"/>
      <c r="R321" s="97"/>
    </row>
    <row r="322" spans="1:18" hidden="1" x14ac:dyDescent="0.45">
      <c r="A322" s="97"/>
      <c r="B322" s="98"/>
      <c r="C322" s="97"/>
      <c r="D322" s="97"/>
      <c r="E322" s="97"/>
      <c r="F322" s="97"/>
      <c r="G322" s="97"/>
      <c r="H322" s="97"/>
      <c r="I322" s="97"/>
      <c r="J322" s="97"/>
      <c r="K322" s="97"/>
      <c r="L322" s="97"/>
      <c r="M322" s="97"/>
      <c r="N322" s="97"/>
      <c r="O322" s="97"/>
      <c r="P322" s="97"/>
      <c r="Q322" s="97"/>
      <c r="R322" s="97"/>
    </row>
    <row r="323" spans="1:18" hidden="1" x14ac:dyDescent="0.45">
      <c r="A323" s="97"/>
      <c r="B323" s="98"/>
      <c r="C323" s="97"/>
      <c r="D323" s="97"/>
      <c r="E323" s="97"/>
      <c r="F323" s="97"/>
      <c r="G323" s="97"/>
      <c r="H323" s="97"/>
      <c r="I323" s="97"/>
      <c r="J323" s="97"/>
      <c r="K323" s="97"/>
      <c r="L323" s="97"/>
      <c r="M323" s="97"/>
      <c r="N323" s="97"/>
      <c r="O323" s="97"/>
      <c r="P323" s="97"/>
      <c r="Q323" s="97"/>
      <c r="R323" s="97"/>
    </row>
    <row r="324" spans="1:18" hidden="1" x14ac:dyDescent="0.45">
      <c r="A324" s="97"/>
      <c r="B324" s="98"/>
      <c r="C324" s="97"/>
      <c r="D324" s="97"/>
      <c r="E324" s="97"/>
      <c r="F324" s="97"/>
      <c r="G324" s="97"/>
      <c r="H324" s="97"/>
      <c r="I324" s="97"/>
      <c r="J324" s="97"/>
      <c r="K324" s="97"/>
      <c r="L324" s="97"/>
      <c r="M324" s="97"/>
      <c r="N324" s="97"/>
      <c r="O324" s="97"/>
      <c r="P324" s="97"/>
      <c r="Q324" s="97"/>
      <c r="R324" s="97"/>
    </row>
    <row r="325" spans="1:18" hidden="1" x14ac:dyDescent="0.45">
      <c r="A325" s="97"/>
      <c r="B325" s="98"/>
      <c r="C325" s="97"/>
      <c r="D325" s="97"/>
      <c r="E325" s="97"/>
      <c r="F325" s="97"/>
      <c r="G325" s="97"/>
      <c r="H325" s="97"/>
      <c r="I325" s="97"/>
      <c r="J325" s="97"/>
      <c r="K325" s="97"/>
      <c r="L325" s="97"/>
      <c r="M325" s="97"/>
      <c r="N325" s="97"/>
      <c r="O325" s="97"/>
      <c r="P325" s="97"/>
      <c r="Q325" s="97"/>
      <c r="R325" s="97"/>
    </row>
    <row r="326" spans="1:18" hidden="1" x14ac:dyDescent="0.45">
      <c r="A326" s="97"/>
      <c r="B326" s="98"/>
      <c r="C326" s="97"/>
      <c r="D326" s="97"/>
      <c r="E326" s="97"/>
      <c r="F326" s="97"/>
      <c r="G326" s="97"/>
      <c r="H326" s="97"/>
      <c r="I326" s="97"/>
      <c r="J326" s="97"/>
      <c r="K326" s="97"/>
      <c r="L326" s="97"/>
      <c r="M326" s="97"/>
      <c r="N326" s="97"/>
      <c r="O326" s="97"/>
      <c r="P326" s="97"/>
      <c r="Q326" s="97"/>
      <c r="R326" s="97"/>
    </row>
    <row r="327" spans="1:18" hidden="1" x14ac:dyDescent="0.45">
      <c r="A327" s="97"/>
      <c r="B327" s="98"/>
      <c r="C327" s="97"/>
      <c r="D327" s="97"/>
      <c r="E327" s="97"/>
      <c r="F327" s="97"/>
      <c r="G327" s="97"/>
      <c r="H327" s="97"/>
      <c r="I327" s="97"/>
      <c r="J327" s="97"/>
      <c r="K327" s="97"/>
      <c r="L327" s="97"/>
      <c r="M327" s="97"/>
      <c r="N327" s="97"/>
      <c r="O327" s="97"/>
      <c r="P327" s="97"/>
      <c r="Q327" s="97"/>
      <c r="R327" s="97"/>
    </row>
    <row r="328" spans="1:18" hidden="1" x14ac:dyDescent="0.45">
      <c r="A328" s="97"/>
      <c r="B328" s="98"/>
      <c r="C328" s="97"/>
      <c r="D328" s="97"/>
      <c r="E328" s="97"/>
      <c r="F328" s="97"/>
      <c r="G328" s="97"/>
      <c r="H328" s="97"/>
      <c r="I328" s="97"/>
      <c r="J328" s="97"/>
      <c r="K328" s="97"/>
      <c r="L328" s="97"/>
      <c r="M328" s="97"/>
      <c r="N328" s="97"/>
      <c r="O328" s="97"/>
      <c r="P328" s="97"/>
      <c r="Q328" s="97"/>
      <c r="R328" s="97"/>
    </row>
    <row r="329" spans="1:18" hidden="1" x14ac:dyDescent="0.45">
      <c r="A329" s="97"/>
      <c r="B329" s="98"/>
      <c r="C329" s="97"/>
      <c r="D329" s="97"/>
      <c r="E329" s="97"/>
      <c r="F329" s="97"/>
      <c r="G329" s="97"/>
      <c r="H329" s="97"/>
      <c r="I329" s="97"/>
      <c r="J329" s="97"/>
      <c r="K329" s="97"/>
      <c r="L329" s="97"/>
      <c r="M329" s="97"/>
      <c r="N329" s="97"/>
      <c r="O329" s="97"/>
      <c r="P329" s="97"/>
      <c r="Q329" s="97"/>
      <c r="R329" s="97"/>
    </row>
    <row r="330" spans="1:18" hidden="1" x14ac:dyDescent="0.45">
      <c r="A330" s="97"/>
      <c r="B330" s="98"/>
      <c r="C330" s="97"/>
      <c r="D330" s="97"/>
      <c r="E330" s="97"/>
      <c r="F330" s="97"/>
      <c r="G330" s="97"/>
      <c r="H330" s="97"/>
      <c r="I330" s="97"/>
      <c r="J330" s="97"/>
      <c r="K330" s="97"/>
      <c r="L330" s="97"/>
      <c r="M330" s="97"/>
      <c r="N330" s="97"/>
      <c r="O330" s="97"/>
      <c r="P330" s="97"/>
      <c r="Q330" s="97"/>
      <c r="R330" s="97"/>
    </row>
    <row r="331" spans="1:18" hidden="1" x14ac:dyDescent="0.45">
      <c r="A331" s="97"/>
      <c r="B331" s="98"/>
      <c r="C331" s="97"/>
      <c r="D331" s="97"/>
      <c r="E331" s="97"/>
      <c r="F331" s="97"/>
      <c r="G331" s="97"/>
      <c r="H331" s="97"/>
      <c r="I331" s="97"/>
      <c r="J331" s="97"/>
      <c r="K331" s="97"/>
      <c r="L331" s="97"/>
      <c r="M331" s="97"/>
      <c r="N331" s="97"/>
      <c r="O331" s="97"/>
      <c r="P331" s="97"/>
      <c r="Q331" s="97"/>
      <c r="R331" s="97"/>
    </row>
    <row r="332" spans="1:18" hidden="1" x14ac:dyDescent="0.45">
      <c r="A332" s="97"/>
      <c r="B332" s="98"/>
      <c r="C332" s="97"/>
      <c r="D332" s="97"/>
      <c r="E332" s="97"/>
      <c r="F332" s="97"/>
      <c r="G332" s="97"/>
      <c r="H332" s="97"/>
      <c r="I332" s="97"/>
      <c r="J332" s="97"/>
      <c r="K332" s="97"/>
      <c r="L332" s="97"/>
      <c r="M332" s="97"/>
      <c r="N332" s="97"/>
      <c r="O332" s="97"/>
      <c r="P332" s="97"/>
      <c r="Q332" s="97"/>
      <c r="R332" s="97"/>
    </row>
    <row r="333" spans="1:18" hidden="1" x14ac:dyDescent="0.45">
      <c r="A333" s="97"/>
      <c r="B333" s="98"/>
      <c r="C333" s="97"/>
      <c r="D333" s="97"/>
      <c r="E333" s="97"/>
      <c r="F333" s="97"/>
      <c r="G333" s="97"/>
      <c r="H333" s="97"/>
      <c r="I333" s="97"/>
      <c r="J333" s="97"/>
      <c r="K333" s="97"/>
      <c r="L333" s="97"/>
      <c r="M333" s="97"/>
      <c r="N333" s="97"/>
      <c r="O333" s="97"/>
      <c r="P333" s="97"/>
      <c r="Q333" s="97"/>
      <c r="R333" s="97"/>
    </row>
    <row r="334" spans="1:18" hidden="1" x14ac:dyDescent="0.45">
      <c r="A334" s="97"/>
      <c r="B334" s="98"/>
      <c r="C334" s="97"/>
      <c r="D334" s="97"/>
      <c r="E334" s="97"/>
      <c r="F334" s="97"/>
      <c r="G334" s="97"/>
      <c r="H334" s="97"/>
      <c r="I334" s="97"/>
      <c r="J334" s="97"/>
      <c r="K334" s="97"/>
      <c r="L334" s="97"/>
      <c r="M334" s="97"/>
      <c r="N334" s="97"/>
      <c r="O334" s="97"/>
      <c r="P334" s="97"/>
      <c r="Q334" s="97"/>
      <c r="R334" s="97"/>
    </row>
    <row r="335" spans="1:18" hidden="1" x14ac:dyDescent="0.45">
      <c r="A335" s="97"/>
      <c r="B335" s="98"/>
      <c r="C335" s="97"/>
      <c r="D335" s="97"/>
      <c r="E335" s="97"/>
      <c r="F335" s="97"/>
      <c r="G335" s="97"/>
      <c r="H335" s="97"/>
      <c r="I335" s="97"/>
      <c r="J335" s="97"/>
      <c r="K335" s="97"/>
      <c r="L335" s="97"/>
      <c r="M335" s="97"/>
      <c r="N335" s="97"/>
      <c r="O335" s="97"/>
      <c r="P335" s="97"/>
      <c r="Q335" s="97"/>
      <c r="R335" s="97"/>
    </row>
    <row r="336" spans="1:18" hidden="1" x14ac:dyDescent="0.45">
      <c r="A336" s="97"/>
      <c r="B336" s="98"/>
      <c r="C336" s="97"/>
      <c r="D336" s="97"/>
      <c r="E336" s="97"/>
      <c r="F336" s="97"/>
      <c r="G336" s="97"/>
      <c r="H336" s="97"/>
      <c r="I336" s="97"/>
      <c r="J336" s="97"/>
      <c r="K336" s="97"/>
      <c r="L336" s="97"/>
      <c r="M336" s="97"/>
      <c r="N336" s="97"/>
      <c r="O336" s="97"/>
      <c r="P336" s="97"/>
      <c r="Q336" s="97"/>
      <c r="R336" s="97"/>
    </row>
    <row r="337" spans="1:18" hidden="1" x14ac:dyDescent="0.45">
      <c r="A337" s="97"/>
      <c r="B337" s="98"/>
      <c r="C337" s="97"/>
      <c r="D337" s="97"/>
      <c r="E337" s="97"/>
      <c r="F337" s="97"/>
      <c r="G337" s="97"/>
      <c r="H337" s="97"/>
      <c r="I337" s="97"/>
      <c r="J337" s="97"/>
      <c r="K337" s="97"/>
      <c r="L337" s="97"/>
      <c r="M337" s="97"/>
      <c r="N337" s="97"/>
      <c r="O337" s="97"/>
      <c r="P337" s="97"/>
      <c r="Q337" s="97"/>
      <c r="R337" s="97"/>
    </row>
    <row r="338" spans="1:18" hidden="1" x14ac:dyDescent="0.45">
      <c r="A338" s="97"/>
      <c r="B338" s="98"/>
      <c r="C338" s="97"/>
      <c r="D338" s="97"/>
      <c r="E338" s="97"/>
      <c r="F338" s="97"/>
      <c r="G338" s="97"/>
      <c r="H338" s="97"/>
      <c r="I338" s="97"/>
      <c r="J338" s="97"/>
      <c r="K338" s="97"/>
      <c r="L338" s="97"/>
      <c r="M338" s="97"/>
      <c r="N338" s="97"/>
      <c r="O338" s="97"/>
      <c r="P338" s="97"/>
      <c r="Q338" s="97"/>
      <c r="R338" s="97"/>
    </row>
    <row r="339" spans="1:18" hidden="1" x14ac:dyDescent="0.45">
      <c r="A339" s="97"/>
      <c r="B339" s="98"/>
      <c r="C339" s="97"/>
      <c r="D339" s="97"/>
      <c r="E339" s="97"/>
      <c r="F339" s="97"/>
      <c r="G339" s="97"/>
      <c r="H339" s="97"/>
      <c r="I339" s="97"/>
      <c r="J339" s="97"/>
      <c r="K339" s="97"/>
      <c r="L339" s="97"/>
      <c r="M339" s="97"/>
      <c r="N339" s="97"/>
      <c r="O339" s="97"/>
      <c r="P339" s="97"/>
      <c r="Q339" s="97"/>
      <c r="R339" s="97"/>
    </row>
    <row r="340" spans="1:18" hidden="1" x14ac:dyDescent="0.45">
      <c r="A340" s="97"/>
      <c r="B340" s="98"/>
      <c r="C340" s="97"/>
      <c r="D340" s="97"/>
      <c r="E340" s="97"/>
      <c r="F340" s="97"/>
      <c r="G340" s="97"/>
      <c r="H340" s="97"/>
      <c r="I340" s="97"/>
      <c r="J340" s="97"/>
      <c r="K340" s="97"/>
      <c r="L340" s="97"/>
      <c r="M340" s="97"/>
      <c r="N340" s="97"/>
      <c r="O340" s="97"/>
      <c r="P340" s="97"/>
      <c r="Q340" s="97"/>
      <c r="R340" s="97"/>
    </row>
    <row r="341" spans="1:18" hidden="1" x14ac:dyDescent="0.45">
      <c r="A341" s="97"/>
      <c r="B341" s="98"/>
      <c r="C341" s="97"/>
      <c r="D341" s="97"/>
      <c r="E341" s="97"/>
      <c r="F341" s="97"/>
      <c r="G341" s="97"/>
      <c r="H341" s="97"/>
      <c r="I341" s="97"/>
      <c r="J341" s="97"/>
      <c r="K341" s="97"/>
      <c r="L341" s="97"/>
      <c r="M341" s="97"/>
      <c r="N341" s="97"/>
      <c r="O341" s="97"/>
      <c r="P341" s="97"/>
      <c r="Q341" s="97"/>
      <c r="R341" s="97"/>
    </row>
    <row r="342" spans="1:18" hidden="1" x14ac:dyDescent="0.45">
      <c r="A342" s="97"/>
      <c r="B342" s="98"/>
      <c r="C342" s="97"/>
      <c r="D342" s="97"/>
      <c r="E342" s="97"/>
      <c r="F342" s="97"/>
      <c r="G342" s="97"/>
      <c r="H342" s="97"/>
      <c r="I342" s="97"/>
      <c r="J342" s="97"/>
      <c r="K342" s="97"/>
      <c r="L342" s="97"/>
      <c r="M342" s="97"/>
      <c r="N342" s="97"/>
      <c r="O342" s="97"/>
      <c r="P342" s="97"/>
      <c r="Q342" s="97"/>
      <c r="R342" s="97"/>
    </row>
    <row r="343" spans="1:18" hidden="1" x14ac:dyDescent="0.45">
      <c r="A343" s="97"/>
      <c r="B343" s="98"/>
      <c r="C343" s="97"/>
      <c r="D343" s="97"/>
      <c r="E343" s="97"/>
      <c r="F343" s="97"/>
      <c r="G343" s="97"/>
      <c r="H343" s="97"/>
      <c r="I343" s="97"/>
      <c r="J343" s="97"/>
      <c r="K343" s="97"/>
      <c r="L343" s="97"/>
      <c r="M343" s="97"/>
      <c r="N343" s="97"/>
      <c r="O343" s="97"/>
      <c r="P343" s="97"/>
      <c r="Q343" s="97"/>
      <c r="R343" s="97"/>
    </row>
    <row r="344" spans="1:18" hidden="1" x14ac:dyDescent="0.45">
      <c r="A344" s="97"/>
      <c r="B344" s="98"/>
      <c r="C344" s="97"/>
      <c r="D344" s="97"/>
      <c r="E344" s="97"/>
      <c r="F344" s="97"/>
      <c r="G344" s="97"/>
      <c r="H344" s="97"/>
      <c r="I344" s="97"/>
      <c r="J344" s="97"/>
      <c r="K344" s="97"/>
      <c r="L344" s="97"/>
      <c r="M344" s="97"/>
      <c r="N344" s="97"/>
      <c r="O344" s="97"/>
      <c r="P344" s="97"/>
      <c r="Q344" s="97"/>
      <c r="R344" s="97"/>
    </row>
    <row r="345" spans="1:18" hidden="1" x14ac:dyDescent="0.45">
      <c r="A345" s="97"/>
      <c r="B345" s="98"/>
      <c r="C345" s="97"/>
      <c r="D345" s="97"/>
      <c r="E345" s="97"/>
      <c r="F345" s="97"/>
      <c r="G345" s="97"/>
      <c r="H345" s="97"/>
      <c r="I345" s="97"/>
      <c r="J345" s="97"/>
      <c r="K345" s="97"/>
      <c r="L345" s="97"/>
      <c r="M345" s="97"/>
      <c r="N345" s="97"/>
      <c r="O345" s="97"/>
      <c r="P345" s="97"/>
      <c r="Q345" s="97"/>
      <c r="R345" s="97"/>
    </row>
    <row r="346" spans="1:18" hidden="1" x14ac:dyDescent="0.45">
      <c r="A346" s="97"/>
      <c r="B346" s="98"/>
      <c r="C346" s="97"/>
      <c r="D346" s="97"/>
      <c r="E346" s="97"/>
      <c r="F346" s="97"/>
      <c r="G346" s="97"/>
      <c r="H346" s="97"/>
      <c r="I346" s="97"/>
      <c r="J346" s="97"/>
      <c r="K346" s="97"/>
      <c r="L346" s="97"/>
      <c r="M346" s="97"/>
      <c r="N346" s="97"/>
      <c r="O346" s="97"/>
      <c r="P346" s="97"/>
      <c r="Q346" s="97"/>
      <c r="R346" s="97"/>
    </row>
    <row r="347" spans="1:18" hidden="1" x14ac:dyDescent="0.45">
      <c r="A347" s="97"/>
      <c r="B347" s="98"/>
      <c r="C347" s="97"/>
      <c r="D347" s="97"/>
      <c r="E347" s="97"/>
      <c r="F347" s="97"/>
      <c r="G347" s="97"/>
      <c r="H347" s="97"/>
      <c r="I347" s="97"/>
      <c r="J347" s="97"/>
      <c r="K347" s="97"/>
      <c r="L347" s="97"/>
      <c r="M347" s="97"/>
      <c r="N347" s="97"/>
      <c r="O347" s="97"/>
      <c r="P347" s="97"/>
      <c r="Q347" s="97"/>
      <c r="R347" s="97"/>
    </row>
    <row r="348" spans="1:18" hidden="1" x14ac:dyDescent="0.45">
      <c r="A348" s="97"/>
      <c r="B348" s="98"/>
      <c r="C348" s="97"/>
      <c r="D348" s="97"/>
      <c r="E348" s="97"/>
      <c r="F348" s="97"/>
      <c r="G348" s="97"/>
      <c r="H348" s="97"/>
      <c r="I348" s="97"/>
      <c r="J348" s="97"/>
      <c r="K348" s="97"/>
      <c r="L348" s="97"/>
      <c r="M348" s="97"/>
      <c r="N348" s="97"/>
      <c r="O348" s="97"/>
      <c r="P348" s="97"/>
      <c r="Q348" s="97"/>
      <c r="R348" s="97"/>
    </row>
    <row r="349" spans="1:18" hidden="1" x14ac:dyDescent="0.45">
      <c r="A349" s="97"/>
      <c r="B349" s="98"/>
      <c r="C349" s="97"/>
      <c r="D349" s="97"/>
      <c r="E349" s="97"/>
      <c r="F349" s="97"/>
      <c r="G349" s="97"/>
      <c r="H349" s="97"/>
      <c r="I349" s="97"/>
      <c r="J349" s="97"/>
      <c r="K349" s="97"/>
      <c r="L349" s="97"/>
      <c r="M349" s="97"/>
      <c r="N349" s="97"/>
      <c r="O349" s="97"/>
      <c r="P349" s="97"/>
      <c r="Q349" s="97"/>
      <c r="R349" s="97"/>
    </row>
    <row r="350" spans="1:18" hidden="1" x14ac:dyDescent="0.45">
      <c r="A350" s="97"/>
      <c r="B350" s="98"/>
      <c r="C350" s="97"/>
      <c r="D350" s="97"/>
      <c r="E350" s="97"/>
      <c r="F350" s="97"/>
      <c r="G350" s="97"/>
      <c r="H350" s="97"/>
      <c r="I350" s="97"/>
      <c r="J350" s="97"/>
      <c r="K350" s="97"/>
      <c r="L350" s="97"/>
      <c r="M350" s="97"/>
      <c r="N350" s="97"/>
      <c r="O350" s="97"/>
      <c r="P350" s="97"/>
      <c r="Q350" s="97"/>
      <c r="R350" s="97"/>
    </row>
    <row r="351" spans="1:18" hidden="1" x14ac:dyDescent="0.45">
      <c r="A351" s="97"/>
      <c r="B351" s="98"/>
      <c r="C351" s="97"/>
      <c r="D351" s="97"/>
      <c r="E351" s="97"/>
      <c r="F351" s="97"/>
      <c r="G351" s="97"/>
      <c r="H351" s="97"/>
      <c r="I351" s="97"/>
      <c r="J351" s="97"/>
      <c r="K351" s="97"/>
      <c r="L351" s="97"/>
      <c r="M351" s="97"/>
      <c r="N351" s="97"/>
      <c r="O351" s="97"/>
      <c r="P351" s="97"/>
      <c r="Q351" s="97"/>
      <c r="R351" s="97"/>
    </row>
    <row r="352" spans="1:18" hidden="1" x14ac:dyDescent="0.45">
      <c r="A352" s="97"/>
      <c r="B352" s="98"/>
      <c r="C352" s="97"/>
      <c r="D352" s="97"/>
      <c r="E352" s="97"/>
      <c r="F352" s="97"/>
      <c r="G352" s="97"/>
      <c r="H352" s="97"/>
      <c r="I352" s="97"/>
      <c r="J352" s="97"/>
      <c r="K352" s="97"/>
      <c r="L352" s="97"/>
      <c r="M352" s="97"/>
      <c r="N352" s="97"/>
      <c r="O352" s="97"/>
      <c r="P352" s="97"/>
      <c r="Q352" s="97"/>
      <c r="R352" s="97"/>
    </row>
    <row r="353" spans="1:18" hidden="1" x14ac:dyDescent="0.45">
      <c r="A353" s="97"/>
      <c r="B353" s="98"/>
      <c r="C353" s="97"/>
      <c r="D353" s="97"/>
      <c r="E353" s="97"/>
      <c r="F353" s="97"/>
      <c r="G353" s="97"/>
      <c r="H353" s="97"/>
      <c r="I353" s="97"/>
      <c r="J353" s="97"/>
      <c r="K353" s="97"/>
      <c r="L353" s="97"/>
      <c r="M353" s="97"/>
      <c r="N353" s="97"/>
      <c r="O353" s="97"/>
      <c r="P353" s="97"/>
      <c r="Q353" s="97"/>
      <c r="R353" s="97"/>
    </row>
    <row r="354" spans="1:18" hidden="1" x14ac:dyDescent="0.45">
      <c r="A354" s="97"/>
      <c r="B354" s="98"/>
      <c r="C354" s="97"/>
      <c r="D354" s="97"/>
      <c r="E354" s="97"/>
      <c r="F354" s="97"/>
      <c r="G354" s="97"/>
      <c r="H354" s="97"/>
      <c r="I354" s="97"/>
      <c r="J354" s="97"/>
      <c r="K354" s="97"/>
      <c r="L354" s="97"/>
      <c r="M354" s="97"/>
      <c r="N354" s="97"/>
      <c r="O354" s="97"/>
      <c r="P354" s="97"/>
      <c r="Q354" s="97"/>
      <c r="R354" s="97"/>
    </row>
    <row r="355" spans="1:18" hidden="1" x14ac:dyDescent="0.45">
      <c r="A355" s="97"/>
      <c r="B355" s="98"/>
      <c r="C355" s="97"/>
      <c r="D355" s="97"/>
      <c r="E355" s="97"/>
      <c r="F355" s="97"/>
      <c r="G355" s="97"/>
      <c r="H355" s="97"/>
      <c r="I355" s="97"/>
      <c r="J355" s="97"/>
      <c r="K355" s="97"/>
      <c r="L355" s="97"/>
      <c r="M355" s="97"/>
      <c r="N355" s="97"/>
      <c r="O355" s="97"/>
      <c r="P355" s="97"/>
      <c r="Q355" s="97"/>
      <c r="R355" s="97"/>
    </row>
    <row r="356" spans="1:18" hidden="1" x14ac:dyDescent="0.45">
      <c r="A356" s="97"/>
      <c r="B356" s="98"/>
      <c r="C356" s="97"/>
      <c r="D356" s="97"/>
      <c r="E356" s="97"/>
      <c r="F356" s="97"/>
      <c r="G356" s="97"/>
      <c r="H356" s="97"/>
      <c r="I356" s="97"/>
      <c r="J356" s="97"/>
      <c r="K356" s="97"/>
      <c r="L356" s="97"/>
      <c r="M356" s="97"/>
      <c r="N356" s="97"/>
      <c r="O356" s="97"/>
      <c r="P356" s="97"/>
      <c r="Q356" s="97"/>
      <c r="R356" s="97"/>
    </row>
    <row r="357" spans="1:18" hidden="1" x14ac:dyDescent="0.45">
      <c r="A357" s="97"/>
      <c r="B357" s="98"/>
      <c r="C357" s="97"/>
      <c r="D357" s="97"/>
      <c r="E357" s="97"/>
      <c r="F357" s="97"/>
      <c r="G357" s="97"/>
      <c r="H357" s="97"/>
      <c r="I357" s="97"/>
      <c r="J357" s="97"/>
      <c r="K357" s="97"/>
      <c r="L357" s="97"/>
      <c r="M357" s="97"/>
      <c r="N357" s="97"/>
      <c r="O357" s="97"/>
      <c r="P357" s="97"/>
      <c r="Q357" s="97"/>
      <c r="R357" s="97"/>
    </row>
    <row r="358" spans="1:18" hidden="1" x14ac:dyDescent="0.45">
      <c r="A358" s="97"/>
      <c r="B358" s="98"/>
      <c r="C358" s="97"/>
      <c r="D358" s="97"/>
      <c r="E358" s="97"/>
      <c r="F358" s="97"/>
      <c r="G358" s="97"/>
      <c r="H358" s="97"/>
      <c r="I358" s="97"/>
      <c r="J358" s="97"/>
      <c r="K358" s="97"/>
      <c r="L358" s="97"/>
      <c r="M358" s="97"/>
      <c r="N358" s="97"/>
      <c r="O358" s="97"/>
      <c r="P358" s="97"/>
      <c r="Q358" s="97"/>
      <c r="R358" s="97"/>
    </row>
    <row r="359" spans="1:18" hidden="1" x14ac:dyDescent="0.45">
      <c r="A359" s="97"/>
      <c r="B359" s="98"/>
      <c r="C359" s="97"/>
      <c r="D359" s="97"/>
      <c r="E359" s="97"/>
      <c r="F359" s="97"/>
      <c r="G359" s="97"/>
      <c r="H359" s="97"/>
      <c r="I359" s="97"/>
      <c r="J359" s="97"/>
      <c r="K359" s="97"/>
      <c r="L359" s="97"/>
      <c r="M359" s="97"/>
      <c r="N359" s="97"/>
      <c r="O359" s="97"/>
      <c r="P359" s="97"/>
      <c r="Q359" s="97"/>
      <c r="R359" s="97"/>
    </row>
    <row r="360" spans="1:18" hidden="1" x14ac:dyDescent="0.45">
      <c r="A360" s="97"/>
      <c r="B360" s="98"/>
      <c r="C360" s="97"/>
      <c r="D360" s="97"/>
      <c r="E360" s="97"/>
      <c r="F360" s="97"/>
      <c r="G360" s="97"/>
      <c r="H360" s="97"/>
      <c r="I360" s="97"/>
      <c r="J360" s="97"/>
      <c r="K360" s="97"/>
      <c r="L360" s="97"/>
      <c r="M360" s="97"/>
      <c r="N360" s="97"/>
      <c r="O360" s="97"/>
      <c r="P360" s="97"/>
      <c r="Q360" s="97"/>
      <c r="R360" s="97"/>
    </row>
    <row r="361" spans="1:18" hidden="1" x14ac:dyDescent="0.45">
      <c r="A361" s="97"/>
      <c r="B361" s="98"/>
      <c r="C361" s="97"/>
      <c r="D361" s="97"/>
      <c r="E361" s="97"/>
      <c r="F361" s="97"/>
      <c r="G361" s="97"/>
      <c r="H361" s="97"/>
      <c r="I361" s="97"/>
      <c r="J361" s="97"/>
      <c r="K361" s="97"/>
      <c r="L361" s="97"/>
      <c r="M361" s="97"/>
      <c r="N361" s="97"/>
      <c r="O361" s="97"/>
      <c r="P361" s="97"/>
      <c r="Q361" s="97"/>
      <c r="R361" s="97"/>
    </row>
    <row r="362" spans="1:18" hidden="1" x14ac:dyDescent="0.45">
      <c r="A362" s="97"/>
      <c r="B362" s="98"/>
      <c r="C362" s="97"/>
      <c r="D362" s="97"/>
      <c r="E362" s="97"/>
      <c r="F362" s="97"/>
      <c r="G362" s="97"/>
      <c r="H362" s="97"/>
      <c r="I362" s="97"/>
      <c r="J362" s="97"/>
      <c r="K362" s="97"/>
      <c r="L362" s="97"/>
      <c r="M362" s="97"/>
      <c r="N362" s="97"/>
      <c r="O362" s="97"/>
      <c r="P362" s="97"/>
      <c r="Q362" s="97"/>
      <c r="R362" s="97"/>
    </row>
    <row r="363" spans="1:18" hidden="1" x14ac:dyDescent="0.45">
      <c r="A363" s="97"/>
      <c r="B363" s="98"/>
      <c r="C363" s="97"/>
      <c r="D363" s="97"/>
      <c r="E363" s="97"/>
      <c r="F363" s="97"/>
      <c r="G363" s="97"/>
      <c r="H363" s="97"/>
      <c r="I363" s="97"/>
      <c r="J363" s="97"/>
      <c r="K363" s="97"/>
      <c r="L363" s="97"/>
      <c r="M363" s="97"/>
      <c r="N363" s="97"/>
      <c r="O363" s="97"/>
      <c r="P363" s="97"/>
      <c r="Q363" s="97"/>
      <c r="R363" s="97"/>
    </row>
    <row r="364" spans="1:18" hidden="1" x14ac:dyDescent="0.45">
      <c r="A364" s="97"/>
      <c r="B364" s="98"/>
      <c r="C364" s="97"/>
      <c r="D364" s="97"/>
      <c r="E364" s="97"/>
      <c r="F364" s="97"/>
      <c r="G364" s="97"/>
      <c r="H364" s="97"/>
      <c r="I364" s="97"/>
      <c r="J364" s="97"/>
      <c r="K364" s="97"/>
      <c r="L364" s="97"/>
      <c r="M364" s="97"/>
      <c r="N364" s="97"/>
      <c r="O364" s="97"/>
      <c r="P364" s="97"/>
      <c r="Q364" s="97"/>
      <c r="R364" s="97"/>
    </row>
    <row r="365" spans="1:18" hidden="1" x14ac:dyDescent="0.45">
      <c r="A365" s="97"/>
      <c r="B365" s="98"/>
      <c r="C365" s="97"/>
      <c r="D365" s="97"/>
      <c r="E365" s="97"/>
      <c r="F365" s="97"/>
      <c r="G365" s="97"/>
      <c r="H365" s="97"/>
      <c r="I365" s="97"/>
      <c r="J365" s="97"/>
      <c r="K365" s="97"/>
      <c r="L365" s="97"/>
      <c r="M365" s="97"/>
      <c r="N365" s="97"/>
      <c r="O365" s="97"/>
      <c r="P365" s="97"/>
      <c r="Q365" s="97"/>
      <c r="R365" s="97"/>
    </row>
    <row r="366" spans="1:18" hidden="1" x14ac:dyDescent="0.45">
      <c r="A366" s="97"/>
      <c r="B366" s="98"/>
      <c r="C366" s="97"/>
      <c r="D366" s="97"/>
      <c r="E366" s="97"/>
      <c r="F366" s="97"/>
      <c r="G366" s="97"/>
      <c r="H366" s="97"/>
      <c r="I366" s="97"/>
      <c r="J366" s="97"/>
      <c r="K366" s="97"/>
      <c r="L366" s="97"/>
      <c r="M366" s="97"/>
      <c r="N366" s="97"/>
      <c r="O366" s="97"/>
      <c r="P366" s="97"/>
      <c r="Q366" s="97"/>
      <c r="R366" s="97"/>
    </row>
    <row r="367" spans="1:18" hidden="1" x14ac:dyDescent="0.45">
      <c r="A367" s="97"/>
      <c r="B367" s="98"/>
      <c r="C367" s="97"/>
      <c r="D367" s="97"/>
      <c r="E367" s="97"/>
      <c r="F367" s="97"/>
      <c r="G367" s="97"/>
      <c r="H367" s="97"/>
      <c r="I367" s="97"/>
      <c r="J367" s="97"/>
      <c r="K367" s="97"/>
      <c r="L367" s="97"/>
      <c r="M367" s="97"/>
      <c r="N367" s="97"/>
      <c r="O367" s="97"/>
      <c r="P367" s="97"/>
      <c r="Q367" s="97"/>
      <c r="R367" s="97"/>
    </row>
    <row r="368" spans="1:18" hidden="1" x14ac:dyDescent="0.45">
      <c r="A368" s="97"/>
      <c r="B368" s="98"/>
      <c r="C368" s="97"/>
      <c r="D368" s="97"/>
      <c r="E368" s="97"/>
      <c r="F368" s="97"/>
      <c r="G368" s="97"/>
      <c r="H368" s="97"/>
      <c r="I368" s="97"/>
      <c r="J368" s="97"/>
      <c r="K368" s="97"/>
      <c r="L368" s="97"/>
      <c r="M368" s="97"/>
      <c r="N368" s="97"/>
      <c r="O368" s="97"/>
      <c r="P368" s="97"/>
      <c r="Q368" s="97"/>
      <c r="R368" s="97"/>
    </row>
    <row r="369" spans="1:18" hidden="1" x14ac:dyDescent="0.45">
      <c r="A369" s="97"/>
      <c r="B369" s="98"/>
      <c r="C369" s="97"/>
      <c r="D369" s="97"/>
      <c r="E369" s="97"/>
      <c r="F369" s="97"/>
      <c r="G369" s="97"/>
      <c r="H369" s="97"/>
      <c r="I369" s="97"/>
      <c r="J369" s="97"/>
      <c r="K369" s="97"/>
      <c r="L369" s="97"/>
      <c r="M369" s="97"/>
      <c r="N369" s="97"/>
      <c r="O369" s="97"/>
      <c r="P369" s="97"/>
      <c r="Q369" s="97"/>
      <c r="R369" s="97"/>
    </row>
    <row r="370" spans="1:18" hidden="1" x14ac:dyDescent="0.45">
      <c r="A370" s="97"/>
      <c r="B370" s="98"/>
      <c r="C370" s="97"/>
      <c r="D370" s="97"/>
      <c r="E370" s="97"/>
      <c r="F370" s="97"/>
      <c r="G370" s="97"/>
      <c r="H370" s="97"/>
      <c r="I370" s="97"/>
      <c r="J370" s="97"/>
      <c r="K370" s="97"/>
      <c r="L370" s="97"/>
      <c r="M370" s="97"/>
      <c r="N370" s="97"/>
      <c r="O370" s="97"/>
      <c r="P370" s="97"/>
      <c r="Q370" s="97"/>
      <c r="R370" s="97"/>
    </row>
    <row r="371" spans="1:18" hidden="1" x14ac:dyDescent="0.45">
      <c r="A371" s="97"/>
      <c r="B371" s="98"/>
      <c r="C371" s="97"/>
      <c r="D371" s="97"/>
      <c r="E371" s="97"/>
      <c r="F371" s="97"/>
      <c r="G371" s="97"/>
      <c r="H371" s="97"/>
      <c r="I371" s="97"/>
      <c r="J371" s="97"/>
      <c r="K371" s="97"/>
      <c r="L371" s="97"/>
      <c r="M371" s="97"/>
      <c r="N371" s="97"/>
      <c r="O371" s="97"/>
      <c r="P371" s="97"/>
      <c r="Q371" s="97"/>
      <c r="R371" s="9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theme="4" tint="0.39997558519241921"/>
  </sheetPr>
  <dimension ref="A1:U264"/>
  <sheetViews>
    <sheetView topLeftCell="A2" workbookViewId="0">
      <selection activeCell="H3" sqref="H3"/>
    </sheetView>
  </sheetViews>
  <sheetFormatPr defaultRowHeight="14.25" x14ac:dyDescent="0.45"/>
  <cols>
    <col min="1" max="1" width="22.73046875" customWidth="1"/>
    <col min="2" max="2" width="15.59765625" bestFit="1" customWidth="1"/>
    <col min="3" max="3" width="15.59765625" customWidth="1"/>
    <col min="4" max="4" width="7.1328125" customWidth="1"/>
    <col min="5" max="5" width="19.73046875" customWidth="1"/>
    <col min="6" max="6" width="28.59765625" customWidth="1"/>
    <col min="7" max="7" width="6.3984375" customWidth="1"/>
    <col min="8" max="8" width="18.73046875" bestFit="1" customWidth="1"/>
    <col min="9" max="9" width="45.86328125" customWidth="1"/>
  </cols>
  <sheetData>
    <row r="1" spans="1:21" ht="20.65" x14ac:dyDescent="0.6">
      <c r="A1" s="28" t="s">
        <v>72</v>
      </c>
      <c r="B1" s="29"/>
      <c r="C1" s="29"/>
      <c r="D1" s="29"/>
      <c r="E1" s="29"/>
      <c r="F1" s="29"/>
      <c r="G1" s="29"/>
      <c r="H1" s="29"/>
      <c r="I1" s="29"/>
      <c r="J1" s="29"/>
      <c r="K1" s="29"/>
      <c r="L1" s="29"/>
      <c r="M1" s="29"/>
      <c r="N1" s="29"/>
      <c r="O1" s="29"/>
      <c r="P1" s="29"/>
      <c r="Q1" s="29"/>
      <c r="R1" s="29"/>
      <c r="S1" s="29"/>
      <c r="T1" s="29"/>
      <c r="U1" s="29"/>
    </row>
    <row r="2" spans="1:21" ht="42.75" x14ac:dyDescent="0.45">
      <c r="A2" s="29"/>
      <c r="B2" s="29"/>
      <c r="C2" s="29"/>
      <c r="D2" s="29"/>
      <c r="E2" s="30" t="s">
        <v>620</v>
      </c>
      <c r="F2" s="31" t="s">
        <v>29</v>
      </c>
      <c r="G2" s="29"/>
      <c r="H2" s="29"/>
      <c r="I2" s="29"/>
      <c r="J2" s="29"/>
      <c r="K2" s="32" t="s">
        <v>64</v>
      </c>
      <c r="L2" s="29"/>
      <c r="M2" s="29"/>
      <c r="N2" s="29"/>
      <c r="O2" s="29"/>
      <c r="P2" s="29"/>
      <c r="Q2" s="29"/>
      <c r="R2" s="29"/>
      <c r="S2" s="29"/>
      <c r="T2" s="29"/>
      <c r="U2" s="29"/>
    </row>
    <row r="3" spans="1:21" s="1" customFormat="1" x14ac:dyDescent="0.45">
      <c r="A3" s="30" t="s">
        <v>0</v>
      </c>
      <c r="B3" s="30" t="s">
        <v>0</v>
      </c>
      <c r="C3" s="30"/>
      <c r="D3" s="30"/>
      <c r="E3" s="32" t="s">
        <v>26</v>
      </c>
      <c r="F3" s="30" t="s">
        <v>26</v>
      </c>
      <c r="G3" s="29"/>
      <c r="H3" s="32" t="s">
        <v>586</v>
      </c>
      <c r="I3" s="29"/>
      <c r="J3" s="29"/>
      <c r="K3" s="29" t="s">
        <v>89</v>
      </c>
      <c r="L3" s="29" t="s">
        <v>63</v>
      </c>
      <c r="M3" s="29" t="s">
        <v>548</v>
      </c>
      <c r="N3" s="33"/>
      <c r="O3" s="33"/>
      <c r="P3" s="33"/>
      <c r="Q3" s="33"/>
      <c r="R3" s="33"/>
      <c r="S3" s="33"/>
      <c r="T3" s="33"/>
      <c r="U3" s="33"/>
    </row>
    <row r="4" spans="1:21" x14ac:dyDescent="0.45">
      <c r="A4" s="34" t="s">
        <v>26</v>
      </c>
      <c r="B4" s="35" t="s">
        <v>26</v>
      </c>
      <c r="C4" s="35" t="s">
        <v>617</v>
      </c>
      <c r="D4" s="29"/>
      <c r="E4" s="29" t="s">
        <v>27</v>
      </c>
      <c r="F4" s="29">
        <v>0.1841639890773745</v>
      </c>
      <c r="G4" s="29"/>
      <c r="H4" s="29" t="s">
        <v>26</v>
      </c>
      <c r="I4" s="29" t="s">
        <v>26</v>
      </c>
      <c r="J4" s="29"/>
      <c r="K4" s="29" t="s">
        <v>349</v>
      </c>
      <c r="L4" s="29" t="s">
        <v>26</v>
      </c>
      <c r="M4" s="29" t="s">
        <v>26</v>
      </c>
      <c r="N4" s="29"/>
      <c r="O4" s="29"/>
      <c r="P4" s="29"/>
      <c r="Q4" s="29"/>
      <c r="R4" s="29"/>
      <c r="S4" s="29"/>
      <c r="T4" s="29"/>
      <c r="U4" s="29"/>
    </row>
    <row r="5" spans="1:21" ht="42.75" x14ac:dyDescent="0.45">
      <c r="A5" s="34" t="s">
        <v>611</v>
      </c>
      <c r="B5" s="35" t="s">
        <v>76</v>
      </c>
      <c r="C5" s="35" t="s">
        <v>47</v>
      </c>
      <c r="D5" s="29"/>
      <c r="E5" s="29" t="s">
        <v>30</v>
      </c>
      <c r="F5" s="29">
        <v>0.26789172020776386</v>
      </c>
      <c r="G5" s="29"/>
      <c r="H5" s="33" t="s">
        <v>36</v>
      </c>
      <c r="I5" s="29" t="s">
        <v>39</v>
      </c>
      <c r="J5" s="29"/>
      <c r="K5" s="29">
        <v>10110</v>
      </c>
      <c r="L5" s="29" t="s">
        <v>90</v>
      </c>
      <c r="M5" s="29" t="s">
        <v>90</v>
      </c>
      <c r="N5" s="29"/>
      <c r="O5" s="29"/>
      <c r="P5" s="29"/>
      <c r="Q5" s="29"/>
      <c r="R5" s="29"/>
      <c r="S5" s="29"/>
      <c r="T5" s="29"/>
      <c r="U5" s="29"/>
    </row>
    <row r="6" spans="1:21" ht="28.5" x14ac:dyDescent="0.45">
      <c r="A6" s="36" t="s">
        <v>601</v>
      </c>
      <c r="B6" s="35" t="s">
        <v>77</v>
      </c>
      <c r="C6" s="35" t="s">
        <v>48</v>
      </c>
      <c r="D6" s="29"/>
      <c r="E6" s="29" t="s">
        <v>31</v>
      </c>
      <c r="F6" s="29">
        <v>0.27587637411749527</v>
      </c>
      <c r="G6" s="29"/>
      <c r="H6" s="33" t="s">
        <v>37</v>
      </c>
      <c r="I6" s="29" t="s">
        <v>40</v>
      </c>
      <c r="J6" s="29"/>
      <c r="K6" s="29">
        <v>10120</v>
      </c>
      <c r="L6" s="29" t="s">
        <v>91</v>
      </c>
      <c r="M6" s="29" t="s">
        <v>91</v>
      </c>
      <c r="N6" s="29"/>
      <c r="O6" s="29"/>
      <c r="P6" s="29"/>
      <c r="Q6" s="29"/>
      <c r="R6" s="29"/>
      <c r="S6" s="29"/>
      <c r="T6" s="29"/>
      <c r="U6" s="29"/>
    </row>
    <row r="7" spans="1:21" x14ac:dyDescent="0.45">
      <c r="A7" s="36" t="s">
        <v>602</v>
      </c>
      <c r="B7" s="35" t="s">
        <v>611</v>
      </c>
      <c r="C7" s="35" t="s">
        <v>58</v>
      </c>
      <c r="D7" s="29"/>
      <c r="E7" s="29" t="s">
        <v>32</v>
      </c>
      <c r="F7" s="29">
        <v>1.2699999999999999E-2</v>
      </c>
      <c r="G7" s="29"/>
      <c r="H7" s="33"/>
      <c r="I7" s="29"/>
      <c r="J7" s="29"/>
      <c r="K7" s="29">
        <v>10130</v>
      </c>
      <c r="L7" s="29" t="s">
        <v>92</v>
      </c>
      <c r="M7" s="29" t="s">
        <v>92</v>
      </c>
      <c r="N7" s="29"/>
      <c r="O7" s="29"/>
      <c r="P7" s="29"/>
      <c r="Q7" s="29"/>
      <c r="R7" s="29"/>
      <c r="S7" s="29"/>
      <c r="T7" s="29"/>
      <c r="U7" s="29"/>
    </row>
    <row r="8" spans="1:21" x14ac:dyDescent="0.45">
      <c r="A8" s="36" t="s">
        <v>603</v>
      </c>
      <c r="B8" s="35" t="s">
        <v>601</v>
      </c>
      <c r="C8" s="35" t="s">
        <v>591</v>
      </c>
      <c r="D8" s="29"/>
      <c r="E8" s="29" t="s">
        <v>33</v>
      </c>
      <c r="F8" s="29">
        <v>2.3000000000000001E-4</v>
      </c>
      <c r="G8" s="29"/>
      <c r="H8" s="82"/>
      <c r="I8" s="29"/>
      <c r="J8" s="29"/>
      <c r="K8" s="29">
        <v>10200</v>
      </c>
      <c r="L8" s="29" t="s">
        <v>93</v>
      </c>
      <c r="M8" s="29" t="s">
        <v>93</v>
      </c>
      <c r="N8" s="29"/>
      <c r="O8" s="29"/>
      <c r="P8" s="29"/>
      <c r="Q8" s="29"/>
      <c r="R8" s="29"/>
      <c r="S8" s="29"/>
      <c r="T8" s="29"/>
      <c r="U8" s="29"/>
    </row>
    <row r="9" spans="1:21" x14ac:dyDescent="0.45">
      <c r="A9" s="36" t="s">
        <v>604</v>
      </c>
      <c r="B9" s="35" t="s">
        <v>602</v>
      </c>
      <c r="C9" s="35" t="s">
        <v>592</v>
      </c>
      <c r="D9" s="29"/>
      <c r="E9" s="29" t="s">
        <v>28</v>
      </c>
      <c r="F9" s="29" t="s">
        <v>734</v>
      </c>
      <c r="G9" s="29"/>
      <c r="H9" s="29"/>
      <c r="I9" s="29"/>
      <c r="J9" s="29"/>
      <c r="K9" s="29">
        <v>10310</v>
      </c>
      <c r="L9" s="29" t="s">
        <v>94</v>
      </c>
      <c r="M9" s="29" t="s">
        <v>94</v>
      </c>
      <c r="N9" s="29"/>
      <c r="O9" s="29"/>
      <c r="P9" s="29"/>
      <c r="Q9" s="29"/>
      <c r="R9" s="29"/>
      <c r="S9" s="29"/>
      <c r="T9" s="29"/>
      <c r="U9" s="29"/>
    </row>
    <row r="10" spans="1:21" x14ac:dyDescent="0.45">
      <c r="A10" s="36" t="s">
        <v>605</v>
      </c>
      <c r="B10" s="35" t="s">
        <v>603</v>
      </c>
      <c r="C10" s="35" t="s">
        <v>593</v>
      </c>
      <c r="D10" s="37"/>
      <c r="E10" s="29"/>
      <c r="F10" s="29"/>
      <c r="G10" s="29"/>
      <c r="H10" s="32"/>
      <c r="I10" s="29"/>
      <c r="J10" s="29"/>
      <c r="K10" s="29">
        <v>10320</v>
      </c>
      <c r="L10" s="29" t="s">
        <v>350</v>
      </c>
      <c r="M10" s="29" t="s">
        <v>95</v>
      </c>
      <c r="N10" s="29"/>
      <c r="O10" s="29"/>
      <c r="P10" s="29"/>
      <c r="Q10" s="29"/>
      <c r="R10" s="29"/>
      <c r="S10" s="29"/>
      <c r="T10" s="29"/>
      <c r="U10" s="29"/>
    </row>
    <row r="11" spans="1:21" x14ac:dyDescent="0.45">
      <c r="A11" s="36" t="s">
        <v>606</v>
      </c>
      <c r="B11" s="35" t="s">
        <v>604</v>
      </c>
      <c r="C11" s="35" t="s">
        <v>594</v>
      </c>
      <c r="D11" s="29"/>
      <c r="E11" s="29" t="s">
        <v>24</v>
      </c>
      <c r="F11" s="29">
        <v>0.35155999999999998</v>
      </c>
      <c r="G11" s="29"/>
      <c r="H11" s="32" t="s">
        <v>67</v>
      </c>
      <c r="I11" s="32" t="s">
        <v>585</v>
      </c>
      <c r="J11" s="29"/>
      <c r="K11" s="29">
        <v>10390</v>
      </c>
      <c r="L11" s="29" t="s">
        <v>96</v>
      </c>
      <c r="M11" s="29" t="s">
        <v>96</v>
      </c>
      <c r="N11" s="29"/>
      <c r="O11" s="29"/>
      <c r="P11" s="29"/>
      <c r="Q11" s="29"/>
      <c r="R11" s="29"/>
      <c r="S11" s="29"/>
      <c r="T11" s="29"/>
      <c r="U11" s="29"/>
    </row>
    <row r="12" spans="1:21" x14ac:dyDescent="0.45">
      <c r="A12" s="38" t="s">
        <v>607</v>
      </c>
      <c r="B12" s="35" t="s">
        <v>605</v>
      </c>
      <c r="C12" s="35" t="s">
        <v>595</v>
      </c>
      <c r="D12" s="29"/>
      <c r="E12" s="29"/>
      <c r="F12" s="29"/>
      <c r="G12" s="29"/>
      <c r="H12" s="29" t="s">
        <v>26</v>
      </c>
      <c r="I12" s="29" t="s">
        <v>26</v>
      </c>
      <c r="J12" s="29"/>
      <c r="K12" s="29">
        <v>10410</v>
      </c>
      <c r="L12" s="29" t="s">
        <v>351</v>
      </c>
      <c r="M12" s="29" t="s">
        <v>97</v>
      </c>
      <c r="N12" s="29"/>
      <c r="O12" s="29"/>
      <c r="P12" s="29"/>
      <c r="Q12" s="29"/>
      <c r="R12" s="29"/>
      <c r="S12" s="29"/>
      <c r="T12" s="29"/>
      <c r="U12" s="29"/>
    </row>
    <row r="13" spans="1:21" ht="28.5" x14ac:dyDescent="0.45">
      <c r="A13" s="38" t="s">
        <v>608</v>
      </c>
      <c r="B13" s="35" t="s">
        <v>606</v>
      </c>
      <c r="C13" s="35" t="s">
        <v>596</v>
      </c>
      <c r="D13" s="29"/>
      <c r="E13" s="29"/>
      <c r="F13" s="29"/>
      <c r="G13" s="29"/>
      <c r="H13" s="35" t="s">
        <v>73</v>
      </c>
      <c r="I13" s="39" t="s">
        <v>587</v>
      </c>
      <c r="J13" s="29"/>
      <c r="K13" s="29">
        <v>10420</v>
      </c>
      <c r="L13" s="29" t="s">
        <v>352</v>
      </c>
      <c r="M13" s="29" t="s">
        <v>98</v>
      </c>
      <c r="N13" s="29"/>
      <c r="O13" s="29"/>
      <c r="P13" s="29"/>
      <c r="Q13" s="29"/>
      <c r="R13" s="29"/>
      <c r="S13" s="29"/>
      <c r="T13" s="29"/>
      <c r="U13" s="29"/>
    </row>
    <row r="14" spans="1:21" ht="52.9" customHeight="1" x14ac:dyDescent="0.45">
      <c r="A14" s="29" t="s">
        <v>609</v>
      </c>
      <c r="B14" s="35" t="s">
        <v>607</v>
      </c>
      <c r="C14" s="35" t="s">
        <v>597</v>
      </c>
      <c r="D14" s="29"/>
      <c r="E14" s="29"/>
      <c r="F14" s="29"/>
      <c r="G14" s="29"/>
      <c r="H14" s="35" t="s">
        <v>74</v>
      </c>
      <c r="I14" s="39" t="s">
        <v>588</v>
      </c>
      <c r="J14" s="29"/>
      <c r="K14" s="29">
        <v>10511</v>
      </c>
      <c r="L14" s="29" t="s">
        <v>99</v>
      </c>
      <c r="M14" s="29" t="s">
        <v>99</v>
      </c>
      <c r="N14" s="29"/>
      <c r="O14" s="29"/>
      <c r="P14" s="29"/>
      <c r="Q14" s="29"/>
      <c r="R14" s="29"/>
      <c r="S14" s="29"/>
      <c r="T14" s="29"/>
      <c r="U14" s="29"/>
    </row>
    <row r="15" spans="1:21" ht="28.5" x14ac:dyDescent="0.45">
      <c r="A15" s="29" t="s">
        <v>610</v>
      </c>
      <c r="B15" s="35" t="s">
        <v>608</v>
      </c>
      <c r="C15" s="35" t="s">
        <v>598</v>
      </c>
      <c r="D15" s="29"/>
      <c r="E15" s="29"/>
      <c r="F15" s="29"/>
      <c r="G15" s="29"/>
      <c r="H15" s="35" t="s">
        <v>75</v>
      </c>
      <c r="I15" s="39" t="s">
        <v>589</v>
      </c>
      <c r="J15" s="29"/>
      <c r="K15" s="29">
        <v>10512</v>
      </c>
      <c r="L15" s="29" t="s">
        <v>100</v>
      </c>
      <c r="M15" s="29" t="s">
        <v>100</v>
      </c>
      <c r="N15" s="29"/>
      <c r="O15" s="29"/>
      <c r="P15" s="29"/>
      <c r="Q15" s="29"/>
      <c r="R15" s="29"/>
      <c r="S15" s="29"/>
      <c r="T15" s="29"/>
      <c r="U15" s="29"/>
    </row>
    <row r="16" spans="1:21" x14ac:dyDescent="0.45">
      <c r="A16" s="29" t="s">
        <v>1</v>
      </c>
      <c r="B16" s="35" t="s">
        <v>609</v>
      </c>
      <c r="C16" s="35" t="s">
        <v>599</v>
      </c>
      <c r="D16" s="30"/>
      <c r="E16" s="30"/>
      <c r="F16" s="30"/>
      <c r="G16" s="29"/>
      <c r="H16" s="29"/>
      <c r="I16" s="29"/>
      <c r="J16" s="29"/>
      <c r="K16" s="29">
        <v>10519</v>
      </c>
      <c r="L16" s="29" t="s">
        <v>353</v>
      </c>
      <c r="M16" s="29" t="s">
        <v>101</v>
      </c>
      <c r="N16" s="29"/>
      <c r="O16" s="29"/>
      <c r="P16" s="29"/>
      <c r="Q16" s="29"/>
      <c r="R16" s="29"/>
      <c r="S16" s="29"/>
      <c r="T16" s="29"/>
      <c r="U16" s="29"/>
    </row>
    <row r="17" spans="1:21" x14ac:dyDescent="0.45">
      <c r="A17" s="29" t="s">
        <v>2</v>
      </c>
      <c r="B17" s="35" t="s">
        <v>610</v>
      </c>
      <c r="C17" s="35" t="s">
        <v>600</v>
      </c>
      <c r="D17" s="29"/>
      <c r="E17" s="29"/>
      <c r="F17" s="29"/>
      <c r="G17" s="29"/>
      <c r="H17" s="29"/>
      <c r="I17" s="29"/>
      <c r="J17" s="29"/>
      <c r="K17" s="29">
        <v>10520</v>
      </c>
      <c r="L17" s="29" t="s">
        <v>354</v>
      </c>
      <c r="M17" s="29" t="s">
        <v>102</v>
      </c>
      <c r="N17" s="29"/>
      <c r="O17" s="29"/>
      <c r="P17" s="29"/>
      <c r="Q17" s="29"/>
      <c r="R17" s="29"/>
      <c r="S17" s="29"/>
      <c r="T17" s="29"/>
      <c r="U17" s="29"/>
    </row>
    <row r="18" spans="1:21" x14ac:dyDescent="0.45">
      <c r="A18" s="29" t="s">
        <v>3</v>
      </c>
      <c r="B18" s="40" t="s">
        <v>1</v>
      </c>
      <c r="C18" s="35" t="s">
        <v>59</v>
      </c>
      <c r="D18" s="29"/>
      <c r="E18" s="29"/>
      <c r="F18" s="29"/>
      <c r="G18" s="29"/>
      <c r="H18" s="29"/>
      <c r="I18" s="29"/>
      <c r="J18" s="29"/>
      <c r="K18" s="29">
        <v>10611</v>
      </c>
      <c r="L18" s="29" t="s">
        <v>103</v>
      </c>
      <c r="M18" s="29" t="s">
        <v>103</v>
      </c>
      <c r="N18" s="29"/>
      <c r="O18" s="29"/>
      <c r="P18" s="29"/>
      <c r="Q18" s="29"/>
      <c r="R18" s="29"/>
      <c r="S18" s="29"/>
      <c r="T18" s="29"/>
      <c r="U18" s="29"/>
    </row>
    <row r="19" spans="1:21" x14ac:dyDescent="0.45">
      <c r="A19" s="29"/>
      <c r="B19" s="40" t="s">
        <v>2</v>
      </c>
      <c r="C19" s="35" t="s">
        <v>60</v>
      </c>
      <c r="D19" s="29"/>
      <c r="E19" s="29"/>
      <c r="F19" s="29"/>
      <c r="G19" s="29"/>
      <c r="H19" s="29"/>
      <c r="I19" s="29"/>
      <c r="J19" s="29"/>
      <c r="K19" s="29">
        <v>10612</v>
      </c>
      <c r="L19" s="29" t="s">
        <v>355</v>
      </c>
      <c r="M19" s="29" t="s">
        <v>104</v>
      </c>
      <c r="N19" s="29"/>
      <c r="O19" s="29"/>
      <c r="P19" s="29"/>
      <c r="Q19" s="29"/>
      <c r="R19" s="29"/>
      <c r="S19" s="29"/>
      <c r="T19" s="29"/>
      <c r="U19" s="29"/>
    </row>
    <row r="20" spans="1:21" x14ac:dyDescent="0.45">
      <c r="A20" s="29"/>
      <c r="B20" s="40" t="s">
        <v>3</v>
      </c>
      <c r="C20" s="35" t="s">
        <v>61</v>
      </c>
      <c r="D20" s="29"/>
      <c r="E20" s="29"/>
      <c r="F20" s="29"/>
      <c r="G20" s="29"/>
      <c r="H20" s="29"/>
      <c r="I20" s="29"/>
      <c r="J20" s="29"/>
      <c r="K20" s="29">
        <v>10620</v>
      </c>
      <c r="L20" s="29" t="s">
        <v>356</v>
      </c>
      <c r="M20" s="29" t="s">
        <v>105</v>
      </c>
      <c r="N20" s="29"/>
      <c r="O20" s="29"/>
      <c r="P20" s="29"/>
      <c r="Q20" s="29"/>
      <c r="R20" s="29"/>
      <c r="S20" s="29"/>
      <c r="T20" s="29"/>
      <c r="U20" s="29"/>
    </row>
    <row r="21" spans="1:21" x14ac:dyDescent="0.45">
      <c r="A21" s="29"/>
      <c r="B21" s="29"/>
      <c r="C21" s="29"/>
      <c r="D21" s="29"/>
      <c r="E21" s="29"/>
      <c r="F21" s="29"/>
      <c r="G21" s="29"/>
      <c r="H21" s="29"/>
      <c r="I21" s="29"/>
      <c r="J21" s="29"/>
      <c r="K21" s="29">
        <v>10710</v>
      </c>
      <c r="L21" s="29" t="s">
        <v>357</v>
      </c>
      <c r="M21" s="29" t="s">
        <v>106</v>
      </c>
      <c r="N21" s="29"/>
      <c r="O21" s="29"/>
      <c r="P21" s="29"/>
      <c r="Q21" s="29"/>
      <c r="R21" s="29"/>
      <c r="S21" s="29"/>
      <c r="T21" s="29"/>
      <c r="U21" s="29"/>
    </row>
    <row r="22" spans="1:21" x14ac:dyDescent="0.45">
      <c r="A22" s="29"/>
      <c r="B22" s="29"/>
      <c r="C22" s="29"/>
      <c r="D22" s="29"/>
      <c r="E22" s="29"/>
      <c r="F22" s="29"/>
      <c r="G22" s="29"/>
      <c r="H22" s="29"/>
      <c r="I22" s="29"/>
      <c r="J22" s="29"/>
      <c r="K22" s="29">
        <v>10720</v>
      </c>
      <c r="L22" s="29" t="s">
        <v>358</v>
      </c>
      <c r="M22" s="29" t="s">
        <v>107</v>
      </c>
      <c r="N22" s="29"/>
      <c r="O22" s="29"/>
      <c r="P22" s="29"/>
      <c r="Q22" s="29"/>
      <c r="R22" s="29"/>
      <c r="S22" s="29"/>
      <c r="T22" s="29"/>
      <c r="U22" s="29"/>
    </row>
    <row r="23" spans="1:21" x14ac:dyDescent="0.45">
      <c r="A23" s="29"/>
      <c r="B23" s="29"/>
      <c r="C23" s="29"/>
      <c r="D23" s="29"/>
      <c r="E23" s="29"/>
      <c r="F23" s="29"/>
      <c r="G23" s="29"/>
      <c r="H23" s="29"/>
      <c r="I23" s="29"/>
      <c r="J23" s="29"/>
      <c r="K23" s="29">
        <v>10730</v>
      </c>
      <c r="L23" s="29" t="s">
        <v>359</v>
      </c>
      <c r="M23" s="29" t="s">
        <v>108</v>
      </c>
      <c r="N23" s="29"/>
      <c r="O23" s="29"/>
      <c r="P23" s="29"/>
      <c r="Q23" s="29"/>
      <c r="R23" s="29"/>
      <c r="S23" s="29"/>
      <c r="T23" s="29"/>
      <c r="U23" s="29"/>
    </row>
    <row r="24" spans="1:21" x14ac:dyDescent="0.45">
      <c r="A24" s="29"/>
      <c r="B24" s="29"/>
      <c r="C24" s="29"/>
      <c r="D24" s="29"/>
      <c r="E24" s="29"/>
      <c r="F24" s="29"/>
      <c r="G24" s="29"/>
      <c r="H24" s="29"/>
      <c r="I24" s="29"/>
      <c r="J24" s="29"/>
      <c r="K24" s="29">
        <v>10810</v>
      </c>
      <c r="L24" s="29" t="s">
        <v>360</v>
      </c>
      <c r="M24" s="29" t="s">
        <v>109</v>
      </c>
      <c r="N24" s="29"/>
      <c r="O24" s="29"/>
      <c r="P24" s="29"/>
      <c r="Q24" s="29"/>
      <c r="R24" s="29"/>
      <c r="S24" s="29"/>
      <c r="T24" s="29"/>
      <c r="U24" s="29"/>
    </row>
    <row r="25" spans="1:21" x14ac:dyDescent="0.45">
      <c r="A25" s="29"/>
      <c r="B25" s="29"/>
      <c r="C25" s="29"/>
      <c r="D25" s="29"/>
      <c r="E25" s="29"/>
      <c r="F25" s="29"/>
      <c r="G25" s="29"/>
      <c r="H25" s="29"/>
      <c r="I25" s="29"/>
      <c r="J25" s="29"/>
      <c r="K25" s="29">
        <v>10821</v>
      </c>
      <c r="L25" s="29" t="s">
        <v>361</v>
      </c>
      <c r="M25" s="29" t="s">
        <v>110</v>
      </c>
      <c r="N25" s="29"/>
      <c r="O25" s="29"/>
      <c r="P25" s="29"/>
      <c r="Q25" s="29"/>
      <c r="R25" s="29"/>
      <c r="S25" s="29"/>
      <c r="T25" s="29"/>
      <c r="U25" s="29"/>
    </row>
    <row r="26" spans="1:21" x14ac:dyDescent="0.45">
      <c r="A26" s="29"/>
      <c r="B26" s="29"/>
      <c r="C26" s="29"/>
      <c r="D26" s="29"/>
      <c r="E26" s="29"/>
      <c r="F26" s="29"/>
      <c r="G26" s="29"/>
      <c r="H26" s="29"/>
      <c r="I26" s="29"/>
      <c r="J26" s="29"/>
      <c r="K26" s="29">
        <v>10822</v>
      </c>
      <c r="L26" s="29" t="s">
        <v>362</v>
      </c>
      <c r="M26" s="29" t="s">
        <v>111</v>
      </c>
      <c r="N26" s="29"/>
      <c r="O26" s="29"/>
      <c r="P26" s="29"/>
      <c r="Q26" s="29"/>
      <c r="R26" s="29"/>
      <c r="S26" s="29"/>
      <c r="T26" s="29"/>
      <c r="U26" s="29"/>
    </row>
    <row r="27" spans="1:21" x14ac:dyDescent="0.45">
      <c r="A27" s="29"/>
      <c r="B27" s="29"/>
      <c r="C27" s="29"/>
      <c r="D27" s="29"/>
      <c r="E27" s="29"/>
      <c r="F27" s="29"/>
      <c r="G27" s="29"/>
      <c r="H27" s="29"/>
      <c r="I27" s="29"/>
      <c r="J27" s="29"/>
      <c r="K27" s="29">
        <v>10831</v>
      </c>
      <c r="L27" s="29" t="s">
        <v>112</v>
      </c>
      <c r="M27" s="29" t="s">
        <v>112</v>
      </c>
      <c r="N27" s="29"/>
      <c r="O27" s="29"/>
      <c r="P27" s="29"/>
      <c r="Q27" s="29"/>
      <c r="R27" s="29"/>
      <c r="S27" s="29"/>
      <c r="T27" s="29"/>
      <c r="U27" s="29"/>
    </row>
    <row r="28" spans="1:21" x14ac:dyDescent="0.45">
      <c r="A28" s="29"/>
      <c r="B28" s="29"/>
      <c r="C28" s="29"/>
      <c r="D28" s="29"/>
      <c r="E28" s="29"/>
      <c r="F28" s="29"/>
      <c r="G28" s="29"/>
      <c r="H28" s="29"/>
      <c r="I28" s="29"/>
      <c r="J28" s="29"/>
      <c r="K28" s="29">
        <v>10832</v>
      </c>
      <c r="L28" s="29" t="s">
        <v>113</v>
      </c>
      <c r="M28" s="29" t="s">
        <v>113</v>
      </c>
      <c r="N28" s="29"/>
      <c r="O28" s="29"/>
      <c r="P28" s="29"/>
      <c r="Q28" s="29"/>
      <c r="R28" s="29"/>
      <c r="S28" s="29"/>
      <c r="T28" s="29"/>
      <c r="U28" s="29"/>
    </row>
    <row r="29" spans="1:21" x14ac:dyDescent="0.45">
      <c r="A29" s="29"/>
      <c r="B29" s="29"/>
      <c r="C29" s="29"/>
      <c r="D29" s="29"/>
      <c r="E29" s="29"/>
      <c r="F29" s="29"/>
      <c r="G29" s="29"/>
      <c r="H29" s="29"/>
      <c r="I29" s="29"/>
      <c r="J29" s="29"/>
      <c r="K29" s="29">
        <v>10840</v>
      </c>
      <c r="L29" s="29" t="s">
        <v>363</v>
      </c>
      <c r="M29" s="29" t="s">
        <v>114</v>
      </c>
      <c r="N29" s="29"/>
      <c r="O29" s="29"/>
      <c r="P29" s="29"/>
      <c r="Q29" s="29"/>
      <c r="R29" s="29"/>
      <c r="S29" s="29"/>
      <c r="T29" s="29"/>
      <c r="U29" s="29"/>
    </row>
    <row r="30" spans="1:21" x14ac:dyDescent="0.45">
      <c r="A30" s="29"/>
      <c r="B30" s="29"/>
      <c r="C30" s="29"/>
      <c r="D30" s="29"/>
      <c r="E30" s="29"/>
      <c r="F30" s="29"/>
      <c r="G30" s="29"/>
      <c r="H30" s="29"/>
      <c r="I30" s="29"/>
      <c r="J30" s="29"/>
      <c r="K30" s="29">
        <v>10850</v>
      </c>
      <c r="L30" s="29" t="s">
        <v>364</v>
      </c>
      <c r="M30" s="29" t="s">
        <v>115</v>
      </c>
      <c r="N30" s="29"/>
      <c r="O30" s="29"/>
      <c r="P30" s="29"/>
      <c r="Q30" s="29"/>
      <c r="R30" s="29"/>
      <c r="S30" s="29"/>
      <c r="T30" s="29"/>
      <c r="U30" s="29"/>
    </row>
    <row r="31" spans="1:21" x14ac:dyDescent="0.45">
      <c r="A31" s="29"/>
      <c r="B31" s="29"/>
      <c r="C31" s="29"/>
      <c r="D31" s="29"/>
      <c r="E31" s="29"/>
      <c r="F31" s="29"/>
      <c r="G31" s="29"/>
      <c r="H31" s="29"/>
      <c r="I31" s="29"/>
      <c r="J31" s="29"/>
      <c r="K31" s="29">
        <v>10860</v>
      </c>
      <c r="L31" s="29" t="s">
        <v>365</v>
      </c>
      <c r="M31" s="29" t="s">
        <v>116</v>
      </c>
      <c r="N31" s="29"/>
      <c r="O31" s="29"/>
      <c r="P31" s="29"/>
      <c r="Q31" s="29"/>
      <c r="R31" s="29"/>
      <c r="S31" s="29"/>
      <c r="T31" s="29"/>
      <c r="U31" s="29"/>
    </row>
    <row r="32" spans="1:21" x14ac:dyDescent="0.45">
      <c r="A32" s="29"/>
      <c r="B32" s="29"/>
      <c r="C32" s="29"/>
      <c r="D32" s="29"/>
      <c r="E32" s="29"/>
      <c r="F32" s="29"/>
      <c r="G32" s="29"/>
      <c r="H32" s="29"/>
      <c r="I32" s="29"/>
      <c r="J32" s="29"/>
      <c r="K32" s="29">
        <v>10890</v>
      </c>
      <c r="L32" s="29" t="s">
        <v>366</v>
      </c>
      <c r="M32" s="29" t="s">
        <v>117</v>
      </c>
      <c r="N32" s="29"/>
      <c r="O32" s="29"/>
      <c r="P32" s="29"/>
      <c r="Q32" s="29"/>
      <c r="R32" s="29"/>
      <c r="S32" s="29"/>
      <c r="T32" s="29"/>
      <c r="U32" s="29"/>
    </row>
    <row r="33" spans="1:21" x14ac:dyDescent="0.45">
      <c r="A33" s="29"/>
      <c r="B33" s="29"/>
      <c r="C33" s="29"/>
      <c r="D33" s="29"/>
      <c r="E33" s="29"/>
      <c r="F33" s="29"/>
      <c r="G33" s="29"/>
      <c r="H33" s="29"/>
      <c r="I33" s="29"/>
      <c r="J33" s="29"/>
      <c r="K33" s="29">
        <v>10910</v>
      </c>
      <c r="L33" s="29" t="s">
        <v>367</v>
      </c>
      <c r="M33" s="29" t="s">
        <v>118</v>
      </c>
      <c r="N33" s="29"/>
      <c r="O33" s="29"/>
      <c r="P33" s="29"/>
      <c r="Q33" s="29"/>
      <c r="R33" s="29"/>
      <c r="S33" s="29"/>
      <c r="T33" s="29"/>
      <c r="U33" s="29"/>
    </row>
    <row r="34" spans="1:21" x14ac:dyDescent="0.45">
      <c r="A34" s="29"/>
      <c r="B34" s="29"/>
      <c r="C34" s="29"/>
      <c r="D34" s="29"/>
      <c r="E34" s="29"/>
      <c r="F34" s="29"/>
      <c r="G34" s="29"/>
      <c r="H34" s="29"/>
      <c r="I34" s="29"/>
      <c r="J34" s="29"/>
      <c r="K34" s="29">
        <v>10920</v>
      </c>
      <c r="L34" s="29" t="s">
        <v>368</v>
      </c>
      <c r="M34" s="29" t="s">
        <v>119</v>
      </c>
      <c r="N34" s="29"/>
      <c r="O34" s="29"/>
      <c r="P34" s="29"/>
      <c r="Q34" s="29"/>
      <c r="R34" s="29"/>
      <c r="S34" s="29"/>
      <c r="T34" s="29"/>
      <c r="U34" s="29"/>
    </row>
    <row r="35" spans="1:21" x14ac:dyDescent="0.45">
      <c r="A35" s="29"/>
      <c r="B35" s="29"/>
      <c r="C35" s="29"/>
      <c r="D35" s="29"/>
      <c r="E35" s="29"/>
      <c r="F35" s="29"/>
      <c r="G35" s="29"/>
      <c r="H35" s="29"/>
      <c r="I35" s="29"/>
      <c r="J35" s="29"/>
      <c r="K35" s="29">
        <v>11010</v>
      </c>
      <c r="L35" s="29" t="s">
        <v>120</v>
      </c>
      <c r="M35" s="29" t="s">
        <v>120</v>
      </c>
      <c r="N35" s="29"/>
      <c r="O35" s="29"/>
      <c r="P35" s="29"/>
      <c r="Q35" s="29"/>
      <c r="R35" s="29"/>
      <c r="S35" s="29"/>
      <c r="T35" s="29"/>
      <c r="U35" s="29"/>
    </row>
    <row r="36" spans="1:21" x14ac:dyDescent="0.45">
      <c r="A36" s="29"/>
      <c r="B36" s="29"/>
      <c r="C36" s="29"/>
      <c r="D36" s="29"/>
      <c r="E36" s="29"/>
      <c r="F36" s="29"/>
      <c r="G36" s="29"/>
      <c r="H36" s="29"/>
      <c r="I36" s="29"/>
      <c r="J36" s="29"/>
      <c r="K36" s="29">
        <v>11020</v>
      </c>
      <c r="L36" s="29" t="s">
        <v>369</v>
      </c>
      <c r="M36" s="29" t="s">
        <v>121</v>
      </c>
      <c r="N36" s="29"/>
      <c r="O36" s="29"/>
      <c r="P36" s="29"/>
      <c r="Q36" s="29"/>
      <c r="R36" s="29"/>
      <c r="S36" s="29"/>
      <c r="T36" s="29"/>
      <c r="U36" s="29"/>
    </row>
    <row r="37" spans="1:21" x14ac:dyDescent="0.45">
      <c r="A37" s="29"/>
      <c r="B37" s="29"/>
      <c r="C37" s="29"/>
      <c r="D37" s="29"/>
      <c r="E37" s="29"/>
      <c r="F37" s="29"/>
      <c r="G37" s="29"/>
      <c r="H37" s="29"/>
      <c r="I37" s="29"/>
      <c r="J37" s="29"/>
      <c r="K37" s="29">
        <v>11030</v>
      </c>
      <c r="L37" s="29" t="s">
        <v>370</v>
      </c>
      <c r="M37" s="29" t="s">
        <v>122</v>
      </c>
      <c r="N37" s="29"/>
      <c r="O37" s="29"/>
      <c r="P37" s="29"/>
      <c r="Q37" s="29"/>
      <c r="R37" s="29"/>
      <c r="S37" s="29"/>
      <c r="T37" s="29"/>
      <c r="U37" s="29"/>
    </row>
    <row r="38" spans="1:21" x14ac:dyDescent="0.45">
      <c r="A38" s="29"/>
      <c r="B38" s="29"/>
      <c r="C38" s="29"/>
      <c r="D38" s="29"/>
      <c r="E38" s="29"/>
      <c r="F38" s="29"/>
      <c r="G38" s="29"/>
      <c r="H38" s="29"/>
      <c r="I38" s="29"/>
      <c r="J38" s="29"/>
      <c r="K38" s="29">
        <v>11040</v>
      </c>
      <c r="L38" s="29" t="s">
        <v>371</v>
      </c>
      <c r="M38" s="29" t="s">
        <v>123</v>
      </c>
      <c r="N38" s="29"/>
      <c r="O38" s="29"/>
      <c r="P38" s="29"/>
      <c r="Q38" s="29"/>
      <c r="R38" s="29"/>
      <c r="S38" s="29"/>
      <c r="T38" s="29"/>
      <c r="U38" s="29"/>
    </row>
    <row r="39" spans="1:21" x14ac:dyDescent="0.45">
      <c r="A39" s="29"/>
      <c r="B39" s="29"/>
      <c r="C39" s="29"/>
      <c r="D39" s="29"/>
      <c r="E39" s="29"/>
      <c r="F39" s="29"/>
      <c r="G39" s="29"/>
      <c r="H39" s="29"/>
      <c r="I39" s="29"/>
      <c r="J39" s="29"/>
      <c r="K39" s="29">
        <v>11050</v>
      </c>
      <c r="L39" s="29" t="s">
        <v>372</v>
      </c>
      <c r="M39" s="29" t="s">
        <v>124</v>
      </c>
      <c r="N39" s="29"/>
      <c r="O39" s="29"/>
      <c r="P39" s="29"/>
      <c r="Q39" s="29"/>
      <c r="R39" s="29"/>
      <c r="S39" s="29"/>
      <c r="T39" s="29"/>
      <c r="U39" s="29"/>
    </row>
    <row r="40" spans="1:21" x14ac:dyDescent="0.45">
      <c r="A40" s="29"/>
      <c r="B40" s="29"/>
      <c r="C40" s="29"/>
      <c r="D40" s="29"/>
      <c r="E40" s="29"/>
      <c r="F40" s="29"/>
      <c r="G40" s="29"/>
      <c r="H40" s="29"/>
      <c r="I40" s="29"/>
      <c r="J40" s="29"/>
      <c r="K40" s="29">
        <v>11060</v>
      </c>
      <c r="L40" s="29" t="s">
        <v>373</v>
      </c>
      <c r="M40" s="29" t="s">
        <v>125</v>
      </c>
      <c r="N40" s="29"/>
      <c r="O40" s="29"/>
      <c r="P40" s="29"/>
      <c r="Q40" s="29"/>
      <c r="R40" s="29"/>
      <c r="S40" s="29"/>
      <c r="T40" s="29"/>
      <c r="U40" s="29"/>
    </row>
    <row r="41" spans="1:21" x14ac:dyDescent="0.45">
      <c r="A41" s="29"/>
      <c r="B41" s="29"/>
      <c r="C41" s="29"/>
      <c r="D41" s="29"/>
      <c r="E41" s="29"/>
      <c r="F41" s="29"/>
      <c r="G41" s="29"/>
      <c r="H41" s="29"/>
      <c r="I41" s="29"/>
      <c r="J41" s="29"/>
      <c r="K41" s="29">
        <v>11070</v>
      </c>
      <c r="L41" s="29" t="s">
        <v>374</v>
      </c>
      <c r="M41" s="29" t="s">
        <v>126</v>
      </c>
      <c r="N41" s="29"/>
      <c r="O41" s="29"/>
      <c r="P41" s="29"/>
      <c r="Q41" s="29"/>
      <c r="R41" s="29"/>
      <c r="S41" s="29"/>
      <c r="T41" s="29"/>
      <c r="U41" s="29"/>
    </row>
    <row r="42" spans="1:21" x14ac:dyDescent="0.45">
      <c r="A42" s="29"/>
      <c r="B42" s="29"/>
      <c r="C42" s="29"/>
      <c r="D42" s="29"/>
      <c r="E42" s="29"/>
      <c r="F42" s="29"/>
      <c r="G42" s="29"/>
      <c r="H42" s="29"/>
      <c r="I42" s="29"/>
      <c r="J42" s="29"/>
      <c r="K42" s="29">
        <v>12000</v>
      </c>
      <c r="L42" s="29" t="s">
        <v>375</v>
      </c>
      <c r="M42" s="29" t="s">
        <v>127</v>
      </c>
      <c r="N42" s="29"/>
      <c r="O42" s="29"/>
      <c r="P42" s="29"/>
      <c r="Q42" s="29"/>
      <c r="R42" s="29"/>
      <c r="S42" s="29"/>
      <c r="T42" s="29"/>
      <c r="U42" s="29"/>
    </row>
    <row r="43" spans="1:21" x14ac:dyDescent="0.45">
      <c r="A43" s="29"/>
      <c r="B43" s="29"/>
      <c r="C43" s="29"/>
      <c r="D43" s="29"/>
      <c r="E43" s="29"/>
      <c r="F43" s="29"/>
      <c r="G43" s="29"/>
      <c r="H43" s="29"/>
      <c r="I43" s="29"/>
      <c r="J43" s="29"/>
      <c r="K43" s="29">
        <v>13100</v>
      </c>
      <c r="L43" s="29" t="s">
        <v>128</v>
      </c>
      <c r="M43" s="29" t="s">
        <v>128</v>
      </c>
      <c r="N43" s="29"/>
      <c r="O43" s="29"/>
      <c r="P43" s="29"/>
      <c r="Q43" s="29"/>
      <c r="R43" s="29"/>
      <c r="S43" s="29"/>
      <c r="T43" s="29"/>
      <c r="U43" s="29"/>
    </row>
    <row r="44" spans="1:21" x14ac:dyDescent="0.45">
      <c r="A44" s="29"/>
      <c r="B44" s="29"/>
      <c r="C44" s="29"/>
      <c r="D44" s="29"/>
      <c r="E44" s="29"/>
      <c r="F44" s="29"/>
      <c r="G44" s="29"/>
      <c r="H44" s="29"/>
      <c r="I44" s="29"/>
      <c r="J44" s="29"/>
      <c r="K44" s="29">
        <v>13200</v>
      </c>
      <c r="L44" s="29" t="s">
        <v>129</v>
      </c>
      <c r="M44" s="29" t="s">
        <v>129</v>
      </c>
      <c r="N44" s="29"/>
      <c r="O44" s="29"/>
      <c r="P44" s="29"/>
      <c r="Q44" s="29"/>
      <c r="R44" s="29"/>
      <c r="S44" s="29"/>
      <c r="T44" s="29"/>
      <c r="U44" s="29"/>
    </row>
    <row r="45" spans="1:21" x14ac:dyDescent="0.45">
      <c r="A45" s="29"/>
      <c r="B45" s="29"/>
      <c r="C45" s="29"/>
      <c r="D45" s="29"/>
      <c r="E45" s="29"/>
      <c r="F45" s="29"/>
      <c r="G45" s="29"/>
      <c r="H45" s="29"/>
      <c r="I45" s="29"/>
      <c r="J45" s="29"/>
      <c r="K45" s="29">
        <v>13300</v>
      </c>
      <c r="L45" s="29" t="s">
        <v>130</v>
      </c>
      <c r="M45" s="29" t="s">
        <v>130</v>
      </c>
      <c r="N45" s="29"/>
      <c r="O45" s="29"/>
      <c r="P45" s="29"/>
      <c r="Q45" s="29"/>
      <c r="R45" s="29"/>
      <c r="S45" s="29"/>
      <c r="T45" s="29"/>
      <c r="U45" s="29"/>
    </row>
    <row r="46" spans="1:21" x14ac:dyDescent="0.45">
      <c r="A46" s="29"/>
      <c r="B46" s="29"/>
      <c r="C46" s="29"/>
      <c r="D46" s="29"/>
      <c r="E46" s="29"/>
      <c r="F46" s="29"/>
      <c r="G46" s="29"/>
      <c r="H46" s="29"/>
      <c r="I46" s="29"/>
      <c r="J46" s="29"/>
      <c r="K46" s="29">
        <v>13910</v>
      </c>
      <c r="L46" s="29" t="s">
        <v>376</v>
      </c>
      <c r="M46" s="29" t="s">
        <v>131</v>
      </c>
      <c r="N46" s="29"/>
      <c r="O46" s="29"/>
      <c r="P46" s="29"/>
      <c r="Q46" s="29"/>
      <c r="R46" s="29"/>
      <c r="S46" s="29"/>
      <c r="T46" s="29"/>
      <c r="U46" s="29"/>
    </row>
    <row r="47" spans="1:21" x14ac:dyDescent="0.45">
      <c r="A47" s="29"/>
      <c r="B47" s="29"/>
      <c r="C47" s="29"/>
      <c r="D47" s="29"/>
      <c r="E47" s="29"/>
      <c r="F47" s="29"/>
      <c r="G47" s="29"/>
      <c r="H47" s="29"/>
      <c r="I47" s="29"/>
      <c r="J47" s="29"/>
      <c r="K47" s="29">
        <v>13921</v>
      </c>
      <c r="L47" s="29" t="s">
        <v>377</v>
      </c>
      <c r="M47" s="29" t="s">
        <v>132</v>
      </c>
      <c r="N47" s="29"/>
      <c r="O47" s="29"/>
      <c r="P47" s="29"/>
      <c r="Q47" s="29"/>
      <c r="R47" s="29"/>
      <c r="S47" s="29"/>
      <c r="T47" s="29"/>
      <c r="U47" s="29"/>
    </row>
    <row r="48" spans="1:21" x14ac:dyDescent="0.45">
      <c r="A48" s="29"/>
      <c r="B48" s="29"/>
      <c r="C48" s="29"/>
      <c r="D48" s="29"/>
      <c r="E48" s="29"/>
      <c r="F48" s="29"/>
      <c r="G48" s="29"/>
      <c r="H48" s="29"/>
      <c r="I48" s="29"/>
      <c r="J48" s="29"/>
      <c r="K48" s="29">
        <v>13922</v>
      </c>
      <c r="L48" s="29" t="s">
        <v>378</v>
      </c>
      <c r="M48" s="29" t="s">
        <v>133</v>
      </c>
      <c r="N48" s="29"/>
      <c r="O48" s="29"/>
      <c r="P48" s="29"/>
      <c r="Q48" s="29"/>
      <c r="R48" s="29"/>
      <c r="S48" s="29"/>
      <c r="T48" s="29"/>
      <c r="U48" s="29"/>
    </row>
    <row r="49" spans="1:21" x14ac:dyDescent="0.45">
      <c r="A49" s="29"/>
      <c r="B49" s="29"/>
      <c r="C49" s="29"/>
      <c r="D49" s="29"/>
      <c r="E49" s="29"/>
      <c r="F49" s="29"/>
      <c r="G49" s="29"/>
      <c r="H49" s="29"/>
      <c r="I49" s="29"/>
      <c r="J49" s="29"/>
      <c r="K49" s="29">
        <v>13923</v>
      </c>
      <c r="L49" s="29" t="s">
        <v>379</v>
      </c>
      <c r="M49" s="29" t="s">
        <v>134</v>
      </c>
      <c r="N49" s="29"/>
      <c r="O49" s="29"/>
      <c r="P49" s="29"/>
      <c r="Q49" s="29"/>
      <c r="R49" s="29"/>
      <c r="S49" s="29"/>
      <c r="T49" s="29"/>
      <c r="U49" s="29"/>
    </row>
    <row r="50" spans="1:21" x14ac:dyDescent="0.45">
      <c r="A50" s="29"/>
      <c r="B50" s="29"/>
      <c r="C50" s="29"/>
      <c r="D50" s="29"/>
      <c r="E50" s="29"/>
      <c r="F50" s="29"/>
      <c r="G50" s="29"/>
      <c r="H50" s="29"/>
      <c r="I50" s="29"/>
      <c r="J50" s="29"/>
      <c r="K50" s="29">
        <v>13931</v>
      </c>
      <c r="L50" s="29" t="s">
        <v>380</v>
      </c>
      <c r="M50" s="29" t="s">
        <v>135</v>
      </c>
      <c r="N50" s="29"/>
      <c r="O50" s="29"/>
      <c r="P50" s="29"/>
      <c r="Q50" s="29"/>
      <c r="R50" s="29"/>
      <c r="S50" s="29"/>
      <c r="T50" s="29"/>
      <c r="U50" s="29"/>
    </row>
    <row r="51" spans="1:21" x14ac:dyDescent="0.45">
      <c r="A51" s="29"/>
      <c r="B51" s="29"/>
      <c r="C51" s="29"/>
      <c r="D51" s="29"/>
      <c r="E51" s="29"/>
      <c r="F51" s="29"/>
      <c r="G51" s="29"/>
      <c r="H51" s="29"/>
      <c r="I51" s="29"/>
      <c r="J51" s="29"/>
      <c r="K51" s="29">
        <v>13939</v>
      </c>
      <c r="L51" s="29" t="s">
        <v>381</v>
      </c>
      <c r="M51" s="29" t="s">
        <v>136</v>
      </c>
      <c r="N51" s="29"/>
      <c r="O51" s="29"/>
      <c r="P51" s="29"/>
      <c r="Q51" s="29"/>
      <c r="R51" s="29"/>
      <c r="S51" s="29"/>
      <c r="T51" s="29"/>
      <c r="U51" s="29"/>
    </row>
    <row r="52" spans="1:21" x14ac:dyDescent="0.45">
      <c r="A52" s="29"/>
      <c r="B52" s="29"/>
      <c r="C52" s="29"/>
      <c r="D52" s="29"/>
      <c r="E52" s="29"/>
      <c r="F52" s="29"/>
      <c r="G52" s="29"/>
      <c r="H52" s="29"/>
      <c r="I52" s="29"/>
      <c r="J52" s="29"/>
      <c r="K52" s="29">
        <v>13940</v>
      </c>
      <c r="L52" s="29" t="s">
        <v>382</v>
      </c>
      <c r="M52" s="29" t="s">
        <v>137</v>
      </c>
      <c r="N52" s="29"/>
      <c r="O52" s="29"/>
      <c r="P52" s="29"/>
      <c r="Q52" s="29"/>
      <c r="R52" s="29"/>
      <c r="S52" s="29"/>
      <c r="T52" s="29"/>
      <c r="U52" s="29"/>
    </row>
    <row r="53" spans="1:21" x14ac:dyDescent="0.45">
      <c r="A53" s="29"/>
      <c r="B53" s="29"/>
      <c r="C53" s="29"/>
      <c r="D53" s="29"/>
      <c r="E53" s="29"/>
      <c r="F53" s="29"/>
      <c r="G53" s="29"/>
      <c r="H53" s="29"/>
      <c r="I53" s="29"/>
      <c r="J53" s="29"/>
      <c r="K53" s="29">
        <v>13950</v>
      </c>
      <c r="L53" s="29" t="s">
        <v>383</v>
      </c>
      <c r="M53" s="29" t="s">
        <v>138</v>
      </c>
      <c r="N53" s="29"/>
      <c r="O53" s="29"/>
      <c r="P53" s="29"/>
      <c r="Q53" s="29"/>
      <c r="R53" s="29"/>
      <c r="S53" s="29"/>
      <c r="T53" s="29"/>
      <c r="U53" s="29"/>
    </row>
    <row r="54" spans="1:21" x14ac:dyDescent="0.45">
      <c r="A54" s="29"/>
      <c r="B54" s="29"/>
      <c r="C54" s="29"/>
      <c r="D54" s="29"/>
      <c r="E54" s="29"/>
      <c r="F54" s="29"/>
      <c r="G54" s="29"/>
      <c r="H54" s="29"/>
      <c r="I54" s="29"/>
      <c r="J54" s="29"/>
      <c r="K54" s="29">
        <v>13960</v>
      </c>
      <c r="L54" s="29" t="s">
        <v>384</v>
      </c>
      <c r="M54" s="29" t="s">
        <v>139</v>
      </c>
      <c r="N54" s="29"/>
      <c r="O54" s="29"/>
      <c r="P54" s="29"/>
      <c r="Q54" s="29"/>
      <c r="R54" s="29"/>
      <c r="S54" s="29"/>
      <c r="T54" s="29"/>
      <c r="U54" s="29"/>
    </row>
    <row r="55" spans="1:21" x14ac:dyDescent="0.45">
      <c r="A55" s="29"/>
      <c r="B55" s="29"/>
      <c r="C55" s="29"/>
      <c r="D55" s="29"/>
      <c r="E55" s="29"/>
      <c r="F55" s="29"/>
      <c r="G55" s="29"/>
      <c r="H55" s="29"/>
      <c r="I55" s="29"/>
      <c r="J55" s="29"/>
      <c r="K55" s="29">
        <v>13990</v>
      </c>
      <c r="L55" s="29" t="s">
        <v>385</v>
      </c>
      <c r="M55" s="29" t="s">
        <v>140</v>
      </c>
      <c r="N55" s="29"/>
      <c r="O55" s="29"/>
      <c r="P55" s="29"/>
      <c r="Q55" s="29"/>
      <c r="R55" s="29"/>
      <c r="S55" s="29"/>
      <c r="T55" s="29"/>
      <c r="U55" s="29"/>
    </row>
    <row r="56" spans="1:21" x14ac:dyDescent="0.45">
      <c r="A56" s="29"/>
      <c r="B56" s="29"/>
      <c r="C56" s="29"/>
      <c r="D56" s="29"/>
      <c r="E56" s="29"/>
      <c r="F56" s="29"/>
      <c r="G56" s="29"/>
      <c r="H56" s="29"/>
      <c r="I56" s="29"/>
      <c r="J56" s="29"/>
      <c r="K56" s="29">
        <v>14110</v>
      </c>
      <c r="L56" s="29" t="s">
        <v>386</v>
      </c>
      <c r="M56" s="29" t="s">
        <v>141</v>
      </c>
      <c r="N56" s="29"/>
      <c r="O56" s="29"/>
      <c r="P56" s="29"/>
      <c r="Q56" s="29"/>
      <c r="R56" s="29"/>
      <c r="S56" s="29"/>
      <c r="T56" s="29"/>
      <c r="U56" s="29"/>
    </row>
    <row r="57" spans="1:21" x14ac:dyDescent="0.45">
      <c r="A57" s="29"/>
      <c r="B57" s="29"/>
      <c r="C57" s="29"/>
      <c r="D57" s="29"/>
      <c r="E57" s="29"/>
      <c r="F57" s="29"/>
      <c r="G57" s="29"/>
      <c r="H57" s="29"/>
      <c r="I57" s="29"/>
      <c r="J57" s="29"/>
      <c r="K57" s="29">
        <v>14120</v>
      </c>
      <c r="L57" s="29" t="s">
        <v>387</v>
      </c>
      <c r="M57" s="29" t="s">
        <v>142</v>
      </c>
      <c r="N57" s="29"/>
      <c r="O57" s="29"/>
      <c r="P57" s="29"/>
      <c r="Q57" s="29"/>
      <c r="R57" s="29"/>
      <c r="S57" s="29"/>
      <c r="T57" s="29"/>
      <c r="U57" s="29"/>
    </row>
    <row r="58" spans="1:21" x14ac:dyDescent="0.45">
      <c r="A58" s="29"/>
      <c r="B58" s="29"/>
      <c r="C58" s="29"/>
      <c r="D58" s="29"/>
      <c r="E58" s="29"/>
      <c r="F58" s="29"/>
      <c r="G58" s="29"/>
      <c r="H58" s="29"/>
      <c r="I58" s="29"/>
      <c r="J58" s="29"/>
      <c r="K58" s="29">
        <v>14131</v>
      </c>
      <c r="L58" s="29" t="s">
        <v>388</v>
      </c>
      <c r="M58" s="29" t="s">
        <v>143</v>
      </c>
      <c r="N58" s="29"/>
      <c r="O58" s="29"/>
      <c r="P58" s="29"/>
      <c r="Q58" s="29"/>
      <c r="R58" s="29"/>
      <c r="S58" s="29"/>
      <c r="T58" s="29"/>
      <c r="U58" s="29"/>
    </row>
    <row r="59" spans="1:21" x14ac:dyDescent="0.45">
      <c r="A59" s="29"/>
      <c r="B59" s="29"/>
      <c r="C59" s="29"/>
      <c r="D59" s="29"/>
      <c r="E59" s="29"/>
      <c r="F59" s="29"/>
      <c r="G59" s="29"/>
      <c r="H59" s="29"/>
      <c r="I59" s="29"/>
      <c r="J59" s="29"/>
      <c r="K59" s="29">
        <v>14132</v>
      </c>
      <c r="L59" s="29" t="s">
        <v>389</v>
      </c>
      <c r="M59" s="29" t="s">
        <v>144</v>
      </c>
      <c r="N59" s="29"/>
      <c r="O59" s="29"/>
      <c r="P59" s="29"/>
      <c r="Q59" s="29"/>
      <c r="R59" s="29"/>
      <c r="S59" s="29"/>
      <c r="T59" s="29"/>
      <c r="U59" s="29"/>
    </row>
    <row r="60" spans="1:21" x14ac:dyDescent="0.45">
      <c r="A60" s="29"/>
      <c r="B60" s="29"/>
      <c r="C60" s="29"/>
      <c r="D60" s="29"/>
      <c r="E60" s="29"/>
      <c r="F60" s="29"/>
      <c r="G60" s="29"/>
      <c r="H60" s="29"/>
      <c r="I60" s="29"/>
      <c r="J60" s="29"/>
      <c r="K60" s="29">
        <v>14141</v>
      </c>
      <c r="L60" s="29" t="s">
        <v>390</v>
      </c>
      <c r="M60" s="29" t="s">
        <v>145</v>
      </c>
      <c r="N60" s="29"/>
      <c r="O60" s="29"/>
      <c r="P60" s="29"/>
      <c r="Q60" s="29"/>
      <c r="R60" s="29"/>
      <c r="S60" s="29"/>
      <c r="T60" s="29"/>
      <c r="U60" s="29"/>
    </row>
    <row r="61" spans="1:21" x14ac:dyDescent="0.45">
      <c r="A61" s="29"/>
      <c r="B61" s="29"/>
      <c r="C61" s="29"/>
      <c r="D61" s="29"/>
      <c r="E61" s="29"/>
      <c r="F61" s="29"/>
      <c r="G61" s="29"/>
      <c r="H61" s="29"/>
      <c r="I61" s="29"/>
      <c r="J61" s="29"/>
      <c r="K61" s="29">
        <v>14142</v>
      </c>
      <c r="L61" s="29" t="s">
        <v>391</v>
      </c>
      <c r="M61" s="29" t="s">
        <v>146</v>
      </c>
      <c r="N61" s="29"/>
      <c r="O61" s="29"/>
      <c r="P61" s="29"/>
      <c r="Q61" s="29"/>
      <c r="R61" s="29"/>
      <c r="S61" s="29"/>
      <c r="T61" s="29"/>
      <c r="U61" s="29"/>
    </row>
    <row r="62" spans="1:21" x14ac:dyDescent="0.45">
      <c r="A62" s="29"/>
      <c r="B62" s="29"/>
      <c r="C62" s="29"/>
      <c r="D62" s="29"/>
      <c r="E62" s="29"/>
      <c r="F62" s="29"/>
      <c r="G62" s="29"/>
      <c r="H62" s="29"/>
      <c r="I62" s="29"/>
      <c r="J62" s="29"/>
      <c r="K62" s="29">
        <v>14190</v>
      </c>
      <c r="L62" s="29" t="s">
        <v>392</v>
      </c>
      <c r="M62" s="29" t="s">
        <v>147</v>
      </c>
      <c r="N62" s="29"/>
      <c r="O62" s="29"/>
      <c r="P62" s="29"/>
      <c r="Q62" s="29"/>
      <c r="R62" s="29"/>
      <c r="S62" s="29"/>
      <c r="T62" s="29"/>
      <c r="U62" s="29"/>
    </row>
    <row r="63" spans="1:21" x14ac:dyDescent="0.45">
      <c r="A63" s="29"/>
      <c r="B63" s="29"/>
      <c r="C63" s="29"/>
      <c r="D63" s="29"/>
      <c r="E63" s="29"/>
      <c r="F63" s="29"/>
      <c r="G63" s="29"/>
      <c r="H63" s="29"/>
      <c r="I63" s="29"/>
      <c r="J63" s="29"/>
      <c r="K63" s="29">
        <v>14200</v>
      </c>
      <c r="L63" s="29" t="s">
        <v>393</v>
      </c>
      <c r="M63" s="29" t="s">
        <v>148</v>
      </c>
      <c r="N63" s="29"/>
      <c r="O63" s="29"/>
      <c r="P63" s="29"/>
      <c r="Q63" s="29"/>
      <c r="R63" s="29"/>
      <c r="S63" s="29"/>
      <c r="T63" s="29"/>
      <c r="U63" s="29"/>
    </row>
    <row r="64" spans="1:21" x14ac:dyDescent="0.45">
      <c r="A64" s="29"/>
      <c r="B64" s="29"/>
      <c r="C64" s="29"/>
      <c r="D64" s="29"/>
      <c r="E64" s="29"/>
      <c r="F64" s="29"/>
      <c r="G64" s="29"/>
      <c r="H64" s="29"/>
      <c r="I64" s="29"/>
      <c r="J64" s="29"/>
      <c r="K64" s="29">
        <v>14310</v>
      </c>
      <c r="L64" s="29" t="s">
        <v>394</v>
      </c>
      <c r="M64" s="29" t="s">
        <v>149</v>
      </c>
      <c r="N64" s="29"/>
      <c r="O64" s="29"/>
      <c r="P64" s="29"/>
      <c r="Q64" s="29"/>
      <c r="R64" s="29"/>
      <c r="S64" s="29"/>
      <c r="T64" s="29"/>
      <c r="U64" s="29"/>
    </row>
    <row r="65" spans="1:21" x14ac:dyDescent="0.45">
      <c r="A65" s="29"/>
      <c r="B65" s="29"/>
      <c r="C65" s="29"/>
      <c r="D65" s="29"/>
      <c r="E65" s="29"/>
      <c r="F65" s="29"/>
      <c r="G65" s="29"/>
      <c r="H65" s="29"/>
      <c r="I65" s="29"/>
      <c r="J65" s="29"/>
      <c r="K65" s="29">
        <v>14390</v>
      </c>
      <c r="L65" s="29" t="s">
        <v>395</v>
      </c>
      <c r="M65" s="29" t="s">
        <v>150</v>
      </c>
      <c r="N65" s="29"/>
      <c r="O65" s="29"/>
      <c r="P65" s="29"/>
      <c r="Q65" s="29"/>
      <c r="R65" s="29"/>
      <c r="S65" s="29"/>
      <c r="T65" s="29"/>
      <c r="U65" s="29"/>
    </row>
    <row r="66" spans="1:21" x14ac:dyDescent="0.45">
      <c r="A66" s="29"/>
      <c r="B66" s="29"/>
      <c r="C66" s="29"/>
      <c r="D66" s="29"/>
      <c r="E66" s="29"/>
      <c r="F66" s="29"/>
      <c r="G66" s="29"/>
      <c r="H66" s="29"/>
      <c r="I66" s="29"/>
      <c r="J66" s="29"/>
      <c r="K66" s="29">
        <v>15110</v>
      </c>
      <c r="L66" s="29" t="s">
        <v>151</v>
      </c>
      <c r="M66" s="29" t="s">
        <v>151</v>
      </c>
      <c r="N66" s="29"/>
      <c r="O66" s="29"/>
      <c r="P66" s="29"/>
      <c r="Q66" s="29"/>
      <c r="R66" s="29"/>
      <c r="S66" s="29"/>
      <c r="T66" s="29"/>
      <c r="U66" s="29"/>
    </row>
    <row r="67" spans="1:21" x14ac:dyDescent="0.45">
      <c r="A67" s="29"/>
      <c r="B67" s="29"/>
      <c r="C67" s="29"/>
      <c r="D67" s="29"/>
      <c r="E67" s="29"/>
      <c r="F67" s="29"/>
      <c r="G67" s="29"/>
      <c r="H67" s="29"/>
      <c r="I67" s="29"/>
      <c r="J67" s="29"/>
      <c r="K67" s="29">
        <v>15120</v>
      </c>
      <c r="L67" s="29" t="s">
        <v>396</v>
      </c>
      <c r="M67" s="29" t="s">
        <v>152</v>
      </c>
      <c r="N67" s="29"/>
      <c r="O67" s="29"/>
      <c r="P67" s="29"/>
      <c r="Q67" s="29"/>
      <c r="R67" s="29"/>
      <c r="S67" s="29"/>
      <c r="T67" s="29"/>
      <c r="U67" s="29"/>
    </row>
    <row r="68" spans="1:21" x14ac:dyDescent="0.45">
      <c r="A68" s="29"/>
      <c r="B68" s="29"/>
      <c r="C68" s="29"/>
      <c r="D68" s="29"/>
      <c r="E68" s="29"/>
      <c r="F68" s="29"/>
      <c r="G68" s="29"/>
      <c r="H68" s="29"/>
      <c r="I68" s="29"/>
      <c r="J68" s="29"/>
      <c r="K68" s="29">
        <v>15200</v>
      </c>
      <c r="L68" s="29" t="s">
        <v>397</v>
      </c>
      <c r="M68" s="29" t="s">
        <v>153</v>
      </c>
      <c r="N68" s="29"/>
      <c r="O68" s="29"/>
      <c r="P68" s="29"/>
      <c r="Q68" s="29"/>
      <c r="R68" s="29"/>
      <c r="S68" s="29"/>
      <c r="T68" s="29"/>
      <c r="U68" s="29"/>
    </row>
    <row r="69" spans="1:21" x14ac:dyDescent="0.45">
      <c r="A69" s="29"/>
      <c r="B69" s="29"/>
      <c r="C69" s="29"/>
      <c r="D69" s="29"/>
      <c r="E69" s="29"/>
      <c r="F69" s="29"/>
      <c r="G69" s="29"/>
      <c r="H69" s="29"/>
      <c r="I69" s="29"/>
      <c r="J69" s="29"/>
      <c r="K69" s="29">
        <v>16100</v>
      </c>
      <c r="L69" s="29" t="s">
        <v>154</v>
      </c>
      <c r="M69" s="29" t="s">
        <v>154</v>
      </c>
      <c r="N69" s="29"/>
      <c r="O69" s="29"/>
      <c r="P69" s="29"/>
      <c r="Q69" s="29"/>
      <c r="R69" s="29"/>
      <c r="S69" s="29"/>
      <c r="T69" s="29"/>
      <c r="U69" s="29"/>
    </row>
    <row r="70" spans="1:21" x14ac:dyDescent="0.45">
      <c r="A70" s="29"/>
      <c r="B70" s="29"/>
      <c r="C70" s="29"/>
      <c r="D70" s="29"/>
      <c r="E70" s="29"/>
      <c r="F70" s="29"/>
      <c r="G70" s="29"/>
      <c r="H70" s="29"/>
      <c r="I70" s="29"/>
      <c r="J70" s="29"/>
      <c r="K70" s="29">
        <v>16210</v>
      </c>
      <c r="L70" s="29" t="s">
        <v>398</v>
      </c>
      <c r="M70" s="29" t="s">
        <v>155</v>
      </c>
      <c r="N70" s="29"/>
      <c r="O70" s="29"/>
      <c r="P70" s="29"/>
      <c r="Q70" s="29"/>
      <c r="R70" s="29"/>
      <c r="S70" s="29"/>
      <c r="T70" s="29"/>
      <c r="U70" s="29"/>
    </row>
    <row r="71" spans="1:21" x14ac:dyDescent="0.45">
      <c r="A71" s="29"/>
      <c r="B71" s="29"/>
      <c r="C71" s="29"/>
      <c r="D71" s="29"/>
      <c r="E71" s="29"/>
      <c r="F71" s="29"/>
      <c r="G71" s="29"/>
      <c r="H71" s="29"/>
      <c r="I71" s="29"/>
      <c r="J71" s="29"/>
      <c r="K71" s="29">
        <v>16220</v>
      </c>
      <c r="L71" s="29" t="s">
        <v>399</v>
      </c>
      <c r="M71" s="29" t="s">
        <v>156</v>
      </c>
      <c r="N71" s="29"/>
      <c r="O71" s="29"/>
      <c r="P71" s="29"/>
      <c r="Q71" s="29"/>
      <c r="R71" s="29"/>
      <c r="S71" s="29"/>
      <c r="T71" s="29"/>
      <c r="U71" s="29"/>
    </row>
    <row r="72" spans="1:21" x14ac:dyDescent="0.45">
      <c r="A72" s="29"/>
      <c r="B72" s="29"/>
      <c r="C72" s="29"/>
      <c r="D72" s="29"/>
      <c r="E72" s="29"/>
      <c r="F72" s="29"/>
      <c r="G72" s="29"/>
      <c r="H72" s="29"/>
      <c r="I72" s="29"/>
      <c r="J72" s="29"/>
      <c r="K72" s="29">
        <v>16230</v>
      </c>
      <c r="L72" s="29" t="s">
        <v>400</v>
      </c>
      <c r="M72" s="29" t="s">
        <v>157</v>
      </c>
      <c r="N72" s="29"/>
      <c r="O72" s="29"/>
      <c r="P72" s="29"/>
      <c r="Q72" s="29"/>
      <c r="R72" s="29"/>
      <c r="S72" s="29"/>
      <c r="T72" s="29"/>
      <c r="U72" s="29"/>
    </row>
    <row r="73" spans="1:21" x14ac:dyDescent="0.45">
      <c r="A73" s="29"/>
      <c r="B73" s="29"/>
      <c r="C73" s="29"/>
      <c r="D73" s="29"/>
      <c r="E73" s="29"/>
      <c r="F73" s="29"/>
      <c r="G73" s="29"/>
      <c r="H73" s="29"/>
      <c r="I73" s="29"/>
      <c r="J73" s="29"/>
      <c r="K73" s="29">
        <v>16240</v>
      </c>
      <c r="L73" s="29" t="s">
        <v>401</v>
      </c>
      <c r="M73" s="29" t="s">
        <v>158</v>
      </c>
      <c r="N73" s="29"/>
      <c r="O73" s="29"/>
      <c r="P73" s="29"/>
      <c r="Q73" s="29"/>
      <c r="R73" s="29"/>
      <c r="S73" s="29"/>
      <c r="T73" s="29"/>
      <c r="U73" s="29"/>
    </row>
    <row r="74" spans="1:21" x14ac:dyDescent="0.45">
      <c r="A74" s="29"/>
      <c r="B74" s="29"/>
      <c r="C74" s="29"/>
      <c r="D74" s="29"/>
      <c r="E74" s="29"/>
      <c r="F74" s="29"/>
      <c r="G74" s="29"/>
      <c r="H74" s="29"/>
      <c r="I74" s="29"/>
      <c r="J74" s="29"/>
      <c r="K74" s="29">
        <v>16290</v>
      </c>
      <c r="L74" s="29" t="s">
        <v>402</v>
      </c>
      <c r="M74" s="29" t="s">
        <v>159</v>
      </c>
      <c r="N74" s="29"/>
      <c r="O74" s="29"/>
      <c r="P74" s="29"/>
      <c r="Q74" s="29"/>
      <c r="R74" s="29"/>
      <c r="S74" s="29"/>
      <c r="T74" s="29"/>
      <c r="U74" s="29"/>
    </row>
    <row r="75" spans="1:21" x14ac:dyDescent="0.45">
      <c r="A75" s="29"/>
      <c r="B75" s="29"/>
      <c r="C75" s="29"/>
      <c r="D75" s="29"/>
      <c r="E75" s="29"/>
      <c r="F75" s="29"/>
      <c r="G75" s="29"/>
      <c r="H75" s="29"/>
      <c r="I75" s="29"/>
      <c r="J75" s="29"/>
      <c r="K75" s="29">
        <v>17110</v>
      </c>
      <c r="L75" s="29" t="s">
        <v>403</v>
      </c>
      <c r="M75" s="29" t="s">
        <v>160</v>
      </c>
      <c r="N75" s="29"/>
      <c r="O75" s="29"/>
      <c r="P75" s="29"/>
      <c r="Q75" s="29"/>
      <c r="R75" s="29"/>
      <c r="S75" s="29"/>
      <c r="T75" s="29"/>
      <c r="U75" s="29"/>
    </row>
    <row r="76" spans="1:21" x14ac:dyDescent="0.45">
      <c r="A76" s="29"/>
      <c r="B76" s="29"/>
      <c r="C76" s="29"/>
      <c r="D76" s="29"/>
      <c r="E76" s="29"/>
      <c r="F76" s="29"/>
      <c r="G76" s="29"/>
      <c r="H76" s="29"/>
      <c r="I76" s="29"/>
      <c r="J76" s="29"/>
      <c r="K76" s="29">
        <v>17120</v>
      </c>
      <c r="L76" s="29" t="s">
        <v>404</v>
      </c>
      <c r="M76" s="29" t="s">
        <v>161</v>
      </c>
      <c r="N76" s="29"/>
      <c r="O76" s="29"/>
      <c r="P76" s="29"/>
      <c r="Q76" s="29"/>
      <c r="R76" s="29"/>
      <c r="S76" s="29"/>
      <c r="T76" s="29"/>
      <c r="U76" s="29"/>
    </row>
    <row r="77" spans="1:21" x14ac:dyDescent="0.45">
      <c r="A77" s="29"/>
      <c r="B77" s="29"/>
      <c r="C77" s="29"/>
      <c r="D77" s="29"/>
      <c r="E77" s="29"/>
      <c r="F77" s="29"/>
      <c r="G77" s="29"/>
      <c r="H77" s="29"/>
      <c r="I77" s="29"/>
      <c r="J77" s="29"/>
      <c r="K77" s="29">
        <v>17211</v>
      </c>
      <c r="L77" s="29" t="s">
        <v>405</v>
      </c>
      <c r="M77" s="29" t="s">
        <v>162</v>
      </c>
      <c r="N77" s="29"/>
      <c r="O77" s="29"/>
      <c r="P77" s="29"/>
      <c r="Q77" s="29"/>
      <c r="R77" s="29"/>
      <c r="S77" s="29"/>
      <c r="T77" s="29"/>
      <c r="U77" s="29"/>
    </row>
    <row r="78" spans="1:21" x14ac:dyDescent="0.45">
      <c r="A78" s="29"/>
      <c r="B78" s="29"/>
      <c r="C78" s="29"/>
      <c r="D78" s="29"/>
      <c r="E78" s="29"/>
      <c r="F78" s="29"/>
      <c r="G78" s="29"/>
      <c r="H78" s="29"/>
      <c r="I78" s="29"/>
      <c r="J78" s="29"/>
      <c r="K78" s="29">
        <v>17219</v>
      </c>
      <c r="L78" s="29" t="s">
        <v>406</v>
      </c>
      <c r="M78" s="29" t="s">
        <v>163</v>
      </c>
      <c r="N78" s="29"/>
      <c r="O78" s="29"/>
      <c r="P78" s="29"/>
      <c r="Q78" s="29"/>
      <c r="R78" s="29"/>
      <c r="S78" s="29"/>
      <c r="T78" s="29"/>
      <c r="U78" s="29"/>
    </row>
    <row r="79" spans="1:21" x14ac:dyDescent="0.45">
      <c r="A79" s="29"/>
      <c r="B79" s="29"/>
      <c r="C79" s="29"/>
      <c r="D79" s="29"/>
      <c r="E79" s="29"/>
      <c r="F79" s="29"/>
      <c r="G79" s="29"/>
      <c r="H79" s="29"/>
      <c r="I79" s="29"/>
      <c r="J79" s="29"/>
      <c r="K79" s="29">
        <v>17220</v>
      </c>
      <c r="L79" s="29" t="s">
        <v>407</v>
      </c>
      <c r="M79" s="29" t="s">
        <v>164</v>
      </c>
      <c r="N79" s="29"/>
      <c r="O79" s="29"/>
      <c r="P79" s="29"/>
      <c r="Q79" s="29"/>
      <c r="R79" s="29"/>
      <c r="S79" s="29"/>
      <c r="T79" s="29"/>
      <c r="U79" s="29"/>
    </row>
    <row r="80" spans="1:21" x14ac:dyDescent="0.45">
      <c r="A80" s="29"/>
      <c r="B80" s="29"/>
      <c r="C80" s="29"/>
      <c r="D80" s="29"/>
      <c r="E80" s="29"/>
      <c r="F80" s="29"/>
      <c r="G80" s="29"/>
      <c r="H80" s="29"/>
      <c r="I80" s="29"/>
      <c r="J80" s="29"/>
      <c r="K80" s="29">
        <v>17230</v>
      </c>
      <c r="L80" s="29" t="s">
        <v>408</v>
      </c>
      <c r="M80" s="29" t="s">
        <v>165</v>
      </c>
      <c r="N80" s="29"/>
      <c r="O80" s="29"/>
      <c r="P80" s="29"/>
      <c r="Q80" s="29"/>
      <c r="R80" s="29"/>
      <c r="S80" s="29"/>
      <c r="T80" s="29"/>
      <c r="U80" s="29"/>
    </row>
    <row r="81" spans="1:21" x14ac:dyDescent="0.45">
      <c r="A81" s="29"/>
      <c r="B81" s="29"/>
      <c r="C81" s="29"/>
      <c r="D81" s="29"/>
      <c r="E81" s="29"/>
      <c r="F81" s="29"/>
      <c r="G81" s="29"/>
      <c r="H81" s="29"/>
      <c r="I81" s="29"/>
      <c r="J81" s="29"/>
      <c r="K81" s="29">
        <v>17240</v>
      </c>
      <c r="L81" s="29" t="s">
        <v>409</v>
      </c>
      <c r="M81" s="29" t="s">
        <v>166</v>
      </c>
      <c r="N81" s="29"/>
      <c r="O81" s="29"/>
      <c r="P81" s="29"/>
      <c r="Q81" s="29"/>
      <c r="R81" s="29"/>
      <c r="S81" s="29"/>
      <c r="T81" s="29"/>
      <c r="U81" s="29"/>
    </row>
    <row r="82" spans="1:21" x14ac:dyDescent="0.45">
      <c r="A82" s="29"/>
      <c r="B82" s="29"/>
      <c r="C82" s="29"/>
      <c r="D82" s="29"/>
      <c r="E82" s="29"/>
      <c r="F82" s="29"/>
      <c r="G82" s="29"/>
      <c r="H82" s="29"/>
      <c r="I82" s="29"/>
      <c r="J82" s="29"/>
      <c r="K82" s="29">
        <v>17290</v>
      </c>
      <c r="L82" s="29" t="s">
        <v>410</v>
      </c>
      <c r="M82" s="29" t="s">
        <v>167</v>
      </c>
      <c r="N82" s="29"/>
      <c r="O82" s="29"/>
      <c r="P82" s="29"/>
      <c r="Q82" s="29"/>
      <c r="R82" s="29"/>
      <c r="S82" s="29"/>
      <c r="T82" s="29"/>
      <c r="U82" s="29"/>
    </row>
    <row r="83" spans="1:21" x14ac:dyDescent="0.45">
      <c r="A83" s="29"/>
      <c r="B83" s="29"/>
      <c r="C83" s="29"/>
      <c r="D83" s="29"/>
      <c r="E83" s="29"/>
      <c r="F83" s="29"/>
      <c r="G83" s="29"/>
      <c r="H83" s="29"/>
      <c r="I83" s="29"/>
      <c r="J83" s="29"/>
      <c r="K83" s="29">
        <v>18110</v>
      </c>
      <c r="L83" s="29" t="s">
        <v>168</v>
      </c>
      <c r="M83" s="29" t="s">
        <v>168</v>
      </c>
      <c r="N83" s="29"/>
      <c r="O83" s="29"/>
      <c r="P83" s="29"/>
      <c r="Q83" s="29"/>
      <c r="R83" s="29"/>
      <c r="S83" s="29"/>
      <c r="T83" s="29"/>
      <c r="U83" s="29"/>
    </row>
    <row r="84" spans="1:21" x14ac:dyDescent="0.45">
      <c r="A84" s="29"/>
      <c r="B84" s="29"/>
      <c r="C84" s="29"/>
      <c r="D84" s="29"/>
      <c r="E84" s="29"/>
      <c r="F84" s="29"/>
      <c r="G84" s="29"/>
      <c r="H84" s="29"/>
      <c r="I84" s="29"/>
      <c r="J84" s="29"/>
      <c r="K84" s="29">
        <v>18121</v>
      </c>
      <c r="L84" s="29" t="s">
        <v>411</v>
      </c>
      <c r="M84" s="29" t="s">
        <v>169</v>
      </c>
      <c r="N84" s="29"/>
      <c r="O84" s="29"/>
      <c r="P84" s="29"/>
      <c r="Q84" s="29"/>
      <c r="R84" s="29"/>
      <c r="S84" s="29"/>
      <c r="T84" s="29"/>
      <c r="U84" s="29"/>
    </row>
    <row r="85" spans="1:21" x14ac:dyDescent="0.45">
      <c r="A85" s="29"/>
      <c r="B85" s="29"/>
      <c r="C85" s="29"/>
      <c r="D85" s="29"/>
      <c r="E85" s="29"/>
      <c r="F85" s="29"/>
      <c r="G85" s="29"/>
      <c r="H85" s="29"/>
      <c r="I85" s="29"/>
      <c r="J85" s="29"/>
      <c r="K85" s="29">
        <v>18129</v>
      </c>
      <c r="L85" s="29" t="s">
        <v>170</v>
      </c>
      <c r="M85" s="29" t="s">
        <v>170</v>
      </c>
      <c r="N85" s="29"/>
      <c r="O85" s="29"/>
      <c r="P85" s="29"/>
      <c r="Q85" s="29"/>
      <c r="R85" s="29"/>
      <c r="S85" s="29"/>
      <c r="T85" s="29"/>
      <c r="U85" s="29"/>
    </row>
    <row r="86" spans="1:21" x14ac:dyDescent="0.45">
      <c r="A86" s="29"/>
      <c r="B86" s="29"/>
      <c r="C86" s="29"/>
      <c r="D86" s="29"/>
      <c r="E86" s="29"/>
      <c r="F86" s="29"/>
      <c r="G86" s="29"/>
      <c r="H86" s="29"/>
      <c r="I86" s="29"/>
      <c r="J86" s="29"/>
      <c r="K86" s="29">
        <v>18130</v>
      </c>
      <c r="L86" s="29" t="s">
        <v>171</v>
      </c>
      <c r="M86" s="29" t="s">
        <v>171</v>
      </c>
      <c r="N86" s="29"/>
      <c r="O86" s="29"/>
      <c r="P86" s="29"/>
      <c r="Q86" s="29"/>
      <c r="R86" s="29"/>
      <c r="S86" s="29"/>
      <c r="T86" s="29"/>
      <c r="U86" s="29"/>
    </row>
    <row r="87" spans="1:21" x14ac:dyDescent="0.45">
      <c r="A87" s="29"/>
      <c r="B87" s="29"/>
      <c r="C87" s="29"/>
      <c r="D87" s="29"/>
      <c r="E87" s="29"/>
      <c r="F87" s="29"/>
      <c r="G87" s="29"/>
      <c r="H87" s="29"/>
      <c r="I87" s="29"/>
      <c r="J87" s="29"/>
      <c r="K87" s="29">
        <v>18140</v>
      </c>
      <c r="L87" s="29" t="s">
        <v>172</v>
      </c>
      <c r="M87" s="29" t="s">
        <v>172</v>
      </c>
      <c r="N87" s="29"/>
      <c r="O87" s="29"/>
      <c r="P87" s="29"/>
      <c r="Q87" s="29"/>
      <c r="R87" s="29"/>
      <c r="S87" s="29"/>
      <c r="T87" s="29"/>
      <c r="U87" s="29"/>
    </row>
    <row r="88" spans="1:21" x14ac:dyDescent="0.45">
      <c r="A88" s="29"/>
      <c r="B88" s="29"/>
      <c r="C88" s="29"/>
      <c r="D88" s="29"/>
      <c r="E88" s="29"/>
      <c r="F88" s="29"/>
      <c r="G88" s="29"/>
      <c r="H88" s="29"/>
      <c r="I88" s="29"/>
      <c r="J88" s="29"/>
      <c r="K88" s="29">
        <v>18201</v>
      </c>
      <c r="L88" s="29" t="s">
        <v>173</v>
      </c>
      <c r="M88" s="29" t="s">
        <v>173</v>
      </c>
      <c r="N88" s="29"/>
      <c r="O88" s="29"/>
      <c r="P88" s="29"/>
      <c r="Q88" s="29"/>
      <c r="R88" s="29"/>
      <c r="S88" s="29"/>
      <c r="T88" s="29"/>
      <c r="U88" s="29"/>
    </row>
    <row r="89" spans="1:21" x14ac:dyDescent="0.45">
      <c r="A89" s="29"/>
      <c r="B89" s="29"/>
      <c r="C89" s="29"/>
      <c r="D89" s="29"/>
      <c r="E89" s="29"/>
      <c r="F89" s="29"/>
      <c r="G89" s="29"/>
      <c r="H89" s="29"/>
      <c r="I89" s="29"/>
      <c r="J89" s="29"/>
      <c r="K89" s="29">
        <v>18202</v>
      </c>
      <c r="L89" s="29" t="s">
        <v>174</v>
      </c>
      <c r="M89" s="29" t="s">
        <v>174</v>
      </c>
      <c r="N89" s="29"/>
      <c r="O89" s="29"/>
      <c r="P89" s="29"/>
      <c r="Q89" s="29"/>
      <c r="R89" s="29"/>
      <c r="S89" s="29"/>
      <c r="T89" s="29"/>
      <c r="U89" s="29"/>
    </row>
    <row r="90" spans="1:21" x14ac:dyDescent="0.45">
      <c r="A90" s="29"/>
      <c r="B90" s="29"/>
      <c r="C90" s="29"/>
      <c r="D90" s="29"/>
      <c r="E90" s="29"/>
      <c r="F90" s="29"/>
      <c r="G90" s="29"/>
      <c r="H90" s="29"/>
      <c r="I90" s="29"/>
      <c r="J90" s="29"/>
      <c r="K90" s="29">
        <v>18203</v>
      </c>
      <c r="L90" s="29" t="s">
        <v>175</v>
      </c>
      <c r="M90" s="29" t="s">
        <v>175</v>
      </c>
      <c r="N90" s="29"/>
      <c r="O90" s="29"/>
      <c r="P90" s="29"/>
      <c r="Q90" s="29"/>
      <c r="R90" s="29"/>
      <c r="S90" s="29"/>
      <c r="T90" s="29"/>
      <c r="U90" s="29"/>
    </row>
    <row r="91" spans="1:21" x14ac:dyDescent="0.45">
      <c r="A91" s="29"/>
      <c r="B91" s="29"/>
      <c r="C91" s="29"/>
      <c r="D91" s="29"/>
      <c r="E91" s="29"/>
      <c r="F91" s="29"/>
      <c r="G91" s="29"/>
      <c r="H91" s="29"/>
      <c r="I91" s="29"/>
      <c r="J91" s="29"/>
      <c r="K91" s="29">
        <v>19100</v>
      </c>
      <c r="L91" s="29" t="s">
        <v>412</v>
      </c>
      <c r="M91" s="29" t="s">
        <v>176</v>
      </c>
      <c r="N91" s="29"/>
      <c r="O91" s="29"/>
      <c r="P91" s="29"/>
      <c r="Q91" s="29"/>
      <c r="R91" s="29"/>
      <c r="S91" s="29"/>
      <c r="T91" s="29"/>
      <c r="U91" s="29"/>
    </row>
    <row r="92" spans="1:21" x14ac:dyDescent="0.45">
      <c r="A92" s="29"/>
      <c r="B92" s="29"/>
      <c r="C92" s="29"/>
      <c r="D92" s="29"/>
      <c r="E92" s="29"/>
      <c r="F92" s="29"/>
      <c r="G92" s="29"/>
      <c r="H92" s="29"/>
      <c r="I92" s="29"/>
      <c r="J92" s="29"/>
      <c r="K92" s="29">
        <v>19201</v>
      </c>
      <c r="L92" s="29" t="s">
        <v>177</v>
      </c>
      <c r="M92" s="29" t="s">
        <v>177</v>
      </c>
      <c r="N92" s="29"/>
      <c r="O92" s="29"/>
      <c r="P92" s="29"/>
      <c r="Q92" s="29"/>
      <c r="R92" s="29"/>
      <c r="S92" s="29"/>
      <c r="T92" s="29"/>
      <c r="U92" s="29"/>
    </row>
    <row r="93" spans="1:21" x14ac:dyDescent="0.45">
      <c r="A93" s="29"/>
      <c r="B93" s="29"/>
      <c r="C93" s="29"/>
      <c r="D93" s="29"/>
      <c r="E93" s="29"/>
      <c r="F93" s="29"/>
      <c r="G93" s="29"/>
      <c r="H93" s="29"/>
      <c r="I93" s="29"/>
      <c r="J93" s="29"/>
      <c r="K93" s="29">
        <v>19209</v>
      </c>
      <c r="L93" s="29" t="s">
        <v>178</v>
      </c>
      <c r="M93" s="29" t="s">
        <v>178</v>
      </c>
      <c r="N93" s="29"/>
      <c r="O93" s="29"/>
      <c r="P93" s="29"/>
      <c r="Q93" s="29"/>
      <c r="R93" s="29"/>
      <c r="S93" s="29"/>
      <c r="T93" s="29"/>
      <c r="U93" s="29"/>
    </row>
    <row r="94" spans="1:21" x14ac:dyDescent="0.45">
      <c r="A94" s="29"/>
      <c r="B94" s="29"/>
      <c r="C94" s="29"/>
      <c r="D94" s="29"/>
      <c r="E94" s="29"/>
      <c r="F94" s="29"/>
      <c r="G94" s="29"/>
      <c r="H94" s="29"/>
      <c r="I94" s="29"/>
      <c r="J94" s="29"/>
      <c r="K94" s="29">
        <v>20110</v>
      </c>
      <c r="L94" s="29" t="s">
        <v>413</v>
      </c>
      <c r="M94" s="29" t="s">
        <v>179</v>
      </c>
      <c r="N94" s="29"/>
      <c r="O94" s="29"/>
      <c r="P94" s="29"/>
      <c r="Q94" s="29"/>
      <c r="R94" s="29"/>
      <c r="S94" s="29"/>
      <c r="T94" s="29"/>
      <c r="U94" s="29"/>
    </row>
    <row r="95" spans="1:21" x14ac:dyDescent="0.45">
      <c r="A95" s="29"/>
      <c r="B95" s="29"/>
      <c r="C95" s="29"/>
      <c r="D95" s="29"/>
      <c r="E95" s="29"/>
      <c r="F95" s="29"/>
      <c r="G95" s="29"/>
      <c r="H95" s="29"/>
      <c r="I95" s="29"/>
      <c r="J95" s="29"/>
      <c r="K95" s="29">
        <v>20120</v>
      </c>
      <c r="L95" s="29" t="s">
        <v>414</v>
      </c>
      <c r="M95" s="29" t="s">
        <v>180</v>
      </c>
      <c r="N95" s="29"/>
      <c r="O95" s="29"/>
      <c r="P95" s="29"/>
      <c r="Q95" s="29"/>
      <c r="R95" s="29"/>
      <c r="S95" s="29"/>
      <c r="T95" s="29"/>
      <c r="U95" s="29"/>
    </row>
    <row r="96" spans="1:21" x14ac:dyDescent="0.45">
      <c r="A96" s="29"/>
      <c r="B96" s="29"/>
      <c r="C96" s="29"/>
      <c r="D96" s="29"/>
      <c r="E96" s="29"/>
      <c r="F96" s="29"/>
      <c r="G96" s="29"/>
      <c r="H96" s="29"/>
      <c r="I96" s="29"/>
      <c r="J96" s="29"/>
      <c r="K96" s="29">
        <v>20130</v>
      </c>
      <c r="L96" s="29" t="s">
        <v>415</v>
      </c>
      <c r="M96" s="29" t="s">
        <v>181</v>
      </c>
      <c r="N96" s="29"/>
      <c r="O96" s="29"/>
      <c r="P96" s="29"/>
      <c r="Q96" s="29"/>
      <c r="R96" s="29"/>
      <c r="S96" s="29"/>
      <c r="T96" s="29"/>
      <c r="U96" s="29"/>
    </row>
    <row r="97" spans="1:21" x14ac:dyDescent="0.45">
      <c r="A97" s="29"/>
      <c r="B97" s="29"/>
      <c r="C97" s="29"/>
      <c r="D97" s="29"/>
      <c r="E97" s="29"/>
      <c r="F97" s="29"/>
      <c r="G97" s="29"/>
      <c r="H97" s="29"/>
      <c r="I97" s="29"/>
      <c r="J97" s="29"/>
      <c r="K97" s="29">
        <v>20140</v>
      </c>
      <c r="L97" s="29" t="s">
        <v>416</v>
      </c>
      <c r="M97" s="29" t="s">
        <v>182</v>
      </c>
      <c r="N97" s="29"/>
      <c r="O97" s="29"/>
      <c r="P97" s="29"/>
      <c r="Q97" s="29"/>
      <c r="R97" s="29"/>
      <c r="S97" s="29"/>
      <c r="T97" s="29"/>
      <c r="U97" s="29"/>
    </row>
    <row r="98" spans="1:21" x14ac:dyDescent="0.45">
      <c r="A98" s="29"/>
      <c r="B98" s="29"/>
      <c r="C98" s="29"/>
      <c r="D98" s="29"/>
      <c r="E98" s="29"/>
      <c r="F98" s="29"/>
      <c r="G98" s="29"/>
      <c r="H98" s="29"/>
      <c r="I98" s="29"/>
      <c r="J98" s="29"/>
      <c r="K98" s="29">
        <v>20150</v>
      </c>
      <c r="L98" s="29" t="s">
        <v>417</v>
      </c>
      <c r="M98" s="29" t="s">
        <v>183</v>
      </c>
      <c r="N98" s="29"/>
      <c r="O98" s="29"/>
      <c r="P98" s="29"/>
      <c r="Q98" s="29"/>
      <c r="R98" s="29"/>
      <c r="S98" s="29"/>
      <c r="T98" s="29"/>
      <c r="U98" s="29"/>
    </row>
    <row r="99" spans="1:21" x14ac:dyDescent="0.45">
      <c r="A99" s="29"/>
      <c r="B99" s="29"/>
      <c r="C99" s="29"/>
      <c r="D99" s="29"/>
      <c r="E99" s="29"/>
      <c r="F99" s="29"/>
      <c r="G99" s="29"/>
      <c r="H99" s="29"/>
      <c r="I99" s="29"/>
      <c r="J99" s="29"/>
      <c r="K99" s="29">
        <v>20160</v>
      </c>
      <c r="L99" s="29" t="s">
        <v>418</v>
      </c>
      <c r="M99" s="29" t="s">
        <v>184</v>
      </c>
      <c r="N99" s="29"/>
      <c r="O99" s="29"/>
      <c r="P99" s="29"/>
      <c r="Q99" s="29"/>
      <c r="R99" s="29"/>
      <c r="S99" s="29"/>
      <c r="T99" s="29"/>
      <c r="U99" s="29"/>
    </row>
    <row r="100" spans="1:21" x14ac:dyDescent="0.45">
      <c r="A100" s="29"/>
      <c r="B100" s="29"/>
      <c r="C100" s="29"/>
      <c r="D100" s="29"/>
      <c r="E100" s="29"/>
      <c r="F100" s="29"/>
      <c r="G100" s="29"/>
      <c r="H100" s="29"/>
      <c r="I100" s="29"/>
      <c r="J100" s="29"/>
      <c r="K100" s="29">
        <v>20170</v>
      </c>
      <c r="L100" s="29" t="s">
        <v>419</v>
      </c>
      <c r="M100" s="29" t="s">
        <v>185</v>
      </c>
      <c r="N100" s="29"/>
      <c r="O100" s="29"/>
      <c r="P100" s="29"/>
      <c r="Q100" s="29"/>
      <c r="R100" s="29"/>
      <c r="S100" s="29"/>
      <c r="T100" s="29"/>
      <c r="U100" s="29"/>
    </row>
    <row r="101" spans="1:21" x14ac:dyDescent="0.45">
      <c r="A101" s="29"/>
      <c r="B101" s="29"/>
      <c r="C101" s="29"/>
      <c r="D101" s="29"/>
      <c r="E101" s="29"/>
      <c r="F101" s="29"/>
      <c r="G101" s="29"/>
      <c r="H101" s="29"/>
      <c r="I101" s="29"/>
      <c r="J101" s="29"/>
      <c r="K101" s="29">
        <v>20200</v>
      </c>
      <c r="L101" s="29" t="s">
        <v>420</v>
      </c>
      <c r="M101" s="29" t="s">
        <v>186</v>
      </c>
      <c r="N101" s="29"/>
      <c r="O101" s="29"/>
      <c r="P101" s="29"/>
      <c r="Q101" s="29"/>
      <c r="R101" s="29"/>
      <c r="S101" s="29"/>
      <c r="T101" s="29"/>
      <c r="U101" s="29"/>
    </row>
    <row r="102" spans="1:21" x14ac:dyDescent="0.45">
      <c r="A102" s="29"/>
      <c r="B102" s="29"/>
      <c r="C102" s="29"/>
      <c r="D102" s="29"/>
      <c r="E102" s="29"/>
      <c r="F102" s="29"/>
      <c r="G102" s="29"/>
      <c r="H102" s="29"/>
      <c r="I102" s="29"/>
      <c r="J102" s="29"/>
      <c r="K102" s="29">
        <v>20301</v>
      </c>
      <c r="L102" s="29" t="s">
        <v>421</v>
      </c>
      <c r="M102" s="29" t="s">
        <v>187</v>
      </c>
      <c r="N102" s="29"/>
      <c r="O102" s="29"/>
      <c r="P102" s="29"/>
      <c r="Q102" s="29"/>
      <c r="R102" s="29"/>
      <c r="S102" s="29"/>
      <c r="T102" s="29"/>
      <c r="U102" s="29"/>
    </row>
    <row r="103" spans="1:21" x14ac:dyDescent="0.45">
      <c r="A103" s="29"/>
      <c r="B103" s="29"/>
      <c r="C103" s="29"/>
      <c r="D103" s="29"/>
      <c r="E103" s="29"/>
      <c r="F103" s="29"/>
      <c r="G103" s="29"/>
      <c r="H103" s="29"/>
      <c r="I103" s="29"/>
      <c r="J103" s="29"/>
      <c r="K103" s="29">
        <v>20302</v>
      </c>
      <c r="L103" s="29" t="s">
        <v>422</v>
      </c>
      <c r="M103" s="29" t="s">
        <v>188</v>
      </c>
      <c r="N103" s="29"/>
      <c r="O103" s="29"/>
      <c r="P103" s="29"/>
      <c r="Q103" s="29"/>
      <c r="R103" s="29"/>
      <c r="S103" s="29"/>
      <c r="T103" s="29"/>
      <c r="U103" s="29"/>
    </row>
    <row r="104" spans="1:21" x14ac:dyDescent="0.45">
      <c r="A104" s="29"/>
      <c r="B104" s="29"/>
      <c r="C104" s="29"/>
      <c r="D104" s="29"/>
      <c r="E104" s="29"/>
      <c r="F104" s="29"/>
      <c r="G104" s="29"/>
      <c r="H104" s="29"/>
      <c r="I104" s="29"/>
      <c r="J104" s="29"/>
      <c r="K104" s="29">
        <v>20411</v>
      </c>
      <c r="L104" s="29" t="s">
        <v>423</v>
      </c>
      <c r="M104" s="29" t="s">
        <v>189</v>
      </c>
      <c r="N104" s="29"/>
      <c r="O104" s="29"/>
      <c r="P104" s="29"/>
      <c r="Q104" s="29"/>
      <c r="R104" s="29"/>
      <c r="S104" s="29"/>
      <c r="T104" s="29"/>
      <c r="U104" s="29"/>
    </row>
    <row r="105" spans="1:21" x14ac:dyDescent="0.45">
      <c r="A105" s="29"/>
      <c r="B105" s="29"/>
      <c r="C105" s="29"/>
      <c r="D105" s="29"/>
      <c r="E105" s="29"/>
      <c r="F105" s="29"/>
      <c r="G105" s="29"/>
      <c r="H105" s="29"/>
      <c r="I105" s="29"/>
      <c r="J105" s="29"/>
      <c r="K105" s="29">
        <v>20412</v>
      </c>
      <c r="L105" s="29" t="s">
        <v>424</v>
      </c>
      <c r="M105" s="29" t="s">
        <v>190</v>
      </c>
      <c r="N105" s="29"/>
      <c r="O105" s="29"/>
      <c r="P105" s="29"/>
      <c r="Q105" s="29"/>
      <c r="R105" s="29"/>
      <c r="S105" s="29"/>
      <c r="T105" s="29"/>
      <c r="U105" s="29"/>
    </row>
    <row r="106" spans="1:21" x14ac:dyDescent="0.45">
      <c r="A106" s="29"/>
      <c r="B106" s="29"/>
      <c r="C106" s="29"/>
      <c r="D106" s="29"/>
      <c r="E106" s="29"/>
      <c r="F106" s="29"/>
      <c r="G106" s="29"/>
      <c r="H106" s="29"/>
      <c r="I106" s="29"/>
      <c r="J106" s="29"/>
      <c r="K106" s="29">
        <v>20420</v>
      </c>
      <c r="L106" s="29" t="s">
        <v>425</v>
      </c>
      <c r="M106" s="29" t="s">
        <v>191</v>
      </c>
      <c r="N106" s="29"/>
      <c r="O106" s="29"/>
      <c r="P106" s="29"/>
      <c r="Q106" s="29"/>
      <c r="R106" s="29"/>
      <c r="S106" s="29"/>
      <c r="T106" s="29"/>
      <c r="U106" s="29"/>
    </row>
    <row r="107" spans="1:21" x14ac:dyDescent="0.45">
      <c r="A107" s="29"/>
      <c r="B107" s="29"/>
      <c r="C107" s="29"/>
      <c r="D107" s="29"/>
      <c r="E107" s="29"/>
      <c r="F107" s="29"/>
      <c r="G107" s="29"/>
      <c r="H107" s="29"/>
      <c r="I107" s="29"/>
      <c r="J107" s="29"/>
      <c r="K107" s="29">
        <v>20510</v>
      </c>
      <c r="L107" s="29" t="s">
        <v>426</v>
      </c>
      <c r="M107" s="29" t="s">
        <v>192</v>
      </c>
      <c r="N107" s="29"/>
      <c r="O107" s="29"/>
      <c r="P107" s="29"/>
      <c r="Q107" s="29"/>
      <c r="R107" s="29"/>
      <c r="S107" s="29"/>
      <c r="T107" s="29"/>
      <c r="U107" s="29"/>
    </row>
    <row r="108" spans="1:21" x14ac:dyDescent="0.45">
      <c r="A108" s="29"/>
      <c r="B108" s="29"/>
      <c r="C108" s="29"/>
      <c r="D108" s="29"/>
      <c r="E108" s="29"/>
      <c r="F108" s="29"/>
      <c r="G108" s="29"/>
      <c r="H108" s="29"/>
      <c r="I108" s="29"/>
      <c r="J108" s="29"/>
      <c r="K108" s="29">
        <v>20520</v>
      </c>
      <c r="L108" s="29" t="s">
        <v>427</v>
      </c>
      <c r="M108" s="29" t="s">
        <v>193</v>
      </c>
      <c r="N108" s="29"/>
      <c r="O108" s="29"/>
      <c r="P108" s="29"/>
      <c r="Q108" s="29"/>
      <c r="R108" s="29"/>
      <c r="S108" s="29"/>
      <c r="T108" s="29"/>
      <c r="U108" s="29"/>
    </row>
    <row r="109" spans="1:21" x14ac:dyDescent="0.45">
      <c r="A109" s="29"/>
      <c r="B109" s="29"/>
      <c r="C109" s="29"/>
      <c r="D109" s="29"/>
      <c r="E109" s="29"/>
      <c r="F109" s="29"/>
      <c r="G109" s="29"/>
      <c r="H109" s="29"/>
      <c r="I109" s="29"/>
      <c r="J109" s="29"/>
      <c r="K109" s="29">
        <v>20530</v>
      </c>
      <c r="L109" s="29" t="s">
        <v>428</v>
      </c>
      <c r="M109" s="29" t="s">
        <v>194</v>
      </c>
      <c r="N109" s="29"/>
      <c r="O109" s="29"/>
      <c r="P109" s="29"/>
      <c r="Q109" s="29"/>
      <c r="R109" s="29"/>
      <c r="S109" s="29"/>
      <c r="T109" s="29"/>
      <c r="U109" s="29"/>
    </row>
    <row r="110" spans="1:21" x14ac:dyDescent="0.45">
      <c r="A110" s="29"/>
      <c r="B110" s="29"/>
      <c r="C110" s="29"/>
      <c r="D110" s="29"/>
      <c r="E110" s="29"/>
      <c r="F110" s="29"/>
      <c r="G110" s="29"/>
      <c r="H110" s="29"/>
      <c r="I110" s="29"/>
      <c r="J110" s="29"/>
      <c r="K110" s="29">
        <v>20590</v>
      </c>
      <c r="L110" s="29" t="s">
        <v>429</v>
      </c>
      <c r="M110" s="29" t="s">
        <v>195</v>
      </c>
      <c r="N110" s="29"/>
      <c r="O110" s="29"/>
      <c r="P110" s="29"/>
      <c r="Q110" s="29"/>
      <c r="R110" s="29"/>
      <c r="S110" s="29"/>
      <c r="T110" s="29"/>
      <c r="U110" s="29"/>
    </row>
    <row r="111" spans="1:21" x14ac:dyDescent="0.45">
      <c r="A111" s="29"/>
      <c r="B111" s="29"/>
      <c r="C111" s="29"/>
      <c r="D111" s="29"/>
      <c r="E111" s="29"/>
      <c r="F111" s="29"/>
      <c r="G111" s="29"/>
      <c r="H111" s="29"/>
      <c r="I111" s="29"/>
      <c r="J111" s="29"/>
      <c r="K111" s="29">
        <v>20600</v>
      </c>
      <c r="L111" s="29" t="s">
        <v>430</v>
      </c>
      <c r="M111" s="29" t="s">
        <v>196</v>
      </c>
      <c r="N111" s="29"/>
      <c r="O111" s="29"/>
      <c r="P111" s="29"/>
      <c r="Q111" s="29"/>
      <c r="R111" s="29"/>
      <c r="S111" s="29"/>
      <c r="T111" s="29"/>
      <c r="U111" s="29"/>
    </row>
    <row r="112" spans="1:21" x14ac:dyDescent="0.45">
      <c r="A112" s="29"/>
      <c r="B112" s="29"/>
      <c r="C112" s="29"/>
      <c r="D112" s="29"/>
      <c r="E112" s="29"/>
      <c r="F112" s="29"/>
      <c r="G112" s="29"/>
      <c r="H112" s="29"/>
      <c r="I112" s="29"/>
      <c r="J112" s="29"/>
      <c r="K112" s="29">
        <v>21100</v>
      </c>
      <c r="L112" s="29" t="s">
        <v>431</v>
      </c>
      <c r="M112" s="29" t="s">
        <v>197</v>
      </c>
      <c r="N112" s="29"/>
      <c r="O112" s="29"/>
      <c r="P112" s="29"/>
      <c r="Q112" s="29"/>
      <c r="R112" s="29"/>
      <c r="S112" s="29"/>
      <c r="T112" s="29"/>
      <c r="U112" s="29"/>
    </row>
    <row r="113" spans="1:21" x14ac:dyDescent="0.45">
      <c r="A113" s="29"/>
      <c r="B113" s="29"/>
      <c r="C113" s="29"/>
      <c r="D113" s="29"/>
      <c r="E113" s="29"/>
      <c r="F113" s="29"/>
      <c r="G113" s="29"/>
      <c r="H113" s="29"/>
      <c r="I113" s="29"/>
      <c r="J113" s="29"/>
      <c r="K113" s="29">
        <v>21200</v>
      </c>
      <c r="L113" s="29" t="s">
        <v>432</v>
      </c>
      <c r="M113" s="29" t="s">
        <v>198</v>
      </c>
      <c r="N113" s="29"/>
      <c r="O113" s="29"/>
      <c r="P113" s="29"/>
      <c r="Q113" s="29"/>
      <c r="R113" s="29"/>
      <c r="S113" s="29"/>
      <c r="T113" s="29"/>
      <c r="U113" s="29"/>
    </row>
    <row r="114" spans="1:21" x14ac:dyDescent="0.45">
      <c r="A114" s="29"/>
      <c r="B114" s="29"/>
      <c r="C114" s="29"/>
      <c r="D114" s="29"/>
      <c r="E114" s="29"/>
      <c r="F114" s="29"/>
      <c r="G114" s="29"/>
      <c r="H114" s="29"/>
      <c r="I114" s="29"/>
      <c r="J114" s="29"/>
      <c r="K114" s="29">
        <v>22110</v>
      </c>
      <c r="L114" s="29" t="s">
        <v>433</v>
      </c>
      <c r="M114" s="29" t="s">
        <v>199</v>
      </c>
      <c r="N114" s="29"/>
      <c r="O114" s="29"/>
      <c r="P114" s="29"/>
      <c r="Q114" s="29"/>
      <c r="R114" s="29"/>
      <c r="S114" s="29"/>
      <c r="T114" s="29"/>
      <c r="U114" s="29"/>
    </row>
    <row r="115" spans="1:21" x14ac:dyDescent="0.45">
      <c r="A115" s="29"/>
      <c r="B115" s="29"/>
      <c r="C115" s="29"/>
      <c r="D115" s="29"/>
      <c r="E115" s="29"/>
      <c r="F115" s="29"/>
      <c r="G115" s="29"/>
      <c r="H115" s="29"/>
      <c r="I115" s="29"/>
      <c r="J115" s="29"/>
      <c r="K115" s="29">
        <v>22190</v>
      </c>
      <c r="L115" s="29" t="s">
        <v>434</v>
      </c>
      <c r="M115" s="29" t="s">
        <v>200</v>
      </c>
      <c r="N115" s="29"/>
      <c r="O115" s="29"/>
      <c r="P115" s="29"/>
      <c r="Q115" s="29"/>
      <c r="R115" s="29"/>
      <c r="S115" s="29"/>
      <c r="T115" s="29"/>
      <c r="U115" s="29"/>
    </row>
    <row r="116" spans="1:21" x14ac:dyDescent="0.45">
      <c r="A116" s="29"/>
      <c r="B116" s="29"/>
      <c r="C116" s="29"/>
      <c r="D116" s="29"/>
      <c r="E116" s="29"/>
      <c r="F116" s="29"/>
      <c r="G116" s="29"/>
      <c r="H116" s="29"/>
      <c r="I116" s="29"/>
      <c r="J116" s="29"/>
      <c r="K116" s="29">
        <v>22210</v>
      </c>
      <c r="L116" s="29" t="s">
        <v>435</v>
      </c>
      <c r="M116" s="29" t="s">
        <v>201</v>
      </c>
      <c r="N116" s="29"/>
      <c r="O116" s="29"/>
      <c r="P116" s="29"/>
      <c r="Q116" s="29"/>
      <c r="R116" s="29"/>
      <c r="S116" s="29"/>
      <c r="T116" s="29"/>
      <c r="U116" s="29"/>
    </row>
    <row r="117" spans="1:21" x14ac:dyDescent="0.45">
      <c r="A117" s="29"/>
      <c r="B117" s="29"/>
      <c r="C117" s="29"/>
      <c r="D117" s="29"/>
      <c r="E117" s="29"/>
      <c r="F117" s="29"/>
      <c r="G117" s="29"/>
      <c r="H117" s="29"/>
      <c r="I117" s="29"/>
      <c r="J117" s="29"/>
      <c r="K117" s="29">
        <v>22220</v>
      </c>
      <c r="L117" s="29" t="s">
        <v>436</v>
      </c>
      <c r="M117" s="29" t="s">
        <v>202</v>
      </c>
      <c r="N117" s="29"/>
      <c r="O117" s="29"/>
      <c r="P117" s="29"/>
      <c r="Q117" s="29"/>
      <c r="R117" s="29"/>
      <c r="S117" s="29"/>
      <c r="T117" s="29"/>
      <c r="U117" s="29"/>
    </row>
    <row r="118" spans="1:21" x14ac:dyDescent="0.45">
      <c r="A118" s="29"/>
      <c r="B118" s="29"/>
      <c r="C118" s="29"/>
      <c r="D118" s="29"/>
      <c r="E118" s="29"/>
      <c r="F118" s="29"/>
      <c r="G118" s="29"/>
      <c r="H118" s="29"/>
      <c r="I118" s="29"/>
      <c r="J118" s="29"/>
      <c r="K118" s="29">
        <v>22230</v>
      </c>
      <c r="L118" s="29" t="s">
        <v>437</v>
      </c>
      <c r="M118" s="29" t="s">
        <v>203</v>
      </c>
      <c r="N118" s="29"/>
      <c r="O118" s="29"/>
      <c r="P118" s="29"/>
      <c r="Q118" s="29"/>
      <c r="R118" s="29"/>
      <c r="S118" s="29"/>
      <c r="T118" s="29"/>
      <c r="U118" s="29"/>
    </row>
    <row r="119" spans="1:21" x14ac:dyDescent="0.45">
      <c r="A119" s="29"/>
      <c r="B119" s="29"/>
      <c r="C119" s="29"/>
      <c r="D119" s="29"/>
      <c r="E119" s="29"/>
      <c r="F119" s="29"/>
      <c r="G119" s="29"/>
      <c r="H119" s="29"/>
      <c r="I119" s="29"/>
      <c r="J119" s="29"/>
      <c r="K119" s="29">
        <v>22290</v>
      </c>
      <c r="L119" s="29" t="s">
        <v>438</v>
      </c>
      <c r="M119" s="29" t="s">
        <v>204</v>
      </c>
      <c r="N119" s="29"/>
      <c r="O119" s="29"/>
      <c r="P119" s="29"/>
      <c r="Q119" s="29"/>
      <c r="R119" s="29"/>
      <c r="S119" s="29"/>
      <c r="T119" s="29"/>
      <c r="U119" s="29"/>
    </row>
    <row r="120" spans="1:21" x14ac:dyDescent="0.45">
      <c r="A120" s="29"/>
      <c r="B120" s="29"/>
      <c r="C120" s="29"/>
      <c r="D120" s="29"/>
      <c r="E120" s="29"/>
      <c r="F120" s="29"/>
      <c r="G120" s="29"/>
      <c r="H120" s="29"/>
      <c r="I120" s="29"/>
      <c r="J120" s="29"/>
      <c r="K120" s="29">
        <v>23110</v>
      </c>
      <c r="L120" s="29" t="s">
        <v>439</v>
      </c>
      <c r="M120" s="29" t="s">
        <v>205</v>
      </c>
      <c r="N120" s="29"/>
      <c r="O120" s="29"/>
      <c r="P120" s="29"/>
      <c r="Q120" s="29"/>
      <c r="R120" s="29"/>
      <c r="S120" s="29"/>
      <c r="T120" s="29"/>
      <c r="U120" s="29"/>
    </row>
    <row r="121" spans="1:21" x14ac:dyDescent="0.45">
      <c r="A121" s="29"/>
      <c r="B121" s="29"/>
      <c r="C121" s="29"/>
      <c r="D121" s="29"/>
      <c r="E121" s="29"/>
      <c r="F121" s="29"/>
      <c r="G121" s="29"/>
      <c r="H121" s="29"/>
      <c r="I121" s="29"/>
      <c r="J121" s="29"/>
      <c r="K121" s="29">
        <v>23120</v>
      </c>
      <c r="L121" s="29" t="s">
        <v>206</v>
      </c>
      <c r="M121" s="29" t="s">
        <v>206</v>
      </c>
      <c r="N121" s="29"/>
      <c r="O121" s="29"/>
      <c r="P121" s="29"/>
      <c r="Q121" s="29"/>
      <c r="R121" s="29"/>
      <c r="S121" s="29"/>
      <c r="T121" s="29"/>
      <c r="U121" s="29"/>
    </row>
    <row r="122" spans="1:21" x14ac:dyDescent="0.45">
      <c r="A122" s="29"/>
      <c r="B122" s="29"/>
      <c r="C122" s="29"/>
      <c r="D122" s="29"/>
      <c r="E122" s="29"/>
      <c r="F122" s="29"/>
      <c r="G122" s="29"/>
      <c r="H122" s="29"/>
      <c r="I122" s="29"/>
      <c r="J122" s="29"/>
      <c r="K122" s="29">
        <v>23130</v>
      </c>
      <c r="L122" s="29" t="s">
        <v>440</v>
      </c>
      <c r="M122" s="29" t="s">
        <v>207</v>
      </c>
      <c r="N122" s="29"/>
      <c r="O122" s="29"/>
      <c r="P122" s="29"/>
      <c r="Q122" s="29"/>
      <c r="R122" s="29"/>
      <c r="S122" s="29"/>
      <c r="T122" s="29"/>
      <c r="U122" s="29"/>
    </row>
    <row r="123" spans="1:21" x14ac:dyDescent="0.45">
      <c r="A123" s="29"/>
      <c r="B123" s="29"/>
      <c r="C123" s="29"/>
      <c r="D123" s="29"/>
      <c r="E123" s="29"/>
      <c r="F123" s="29"/>
      <c r="G123" s="29"/>
      <c r="H123" s="29"/>
      <c r="I123" s="29"/>
      <c r="J123" s="29"/>
      <c r="K123" s="29">
        <v>23140</v>
      </c>
      <c r="L123" s="29" t="s">
        <v>441</v>
      </c>
      <c r="M123" s="29" t="s">
        <v>208</v>
      </c>
      <c r="N123" s="29"/>
      <c r="O123" s="29"/>
      <c r="P123" s="29"/>
      <c r="Q123" s="29"/>
      <c r="R123" s="29"/>
      <c r="S123" s="29"/>
      <c r="T123" s="29"/>
      <c r="U123" s="29"/>
    </row>
    <row r="124" spans="1:21" x14ac:dyDescent="0.45">
      <c r="A124" s="29"/>
      <c r="B124" s="29"/>
      <c r="C124" s="29"/>
      <c r="D124" s="29"/>
      <c r="E124" s="29"/>
      <c r="F124" s="29"/>
      <c r="G124" s="29"/>
      <c r="H124" s="29"/>
      <c r="I124" s="29"/>
      <c r="J124" s="29"/>
      <c r="K124" s="29">
        <v>23190</v>
      </c>
      <c r="L124" s="29" t="s">
        <v>209</v>
      </c>
      <c r="M124" s="29" t="s">
        <v>209</v>
      </c>
      <c r="N124" s="29"/>
      <c r="O124" s="29"/>
      <c r="P124" s="29"/>
      <c r="Q124" s="29"/>
      <c r="R124" s="29"/>
      <c r="S124" s="29"/>
      <c r="T124" s="29"/>
      <c r="U124" s="29"/>
    </row>
    <row r="125" spans="1:21" x14ac:dyDescent="0.45">
      <c r="A125" s="29"/>
      <c r="B125" s="29"/>
      <c r="C125" s="29"/>
      <c r="D125" s="29"/>
      <c r="E125" s="29"/>
      <c r="F125" s="29"/>
      <c r="G125" s="29"/>
      <c r="H125" s="29"/>
      <c r="I125" s="29"/>
      <c r="J125" s="29"/>
      <c r="K125" s="29">
        <v>23200</v>
      </c>
      <c r="L125" s="29" t="s">
        <v>442</v>
      </c>
      <c r="M125" s="29" t="s">
        <v>210</v>
      </c>
      <c r="N125" s="29"/>
      <c r="O125" s="29"/>
      <c r="P125" s="29"/>
      <c r="Q125" s="29"/>
      <c r="R125" s="29"/>
      <c r="S125" s="29"/>
      <c r="T125" s="29"/>
      <c r="U125" s="29"/>
    </row>
    <row r="126" spans="1:21" x14ac:dyDescent="0.45">
      <c r="A126" s="29"/>
      <c r="B126" s="29"/>
      <c r="C126" s="29"/>
      <c r="D126" s="29"/>
      <c r="E126" s="29"/>
      <c r="F126" s="29"/>
      <c r="G126" s="29"/>
      <c r="H126" s="29"/>
      <c r="I126" s="29"/>
      <c r="J126" s="29"/>
      <c r="K126" s="29">
        <v>23310</v>
      </c>
      <c r="L126" s="29" t="s">
        <v>443</v>
      </c>
      <c r="M126" s="29" t="s">
        <v>211</v>
      </c>
      <c r="N126" s="29"/>
      <c r="O126" s="29"/>
      <c r="P126" s="29"/>
      <c r="Q126" s="29"/>
      <c r="R126" s="29"/>
      <c r="S126" s="29"/>
      <c r="T126" s="29"/>
      <c r="U126" s="29"/>
    </row>
    <row r="127" spans="1:21" x14ac:dyDescent="0.45">
      <c r="A127" s="29"/>
      <c r="B127" s="29"/>
      <c r="C127" s="29"/>
      <c r="D127" s="29"/>
      <c r="E127" s="29"/>
      <c r="F127" s="29"/>
      <c r="G127" s="29"/>
      <c r="H127" s="29"/>
      <c r="I127" s="29"/>
      <c r="J127" s="29"/>
      <c r="K127" s="29">
        <v>23320</v>
      </c>
      <c r="L127" s="29" t="s">
        <v>444</v>
      </c>
      <c r="M127" s="29" t="s">
        <v>212</v>
      </c>
      <c r="N127" s="29"/>
      <c r="O127" s="29"/>
      <c r="P127" s="29"/>
      <c r="Q127" s="29"/>
      <c r="R127" s="29"/>
      <c r="S127" s="29"/>
      <c r="T127" s="29"/>
      <c r="U127" s="29"/>
    </row>
    <row r="128" spans="1:21" x14ac:dyDescent="0.45">
      <c r="A128" s="29"/>
      <c r="B128" s="29"/>
      <c r="C128" s="29"/>
      <c r="D128" s="29"/>
      <c r="E128" s="29"/>
      <c r="F128" s="29"/>
      <c r="G128" s="29"/>
      <c r="H128" s="29"/>
      <c r="I128" s="29"/>
      <c r="J128" s="29"/>
      <c r="K128" s="29">
        <v>23410</v>
      </c>
      <c r="L128" s="29" t="s">
        <v>445</v>
      </c>
      <c r="M128" s="29" t="s">
        <v>213</v>
      </c>
      <c r="N128" s="29"/>
      <c r="O128" s="29"/>
      <c r="P128" s="29"/>
      <c r="Q128" s="29"/>
      <c r="R128" s="29"/>
      <c r="S128" s="29"/>
      <c r="T128" s="29"/>
      <c r="U128" s="29"/>
    </row>
    <row r="129" spans="1:21" x14ac:dyDescent="0.45">
      <c r="A129" s="29"/>
      <c r="B129" s="29"/>
      <c r="C129" s="29"/>
      <c r="D129" s="29"/>
      <c r="E129" s="29"/>
      <c r="F129" s="29"/>
      <c r="G129" s="29"/>
      <c r="H129" s="29"/>
      <c r="I129" s="29"/>
      <c r="J129" s="29"/>
      <c r="K129" s="29">
        <v>23420</v>
      </c>
      <c r="L129" s="29" t="s">
        <v>446</v>
      </c>
      <c r="M129" s="29" t="s">
        <v>214</v>
      </c>
      <c r="N129" s="29"/>
      <c r="O129" s="29"/>
      <c r="P129" s="29"/>
      <c r="Q129" s="29"/>
      <c r="R129" s="29"/>
      <c r="S129" s="29"/>
      <c r="T129" s="29"/>
      <c r="U129" s="29"/>
    </row>
    <row r="130" spans="1:21" x14ac:dyDescent="0.45">
      <c r="A130" s="29"/>
      <c r="B130" s="29"/>
      <c r="C130" s="29"/>
      <c r="D130" s="29"/>
      <c r="E130" s="29"/>
      <c r="F130" s="29"/>
      <c r="G130" s="29"/>
      <c r="H130" s="29"/>
      <c r="I130" s="29"/>
      <c r="J130" s="29"/>
      <c r="K130" s="29">
        <v>23430</v>
      </c>
      <c r="L130" s="29" t="s">
        <v>447</v>
      </c>
      <c r="M130" s="29" t="s">
        <v>215</v>
      </c>
      <c r="N130" s="29"/>
      <c r="O130" s="29"/>
      <c r="P130" s="29"/>
      <c r="Q130" s="29"/>
      <c r="R130" s="29"/>
      <c r="S130" s="29"/>
      <c r="T130" s="29"/>
      <c r="U130" s="29"/>
    </row>
    <row r="131" spans="1:21" x14ac:dyDescent="0.45">
      <c r="A131" s="29"/>
      <c r="B131" s="29"/>
      <c r="C131" s="29"/>
      <c r="D131" s="29"/>
      <c r="E131" s="29"/>
      <c r="F131" s="29"/>
      <c r="G131" s="29"/>
      <c r="H131" s="29"/>
      <c r="I131" s="29"/>
      <c r="J131" s="29"/>
      <c r="K131" s="29">
        <v>23440</v>
      </c>
      <c r="L131" s="29" t="s">
        <v>448</v>
      </c>
      <c r="M131" s="29" t="s">
        <v>216</v>
      </c>
      <c r="N131" s="29"/>
      <c r="O131" s="29"/>
      <c r="P131" s="29"/>
      <c r="Q131" s="29"/>
      <c r="R131" s="29"/>
      <c r="S131" s="29"/>
      <c r="T131" s="29"/>
      <c r="U131" s="29"/>
    </row>
    <row r="132" spans="1:21" x14ac:dyDescent="0.45">
      <c r="A132" s="29"/>
      <c r="B132" s="29"/>
      <c r="C132" s="29"/>
      <c r="D132" s="29"/>
      <c r="E132" s="29"/>
      <c r="F132" s="29"/>
      <c r="G132" s="29"/>
      <c r="H132" s="29"/>
      <c r="I132" s="29"/>
      <c r="J132" s="29"/>
      <c r="K132" s="29">
        <v>23490</v>
      </c>
      <c r="L132" s="29" t="s">
        <v>449</v>
      </c>
      <c r="M132" s="29" t="s">
        <v>217</v>
      </c>
      <c r="N132" s="29"/>
      <c r="O132" s="29"/>
      <c r="P132" s="29"/>
      <c r="Q132" s="29"/>
      <c r="R132" s="29"/>
      <c r="S132" s="29"/>
      <c r="T132" s="29"/>
      <c r="U132" s="29"/>
    </row>
    <row r="133" spans="1:21" x14ac:dyDescent="0.45">
      <c r="A133" s="29"/>
      <c r="B133" s="29"/>
      <c r="C133" s="29"/>
      <c r="D133" s="29"/>
      <c r="E133" s="29"/>
      <c r="F133" s="29"/>
      <c r="G133" s="29"/>
      <c r="H133" s="29"/>
      <c r="I133" s="29"/>
      <c r="J133" s="29"/>
      <c r="K133" s="29">
        <v>23510</v>
      </c>
      <c r="L133" s="29" t="s">
        <v>65</v>
      </c>
      <c r="M133" s="29" t="s">
        <v>218</v>
      </c>
      <c r="N133" s="29"/>
      <c r="O133" s="29"/>
      <c r="P133" s="29"/>
      <c r="Q133" s="29"/>
      <c r="R133" s="29"/>
      <c r="S133" s="29"/>
      <c r="T133" s="29"/>
      <c r="U133" s="29"/>
    </row>
    <row r="134" spans="1:21" x14ac:dyDescent="0.45">
      <c r="A134" s="29"/>
      <c r="B134" s="29"/>
      <c r="C134" s="29"/>
      <c r="D134" s="29"/>
      <c r="E134" s="29"/>
      <c r="F134" s="29"/>
      <c r="G134" s="29"/>
      <c r="H134" s="29"/>
      <c r="I134" s="29"/>
      <c r="J134" s="29"/>
      <c r="K134" s="29">
        <v>23520</v>
      </c>
      <c r="L134" s="29" t="s">
        <v>450</v>
      </c>
      <c r="M134" s="29" t="s">
        <v>219</v>
      </c>
      <c r="N134" s="29"/>
      <c r="O134" s="29"/>
      <c r="P134" s="29"/>
      <c r="Q134" s="29"/>
      <c r="R134" s="29"/>
      <c r="S134" s="29"/>
      <c r="T134" s="29"/>
      <c r="U134" s="29"/>
    </row>
    <row r="135" spans="1:21" x14ac:dyDescent="0.45">
      <c r="A135" s="29"/>
      <c r="B135" s="29"/>
      <c r="C135" s="29"/>
      <c r="D135" s="29"/>
      <c r="E135" s="29"/>
      <c r="F135" s="29"/>
      <c r="G135" s="29"/>
      <c r="H135" s="29"/>
      <c r="I135" s="29"/>
      <c r="J135" s="29"/>
      <c r="K135" s="29">
        <v>23610</v>
      </c>
      <c r="L135" s="29" t="s">
        <v>451</v>
      </c>
      <c r="M135" s="29" t="s">
        <v>220</v>
      </c>
      <c r="N135" s="29"/>
      <c r="O135" s="29"/>
      <c r="P135" s="29"/>
      <c r="Q135" s="29"/>
      <c r="R135" s="29"/>
      <c r="S135" s="29"/>
      <c r="T135" s="29"/>
      <c r="U135" s="29"/>
    </row>
    <row r="136" spans="1:21" x14ac:dyDescent="0.45">
      <c r="A136" s="29"/>
      <c r="B136" s="29"/>
      <c r="C136" s="29"/>
      <c r="D136" s="29"/>
      <c r="E136" s="29"/>
      <c r="F136" s="29"/>
      <c r="G136" s="29"/>
      <c r="H136" s="29"/>
      <c r="I136" s="29"/>
      <c r="J136" s="29"/>
      <c r="K136" s="29">
        <v>23620</v>
      </c>
      <c r="L136" s="29" t="s">
        <v>452</v>
      </c>
      <c r="M136" s="29" t="s">
        <v>221</v>
      </c>
      <c r="N136" s="29"/>
      <c r="O136" s="29"/>
      <c r="P136" s="29"/>
      <c r="Q136" s="29"/>
      <c r="R136" s="29"/>
      <c r="S136" s="29"/>
      <c r="T136" s="29"/>
      <c r="U136" s="29"/>
    </row>
    <row r="137" spans="1:21" x14ac:dyDescent="0.45">
      <c r="A137" s="29"/>
      <c r="B137" s="29"/>
      <c r="C137" s="29"/>
      <c r="D137" s="29"/>
      <c r="E137" s="29"/>
      <c r="F137" s="29"/>
      <c r="G137" s="29"/>
      <c r="H137" s="29"/>
      <c r="I137" s="29"/>
      <c r="J137" s="29"/>
      <c r="K137" s="29">
        <v>23630</v>
      </c>
      <c r="L137" s="29" t="s">
        <v>453</v>
      </c>
      <c r="M137" s="29" t="s">
        <v>222</v>
      </c>
      <c r="N137" s="29"/>
      <c r="O137" s="29"/>
      <c r="P137" s="29"/>
      <c r="Q137" s="29"/>
      <c r="R137" s="29"/>
      <c r="S137" s="29"/>
      <c r="T137" s="29"/>
      <c r="U137" s="29"/>
    </row>
    <row r="138" spans="1:21" x14ac:dyDescent="0.45">
      <c r="A138" s="29"/>
      <c r="B138" s="29"/>
      <c r="C138" s="29"/>
      <c r="D138" s="29"/>
      <c r="E138" s="29"/>
      <c r="F138" s="29"/>
      <c r="G138" s="29"/>
      <c r="H138" s="29"/>
      <c r="I138" s="29"/>
      <c r="J138" s="29"/>
      <c r="K138" s="29">
        <v>23640</v>
      </c>
      <c r="L138" s="29" t="s">
        <v>454</v>
      </c>
      <c r="M138" s="29" t="s">
        <v>223</v>
      </c>
      <c r="N138" s="29"/>
      <c r="O138" s="29"/>
      <c r="P138" s="29"/>
      <c r="Q138" s="29"/>
      <c r="R138" s="29"/>
      <c r="S138" s="29"/>
      <c r="T138" s="29"/>
      <c r="U138" s="29"/>
    </row>
    <row r="139" spans="1:21" x14ac:dyDescent="0.45">
      <c r="A139" s="29"/>
      <c r="B139" s="29"/>
      <c r="C139" s="29"/>
      <c r="D139" s="29"/>
      <c r="E139" s="29"/>
      <c r="F139" s="29"/>
      <c r="G139" s="29"/>
      <c r="H139" s="29"/>
      <c r="I139" s="29"/>
      <c r="J139" s="29"/>
      <c r="K139" s="29">
        <v>23650</v>
      </c>
      <c r="L139" s="29" t="s">
        <v>455</v>
      </c>
      <c r="M139" s="29" t="s">
        <v>224</v>
      </c>
      <c r="N139" s="29"/>
      <c r="O139" s="29"/>
      <c r="P139" s="29"/>
      <c r="Q139" s="29"/>
      <c r="R139" s="29"/>
      <c r="S139" s="29"/>
      <c r="T139" s="29"/>
      <c r="U139" s="29"/>
    </row>
    <row r="140" spans="1:21" x14ac:dyDescent="0.45">
      <c r="A140" s="29"/>
      <c r="B140" s="29"/>
      <c r="C140" s="29"/>
      <c r="D140" s="29"/>
      <c r="E140" s="29"/>
      <c r="F140" s="29"/>
      <c r="G140" s="29"/>
      <c r="H140" s="29"/>
      <c r="I140" s="29"/>
      <c r="J140" s="29"/>
      <c r="K140" s="29">
        <v>23690</v>
      </c>
      <c r="L140" s="29" t="s">
        <v>456</v>
      </c>
      <c r="M140" s="29" t="s">
        <v>225</v>
      </c>
      <c r="N140" s="29"/>
      <c r="O140" s="29"/>
      <c r="P140" s="29"/>
      <c r="Q140" s="29"/>
      <c r="R140" s="29"/>
      <c r="S140" s="29"/>
      <c r="T140" s="29"/>
      <c r="U140" s="29"/>
    </row>
    <row r="141" spans="1:21" x14ac:dyDescent="0.45">
      <c r="A141" s="29"/>
      <c r="B141" s="29"/>
      <c r="C141" s="29"/>
      <c r="D141" s="29"/>
      <c r="E141" s="29"/>
      <c r="F141" s="29"/>
      <c r="G141" s="29"/>
      <c r="H141" s="29"/>
      <c r="I141" s="29"/>
      <c r="J141" s="29"/>
      <c r="K141" s="29">
        <v>23700</v>
      </c>
      <c r="L141" s="29" t="s">
        <v>226</v>
      </c>
      <c r="M141" s="29" t="s">
        <v>226</v>
      </c>
      <c r="N141" s="29"/>
      <c r="O141" s="29"/>
      <c r="P141" s="29"/>
      <c r="Q141" s="29"/>
      <c r="R141" s="29"/>
      <c r="S141" s="29"/>
      <c r="T141" s="29"/>
      <c r="U141" s="29"/>
    </row>
    <row r="142" spans="1:21" x14ac:dyDescent="0.45">
      <c r="A142" s="29"/>
      <c r="B142" s="29"/>
      <c r="C142" s="29"/>
      <c r="D142" s="29"/>
      <c r="E142" s="29"/>
      <c r="F142" s="29"/>
      <c r="G142" s="29"/>
      <c r="H142" s="29"/>
      <c r="I142" s="29"/>
      <c r="J142" s="29"/>
      <c r="K142" s="29">
        <v>23910</v>
      </c>
      <c r="L142" s="29" t="s">
        <v>227</v>
      </c>
      <c r="M142" s="29" t="s">
        <v>227</v>
      </c>
      <c r="N142" s="29"/>
      <c r="O142" s="29"/>
      <c r="P142" s="29"/>
      <c r="Q142" s="29"/>
      <c r="R142" s="29"/>
      <c r="S142" s="29"/>
      <c r="T142" s="29"/>
      <c r="U142" s="29"/>
    </row>
    <row r="143" spans="1:21" x14ac:dyDescent="0.45">
      <c r="A143" s="29"/>
      <c r="B143" s="29"/>
      <c r="C143" s="29"/>
      <c r="D143" s="29"/>
      <c r="E143" s="29"/>
      <c r="F143" s="29"/>
      <c r="G143" s="29"/>
      <c r="H143" s="29"/>
      <c r="I143" s="29"/>
      <c r="J143" s="29"/>
      <c r="K143" s="29">
        <v>23990</v>
      </c>
      <c r="L143" s="29" t="s">
        <v>457</v>
      </c>
      <c r="M143" s="29" t="s">
        <v>228</v>
      </c>
      <c r="N143" s="29"/>
      <c r="O143" s="29"/>
      <c r="P143" s="29"/>
      <c r="Q143" s="29"/>
      <c r="R143" s="29"/>
      <c r="S143" s="29"/>
      <c r="T143" s="29"/>
      <c r="U143" s="29"/>
    </row>
    <row r="144" spans="1:21" x14ac:dyDescent="0.45">
      <c r="A144" s="29"/>
      <c r="B144" s="29"/>
      <c r="C144" s="29"/>
      <c r="D144" s="29"/>
      <c r="E144" s="29"/>
      <c r="F144" s="29"/>
      <c r="G144" s="29"/>
      <c r="H144" s="29"/>
      <c r="I144" s="29"/>
      <c r="J144" s="29"/>
      <c r="K144" s="29">
        <v>24100</v>
      </c>
      <c r="L144" s="29" t="s">
        <v>458</v>
      </c>
      <c r="M144" s="29" t="s">
        <v>229</v>
      </c>
      <c r="N144" s="29"/>
      <c r="O144" s="29"/>
      <c r="P144" s="29"/>
      <c r="Q144" s="29"/>
      <c r="R144" s="29"/>
      <c r="S144" s="29"/>
      <c r="T144" s="29"/>
      <c r="U144" s="29"/>
    </row>
    <row r="145" spans="1:21" x14ac:dyDescent="0.45">
      <c r="A145" s="29"/>
      <c r="B145" s="29"/>
      <c r="C145" s="29"/>
      <c r="D145" s="29"/>
      <c r="E145" s="29"/>
      <c r="F145" s="29"/>
      <c r="G145" s="29"/>
      <c r="H145" s="29"/>
      <c r="I145" s="29"/>
      <c r="J145" s="29"/>
      <c r="K145" s="29">
        <v>24200</v>
      </c>
      <c r="L145" s="29" t="s">
        <v>459</v>
      </c>
      <c r="M145" s="29" t="s">
        <v>230</v>
      </c>
      <c r="N145" s="29"/>
      <c r="O145" s="29"/>
      <c r="P145" s="29"/>
      <c r="Q145" s="29"/>
      <c r="R145" s="29"/>
      <c r="S145" s="29"/>
      <c r="T145" s="29"/>
      <c r="U145" s="29"/>
    </row>
    <row r="146" spans="1:21" x14ac:dyDescent="0.45">
      <c r="A146" s="29"/>
      <c r="B146" s="29"/>
      <c r="C146" s="29"/>
      <c r="D146" s="29"/>
      <c r="E146" s="29"/>
      <c r="F146" s="29"/>
      <c r="G146" s="29"/>
      <c r="H146" s="29"/>
      <c r="I146" s="29"/>
      <c r="J146" s="29"/>
      <c r="K146" s="29">
        <v>24310</v>
      </c>
      <c r="L146" s="29" t="s">
        <v>231</v>
      </c>
      <c r="M146" s="29" t="s">
        <v>231</v>
      </c>
      <c r="N146" s="29"/>
      <c r="O146" s="29"/>
      <c r="P146" s="29"/>
      <c r="Q146" s="29"/>
      <c r="R146" s="29"/>
      <c r="S146" s="29"/>
      <c r="T146" s="29"/>
      <c r="U146" s="29"/>
    </row>
    <row r="147" spans="1:21" x14ac:dyDescent="0.45">
      <c r="A147" s="29"/>
      <c r="B147" s="29"/>
      <c r="C147" s="29"/>
      <c r="D147" s="29"/>
      <c r="E147" s="29"/>
      <c r="F147" s="29"/>
      <c r="G147" s="29"/>
      <c r="H147" s="29"/>
      <c r="I147" s="29"/>
      <c r="J147" s="29"/>
      <c r="K147" s="29">
        <v>24320</v>
      </c>
      <c r="L147" s="29" t="s">
        <v>232</v>
      </c>
      <c r="M147" s="29" t="s">
        <v>232</v>
      </c>
      <c r="N147" s="29"/>
      <c r="O147" s="29"/>
      <c r="P147" s="29"/>
      <c r="Q147" s="29"/>
      <c r="R147" s="29"/>
      <c r="S147" s="29"/>
      <c r="T147" s="29"/>
      <c r="U147" s="29"/>
    </row>
    <row r="148" spans="1:21" x14ac:dyDescent="0.45">
      <c r="A148" s="29"/>
      <c r="B148" s="29"/>
      <c r="C148" s="29"/>
      <c r="D148" s="29"/>
      <c r="E148" s="29"/>
      <c r="F148" s="29"/>
      <c r="G148" s="29"/>
      <c r="H148" s="29"/>
      <c r="I148" s="29"/>
      <c r="J148" s="29"/>
      <c r="K148" s="29">
        <v>24330</v>
      </c>
      <c r="L148" s="29" t="s">
        <v>233</v>
      </c>
      <c r="M148" s="29" t="s">
        <v>233</v>
      </c>
      <c r="N148" s="29"/>
      <c r="O148" s="29"/>
      <c r="P148" s="29"/>
      <c r="Q148" s="29"/>
      <c r="R148" s="29"/>
      <c r="S148" s="29"/>
      <c r="T148" s="29"/>
      <c r="U148" s="29"/>
    </row>
    <row r="149" spans="1:21" x14ac:dyDescent="0.45">
      <c r="A149" s="29"/>
      <c r="B149" s="29"/>
      <c r="C149" s="29"/>
      <c r="D149" s="29"/>
      <c r="E149" s="29"/>
      <c r="F149" s="29"/>
      <c r="G149" s="29"/>
      <c r="H149" s="29"/>
      <c r="I149" s="29"/>
      <c r="J149" s="29"/>
      <c r="K149" s="29">
        <v>24340</v>
      </c>
      <c r="L149" s="29" t="s">
        <v>234</v>
      </c>
      <c r="M149" s="29" t="s">
        <v>234</v>
      </c>
      <c r="N149" s="29"/>
      <c r="O149" s="29"/>
      <c r="P149" s="29"/>
      <c r="Q149" s="29"/>
      <c r="R149" s="29"/>
      <c r="S149" s="29"/>
      <c r="T149" s="29"/>
      <c r="U149" s="29"/>
    </row>
    <row r="150" spans="1:21" x14ac:dyDescent="0.45">
      <c r="A150" s="29"/>
      <c r="B150" s="29"/>
      <c r="C150" s="29"/>
      <c r="D150" s="29"/>
      <c r="E150" s="29"/>
      <c r="F150" s="29"/>
      <c r="G150" s="29"/>
      <c r="H150" s="29"/>
      <c r="I150" s="29"/>
      <c r="J150" s="29"/>
      <c r="K150" s="29">
        <v>24410</v>
      </c>
      <c r="L150" s="29" t="s">
        <v>235</v>
      </c>
      <c r="M150" s="29" t="s">
        <v>235</v>
      </c>
      <c r="N150" s="29"/>
      <c r="O150" s="29"/>
      <c r="P150" s="29"/>
      <c r="Q150" s="29"/>
      <c r="R150" s="29"/>
      <c r="S150" s="29"/>
      <c r="T150" s="29"/>
      <c r="U150" s="29"/>
    </row>
    <row r="151" spans="1:21" x14ac:dyDescent="0.45">
      <c r="A151" s="29"/>
      <c r="B151" s="29"/>
      <c r="C151" s="29"/>
      <c r="D151" s="29"/>
      <c r="E151" s="29"/>
      <c r="F151" s="29"/>
      <c r="G151" s="29"/>
      <c r="H151" s="29"/>
      <c r="I151" s="29"/>
      <c r="J151" s="29"/>
      <c r="K151" s="29">
        <v>24420</v>
      </c>
      <c r="L151" s="29" t="s">
        <v>236</v>
      </c>
      <c r="M151" s="29" t="s">
        <v>236</v>
      </c>
      <c r="N151" s="29"/>
      <c r="O151" s="29"/>
      <c r="P151" s="29"/>
      <c r="Q151" s="29"/>
      <c r="R151" s="29"/>
      <c r="S151" s="29"/>
      <c r="T151" s="29"/>
      <c r="U151" s="29"/>
    </row>
    <row r="152" spans="1:21" x14ac:dyDescent="0.45">
      <c r="A152" s="29"/>
      <c r="B152" s="29"/>
      <c r="C152" s="29"/>
      <c r="D152" s="29"/>
      <c r="E152" s="29"/>
      <c r="F152" s="29"/>
      <c r="G152" s="29"/>
      <c r="H152" s="29"/>
      <c r="I152" s="29"/>
      <c r="J152" s="29"/>
      <c r="K152" s="29">
        <v>24430</v>
      </c>
      <c r="L152" s="29" t="s">
        <v>237</v>
      </c>
      <c r="M152" s="29" t="s">
        <v>237</v>
      </c>
      <c r="N152" s="29"/>
      <c r="O152" s="29"/>
      <c r="P152" s="29"/>
      <c r="Q152" s="29"/>
      <c r="R152" s="29"/>
      <c r="S152" s="29"/>
      <c r="T152" s="29"/>
      <c r="U152" s="29"/>
    </row>
    <row r="153" spans="1:21" x14ac:dyDescent="0.45">
      <c r="A153" s="29"/>
      <c r="B153" s="29"/>
      <c r="C153" s="29"/>
      <c r="D153" s="29"/>
      <c r="E153" s="29"/>
      <c r="F153" s="29"/>
      <c r="G153" s="29"/>
      <c r="H153" s="29"/>
      <c r="I153" s="29"/>
      <c r="J153" s="29"/>
      <c r="K153" s="29">
        <v>24440</v>
      </c>
      <c r="L153" s="29" t="s">
        <v>238</v>
      </c>
      <c r="M153" s="29" t="s">
        <v>238</v>
      </c>
      <c r="N153" s="29"/>
      <c r="O153" s="29"/>
      <c r="P153" s="29"/>
      <c r="Q153" s="29"/>
      <c r="R153" s="29"/>
      <c r="S153" s="29"/>
      <c r="T153" s="29"/>
      <c r="U153" s="29"/>
    </row>
    <row r="154" spans="1:21" x14ac:dyDescent="0.45">
      <c r="A154" s="29"/>
      <c r="B154" s="29"/>
      <c r="C154" s="29"/>
      <c r="D154" s="29"/>
      <c r="E154" s="29"/>
      <c r="F154" s="29"/>
      <c r="G154" s="29"/>
      <c r="H154" s="29"/>
      <c r="I154" s="29"/>
      <c r="J154" s="29"/>
      <c r="K154" s="29">
        <v>24450</v>
      </c>
      <c r="L154" s="29" t="s">
        <v>239</v>
      </c>
      <c r="M154" s="29" t="s">
        <v>239</v>
      </c>
      <c r="N154" s="29"/>
      <c r="O154" s="29"/>
      <c r="P154" s="29"/>
      <c r="Q154" s="29"/>
      <c r="R154" s="29"/>
      <c r="S154" s="29"/>
      <c r="T154" s="29"/>
      <c r="U154" s="29"/>
    </row>
    <row r="155" spans="1:21" x14ac:dyDescent="0.45">
      <c r="A155" s="29"/>
      <c r="B155" s="29"/>
      <c r="C155" s="29"/>
      <c r="D155" s="29"/>
      <c r="E155" s="29"/>
      <c r="F155" s="29"/>
      <c r="G155" s="29"/>
      <c r="H155" s="29"/>
      <c r="I155" s="29"/>
      <c r="J155" s="29"/>
      <c r="K155" s="29">
        <v>24460</v>
      </c>
      <c r="L155" s="29" t="s">
        <v>240</v>
      </c>
      <c r="M155" s="29" t="s">
        <v>240</v>
      </c>
      <c r="N155" s="29"/>
      <c r="O155" s="29"/>
      <c r="P155" s="29"/>
      <c r="Q155" s="29"/>
      <c r="R155" s="29"/>
      <c r="S155" s="29"/>
      <c r="T155" s="29"/>
      <c r="U155" s="29"/>
    </row>
    <row r="156" spans="1:21" x14ac:dyDescent="0.45">
      <c r="A156" s="29"/>
      <c r="B156" s="29"/>
      <c r="C156" s="29"/>
      <c r="D156" s="29"/>
      <c r="E156" s="29"/>
      <c r="F156" s="29"/>
      <c r="G156" s="29"/>
      <c r="H156" s="29"/>
      <c r="I156" s="29"/>
      <c r="J156" s="29"/>
      <c r="K156" s="29">
        <v>24510</v>
      </c>
      <c r="L156" s="29" t="s">
        <v>241</v>
      </c>
      <c r="M156" s="29" t="s">
        <v>241</v>
      </c>
      <c r="N156" s="29"/>
      <c r="O156" s="29"/>
      <c r="P156" s="29"/>
      <c r="Q156" s="29"/>
      <c r="R156" s="29"/>
      <c r="S156" s="29"/>
      <c r="T156" s="29"/>
      <c r="U156" s="29"/>
    </row>
    <row r="157" spans="1:21" x14ac:dyDescent="0.45">
      <c r="A157" s="29"/>
      <c r="B157" s="29"/>
      <c r="C157" s="29"/>
      <c r="D157" s="29"/>
      <c r="E157" s="29"/>
      <c r="F157" s="29"/>
      <c r="G157" s="29"/>
      <c r="H157" s="29"/>
      <c r="I157" s="29"/>
      <c r="J157" s="29"/>
      <c r="K157" s="29">
        <v>24520</v>
      </c>
      <c r="L157" s="29" t="s">
        <v>242</v>
      </c>
      <c r="M157" s="29" t="s">
        <v>242</v>
      </c>
      <c r="N157" s="29"/>
      <c r="O157" s="29"/>
      <c r="P157" s="29"/>
      <c r="Q157" s="29"/>
      <c r="R157" s="29"/>
      <c r="S157" s="29"/>
      <c r="T157" s="29"/>
      <c r="U157" s="29"/>
    </row>
    <row r="158" spans="1:21" x14ac:dyDescent="0.45">
      <c r="A158" s="29"/>
      <c r="B158" s="29"/>
      <c r="C158" s="29"/>
      <c r="D158" s="29"/>
      <c r="E158" s="29"/>
      <c r="F158" s="29"/>
      <c r="G158" s="29"/>
      <c r="H158" s="29"/>
      <c r="I158" s="29"/>
      <c r="J158" s="29"/>
      <c r="K158" s="29">
        <v>24530</v>
      </c>
      <c r="L158" s="29" t="s">
        <v>243</v>
      </c>
      <c r="M158" s="29" t="s">
        <v>243</v>
      </c>
      <c r="N158" s="29"/>
      <c r="O158" s="29"/>
      <c r="P158" s="29"/>
      <c r="Q158" s="29"/>
      <c r="R158" s="29"/>
      <c r="S158" s="29"/>
      <c r="T158" s="29"/>
      <c r="U158" s="29"/>
    </row>
    <row r="159" spans="1:21" x14ac:dyDescent="0.45">
      <c r="A159" s="29"/>
      <c r="B159" s="29"/>
      <c r="C159" s="29"/>
      <c r="D159" s="29"/>
      <c r="E159" s="29"/>
      <c r="F159" s="29"/>
      <c r="G159" s="29"/>
      <c r="H159" s="29"/>
      <c r="I159" s="29"/>
      <c r="J159" s="29"/>
      <c r="K159" s="29">
        <v>24540</v>
      </c>
      <c r="L159" s="29" t="s">
        <v>244</v>
      </c>
      <c r="M159" s="29" t="s">
        <v>244</v>
      </c>
      <c r="N159" s="29"/>
      <c r="O159" s="29"/>
      <c r="P159" s="29"/>
      <c r="Q159" s="29"/>
      <c r="R159" s="29"/>
      <c r="S159" s="29"/>
      <c r="T159" s="29"/>
      <c r="U159" s="29"/>
    </row>
    <row r="160" spans="1:21" x14ac:dyDescent="0.45">
      <c r="A160" s="29"/>
      <c r="B160" s="29"/>
      <c r="C160" s="29"/>
      <c r="D160" s="29"/>
      <c r="E160" s="29"/>
      <c r="F160" s="29"/>
      <c r="G160" s="29"/>
      <c r="H160" s="29"/>
      <c r="I160" s="29"/>
      <c r="J160" s="29"/>
      <c r="K160" s="29">
        <v>25110</v>
      </c>
      <c r="L160" s="29" t="s">
        <v>460</v>
      </c>
      <c r="M160" s="29" t="s">
        <v>245</v>
      </c>
      <c r="N160" s="29"/>
      <c r="O160" s="29"/>
      <c r="P160" s="29"/>
      <c r="Q160" s="29"/>
      <c r="R160" s="29"/>
      <c r="S160" s="29"/>
      <c r="T160" s="29"/>
      <c r="U160" s="29"/>
    </row>
    <row r="161" spans="1:21" x14ac:dyDescent="0.45">
      <c r="A161" s="29"/>
      <c r="B161" s="29"/>
      <c r="C161" s="29"/>
      <c r="D161" s="29"/>
      <c r="E161" s="29"/>
      <c r="F161" s="29"/>
      <c r="G161" s="29"/>
      <c r="H161" s="29"/>
      <c r="I161" s="29"/>
      <c r="J161" s="29"/>
      <c r="K161" s="29">
        <v>25120</v>
      </c>
      <c r="L161" s="29" t="s">
        <v>461</v>
      </c>
      <c r="M161" s="29" t="s">
        <v>246</v>
      </c>
      <c r="N161" s="29"/>
      <c r="O161" s="29"/>
      <c r="P161" s="29"/>
      <c r="Q161" s="29"/>
      <c r="R161" s="29"/>
      <c r="S161" s="29"/>
      <c r="T161" s="29"/>
      <c r="U161" s="29"/>
    </row>
    <row r="162" spans="1:21" x14ac:dyDescent="0.45">
      <c r="A162" s="29"/>
      <c r="B162" s="29"/>
      <c r="C162" s="29"/>
      <c r="D162" s="29"/>
      <c r="E162" s="29"/>
      <c r="F162" s="29"/>
      <c r="G162" s="29"/>
      <c r="H162" s="29"/>
      <c r="I162" s="29"/>
      <c r="J162" s="29"/>
      <c r="K162" s="29">
        <v>25210</v>
      </c>
      <c r="L162" s="29" t="s">
        <v>462</v>
      </c>
      <c r="M162" s="29" t="s">
        <v>247</v>
      </c>
      <c r="N162" s="29"/>
      <c r="O162" s="29"/>
      <c r="P162" s="29"/>
      <c r="Q162" s="29"/>
      <c r="R162" s="29"/>
      <c r="S162" s="29"/>
      <c r="T162" s="29"/>
      <c r="U162" s="29"/>
    </row>
    <row r="163" spans="1:21" x14ac:dyDescent="0.45">
      <c r="A163" s="29"/>
      <c r="B163" s="29"/>
      <c r="C163" s="29"/>
      <c r="D163" s="29"/>
      <c r="E163" s="29"/>
      <c r="F163" s="29"/>
      <c r="G163" s="29"/>
      <c r="H163" s="29"/>
      <c r="I163" s="29"/>
      <c r="J163" s="29"/>
      <c r="K163" s="29">
        <v>25290</v>
      </c>
      <c r="L163" s="29" t="s">
        <v>463</v>
      </c>
      <c r="M163" s="29" t="s">
        <v>248</v>
      </c>
      <c r="N163" s="29"/>
      <c r="O163" s="29"/>
      <c r="P163" s="29"/>
      <c r="Q163" s="29"/>
      <c r="R163" s="29"/>
      <c r="S163" s="29"/>
      <c r="T163" s="29"/>
      <c r="U163" s="29"/>
    </row>
    <row r="164" spans="1:21" x14ac:dyDescent="0.45">
      <c r="A164" s="29"/>
      <c r="B164" s="29"/>
      <c r="C164" s="29"/>
      <c r="D164" s="29"/>
      <c r="E164" s="29"/>
      <c r="F164" s="29"/>
      <c r="G164" s="29"/>
      <c r="H164" s="29"/>
      <c r="I164" s="29"/>
      <c r="J164" s="29"/>
      <c r="K164" s="29">
        <v>25300</v>
      </c>
      <c r="L164" s="29" t="s">
        <v>464</v>
      </c>
      <c r="M164" s="29" t="s">
        <v>249</v>
      </c>
      <c r="N164" s="29"/>
      <c r="O164" s="29"/>
      <c r="P164" s="29"/>
      <c r="Q164" s="29"/>
      <c r="R164" s="29"/>
      <c r="S164" s="29"/>
      <c r="T164" s="29"/>
      <c r="U164" s="29"/>
    </row>
    <row r="165" spans="1:21" x14ac:dyDescent="0.45">
      <c r="A165" s="29"/>
      <c r="B165" s="29"/>
      <c r="C165" s="29"/>
      <c r="D165" s="29"/>
      <c r="E165" s="29"/>
      <c r="F165" s="29"/>
      <c r="G165" s="29"/>
      <c r="H165" s="29"/>
      <c r="I165" s="29"/>
      <c r="J165" s="29"/>
      <c r="K165" s="29">
        <v>25400</v>
      </c>
      <c r="L165" s="29" t="s">
        <v>465</v>
      </c>
      <c r="M165" s="29" t="s">
        <v>250</v>
      </c>
      <c r="N165" s="29"/>
      <c r="O165" s="29"/>
      <c r="P165" s="29"/>
      <c r="Q165" s="29"/>
      <c r="R165" s="29"/>
      <c r="S165" s="29"/>
      <c r="T165" s="29"/>
      <c r="U165" s="29"/>
    </row>
    <row r="166" spans="1:21" x14ac:dyDescent="0.45">
      <c r="A166" s="29"/>
      <c r="B166" s="29"/>
      <c r="C166" s="29"/>
      <c r="D166" s="29"/>
      <c r="E166" s="29"/>
      <c r="F166" s="29"/>
      <c r="G166" s="29"/>
      <c r="H166" s="29"/>
      <c r="I166" s="29"/>
      <c r="J166" s="29"/>
      <c r="K166" s="29">
        <v>25500</v>
      </c>
      <c r="L166" s="29" t="s">
        <v>251</v>
      </c>
      <c r="M166" s="29" t="s">
        <v>251</v>
      </c>
      <c r="N166" s="29"/>
      <c r="O166" s="29"/>
      <c r="P166" s="29"/>
      <c r="Q166" s="29"/>
      <c r="R166" s="29"/>
      <c r="S166" s="29"/>
      <c r="T166" s="29"/>
      <c r="U166" s="29"/>
    </row>
    <row r="167" spans="1:21" x14ac:dyDescent="0.45">
      <c r="A167" s="29"/>
      <c r="B167" s="29"/>
      <c r="C167" s="29"/>
      <c r="D167" s="29"/>
      <c r="E167" s="29"/>
      <c r="F167" s="29"/>
      <c r="G167" s="29"/>
      <c r="H167" s="29"/>
      <c r="I167" s="29"/>
      <c r="J167" s="29"/>
      <c r="K167" s="29">
        <v>25610</v>
      </c>
      <c r="L167" s="29" t="s">
        <v>252</v>
      </c>
      <c r="M167" s="29" t="s">
        <v>252</v>
      </c>
      <c r="N167" s="29"/>
      <c r="O167" s="29"/>
      <c r="P167" s="29"/>
      <c r="Q167" s="29"/>
      <c r="R167" s="29"/>
      <c r="S167" s="29"/>
      <c r="T167" s="29"/>
      <c r="U167" s="29"/>
    </row>
    <row r="168" spans="1:21" x14ac:dyDescent="0.45">
      <c r="A168" s="29"/>
      <c r="B168" s="29"/>
      <c r="C168" s="29"/>
      <c r="D168" s="29"/>
      <c r="E168" s="29"/>
      <c r="F168" s="29"/>
      <c r="G168" s="29"/>
      <c r="H168" s="29"/>
      <c r="I168" s="29"/>
      <c r="J168" s="29"/>
      <c r="K168" s="29">
        <v>25620</v>
      </c>
      <c r="L168" s="29" t="s">
        <v>253</v>
      </c>
      <c r="M168" s="29" t="s">
        <v>253</v>
      </c>
      <c r="N168" s="29"/>
      <c r="O168" s="29"/>
      <c r="P168" s="29"/>
      <c r="Q168" s="29"/>
      <c r="R168" s="29"/>
      <c r="S168" s="29"/>
      <c r="T168" s="29"/>
      <c r="U168" s="29"/>
    </row>
    <row r="169" spans="1:21" x14ac:dyDescent="0.45">
      <c r="A169" s="29"/>
      <c r="B169" s="29"/>
      <c r="C169" s="29"/>
      <c r="D169" s="29"/>
      <c r="E169" s="29"/>
      <c r="F169" s="29"/>
      <c r="G169" s="29"/>
      <c r="H169" s="29"/>
      <c r="I169" s="29"/>
      <c r="J169" s="29"/>
      <c r="K169" s="29">
        <v>25710</v>
      </c>
      <c r="L169" s="29" t="s">
        <v>466</v>
      </c>
      <c r="M169" s="29" t="s">
        <v>254</v>
      </c>
      <c r="N169" s="29"/>
      <c r="O169" s="29"/>
      <c r="P169" s="29"/>
      <c r="Q169" s="29"/>
      <c r="R169" s="29"/>
      <c r="S169" s="29"/>
      <c r="T169" s="29"/>
      <c r="U169" s="29"/>
    </row>
    <row r="170" spans="1:21" x14ac:dyDescent="0.45">
      <c r="A170" s="29"/>
      <c r="B170" s="29"/>
      <c r="C170" s="29"/>
      <c r="D170" s="29"/>
      <c r="E170" s="29"/>
      <c r="F170" s="29"/>
      <c r="G170" s="29"/>
      <c r="H170" s="29"/>
      <c r="I170" s="29"/>
      <c r="J170" s="29"/>
      <c r="K170" s="29">
        <v>25720</v>
      </c>
      <c r="L170" s="29" t="s">
        <v>467</v>
      </c>
      <c r="M170" s="29" t="s">
        <v>255</v>
      </c>
      <c r="N170" s="29"/>
      <c r="O170" s="29"/>
      <c r="P170" s="29"/>
      <c r="Q170" s="29"/>
      <c r="R170" s="29"/>
      <c r="S170" s="29"/>
      <c r="T170" s="29"/>
      <c r="U170" s="29"/>
    </row>
    <row r="171" spans="1:21" x14ac:dyDescent="0.45">
      <c r="A171" s="29"/>
      <c r="B171" s="29"/>
      <c r="C171" s="29"/>
      <c r="D171" s="29"/>
      <c r="E171" s="29"/>
      <c r="F171" s="29"/>
      <c r="G171" s="29"/>
      <c r="H171" s="29"/>
      <c r="I171" s="29"/>
      <c r="J171" s="29"/>
      <c r="K171" s="29">
        <v>25730</v>
      </c>
      <c r="L171" s="29" t="s">
        <v>468</v>
      </c>
      <c r="M171" s="29" t="s">
        <v>256</v>
      </c>
      <c r="N171" s="29"/>
      <c r="O171" s="29"/>
      <c r="P171" s="29"/>
      <c r="Q171" s="29"/>
      <c r="R171" s="29"/>
      <c r="S171" s="29"/>
      <c r="T171" s="29"/>
      <c r="U171" s="29"/>
    </row>
    <row r="172" spans="1:21" x14ac:dyDescent="0.45">
      <c r="A172" s="29"/>
      <c r="B172" s="29"/>
      <c r="C172" s="29"/>
      <c r="D172" s="29"/>
      <c r="E172" s="29"/>
      <c r="F172" s="29"/>
      <c r="G172" s="29"/>
      <c r="H172" s="29"/>
      <c r="I172" s="29"/>
      <c r="J172" s="29"/>
      <c r="K172" s="29">
        <v>25910</v>
      </c>
      <c r="L172" s="29" t="s">
        <v>469</v>
      </c>
      <c r="M172" s="29" t="s">
        <v>257</v>
      </c>
      <c r="N172" s="29"/>
      <c r="O172" s="29"/>
      <c r="P172" s="29"/>
      <c r="Q172" s="29"/>
      <c r="R172" s="29"/>
      <c r="S172" s="29"/>
      <c r="T172" s="29"/>
      <c r="U172" s="29"/>
    </row>
    <row r="173" spans="1:21" x14ac:dyDescent="0.45">
      <c r="A173" s="29"/>
      <c r="B173" s="29"/>
      <c r="C173" s="29"/>
      <c r="D173" s="29"/>
      <c r="E173" s="29"/>
      <c r="F173" s="29"/>
      <c r="G173" s="29"/>
      <c r="H173" s="29"/>
      <c r="I173" s="29"/>
      <c r="J173" s="29"/>
      <c r="K173" s="29">
        <v>25920</v>
      </c>
      <c r="L173" s="29" t="s">
        <v>470</v>
      </c>
      <c r="M173" s="29" t="s">
        <v>258</v>
      </c>
      <c r="N173" s="29"/>
      <c r="O173" s="29"/>
      <c r="P173" s="29"/>
      <c r="Q173" s="29"/>
      <c r="R173" s="29"/>
      <c r="S173" s="29"/>
      <c r="T173" s="29"/>
      <c r="U173" s="29"/>
    </row>
    <row r="174" spans="1:21" x14ac:dyDescent="0.45">
      <c r="A174" s="29"/>
      <c r="B174" s="29"/>
      <c r="C174" s="29"/>
      <c r="D174" s="29"/>
      <c r="E174" s="29"/>
      <c r="F174" s="29"/>
      <c r="G174" s="29"/>
      <c r="H174" s="29"/>
      <c r="I174" s="29"/>
      <c r="J174" s="29"/>
      <c r="K174" s="29">
        <v>25930</v>
      </c>
      <c r="L174" s="29" t="s">
        <v>471</v>
      </c>
      <c r="M174" s="29" t="s">
        <v>259</v>
      </c>
      <c r="N174" s="29"/>
      <c r="O174" s="29"/>
      <c r="P174" s="29"/>
      <c r="Q174" s="29"/>
      <c r="R174" s="29"/>
      <c r="S174" s="29"/>
      <c r="T174" s="29"/>
      <c r="U174" s="29"/>
    </row>
    <row r="175" spans="1:21" x14ac:dyDescent="0.45">
      <c r="A175" s="29"/>
      <c r="B175" s="29"/>
      <c r="C175" s="29"/>
      <c r="D175" s="29"/>
      <c r="E175" s="29"/>
      <c r="F175" s="29"/>
      <c r="G175" s="29"/>
      <c r="H175" s="29"/>
      <c r="I175" s="29"/>
      <c r="J175" s="29"/>
      <c r="K175" s="29">
        <v>25940</v>
      </c>
      <c r="L175" s="29" t="s">
        <v>472</v>
      </c>
      <c r="M175" s="29" t="s">
        <v>260</v>
      </c>
      <c r="N175" s="29"/>
      <c r="O175" s="29"/>
      <c r="P175" s="29"/>
      <c r="Q175" s="29"/>
      <c r="R175" s="29"/>
      <c r="S175" s="29"/>
      <c r="T175" s="29"/>
      <c r="U175" s="29"/>
    </row>
    <row r="176" spans="1:21" x14ac:dyDescent="0.45">
      <c r="A176" s="29"/>
      <c r="B176" s="29"/>
      <c r="C176" s="29"/>
      <c r="D176" s="29"/>
      <c r="E176" s="29"/>
      <c r="F176" s="29"/>
      <c r="G176" s="29"/>
      <c r="H176" s="29"/>
      <c r="I176" s="29"/>
      <c r="J176" s="29"/>
      <c r="K176" s="29">
        <v>25990</v>
      </c>
      <c r="L176" s="29" t="s">
        <v>473</v>
      </c>
      <c r="M176" s="29" t="s">
        <v>261</v>
      </c>
      <c r="N176" s="29"/>
      <c r="O176" s="29"/>
      <c r="P176" s="29"/>
      <c r="Q176" s="29"/>
      <c r="R176" s="29"/>
      <c r="S176" s="29"/>
      <c r="T176" s="29"/>
      <c r="U176" s="29"/>
    </row>
    <row r="177" spans="1:21" x14ac:dyDescent="0.45">
      <c r="A177" s="29"/>
      <c r="B177" s="29"/>
      <c r="C177" s="29"/>
      <c r="D177" s="29"/>
      <c r="E177" s="29"/>
      <c r="F177" s="29"/>
      <c r="G177" s="29"/>
      <c r="H177" s="29"/>
      <c r="I177" s="29"/>
      <c r="J177" s="29"/>
      <c r="K177" s="29">
        <v>26110</v>
      </c>
      <c r="L177" s="29" t="s">
        <v>474</v>
      </c>
      <c r="M177" s="29" t="s">
        <v>262</v>
      </c>
      <c r="N177" s="29"/>
      <c r="O177" s="29"/>
      <c r="P177" s="29"/>
      <c r="Q177" s="29"/>
      <c r="R177" s="29"/>
      <c r="S177" s="29"/>
      <c r="T177" s="29"/>
      <c r="U177" s="29"/>
    </row>
    <row r="178" spans="1:21" x14ac:dyDescent="0.45">
      <c r="A178" s="29"/>
      <c r="B178" s="29"/>
      <c r="C178" s="29"/>
      <c r="D178" s="29"/>
      <c r="E178" s="29"/>
      <c r="F178" s="29"/>
      <c r="G178" s="29"/>
      <c r="H178" s="29"/>
      <c r="I178" s="29"/>
      <c r="J178" s="29"/>
      <c r="K178" s="29">
        <v>26120</v>
      </c>
      <c r="L178" s="29" t="s">
        <v>475</v>
      </c>
      <c r="M178" s="29" t="s">
        <v>263</v>
      </c>
      <c r="N178" s="29"/>
      <c r="O178" s="29"/>
      <c r="P178" s="29"/>
      <c r="Q178" s="29"/>
      <c r="R178" s="29"/>
      <c r="S178" s="29"/>
      <c r="T178" s="29"/>
      <c r="U178" s="29"/>
    </row>
    <row r="179" spans="1:21" x14ac:dyDescent="0.45">
      <c r="A179" s="29"/>
      <c r="B179" s="29"/>
      <c r="C179" s="29"/>
      <c r="D179" s="29"/>
      <c r="E179" s="29"/>
      <c r="F179" s="29"/>
      <c r="G179" s="29"/>
      <c r="H179" s="29"/>
      <c r="I179" s="29"/>
      <c r="J179" s="29"/>
      <c r="K179" s="29">
        <v>26200</v>
      </c>
      <c r="L179" s="29" t="s">
        <v>476</v>
      </c>
      <c r="M179" s="29" t="s">
        <v>264</v>
      </c>
      <c r="N179" s="29"/>
      <c r="O179" s="29"/>
      <c r="P179" s="29"/>
      <c r="Q179" s="29"/>
      <c r="R179" s="29"/>
      <c r="S179" s="29"/>
      <c r="T179" s="29"/>
      <c r="U179" s="29"/>
    </row>
    <row r="180" spans="1:21" x14ac:dyDescent="0.45">
      <c r="A180" s="29"/>
      <c r="B180" s="29"/>
      <c r="C180" s="29"/>
      <c r="D180" s="29"/>
      <c r="E180" s="29"/>
      <c r="F180" s="29"/>
      <c r="G180" s="29"/>
      <c r="H180" s="29"/>
      <c r="I180" s="29"/>
      <c r="J180" s="29"/>
      <c r="K180" s="29">
        <v>26301</v>
      </c>
      <c r="L180" s="29" t="s">
        <v>477</v>
      </c>
      <c r="M180" s="29" t="s">
        <v>265</v>
      </c>
      <c r="N180" s="29"/>
      <c r="O180" s="29"/>
      <c r="P180" s="29"/>
      <c r="Q180" s="29"/>
      <c r="R180" s="29"/>
      <c r="S180" s="29"/>
      <c r="T180" s="29"/>
      <c r="U180" s="29"/>
    </row>
    <row r="181" spans="1:21" x14ac:dyDescent="0.45">
      <c r="A181" s="29"/>
      <c r="B181" s="29"/>
      <c r="C181" s="29"/>
      <c r="D181" s="29"/>
      <c r="E181" s="29"/>
      <c r="F181" s="29"/>
      <c r="G181" s="29"/>
      <c r="H181" s="29"/>
      <c r="I181" s="29"/>
      <c r="J181" s="29"/>
      <c r="K181" s="29">
        <v>26309</v>
      </c>
      <c r="L181" s="29" t="s">
        <v>478</v>
      </c>
      <c r="M181" s="29" t="s">
        <v>266</v>
      </c>
      <c r="N181" s="29"/>
      <c r="O181" s="29"/>
      <c r="P181" s="29"/>
      <c r="Q181" s="29"/>
      <c r="R181" s="29"/>
      <c r="S181" s="29"/>
      <c r="T181" s="29"/>
      <c r="U181" s="29"/>
    </row>
    <row r="182" spans="1:21" x14ac:dyDescent="0.45">
      <c r="A182" s="29"/>
      <c r="B182" s="29"/>
      <c r="C182" s="29"/>
      <c r="D182" s="29"/>
      <c r="E182" s="29"/>
      <c r="F182" s="29"/>
      <c r="G182" s="29"/>
      <c r="H182" s="29"/>
      <c r="I182" s="29"/>
      <c r="J182" s="29"/>
      <c r="K182" s="29">
        <v>26400</v>
      </c>
      <c r="L182" s="29" t="s">
        <v>479</v>
      </c>
      <c r="M182" s="29" t="s">
        <v>267</v>
      </c>
      <c r="N182" s="29"/>
      <c r="O182" s="29"/>
      <c r="P182" s="29"/>
      <c r="Q182" s="29"/>
      <c r="R182" s="29"/>
      <c r="S182" s="29"/>
      <c r="T182" s="29"/>
      <c r="U182" s="29"/>
    </row>
    <row r="183" spans="1:21" x14ac:dyDescent="0.45">
      <c r="A183" s="29"/>
      <c r="B183" s="29"/>
      <c r="C183" s="29"/>
      <c r="D183" s="29"/>
      <c r="E183" s="29"/>
      <c r="F183" s="29"/>
      <c r="G183" s="29"/>
      <c r="H183" s="29"/>
      <c r="I183" s="29"/>
      <c r="J183" s="29"/>
      <c r="K183" s="29">
        <v>26511</v>
      </c>
      <c r="L183" s="29" t="s">
        <v>480</v>
      </c>
      <c r="M183" s="29" t="s">
        <v>268</v>
      </c>
      <c r="N183" s="29"/>
      <c r="O183" s="29"/>
      <c r="P183" s="29"/>
      <c r="Q183" s="29"/>
      <c r="R183" s="29"/>
      <c r="S183" s="29"/>
      <c r="T183" s="29"/>
      <c r="U183" s="29"/>
    </row>
    <row r="184" spans="1:21" x14ac:dyDescent="0.45">
      <c r="A184" s="29"/>
      <c r="B184" s="29"/>
      <c r="C184" s="29"/>
      <c r="D184" s="29"/>
      <c r="E184" s="29"/>
      <c r="F184" s="29"/>
      <c r="G184" s="29"/>
      <c r="H184" s="29"/>
      <c r="I184" s="29"/>
      <c r="J184" s="29"/>
      <c r="K184" s="29">
        <v>26512</v>
      </c>
      <c r="L184" s="29" t="s">
        <v>481</v>
      </c>
      <c r="M184" s="29" t="s">
        <v>269</v>
      </c>
      <c r="N184" s="29"/>
      <c r="O184" s="29"/>
      <c r="P184" s="29"/>
      <c r="Q184" s="29"/>
      <c r="R184" s="29"/>
      <c r="S184" s="29"/>
      <c r="T184" s="29"/>
      <c r="U184" s="29"/>
    </row>
    <row r="185" spans="1:21" x14ac:dyDescent="0.45">
      <c r="A185" s="29"/>
      <c r="B185" s="29"/>
      <c r="C185" s="29"/>
      <c r="D185" s="29"/>
      <c r="E185" s="29"/>
      <c r="F185" s="29"/>
      <c r="G185" s="29"/>
      <c r="H185" s="29"/>
      <c r="I185" s="29"/>
      <c r="J185" s="29"/>
      <c r="K185" s="29">
        <v>26513</v>
      </c>
      <c r="L185" s="29" t="s">
        <v>482</v>
      </c>
      <c r="M185" s="29" t="s">
        <v>270</v>
      </c>
      <c r="N185" s="29"/>
      <c r="O185" s="29"/>
      <c r="P185" s="29"/>
      <c r="Q185" s="29"/>
      <c r="R185" s="29"/>
      <c r="S185" s="29"/>
      <c r="T185" s="29"/>
      <c r="U185" s="29"/>
    </row>
    <row r="186" spans="1:21" x14ac:dyDescent="0.45">
      <c r="A186" s="29"/>
      <c r="B186" s="29"/>
      <c r="C186" s="29"/>
      <c r="D186" s="29"/>
      <c r="E186" s="29"/>
      <c r="F186" s="29"/>
      <c r="G186" s="29"/>
      <c r="H186" s="29"/>
      <c r="I186" s="29"/>
      <c r="J186" s="29"/>
      <c r="K186" s="29">
        <v>26514</v>
      </c>
      <c r="L186" s="29" t="s">
        <v>483</v>
      </c>
      <c r="M186" s="29" t="s">
        <v>271</v>
      </c>
      <c r="N186" s="29"/>
      <c r="O186" s="29"/>
      <c r="P186" s="29"/>
      <c r="Q186" s="29"/>
      <c r="R186" s="29"/>
      <c r="S186" s="29"/>
      <c r="T186" s="29"/>
      <c r="U186" s="29"/>
    </row>
    <row r="187" spans="1:21" x14ac:dyDescent="0.45">
      <c r="A187" s="29"/>
      <c r="B187" s="29"/>
      <c r="C187" s="29"/>
      <c r="D187" s="29"/>
      <c r="E187" s="29"/>
      <c r="F187" s="29"/>
      <c r="G187" s="29"/>
      <c r="H187" s="29"/>
      <c r="I187" s="29"/>
      <c r="J187" s="29"/>
      <c r="K187" s="29">
        <v>26520</v>
      </c>
      <c r="L187" s="29" t="s">
        <v>484</v>
      </c>
      <c r="M187" s="29" t="s">
        <v>272</v>
      </c>
      <c r="N187" s="29"/>
      <c r="O187" s="29"/>
      <c r="P187" s="29"/>
      <c r="Q187" s="29"/>
      <c r="R187" s="29"/>
      <c r="S187" s="29"/>
      <c r="T187" s="29"/>
      <c r="U187" s="29"/>
    </row>
    <row r="188" spans="1:21" x14ac:dyDescent="0.45">
      <c r="A188" s="29"/>
      <c r="B188" s="29"/>
      <c r="C188" s="29"/>
      <c r="D188" s="29"/>
      <c r="E188" s="29"/>
      <c r="F188" s="29"/>
      <c r="G188" s="29"/>
      <c r="H188" s="29"/>
      <c r="I188" s="29"/>
      <c r="J188" s="29"/>
      <c r="K188" s="29">
        <v>26600</v>
      </c>
      <c r="L188" s="29" t="s">
        <v>485</v>
      </c>
      <c r="M188" s="29" t="s">
        <v>273</v>
      </c>
      <c r="N188" s="29"/>
      <c r="O188" s="29"/>
      <c r="P188" s="29"/>
      <c r="Q188" s="29"/>
      <c r="R188" s="29"/>
      <c r="S188" s="29"/>
      <c r="T188" s="29"/>
      <c r="U188" s="29"/>
    </row>
    <row r="189" spans="1:21" x14ac:dyDescent="0.45">
      <c r="A189" s="29"/>
      <c r="B189" s="29"/>
      <c r="C189" s="29"/>
      <c r="D189" s="29"/>
      <c r="E189" s="29"/>
      <c r="F189" s="29"/>
      <c r="G189" s="29"/>
      <c r="H189" s="29"/>
      <c r="I189" s="29"/>
      <c r="J189" s="29"/>
      <c r="K189" s="29">
        <v>26701</v>
      </c>
      <c r="L189" s="29" t="s">
        <v>486</v>
      </c>
      <c r="M189" s="29" t="s">
        <v>274</v>
      </c>
      <c r="N189" s="29"/>
      <c r="O189" s="29"/>
      <c r="P189" s="29"/>
      <c r="Q189" s="29"/>
      <c r="R189" s="29"/>
      <c r="S189" s="29"/>
      <c r="T189" s="29"/>
      <c r="U189" s="29"/>
    </row>
    <row r="190" spans="1:21" x14ac:dyDescent="0.45">
      <c r="A190" s="29"/>
      <c r="B190" s="29"/>
      <c r="C190" s="29"/>
      <c r="D190" s="29"/>
      <c r="E190" s="29"/>
      <c r="F190" s="29"/>
      <c r="G190" s="29"/>
      <c r="H190" s="29"/>
      <c r="I190" s="29"/>
      <c r="J190" s="29"/>
      <c r="K190" s="29">
        <v>26702</v>
      </c>
      <c r="L190" s="29" t="s">
        <v>487</v>
      </c>
      <c r="M190" s="29" t="s">
        <v>275</v>
      </c>
      <c r="N190" s="29"/>
      <c r="O190" s="29"/>
      <c r="P190" s="29"/>
      <c r="Q190" s="29"/>
      <c r="R190" s="29"/>
      <c r="S190" s="29"/>
      <c r="T190" s="29"/>
      <c r="U190" s="29"/>
    </row>
    <row r="191" spans="1:21" x14ac:dyDescent="0.45">
      <c r="A191" s="29"/>
      <c r="B191" s="29"/>
      <c r="C191" s="29"/>
      <c r="D191" s="29"/>
      <c r="E191" s="29"/>
      <c r="F191" s="29"/>
      <c r="G191" s="29"/>
      <c r="H191" s="29"/>
      <c r="I191" s="29"/>
      <c r="J191" s="29"/>
      <c r="K191" s="29">
        <v>26800</v>
      </c>
      <c r="L191" s="29" t="s">
        <v>488</v>
      </c>
      <c r="M191" s="29" t="s">
        <v>276</v>
      </c>
      <c r="N191" s="29"/>
      <c r="O191" s="29"/>
      <c r="P191" s="29"/>
      <c r="Q191" s="29"/>
      <c r="R191" s="29"/>
      <c r="S191" s="29"/>
      <c r="T191" s="29"/>
      <c r="U191" s="29"/>
    </row>
    <row r="192" spans="1:21" x14ac:dyDescent="0.45">
      <c r="A192" s="29"/>
      <c r="B192" s="29"/>
      <c r="C192" s="29"/>
      <c r="D192" s="29"/>
      <c r="E192" s="29"/>
      <c r="F192" s="29"/>
      <c r="G192" s="29"/>
      <c r="H192" s="29"/>
      <c r="I192" s="29"/>
      <c r="J192" s="29"/>
      <c r="K192" s="29">
        <v>27110</v>
      </c>
      <c r="L192" s="29" t="s">
        <v>489</v>
      </c>
      <c r="M192" s="29" t="s">
        <v>277</v>
      </c>
      <c r="N192" s="29"/>
      <c r="O192" s="29"/>
      <c r="P192" s="29"/>
      <c r="Q192" s="29"/>
      <c r="R192" s="29"/>
      <c r="S192" s="29"/>
      <c r="T192" s="29"/>
      <c r="U192" s="29"/>
    </row>
    <row r="193" spans="1:21" x14ac:dyDescent="0.45">
      <c r="A193" s="29"/>
      <c r="B193" s="29"/>
      <c r="C193" s="29"/>
      <c r="D193" s="29"/>
      <c r="E193" s="29"/>
      <c r="F193" s="29"/>
      <c r="G193" s="29"/>
      <c r="H193" s="29"/>
      <c r="I193" s="29"/>
      <c r="J193" s="29"/>
      <c r="K193" s="29">
        <v>27120</v>
      </c>
      <c r="L193" s="29" t="s">
        <v>490</v>
      </c>
      <c r="M193" s="29" t="s">
        <v>278</v>
      </c>
      <c r="N193" s="29"/>
      <c r="O193" s="29"/>
      <c r="P193" s="29"/>
      <c r="Q193" s="29"/>
      <c r="R193" s="29"/>
      <c r="S193" s="29"/>
      <c r="T193" s="29"/>
      <c r="U193" s="29"/>
    </row>
    <row r="194" spans="1:21" x14ac:dyDescent="0.45">
      <c r="A194" s="29"/>
      <c r="B194" s="29"/>
      <c r="C194" s="29"/>
      <c r="D194" s="29"/>
      <c r="E194" s="29"/>
      <c r="F194" s="29"/>
      <c r="G194" s="29"/>
      <c r="H194" s="29"/>
      <c r="I194" s="29"/>
      <c r="J194" s="29"/>
      <c r="K194" s="29">
        <v>27200</v>
      </c>
      <c r="L194" s="29" t="s">
        <v>491</v>
      </c>
      <c r="M194" s="29" t="s">
        <v>279</v>
      </c>
      <c r="N194" s="29"/>
      <c r="O194" s="29"/>
      <c r="P194" s="29"/>
      <c r="Q194" s="29"/>
      <c r="R194" s="29"/>
      <c r="S194" s="29"/>
      <c r="T194" s="29"/>
      <c r="U194" s="29"/>
    </row>
    <row r="195" spans="1:21" x14ac:dyDescent="0.45">
      <c r="A195" s="29"/>
      <c r="B195" s="29"/>
      <c r="C195" s="29"/>
      <c r="D195" s="29"/>
      <c r="E195" s="29"/>
      <c r="F195" s="29"/>
      <c r="G195" s="29"/>
      <c r="H195" s="29"/>
      <c r="I195" s="29"/>
      <c r="J195" s="29"/>
      <c r="K195" s="29">
        <v>27310</v>
      </c>
      <c r="L195" s="29" t="s">
        <v>492</v>
      </c>
      <c r="M195" s="29" t="s">
        <v>280</v>
      </c>
      <c r="N195" s="29"/>
      <c r="O195" s="29"/>
      <c r="P195" s="29"/>
      <c r="Q195" s="29"/>
      <c r="R195" s="29"/>
      <c r="S195" s="29"/>
      <c r="T195" s="29"/>
      <c r="U195" s="29"/>
    </row>
    <row r="196" spans="1:21" x14ac:dyDescent="0.45">
      <c r="A196" s="29"/>
      <c r="B196" s="29"/>
      <c r="C196" s="29"/>
      <c r="D196" s="29"/>
      <c r="E196" s="29"/>
      <c r="F196" s="29"/>
      <c r="G196" s="29"/>
      <c r="H196" s="29"/>
      <c r="I196" s="29"/>
      <c r="J196" s="29"/>
      <c r="K196" s="29">
        <v>27320</v>
      </c>
      <c r="L196" s="29" t="s">
        <v>493</v>
      </c>
      <c r="M196" s="29" t="s">
        <v>281</v>
      </c>
      <c r="N196" s="29"/>
      <c r="O196" s="29"/>
      <c r="P196" s="29"/>
      <c r="Q196" s="29"/>
      <c r="R196" s="29"/>
      <c r="S196" s="29"/>
      <c r="T196" s="29"/>
      <c r="U196" s="29"/>
    </row>
    <row r="197" spans="1:21" x14ac:dyDescent="0.45">
      <c r="A197" s="29"/>
      <c r="B197" s="29"/>
      <c r="C197" s="29"/>
      <c r="D197" s="29"/>
      <c r="E197" s="29"/>
      <c r="F197" s="29"/>
      <c r="G197" s="29"/>
      <c r="H197" s="29"/>
      <c r="I197" s="29"/>
      <c r="J197" s="29"/>
      <c r="K197" s="29">
        <v>27330</v>
      </c>
      <c r="L197" s="29" t="s">
        <v>494</v>
      </c>
      <c r="M197" s="29" t="s">
        <v>282</v>
      </c>
      <c r="N197" s="29"/>
      <c r="O197" s="29"/>
      <c r="P197" s="29"/>
      <c r="Q197" s="29"/>
      <c r="R197" s="29"/>
      <c r="S197" s="29"/>
      <c r="T197" s="29"/>
      <c r="U197" s="29"/>
    </row>
    <row r="198" spans="1:21" x14ac:dyDescent="0.45">
      <c r="A198" s="29"/>
      <c r="B198" s="29"/>
      <c r="C198" s="29"/>
      <c r="D198" s="29"/>
      <c r="E198" s="29"/>
      <c r="F198" s="29"/>
      <c r="G198" s="29"/>
      <c r="H198" s="29"/>
      <c r="I198" s="29"/>
      <c r="J198" s="29"/>
      <c r="K198" s="29">
        <v>27400</v>
      </c>
      <c r="L198" s="29" t="s">
        <v>495</v>
      </c>
      <c r="M198" s="29" t="s">
        <v>283</v>
      </c>
      <c r="N198" s="29"/>
      <c r="O198" s="29"/>
      <c r="P198" s="29"/>
      <c r="Q198" s="29"/>
      <c r="R198" s="29"/>
      <c r="S198" s="29"/>
      <c r="T198" s="29"/>
      <c r="U198" s="29"/>
    </row>
    <row r="199" spans="1:21" x14ac:dyDescent="0.45">
      <c r="A199" s="29"/>
      <c r="B199" s="29"/>
      <c r="C199" s="29"/>
      <c r="D199" s="29"/>
      <c r="E199" s="29"/>
      <c r="F199" s="29"/>
      <c r="G199" s="29"/>
      <c r="H199" s="29"/>
      <c r="I199" s="29"/>
      <c r="J199" s="29"/>
      <c r="K199" s="29">
        <v>27510</v>
      </c>
      <c r="L199" s="29" t="s">
        <v>496</v>
      </c>
      <c r="M199" s="29" t="s">
        <v>284</v>
      </c>
      <c r="N199" s="29"/>
      <c r="O199" s="29"/>
      <c r="P199" s="29"/>
      <c r="Q199" s="29"/>
      <c r="R199" s="29"/>
      <c r="S199" s="29"/>
      <c r="T199" s="29"/>
      <c r="U199" s="29"/>
    </row>
    <row r="200" spans="1:21" x14ac:dyDescent="0.45">
      <c r="A200" s="29"/>
      <c r="B200" s="29"/>
      <c r="C200" s="29"/>
      <c r="D200" s="29"/>
      <c r="E200" s="29"/>
      <c r="F200" s="29"/>
      <c r="G200" s="29"/>
      <c r="H200" s="29"/>
      <c r="I200" s="29"/>
      <c r="J200" s="29"/>
      <c r="K200" s="29">
        <v>27520</v>
      </c>
      <c r="L200" s="29" t="s">
        <v>497</v>
      </c>
      <c r="M200" s="29" t="s">
        <v>285</v>
      </c>
      <c r="N200" s="29"/>
      <c r="O200" s="29"/>
      <c r="P200" s="29"/>
      <c r="Q200" s="29"/>
      <c r="R200" s="29"/>
      <c r="S200" s="29"/>
      <c r="T200" s="29"/>
      <c r="U200" s="29"/>
    </row>
    <row r="201" spans="1:21" x14ac:dyDescent="0.45">
      <c r="A201" s="29"/>
      <c r="B201" s="29"/>
      <c r="C201" s="29"/>
      <c r="D201" s="29"/>
      <c r="E201" s="29"/>
      <c r="F201" s="29"/>
      <c r="G201" s="29"/>
      <c r="H201" s="29"/>
      <c r="I201" s="29"/>
      <c r="J201" s="29"/>
      <c r="K201" s="29">
        <v>27900</v>
      </c>
      <c r="L201" s="29" t="s">
        <v>498</v>
      </c>
      <c r="M201" s="29" t="s">
        <v>286</v>
      </c>
      <c r="N201" s="29"/>
      <c r="O201" s="29"/>
      <c r="P201" s="29"/>
      <c r="Q201" s="29"/>
      <c r="R201" s="29"/>
      <c r="S201" s="29"/>
      <c r="T201" s="29"/>
      <c r="U201" s="29"/>
    </row>
    <row r="202" spans="1:21" x14ac:dyDescent="0.45">
      <c r="A202" s="29"/>
      <c r="B202" s="29"/>
      <c r="C202" s="29"/>
      <c r="D202" s="29"/>
      <c r="E202" s="29"/>
      <c r="F202" s="29"/>
      <c r="G202" s="29"/>
      <c r="H202" s="29"/>
      <c r="I202" s="29"/>
      <c r="J202" s="29"/>
      <c r="K202" s="29">
        <v>28110</v>
      </c>
      <c r="L202" s="29" t="s">
        <v>499</v>
      </c>
      <c r="M202" s="29" t="s">
        <v>287</v>
      </c>
      <c r="N202" s="29"/>
      <c r="O202" s="29"/>
      <c r="P202" s="29"/>
      <c r="Q202" s="29"/>
      <c r="R202" s="29"/>
      <c r="S202" s="29"/>
      <c r="T202" s="29"/>
      <c r="U202" s="29"/>
    </row>
    <row r="203" spans="1:21" x14ac:dyDescent="0.45">
      <c r="A203" s="29"/>
      <c r="B203" s="29"/>
      <c r="C203" s="29"/>
      <c r="D203" s="29"/>
      <c r="E203" s="29"/>
      <c r="F203" s="29"/>
      <c r="G203" s="29"/>
      <c r="H203" s="29"/>
      <c r="I203" s="29"/>
      <c r="J203" s="29"/>
      <c r="K203" s="29">
        <v>28120</v>
      </c>
      <c r="L203" s="29" t="s">
        <v>500</v>
      </c>
      <c r="M203" s="29" t="s">
        <v>288</v>
      </c>
      <c r="N203" s="29"/>
      <c r="O203" s="29"/>
      <c r="P203" s="29"/>
      <c r="Q203" s="29"/>
      <c r="R203" s="29"/>
      <c r="S203" s="29"/>
      <c r="T203" s="29"/>
      <c r="U203" s="29"/>
    </row>
    <row r="204" spans="1:21" x14ac:dyDescent="0.45">
      <c r="A204" s="29"/>
      <c r="B204" s="29"/>
      <c r="C204" s="29"/>
      <c r="D204" s="29"/>
      <c r="E204" s="29"/>
      <c r="F204" s="29"/>
      <c r="G204" s="29"/>
      <c r="H204" s="29"/>
      <c r="I204" s="29"/>
      <c r="J204" s="29"/>
      <c r="K204" s="29">
        <v>28131</v>
      </c>
      <c r="L204" s="29" t="s">
        <v>501</v>
      </c>
      <c r="M204" s="29" t="s">
        <v>289</v>
      </c>
      <c r="N204" s="29"/>
      <c r="O204" s="29"/>
      <c r="P204" s="29"/>
      <c r="Q204" s="29"/>
      <c r="R204" s="29"/>
      <c r="S204" s="29"/>
      <c r="T204" s="29"/>
      <c r="U204" s="29"/>
    </row>
    <row r="205" spans="1:21" x14ac:dyDescent="0.45">
      <c r="A205" s="29"/>
      <c r="B205" s="29"/>
      <c r="C205" s="29"/>
      <c r="D205" s="29"/>
      <c r="E205" s="29"/>
      <c r="F205" s="29"/>
      <c r="G205" s="29"/>
      <c r="H205" s="29"/>
      <c r="I205" s="29"/>
      <c r="J205" s="29"/>
      <c r="K205" s="29">
        <v>28132</v>
      </c>
      <c r="L205" s="29" t="s">
        <v>502</v>
      </c>
      <c r="M205" s="29" t="s">
        <v>290</v>
      </c>
      <c r="N205" s="29"/>
      <c r="O205" s="29"/>
      <c r="P205" s="29"/>
      <c r="Q205" s="29"/>
      <c r="R205" s="29"/>
      <c r="S205" s="29"/>
      <c r="T205" s="29"/>
      <c r="U205" s="29"/>
    </row>
    <row r="206" spans="1:21" x14ac:dyDescent="0.45">
      <c r="A206" s="29"/>
      <c r="B206" s="29"/>
      <c r="C206" s="29"/>
      <c r="D206" s="29"/>
      <c r="E206" s="29"/>
      <c r="F206" s="29"/>
      <c r="G206" s="29"/>
      <c r="H206" s="29"/>
      <c r="I206" s="29"/>
      <c r="J206" s="29"/>
      <c r="K206" s="29">
        <v>28140</v>
      </c>
      <c r="L206" s="29" t="s">
        <v>503</v>
      </c>
      <c r="M206" s="29" t="s">
        <v>291</v>
      </c>
      <c r="N206" s="29"/>
      <c r="O206" s="29"/>
      <c r="P206" s="29"/>
      <c r="Q206" s="29"/>
      <c r="R206" s="29"/>
      <c r="S206" s="29"/>
      <c r="T206" s="29"/>
      <c r="U206" s="29"/>
    </row>
    <row r="207" spans="1:21" x14ac:dyDescent="0.45">
      <c r="A207" s="29"/>
      <c r="B207" s="29"/>
      <c r="C207" s="29"/>
      <c r="D207" s="29"/>
      <c r="E207" s="29"/>
      <c r="F207" s="29"/>
      <c r="G207" s="29"/>
      <c r="H207" s="29"/>
      <c r="I207" s="29"/>
      <c r="J207" s="29"/>
      <c r="K207" s="29">
        <v>28150</v>
      </c>
      <c r="L207" s="29" t="s">
        <v>504</v>
      </c>
      <c r="M207" s="29" t="s">
        <v>292</v>
      </c>
      <c r="N207" s="29"/>
      <c r="O207" s="29"/>
      <c r="P207" s="29"/>
      <c r="Q207" s="29"/>
      <c r="R207" s="29"/>
      <c r="S207" s="29"/>
      <c r="T207" s="29"/>
      <c r="U207" s="29"/>
    </row>
    <row r="208" spans="1:21" x14ac:dyDescent="0.45">
      <c r="A208" s="29"/>
      <c r="B208" s="29"/>
      <c r="C208" s="29"/>
      <c r="D208" s="29"/>
      <c r="E208" s="29"/>
      <c r="F208" s="29"/>
      <c r="G208" s="29"/>
      <c r="H208" s="29"/>
      <c r="I208" s="29"/>
      <c r="J208" s="29"/>
      <c r="K208" s="29">
        <v>28210</v>
      </c>
      <c r="L208" s="29" t="s">
        <v>505</v>
      </c>
      <c r="M208" s="29" t="s">
        <v>293</v>
      </c>
      <c r="N208" s="29"/>
      <c r="O208" s="29"/>
      <c r="P208" s="29"/>
      <c r="Q208" s="29"/>
      <c r="R208" s="29"/>
      <c r="S208" s="29"/>
      <c r="T208" s="29"/>
      <c r="U208" s="29"/>
    </row>
    <row r="209" spans="1:21" x14ac:dyDescent="0.45">
      <c r="A209" s="29"/>
      <c r="B209" s="29"/>
      <c r="C209" s="29"/>
      <c r="D209" s="29"/>
      <c r="E209" s="29"/>
      <c r="F209" s="29"/>
      <c r="G209" s="29"/>
      <c r="H209" s="29"/>
      <c r="I209" s="29"/>
      <c r="J209" s="29"/>
      <c r="K209" s="29">
        <v>28220</v>
      </c>
      <c r="L209" s="29" t="s">
        <v>506</v>
      </c>
      <c r="M209" s="29" t="s">
        <v>294</v>
      </c>
      <c r="N209" s="29"/>
      <c r="O209" s="29"/>
      <c r="P209" s="29"/>
      <c r="Q209" s="29"/>
      <c r="R209" s="29"/>
      <c r="S209" s="29"/>
      <c r="T209" s="29"/>
      <c r="U209" s="29"/>
    </row>
    <row r="210" spans="1:21" x14ac:dyDescent="0.45">
      <c r="A210" s="29"/>
      <c r="B210" s="29"/>
      <c r="C210" s="29"/>
      <c r="D210" s="29"/>
      <c r="E210" s="29"/>
      <c r="F210" s="29"/>
      <c r="G210" s="29"/>
      <c r="H210" s="29"/>
      <c r="I210" s="29"/>
      <c r="J210" s="29"/>
      <c r="K210" s="29">
        <v>28230</v>
      </c>
      <c r="L210" s="29" t="s">
        <v>507</v>
      </c>
      <c r="M210" s="29" t="s">
        <v>295</v>
      </c>
      <c r="N210" s="29"/>
      <c r="O210" s="29"/>
      <c r="P210" s="29"/>
      <c r="Q210" s="29"/>
      <c r="R210" s="29"/>
      <c r="S210" s="29"/>
      <c r="T210" s="29"/>
      <c r="U210" s="29"/>
    </row>
    <row r="211" spans="1:21" x14ac:dyDescent="0.45">
      <c r="A211" s="29"/>
      <c r="B211" s="29"/>
      <c r="C211" s="29"/>
      <c r="D211" s="29"/>
      <c r="E211" s="29"/>
      <c r="F211" s="29"/>
      <c r="G211" s="29"/>
      <c r="H211" s="29"/>
      <c r="I211" s="29"/>
      <c r="J211" s="29"/>
      <c r="K211" s="29">
        <v>28240</v>
      </c>
      <c r="L211" s="29" t="s">
        <v>508</v>
      </c>
      <c r="M211" s="29" t="s">
        <v>296</v>
      </c>
      <c r="N211" s="29"/>
      <c r="O211" s="29"/>
      <c r="P211" s="29"/>
      <c r="Q211" s="29"/>
      <c r="R211" s="29"/>
      <c r="S211" s="29"/>
      <c r="T211" s="29"/>
      <c r="U211" s="29"/>
    </row>
    <row r="212" spans="1:21" x14ac:dyDescent="0.45">
      <c r="A212" s="29"/>
      <c r="B212" s="29"/>
      <c r="C212" s="29"/>
      <c r="D212" s="29"/>
      <c r="E212" s="29"/>
      <c r="F212" s="29"/>
      <c r="G212" s="29"/>
      <c r="H212" s="29"/>
      <c r="I212" s="29"/>
      <c r="J212" s="29"/>
      <c r="K212" s="29">
        <v>28250</v>
      </c>
      <c r="L212" s="29" t="s">
        <v>509</v>
      </c>
      <c r="M212" s="29" t="s">
        <v>297</v>
      </c>
      <c r="N212" s="29"/>
      <c r="O212" s="29"/>
      <c r="P212" s="29"/>
      <c r="Q212" s="29"/>
      <c r="R212" s="29"/>
      <c r="S212" s="29"/>
      <c r="T212" s="29"/>
      <c r="U212" s="29"/>
    </row>
    <row r="213" spans="1:21" x14ac:dyDescent="0.45">
      <c r="A213" s="29"/>
      <c r="B213" s="29"/>
      <c r="C213" s="29"/>
      <c r="D213" s="29"/>
      <c r="E213" s="29"/>
      <c r="F213" s="29"/>
      <c r="G213" s="29"/>
      <c r="H213" s="29"/>
      <c r="I213" s="29"/>
      <c r="J213" s="29"/>
      <c r="K213" s="29">
        <v>28290</v>
      </c>
      <c r="L213" s="29" t="s">
        <v>510</v>
      </c>
      <c r="M213" s="29" t="s">
        <v>298</v>
      </c>
      <c r="N213" s="29"/>
      <c r="O213" s="29"/>
      <c r="P213" s="29"/>
      <c r="Q213" s="29"/>
      <c r="R213" s="29"/>
      <c r="S213" s="29"/>
      <c r="T213" s="29"/>
      <c r="U213" s="29"/>
    </row>
    <row r="214" spans="1:21" x14ac:dyDescent="0.45">
      <c r="A214" s="29"/>
      <c r="B214" s="29"/>
      <c r="C214" s="29"/>
      <c r="D214" s="29"/>
      <c r="E214" s="29"/>
      <c r="F214" s="29"/>
      <c r="G214" s="29"/>
      <c r="H214" s="29"/>
      <c r="I214" s="29"/>
      <c r="J214" s="29"/>
      <c r="K214" s="29">
        <v>28301</v>
      </c>
      <c r="L214" s="29" t="s">
        <v>511</v>
      </c>
      <c r="M214" s="29" t="s">
        <v>299</v>
      </c>
      <c r="N214" s="29"/>
      <c r="O214" s="29"/>
      <c r="P214" s="29"/>
      <c r="Q214" s="29"/>
      <c r="R214" s="29"/>
      <c r="S214" s="29"/>
      <c r="T214" s="29"/>
      <c r="U214" s="29"/>
    </row>
    <row r="215" spans="1:21" x14ac:dyDescent="0.45">
      <c r="A215" s="29"/>
      <c r="B215" s="29"/>
      <c r="C215" s="29"/>
      <c r="D215" s="29"/>
      <c r="E215" s="29"/>
      <c r="F215" s="29"/>
      <c r="G215" s="29"/>
      <c r="H215" s="29"/>
      <c r="I215" s="29"/>
      <c r="J215" s="29"/>
      <c r="K215" s="29">
        <v>28302</v>
      </c>
      <c r="L215" s="29" t="s">
        <v>512</v>
      </c>
      <c r="M215" s="29" t="s">
        <v>300</v>
      </c>
      <c r="N215" s="29"/>
      <c r="O215" s="29"/>
      <c r="P215" s="29"/>
      <c r="Q215" s="29"/>
      <c r="R215" s="29"/>
      <c r="S215" s="29"/>
      <c r="T215" s="29"/>
      <c r="U215" s="29"/>
    </row>
    <row r="216" spans="1:21" x14ac:dyDescent="0.45">
      <c r="A216" s="29"/>
      <c r="B216" s="29"/>
      <c r="C216" s="29"/>
      <c r="D216" s="29"/>
      <c r="E216" s="29"/>
      <c r="F216" s="29"/>
      <c r="G216" s="29"/>
      <c r="H216" s="29"/>
      <c r="I216" s="29"/>
      <c r="J216" s="29"/>
      <c r="K216" s="29">
        <v>28410</v>
      </c>
      <c r="L216" s="29" t="s">
        <v>513</v>
      </c>
      <c r="M216" s="29" t="s">
        <v>301</v>
      </c>
      <c r="N216" s="29"/>
      <c r="O216" s="29"/>
      <c r="P216" s="29"/>
      <c r="Q216" s="29"/>
      <c r="R216" s="29"/>
      <c r="S216" s="29"/>
      <c r="T216" s="29"/>
      <c r="U216" s="29"/>
    </row>
    <row r="217" spans="1:21" x14ac:dyDescent="0.45">
      <c r="A217" s="29"/>
      <c r="B217" s="29"/>
      <c r="C217" s="29"/>
      <c r="D217" s="29"/>
      <c r="E217" s="29"/>
      <c r="F217" s="29"/>
      <c r="G217" s="29"/>
      <c r="H217" s="29"/>
      <c r="I217" s="29"/>
      <c r="J217" s="29"/>
      <c r="K217" s="29">
        <v>28490</v>
      </c>
      <c r="L217" s="29" t="s">
        <v>514</v>
      </c>
      <c r="M217" s="29" t="s">
        <v>302</v>
      </c>
      <c r="N217" s="29"/>
      <c r="O217" s="29"/>
      <c r="P217" s="29"/>
      <c r="Q217" s="29"/>
      <c r="R217" s="29"/>
      <c r="S217" s="29"/>
      <c r="T217" s="29"/>
      <c r="U217" s="29"/>
    </row>
    <row r="218" spans="1:21" x14ac:dyDescent="0.45">
      <c r="A218" s="29"/>
      <c r="B218" s="29"/>
      <c r="C218" s="29"/>
      <c r="D218" s="29"/>
      <c r="E218" s="29"/>
      <c r="F218" s="29"/>
      <c r="G218" s="29"/>
      <c r="H218" s="29"/>
      <c r="I218" s="29"/>
      <c r="J218" s="29"/>
      <c r="K218" s="29">
        <v>28910</v>
      </c>
      <c r="L218" s="29" t="s">
        <v>515</v>
      </c>
      <c r="M218" s="29" t="s">
        <v>303</v>
      </c>
      <c r="N218" s="29"/>
      <c r="O218" s="29"/>
      <c r="P218" s="29"/>
      <c r="Q218" s="29"/>
      <c r="R218" s="29"/>
      <c r="S218" s="29"/>
      <c r="T218" s="29"/>
      <c r="U218" s="29"/>
    </row>
    <row r="219" spans="1:21" x14ac:dyDescent="0.45">
      <c r="A219" s="29"/>
      <c r="B219" s="29"/>
      <c r="C219" s="29"/>
      <c r="D219" s="29"/>
      <c r="E219" s="29"/>
      <c r="F219" s="29"/>
      <c r="G219" s="29"/>
      <c r="H219" s="29"/>
      <c r="I219" s="29"/>
      <c r="J219" s="29"/>
      <c r="K219" s="29">
        <v>28921</v>
      </c>
      <c r="L219" s="29" t="s">
        <v>516</v>
      </c>
      <c r="M219" s="29" t="s">
        <v>304</v>
      </c>
      <c r="N219" s="29"/>
      <c r="O219" s="29"/>
      <c r="P219" s="29"/>
      <c r="Q219" s="29"/>
      <c r="R219" s="29"/>
      <c r="S219" s="29"/>
      <c r="T219" s="29"/>
      <c r="U219" s="29"/>
    </row>
    <row r="220" spans="1:21" x14ac:dyDescent="0.45">
      <c r="A220" s="29"/>
      <c r="B220" s="29"/>
      <c r="C220" s="29"/>
      <c r="D220" s="29"/>
      <c r="E220" s="29"/>
      <c r="F220" s="29"/>
      <c r="G220" s="29"/>
      <c r="H220" s="29"/>
      <c r="I220" s="29"/>
      <c r="J220" s="29"/>
      <c r="K220" s="29">
        <v>28922</v>
      </c>
      <c r="L220" s="29" t="s">
        <v>517</v>
      </c>
      <c r="M220" s="29" t="s">
        <v>305</v>
      </c>
      <c r="N220" s="29"/>
      <c r="O220" s="29"/>
      <c r="P220" s="29"/>
      <c r="Q220" s="29"/>
      <c r="R220" s="29"/>
      <c r="S220" s="29"/>
      <c r="T220" s="29"/>
      <c r="U220" s="29"/>
    </row>
    <row r="221" spans="1:21" x14ac:dyDescent="0.45">
      <c r="A221" s="29"/>
      <c r="B221" s="29"/>
      <c r="C221" s="29"/>
      <c r="D221" s="29"/>
      <c r="E221" s="29"/>
      <c r="F221" s="29"/>
      <c r="G221" s="29"/>
      <c r="H221" s="29"/>
      <c r="I221" s="29"/>
      <c r="J221" s="29"/>
      <c r="K221" s="29">
        <v>28923</v>
      </c>
      <c r="L221" s="29" t="s">
        <v>518</v>
      </c>
      <c r="M221" s="29" t="s">
        <v>306</v>
      </c>
      <c r="N221" s="29"/>
      <c r="O221" s="29"/>
      <c r="P221" s="29"/>
      <c r="Q221" s="29"/>
      <c r="R221" s="29"/>
      <c r="S221" s="29"/>
      <c r="T221" s="29"/>
      <c r="U221" s="29"/>
    </row>
    <row r="222" spans="1:21" x14ac:dyDescent="0.45">
      <c r="A222" s="29"/>
      <c r="B222" s="29"/>
      <c r="C222" s="29"/>
      <c r="D222" s="29"/>
      <c r="E222" s="29"/>
      <c r="F222" s="29"/>
      <c r="G222" s="29"/>
      <c r="H222" s="29"/>
      <c r="I222" s="29"/>
      <c r="J222" s="29"/>
      <c r="K222" s="29">
        <v>28930</v>
      </c>
      <c r="L222" s="29" t="s">
        <v>519</v>
      </c>
      <c r="M222" s="29" t="s">
        <v>307</v>
      </c>
      <c r="N222" s="29"/>
      <c r="O222" s="29"/>
      <c r="P222" s="29"/>
      <c r="Q222" s="29"/>
      <c r="R222" s="29"/>
      <c r="S222" s="29"/>
      <c r="T222" s="29"/>
      <c r="U222" s="29"/>
    </row>
    <row r="223" spans="1:21" x14ac:dyDescent="0.45">
      <c r="A223" s="29"/>
      <c r="B223" s="29"/>
      <c r="C223" s="29"/>
      <c r="D223" s="29"/>
      <c r="E223" s="29"/>
      <c r="F223" s="29"/>
      <c r="G223" s="29"/>
      <c r="H223" s="29"/>
      <c r="I223" s="29"/>
      <c r="J223" s="29"/>
      <c r="K223" s="29">
        <v>28940</v>
      </c>
      <c r="L223" s="29" t="s">
        <v>520</v>
      </c>
      <c r="M223" s="29" t="s">
        <v>308</v>
      </c>
      <c r="N223" s="29"/>
      <c r="O223" s="29"/>
      <c r="P223" s="29"/>
      <c r="Q223" s="29"/>
      <c r="R223" s="29"/>
      <c r="S223" s="29"/>
      <c r="T223" s="29"/>
      <c r="U223" s="29"/>
    </row>
    <row r="224" spans="1:21" x14ac:dyDescent="0.45">
      <c r="A224" s="29"/>
      <c r="B224" s="29"/>
      <c r="C224" s="29"/>
      <c r="D224" s="29"/>
      <c r="E224" s="29"/>
      <c r="F224" s="29"/>
      <c r="G224" s="29"/>
      <c r="H224" s="29"/>
      <c r="I224" s="29"/>
      <c r="J224" s="29"/>
      <c r="K224" s="29">
        <v>28950</v>
      </c>
      <c r="L224" s="29" t="s">
        <v>521</v>
      </c>
      <c r="M224" s="29" t="s">
        <v>309</v>
      </c>
      <c r="N224" s="29"/>
      <c r="O224" s="29"/>
      <c r="P224" s="29"/>
      <c r="Q224" s="29"/>
      <c r="R224" s="29"/>
      <c r="S224" s="29"/>
      <c r="T224" s="29"/>
      <c r="U224" s="29"/>
    </row>
    <row r="225" spans="1:21" x14ac:dyDescent="0.45">
      <c r="A225" s="29"/>
      <c r="B225" s="29"/>
      <c r="C225" s="29"/>
      <c r="D225" s="29"/>
      <c r="E225" s="29"/>
      <c r="F225" s="29"/>
      <c r="G225" s="29"/>
      <c r="H225" s="29"/>
      <c r="I225" s="29"/>
      <c r="J225" s="29"/>
      <c r="K225" s="29">
        <v>28960</v>
      </c>
      <c r="L225" s="29" t="s">
        <v>522</v>
      </c>
      <c r="M225" s="29" t="s">
        <v>310</v>
      </c>
      <c r="N225" s="29"/>
      <c r="O225" s="29"/>
      <c r="P225" s="29"/>
      <c r="Q225" s="29"/>
      <c r="R225" s="29"/>
      <c r="S225" s="29"/>
      <c r="T225" s="29"/>
      <c r="U225" s="29"/>
    </row>
    <row r="226" spans="1:21" x14ac:dyDescent="0.45">
      <c r="A226" s="29"/>
      <c r="B226" s="29"/>
      <c r="C226" s="29"/>
      <c r="D226" s="29"/>
      <c r="E226" s="29"/>
      <c r="F226" s="29"/>
      <c r="G226" s="29"/>
      <c r="H226" s="29"/>
      <c r="I226" s="29"/>
      <c r="J226" s="29"/>
      <c r="K226" s="29">
        <v>28990</v>
      </c>
      <c r="L226" s="29" t="s">
        <v>523</v>
      </c>
      <c r="M226" s="29" t="s">
        <v>311</v>
      </c>
      <c r="N226" s="29"/>
      <c r="O226" s="29"/>
      <c r="P226" s="29"/>
      <c r="Q226" s="29"/>
      <c r="R226" s="29"/>
      <c r="S226" s="29"/>
      <c r="T226" s="29"/>
      <c r="U226" s="29"/>
    </row>
    <row r="227" spans="1:21" x14ac:dyDescent="0.45">
      <c r="A227" s="29"/>
      <c r="B227" s="29"/>
      <c r="C227" s="29"/>
      <c r="D227" s="29"/>
      <c r="E227" s="29"/>
      <c r="F227" s="29"/>
      <c r="G227" s="29"/>
      <c r="H227" s="29"/>
      <c r="I227" s="29"/>
      <c r="J227" s="29"/>
      <c r="K227" s="29">
        <v>29100</v>
      </c>
      <c r="L227" s="29" t="s">
        <v>524</v>
      </c>
      <c r="M227" s="29" t="s">
        <v>312</v>
      </c>
      <c r="N227" s="29"/>
      <c r="O227" s="29"/>
      <c r="P227" s="29"/>
      <c r="Q227" s="29"/>
      <c r="R227" s="29"/>
      <c r="S227" s="29"/>
      <c r="T227" s="29"/>
      <c r="U227" s="29"/>
    </row>
    <row r="228" spans="1:21" x14ac:dyDescent="0.45">
      <c r="A228" s="29"/>
      <c r="B228" s="29"/>
      <c r="C228" s="29"/>
      <c r="D228" s="29"/>
      <c r="E228" s="29"/>
      <c r="F228" s="29"/>
      <c r="G228" s="29"/>
      <c r="H228" s="29"/>
      <c r="I228" s="29"/>
      <c r="J228" s="29"/>
      <c r="K228" s="29">
        <v>29201</v>
      </c>
      <c r="L228" s="29" t="s">
        <v>525</v>
      </c>
      <c r="M228" s="29" t="s">
        <v>313</v>
      </c>
      <c r="N228" s="29"/>
      <c r="O228" s="29"/>
      <c r="P228" s="29"/>
      <c r="Q228" s="29"/>
      <c r="R228" s="29"/>
      <c r="S228" s="29"/>
      <c r="T228" s="29"/>
      <c r="U228" s="29"/>
    </row>
    <row r="229" spans="1:21" x14ac:dyDescent="0.45">
      <c r="A229" s="29"/>
      <c r="B229" s="29"/>
      <c r="C229" s="29"/>
      <c r="D229" s="29"/>
      <c r="E229" s="29"/>
      <c r="F229" s="29"/>
      <c r="G229" s="29"/>
      <c r="H229" s="29"/>
      <c r="I229" s="29"/>
      <c r="J229" s="29"/>
      <c r="K229" s="29">
        <v>29202</v>
      </c>
      <c r="L229" s="29" t="s">
        <v>526</v>
      </c>
      <c r="M229" s="29" t="s">
        <v>314</v>
      </c>
      <c r="N229" s="29"/>
      <c r="O229" s="29"/>
      <c r="P229" s="29"/>
      <c r="Q229" s="29"/>
      <c r="R229" s="29"/>
      <c r="S229" s="29"/>
      <c r="T229" s="29"/>
      <c r="U229" s="29"/>
    </row>
    <row r="230" spans="1:21" x14ac:dyDescent="0.45">
      <c r="A230" s="29"/>
      <c r="B230" s="29"/>
      <c r="C230" s="29"/>
      <c r="D230" s="29"/>
      <c r="E230" s="29"/>
      <c r="F230" s="29"/>
      <c r="G230" s="29"/>
      <c r="H230" s="29"/>
      <c r="I230" s="29"/>
      <c r="J230" s="29"/>
      <c r="K230" s="29">
        <v>29203</v>
      </c>
      <c r="L230" s="29" t="s">
        <v>527</v>
      </c>
      <c r="M230" s="29" t="s">
        <v>315</v>
      </c>
      <c r="N230" s="29"/>
      <c r="O230" s="29"/>
      <c r="P230" s="29"/>
      <c r="Q230" s="29"/>
      <c r="R230" s="29"/>
      <c r="S230" s="29"/>
      <c r="T230" s="29"/>
      <c r="U230" s="29"/>
    </row>
    <row r="231" spans="1:21" x14ac:dyDescent="0.45">
      <c r="A231" s="29"/>
      <c r="B231" s="29"/>
      <c r="C231" s="29"/>
      <c r="D231" s="29"/>
      <c r="E231" s="29"/>
      <c r="F231" s="29"/>
      <c r="G231" s="29"/>
      <c r="H231" s="29"/>
      <c r="I231" s="29"/>
      <c r="J231" s="29"/>
      <c r="K231" s="29">
        <v>29310</v>
      </c>
      <c r="L231" s="29" t="s">
        <v>528</v>
      </c>
      <c r="M231" s="29" t="s">
        <v>316</v>
      </c>
      <c r="N231" s="29"/>
      <c r="O231" s="29"/>
      <c r="P231" s="29"/>
      <c r="Q231" s="29"/>
      <c r="R231" s="29"/>
      <c r="S231" s="29"/>
      <c r="T231" s="29"/>
      <c r="U231" s="29"/>
    </row>
    <row r="232" spans="1:21" x14ac:dyDescent="0.45">
      <c r="A232" s="29"/>
      <c r="B232" s="29"/>
      <c r="C232" s="29"/>
      <c r="D232" s="29"/>
      <c r="E232" s="29"/>
      <c r="F232" s="29"/>
      <c r="G232" s="29"/>
      <c r="H232" s="29"/>
      <c r="I232" s="29"/>
      <c r="J232" s="29"/>
      <c r="K232" s="29">
        <v>29320</v>
      </c>
      <c r="L232" s="29" t="s">
        <v>529</v>
      </c>
      <c r="M232" s="29" t="s">
        <v>317</v>
      </c>
      <c r="N232" s="29"/>
      <c r="O232" s="29"/>
      <c r="P232" s="29"/>
      <c r="Q232" s="29"/>
      <c r="R232" s="29"/>
      <c r="S232" s="29"/>
      <c r="T232" s="29"/>
      <c r="U232" s="29"/>
    </row>
    <row r="233" spans="1:21" x14ac:dyDescent="0.45">
      <c r="A233" s="29"/>
      <c r="B233" s="29"/>
      <c r="C233" s="29"/>
      <c r="D233" s="29"/>
      <c r="E233" s="29"/>
      <c r="F233" s="29"/>
      <c r="G233" s="29"/>
      <c r="H233" s="29"/>
      <c r="I233" s="29"/>
      <c r="J233" s="29"/>
      <c r="K233" s="29">
        <v>30110</v>
      </c>
      <c r="L233" s="29" t="s">
        <v>318</v>
      </c>
      <c r="M233" s="29" t="s">
        <v>318</v>
      </c>
      <c r="N233" s="29"/>
      <c r="O233" s="29"/>
      <c r="P233" s="29"/>
      <c r="Q233" s="29"/>
      <c r="R233" s="29"/>
      <c r="S233" s="29"/>
      <c r="T233" s="29"/>
      <c r="U233" s="29"/>
    </row>
    <row r="234" spans="1:21" x14ac:dyDescent="0.45">
      <c r="A234" s="29"/>
      <c r="B234" s="29"/>
      <c r="C234" s="29"/>
      <c r="D234" s="29"/>
      <c r="E234" s="29"/>
      <c r="F234" s="29"/>
      <c r="G234" s="29"/>
      <c r="H234" s="29"/>
      <c r="I234" s="29"/>
      <c r="J234" s="29"/>
      <c r="K234" s="29">
        <v>30120</v>
      </c>
      <c r="L234" s="29" t="s">
        <v>319</v>
      </c>
      <c r="M234" s="29" t="s">
        <v>319</v>
      </c>
      <c r="N234" s="29"/>
      <c r="O234" s="29"/>
      <c r="P234" s="29"/>
      <c r="Q234" s="29"/>
      <c r="R234" s="29"/>
      <c r="S234" s="29"/>
      <c r="T234" s="29"/>
      <c r="U234" s="29"/>
    </row>
    <row r="235" spans="1:21" x14ac:dyDescent="0.45">
      <c r="A235" s="29"/>
      <c r="B235" s="29"/>
      <c r="C235" s="29"/>
      <c r="D235" s="29"/>
      <c r="E235" s="29"/>
      <c r="F235" s="29"/>
      <c r="G235" s="29"/>
      <c r="H235" s="29"/>
      <c r="I235" s="29"/>
      <c r="J235" s="29"/>
      <c r="K235" s="29">
        <v>30200</v>
      </c>
      <c r="L235" s="29" t="s">
        <v>530</v>
      </c>
      <c r="M235" s="29" t="s">
        <v>320</v>
      </c>
      <c r="N235" s="29"/>
      <c r="O235" s="29"/>
      <c r="P235" s="29"/>
      <c r="Q235" s="29"/>
      <c r="R235" s="29"/>
      <c r="S235" s="29"/>
      <c r="T235" s="29"/>
      <c r="U235" s="29"/>
    </row>
    <row r="236" spans="1:21" x14ac:dyDescent="0.45">
      <c r="A236" s="29"/>
      <c r="B236" s="29"/>
      <c r="C236" s="29"/>
      <c r="D236" s="29"/>
      <c r="E236" s="29"/>
      <c r="F236" s="29"/>
      <c r="G236" s="29"/>
      <c r="H236" s="29"/>
      <c r="I236" s="29"/>
      <c r="J236" s="29"/>
      <c r="K236" s="29">
        <v>30300</v>
      </c>
      <c r="L236" s="29" t="s">
        <v>531</v>
      </c>
      <c r="M236" s="29" t="s">
        <v>321</v>
      </c>
      <c r="N236" s="29"/>
      <c r="O236" s="29"/>
      <c r="P236" s="29"/>
      <c r="Q236" s="29"/>
      <c r="R236" s="29"/>
      <c r="S236" s="29"/>
      <c r="T236" s="29"/>
      <c r="U236" s="29"/>
    </row>
    <row r="237" spans="1:21" x14ac:dyDescent="0.45">
      <c r="A237" s="29"/>
      <c r="B237" s="29"/>
      <c r="C237" s="29"/>
      <c r="D237" s="29"/>
      <c r="E237" s="29"/>
      <c r="F237" s="29"/>
      <c r="G237" s="29"/>
      <c r="H237" s="29"/>
      <c r="I237" s="29"/>
      <c r="J237" s="29"/>
      <c r="K237" s="29">
        <v>30400</v>
      </c>
      <c r="L237" s="29" t="s">
        <v>532</v>
      </c>
      <c r="M237" s="29" t="s">
        <v>322</v>
      </c>
      <c r="N237" s="29"/>
      <c r="O237" s="29"/>
      <c r="P237" s="29"/>
      <c r="Q237" s="29"/>
      <c r="R237" s="29"/>
      <c r="S237" s="29"/>
      <c r="T237" s="29"/>
      <c r="U237" s="29"/>
    </row>
    <row r="238" spans="1:21" x14ac:dyDescent="0.45">
      <c r="A238" s="29"/>
      <c r="B238" s="29"/>
      <c r="C238" s="29"/>
      <c r="D238" s="29"/>
      <c r="E238" s="29"/>
      <c r="F238" s="29"/>
      <c r="G238" s="29"/>
      <c r="H238" s="29"/>
      <c r="I238" s="29"/>
      <c r="J238" s="29"/>
      <c r="K238" s="29">
        <v>30910</v>
      </c>
      <c r="L238" s="29" t="s">
        <v>533</v>
      </c>
      <c r="M238" s="29" t="s">
        <v>323</v>
      </c>
      <c r="N238" s="29"/>
      <c r="O238" s="29"/>
      <c r="P238" s="29"/>
      <c r="Q238" s="29"/>
      <c r="R238" s="29"/>
      <c r="S238" s="29"/>
      <c r="T238" s="29"/>
      <c r="U238" s="29"/>
    </row>
    <row r="239" spans="1:21" x14ac:dyDescent="0.45">
      <c r="A239" s="29"/>
      <c r="B239" s="29"/>
      <c r="C239" s="29"/>
      <c r="D239" s="29"/>
      <c r="E239" s="29"/>
      <c r="F239" s="29"/>
      <c r="G239" s="29"/>
      <c r="H239" s="29"/>
      <c r="I239" s="29"/>
      <c r="J239" s="29"/>
      <c r="K239" s="29">
        <v>30920</v>
      </c>
      <c r="L239" s="29" t="s">
        <v>534</v>
      </c>
      <c r="M239" s="29" t="s">
        <v>324</v>
      </c>
      <c r="N239" s="29"/>
      <c r="O239" s="29"/>
      <c r="P239" s="29"/>
      <c r="Q239" s="29"/>
      <c r="R239" s="29"/>
      <c r="S239" s="29"/>
      <c r="T239" s="29"/>
      <c r="U239" s="29"/>
    </row>
    <row r="240" spans="1:21" x14ac:dyDescent="0.45">
      <c r="A240" s="29"/>
      <c r="B240" s="29"/>
      <c r="C240" s="29"/>
      <c r="D240" s="29"/>
      <c r="E240" s="29"/>
      <c r="F240" s="29"/>
      <c r="G240" s="29"/>
      <c r="H240" s="29"/>
      <c r="I240" s="29"/>
      <c r="J240" s="29"/>
      <c r="K240" s="29">
        <v>30990</v>
      </c>
      <c r="L240" s="29" t="s">
        <v>535</v>
      </c>
      <c r="M240" s="29" t="s">
        <v>325</v>
      </c>
      <c r="N240" s="29"/>
      <c r="O240" s="29"/>
      <c r="P240" s="29"/>
      <c r="Q240" s="29"/>
      <c r="R240" s="29"/>
      <c r="S240" s="29"/>
      <c r="T240" s="29"/>
      <c r="U240" s="29"/>
    </row>
    <row r="241" spans="1:21" x14ac:dyDescent="0.45">
      <c r="A241" s="29"/>
      <c r="B241" s="29"/>
      <c r="C241" s="29"/>
      <c r="D241" s="29"/>
      <c r="E241" s="29"/>
      <c r="F241" s="29"/>
      <c r="G241" s="29"/>
      <c r="H241" s="29"/>
      <c r="I241" s="29"/>
      <c r="J241" s="29"/>
      <c r="K241" s="29">
        <v>31010</v>
      </c>
      <c r="L241" s="29" t="s">
        <v>536</v>
      </c>
      <c r="M241" s="29" t="s">
        <v>326</v>
      </c>
      <c r="N241" s="29"/>
      <c r="O241" s="29"/>
      <c r="P241" s="29"/>
      <c r="Q241" s="29"/>
      <c r="R241" s="29"/>
      <c r="S241" s="29"/>
      <c r="T241" s="29"/>
      <c r="U241" s="29"/>
    </row>
    <row r="242" spans="1:21" x14ac:dyDescent="0.45">
      <c r="A242" s="29"/>
      <c r="B242" s="29"/>
      <c r="C242" s="29"/>
      <c r="D242" s="29"/>
      <c r="E242" s="29"/>
      <c r="F242" s="29"/>
      <c r="G242" s="29"/>
      <c r="H242" s="29"/>
      <c r="I242" s="29"/>
      <c r="J242" s="29"/>
      <c r="K242" s="29">
        <v>31020</v>
      </c>
      <c r="L242" s="29" t="s">
        <v>537</v>
      </c>
      <c r="M242" s="29" t="s">
        <v>327</v>
      </c>
      <c r="N242" s="29"/>
      <c r="O242" s="29"/>
      <c r="P242" s="29"/>
      <c r="Q242" s="29"/>
      <c r="R242" s="29"/>
      <c r="S242" s="29"/>
      <c r="T242" s="29"/>
      <c r="U242" s="29"/>
    </row>
    <row r="243" spans="1:21" x14ac:dyDescent="0.45">
      <c r="A243" s="29"/>
      <c r="B243" s="29"/>
      <c r="C243" s="29"/>
      <c r="D243" s="29"/>
      <c r="E243" s="29"/>
      <c r="F243" s="29"/>
      <c r="G243" s="29"/>
      <c r="H243" s="29"/>
      <c r="I243" s="29"/>
      <c r="J243" s="29"/>
      <c r="K243" s="29">
        <v>31030</v>
      </c>
      <c r="L243" s="29" t="s">
        <v>538</v>
      </c>
      <c r="M243" s="29" t="s">
        <v>328</v>
      </c>
      <c r="N243" s="29"/>
      <c r="O243" s="29"/>
      <c r="P243" s="29"/>
      <c r="Q243" s="29"/>
      <c r="R243" s="29"/>
      <c r="S243" s="29"/>
      <c r="T243" s="29"/>
      <c r="U243" s="29"/>
    </row>
    <row r="244" spans="1:21" x14ac:dyDescent="0.45">
      <c r="A244" s="29"/>
      <c r="B244" s="29"/>
      <c r="C244" s="29"/>
      <c r="D244" s="29"/>
      <c r="E244" s="29"/>
      <c r="F244" s="29"/>
      <c r="G244" s="29"/>
      <c r="H244" s="29"/>
      <c r="I244" s="29"/>
      <c r="J244" s="29"/>
      <c r="K244" s="29">
        <v>31090</v>
      </c>
      <c r="L244" s="29" t="s">
        <v>539</v>
      </c>
      <c r="M244" s="29" t="s">
        <v>329</v>
      </c>
      <c r="N244" s="29"/>
      <c r="O244" s="29"/>
      <c r="P244" s="29"/>
      <c r="Q244" s="29"/>
      <c r="R244" s="29"/>
      <c r="S244" s="29"/>
      <c r="T244" s="29"/>
      <c r="U244" s="29"/>
    </row>
    <row r="245" spans="1:21" x14ac:dyDescent="0.45">
      <c r="A245" s="29"/>
      <c r="B245" s="29"/>
      <c r="C245" s="29"/>
      <c r="D245" s="29"/>
      <c r="E245" s="29"/>
      <c r="F245" s="29"/>
      <c r="G245" s="29"/>
      <c r="H245" s="29"/>
      <c r="I245" s="29"/>
      <c r="J245" s="29"/>
      <c r="K245" s="29">
        <v>32110</v>
      </c>
      <c r="L245" s="29" t="s">
        <v>330</v>
      </c>
      <c r="M245" s="29" t="s">
        <v>330</v>
      </c>
      <c r="N245" s="29"/>
      <c r="O245" s="29"/>
      <c r="P245" s="29"/>
      <c r="Q245" s="29"/>
      <c r="R245" s="29"/>
      <c r="S245" s="29"/>
      <c r="T245" s="29"/>
      <c r="U245" s="29"/>
    </row>
    <row r="246" spans="1:21" x14ac:dyDescent="0.45">
      <c r="A246" s="29"/>
      <c r="B246" s="29"/>
      <c r="C246" s="29"/>
      <c r="D246" s="29"/>
      <c r="E246" s="29"/>
      <c r="F246" s="29"/>
      <c r="G246" s="29"/>
      <c r="H246" s="29"/>
      <c r="I246" s="29"/>
      <c r="J246" s="29"/>
      <c r="K246" s="29">
        <v>32120</v>
      </c>
      <c r="L246" s="29" t="s">
        <v>540</v>
      </c>
      <c r="M246" s="29" t="s">
        <v>331</v>
      </c>
      <c r="N246" s="29"/>
      <c r="O246" s="29"/>
      <c r="P246" s="29"/>
      <c r="Q246" s="29"/>
      <c r="R246" s="29"/>
      <c r="S246" s="29"/>
      <c r="T246" s="29"/>
      <c r="U246" s="29"/>
    </row>
    <row r="247" spans="1:21" x14ac:dyDescent="0.45">
      <c r="A247" s="29"/>
      <c r="B247" s="29"/>
      <c r="C247" s="29"/>
      <c r="D247" s="29"/>
      <c r="E247" s="29"/>
      <c r="F247" s="29"/>
      <c r="G247" s="29"/>
      <c r="H247" s="29"/>
      <c r="I247" s="29"/>
      <c r="J247" s="29"/>
      <c r="K247" s="29">
        <v>32130</v>
      </c>
      <c r="L247" s="29" t="s">
        <v>541</v>
      </c>
      <c r="M247" s="29" t="s">
        <v>332</v>
      </c>
      <c r="N247" s="29"/>
      <c r="O247" s="29"/>
      <c r="P247" s="29"/>
      <c r="Q247" s="29"/>
      <c r="R247" s="29"/>
      <c r="S247" s="29"/>
      <c r="T247" s="29"/>
      <c r="U247" s="29"/>
    </row>
    <row r="248" spans="1:21" x14ac:dyDescent="0.45">
      <c r="A248" s="29"/>
      <c r="B248" s="29"/>
      <c r="C248" s="29"/>
      <c r="D248" s="29"/>
      <c r="E248" s="29"/>
      <c r="F248" s="29"/>
      <c r="G248" s="29"/>
      <c r="H248" s="29"/>
      <c r="I248" s="29"/>
      <c r="J248" s="29"/>
      <c r="K248" s="29">
        <v>32200</v>
      </c>
      <c r="L248" s="29" t="s">
        <v>542</v>
      </c>
      <c r="M248" s="29" t="s">
        <v>333</v>
      </c>
      <c r="N248" s="29"/>
      <c r="O248" s="29"/>
      <c r="P248" s="29"/>
      <c r="Q248" s="29"/>
      <c r="R248" s="29"/>
      <c r="S248" s="29"/>
      <c r="T248" s="29"/>
      <c r="U248" s="29"/>
    </row>
    <row r="249" spans="1:21" x14ac:dyDescent="0.45">
      <c r="A249" s="29"/>
      <c r="B249" s="29"/>
      <c r="C249" s="29"/>
      <c r="D249" s="29"/>
      <c r="E249" s="29"/>
      <c r="F249" s="29"/>
      <c r="G249" s="29"/>
      <c r="H249" s="29"/>
      <c r="I249" s="29"/>
      <c r="J249" s="29"/>
      <c r="K249" s="29">
        <v>32300</v>
      </c>
      <c r="L249" s="29" t="s">
        <v>543</v>
      </c>
      <c r="M249" s="29" t="s">
        <v>334</v>
      </c>
      <c r="N249" s="29"/>
      <c r="O249" s="29"/>
      <c r="P249" s="29"/>
      <c r="Q249" s="29"/>
      <c r="R249" s="29"/>
      <c r="S249" s="29"/>
      <c r="T249" s="29"/>
      <c r="U249" s="29"/>
    </row>
    <row r="250" spans="1:21" x14ac:dyDescent="0.45">
      <c r="A250" s="29"/>
      <c r="B250" s="29"/>
      <c r="C250" s="29"/>
      <c r="D250" s="29"/>
      <c r="E250" s="29"/>
      <c r="F250" s="29"/>
      <c r="G250" s="29"/>
      <c r="H250" s="29"/>
      <c r="I250" s="29"/>
      <c r="J250" s="29"/>
      <c r="K250" s="29">
        <v>32401</v>
      </c>
      <c r="L250" s="29" t="s">
        <v>544</v>
      </c>
      <c r="M250" s="29" t="s">
        <v>335</v>
      </c>
      <c r="N250" s="29"/>
      <c r="O250" s="29"/>
      <c r="P250" s="29"/>
      <c r="Q250" s="29"/>
      <c r="R250" s="29"/>
      <c r="S250" s="29"/>
      <c r="T250" s="29"/>
      <c r="U250" s="29"/>
    </row>
    <row r="251" spans="1:21" x14ac:dyDescent="0.45">
      <c r="A251" s="29"/>
      <c r="B251" s="29"/>
      <c r="C251" s="29"/>
      <c r="D251" s="29"/>
      <c r="E251" s="29"/>
      <c r="F251" s="29"/>
      <c r="G251" s="29"/>
      <c r="H251" s="29"/>
      <c r="I251" s="29"/>
      <c r="J251" s="29"/>
      <c r="K251" s="29">
        <v>32409</v>
      </c>
      <c r="L251" s="29" t="s">
        <v>545</v>
      </c>
      <c r="M251" s="29" t="s">
        <v>336</v>
      </c>
      <c r="N251" s="29"/>
      <c r="O251" s="29"/>
      <c r="P251" s="29"/>
      <c r="Q251" s="29"/>
      <c r="R251" s="29"/>
      <c r="S251" s="29"/>
      <c r="T251" s="29"/>
      <c r="U251" s="29"/>
    </row>
    <row r="252" spans="1:21" x14ac:dyDescent="0.45">
      <c r="A252" s="29"/>
      <c r="B252" s="29"/>
      <c r="C252" s="29"/>
      <c r="D252" s="29"/>
      <c r="E252" s="29"/>
      <c r="F252" s="29"/>
      <c r="G252" s="29"/>
      <c r="H252" s="29"/>
      <c r="I252" s="29"/>
      <c r="J252" s="29"/>
      <c r="K252" s="29">
        <v>32500</v>
      </c>
      <c r="L252" s="29" t="s">
        <v>546</v>
      </c>
      <c r="M252" s="29" t="s">
        <v>337</v>
      </c>
      <c r="N252" s="29"/>
      <c r="O252" s="29"/>
      <c r="P252" s="29"/>
      <c r="Q252" s="29"/>
      <c r="R252" s="29"/>
      <c r="S252" s="29"/>
      <c r="T252" s="29"/>
      <c r="U252" s="29"/>
    </row>
    <row r="253" spans="1:21" x14ac:dyDescent="0.45">
      <c r="A253" s="29"/>
      <c r="B253" s="29"/>
      <c r="C253" s="29"/>
      <c r="D253" s="29"/>
      <c r="E253" s="29"/>
      <c r="F253" s="29"/>
      <c r="G253" s="29"/>
      <c r="H253" s="29"/>
      <c r="I253" s="29"/>
      <c r="J253" s="29"/>
      <c r="K253" s="29">
        <v>32910</v>
      </c>
      <c r="L253" s="29" t="s">
        <v>547</v>
      </c>
      <c r="M253" s="29" t="s">
        <v>338</v>
      </c>
      <c r="N253" s="29"/>
      <c r="O253" s="29"/>
      <c r="P253" s="29"/>
      <c r="Q253" s="29"/>
      <c r="R253" s="29"/>
      <c r="S253" s="29"/>
      <c r="T253" s="29"/>
      <c r="U253" s="29"/>
    </row>
    <row r="254" spans="1:21" x14ac:dyDescent="0.45">
      <c r="A254" s="29"/>
      <c r="B254" s="29"/>
      <c r="C254" s="29"/>
      <c r="D254" s="29"/>
      <c r="E254" s="29"/>
      <c r="F254" s="29"/>
      <c r="G254" s="29"/>
      <c r="H254" s="29"/>
      <c r="I254" s="29"/>
      <c r="J254" s="29"/>
      <c r="K254" s="29">
        <v>32990</v>
      </c>
      <c r="L254" s="29" t="s">
        <v>339</v>
      </c>
      <c r="M254" s="29" t="s">
        <v>339</v>
      </c>
      <c r="N254" s="29"/>
      <c r="O254" s="29"/>
      <c r="P254" s="29"/>
      <c r="Q254" s="29"/>
      <c r="R254" s="29"/>
      <c r="S254" s="29"/>
      <c r="T254" s="29"/>
      <c r="U254" s="29"/>
    </row>
    <row r="255" spans="1:21" x14ac:dyDescent="0.45">
      <c r="A255" s="29"/>
      <c r="B255" s="29"/>
      <c r="C255" s="29"/>
      <c r="D255" s="29"/>
      <c r="E255" s="29"/>
      <c r="F255" s="29"/>
      <c r="G255" s="29"/>
      <c r="H255" s="29"/>
      <c r="I255" s="29"/>
      <c r="J255" s="29"/>
      <c r="K255" s="29">
        <v>33110</v>
      </c>
      <c r="L255" s="29" t="s">
        <v>340</v>
      </c>
      <c r="M255" s="29" t="s">
        <v>340</v>
      </c>
      <c r="N255" s="29"/>
      <c r="O255" s="29"/>
      <c r="P255" s="29"/>
      <c r="Q255" s="29"/>
      <c r="R255" s="29"/>
      <c r="S255" s="29"/>
      <c r="T255" s="29"/>
      <c r="U255" s="29"/>
    </row>
    <row r="256" spans="1:21" x14ac:dyDescent="0.45">
      <c r="A256" s="29"/>
      <c r="B256" s="29"/>
      <c r="C256" s="29"/>
      <c r="D256" s="29"/>
      <c r="E256" s="29"/>
      <c r="F256" s="29"/>
      <c r="G256" s="29"/>
      <c r="H256" s="29"/>
      <c r="I256" s="29"/>
      <c r="J256" s="29"/>
      <c r="K256" s="29">
        <v>33120</v>
      </c>
      <c r="L256" s="29" t="s">
        <v>341</v>
      </c>
      <c r="M256" s="29" t="s">
        <v>341</v>
      </c>
      <c r="N256" s="29"/>
      <c r="O256" s="29"/>
      <c r="P256" s="29"/>
      <c r="Q256" s="29"/>
      <c r="R256" s="29"/>
      <c r="S256" s="29"/>
      <c r="T256" s="29"/>
      <c r="U256" s="29"/>
    </row>
    <row r="257" spans="1:21" x14ac:dyDescent="0.45">
      <c r="A257" s="29"/>
      <c r="B257" s="29"/>
      <c r="C257" s="29"/>
      <c r="D257" s="29"/>
      <c r="E257" s="29"/>
      <c r="F257" s="29"/>
      <c r="G257" s="29"/>
      <c r="H257" s="29"/>
      <c r="I257" s="29"/>
      <c r="J257" s="29"/>
      <c r="K257" s="29">
        <v>33130</v>
      </c>
      <c r="L257" s="29" t="s">
        <v>342</v>
      </c>
      <c r="M257" s="29" t="s">
        <v>342</v>
      </c>
      <c r="N257" s="29"/>
      <c r="O257" s="29"/>
      <c r="P257" s="29"/>
      <c r="Q257" s="29"/>
      <c r="R257" s="29"/>
      <c r="S257" s="29"/>
      <c r="T257" s="29"/>
      <c r="U257" s="29"/>
    </row>
    <row r="258" spans="1:21" x14ac:dyDescent="0.45">
      <c r="A258" s="29"/>
      <c r="B258" s="29"/>
      <c r="C258" s="29"/>
      <c r="D258" s="29"/>
      <c r="E258" s="29"/>
      <c r="F258" s="29"/>
      <c r="G258" s="29"/>
      <c r="H258" s="29"/>
      <c r="I258" s="29"/>
      <c r="J258" s="29"/>
      <c r="K258" s="29">
        <v>33140</v>
      </c>
      <c r="L258" s="29" t="s">
        <v>343</v>
      </c>
      <c r="M258" s="29" t="s">
        <v>343</v>
      </c>
      <c r="N258" s="29"/>
      <c r="O258" s="29"/>
      <c r="P258" s="29"/>
      <c r="Q258" s="29"/>
      <c r="R258" s="29"/>
      <c r="S258" s="29"/>
      <c r="T258" s="29"/>
      <c r="U258" s="29"/>
    </row>
    <row r="259" spans="1:21" x14ac:dyDescent="0.45">
      <c r="A259" s="29"/>
      <c r="B259" s="29"/>
      <c r="C259" s="29"/>
      <c r="D259" s="29"/>
      <c r="E259" s="29"/>
      <c r="F259" s="29"/>
      <c r="G259" s="29"/>
      <c r="H259" s="29"/>
      <c r="I259" s="29"/>
      <c r="J259" s="29"/>
      <c r="K259" s="29">
        <v>33150</v>
      </c>
      <c r="L259" s="29" t="s">
        <v>344</v>
      </c>
      <c r="M259" s="29" t="s">
        <v>344</v>
      </c>
      <c r="N259" s="29"/>
      <c r="O259" s="29"/>
      <c r="P259" s="29"/>
      <c r="Q259" s="29"/>
      <c r="R259" s="29"/>
      <c r="S259" s="29"/>
      <c r="T259" s="29"/>
      <c r="U259" s="29"/>
    </row>
    <row r="260" spans="1:21" x14ac:dyDescent="0.45">
      <c r="A260" s="29"/>
      <c r="B260" s="29"/>
      <c r="C260" s="29"/>
      <c r="D260" s="29"/>
      <c r="E260" s="29"/>
      <c r="F260" s="29"/>
      <c r="G260" s="29"/>
      <c r="H260" s="29"/>
      <c r="I260" s="29"/>
      <c r="J260" s="29"/>
      <c r="K260" s="29">
        <v>33160</v>
      </c>
      <c r="L260" s="29" t="s">
        <v>345</v>
      </c>
      <c r="M260" s="29" t="s">
        <v>345</v>
      </c>
      <c r="N260" s="29"/>
      <c r="O260" s="29"/>
      <c r="P260" s="29"/>
      <c r="Q260" s="29"/>
      <c r="R260" s="29"/>
      <c r="S260" s="29"/>
      <c r="T260" s="29"/>
      <c r="U260" s="29"/>
    </row>
    <row r="261" spans="1:21" x14ac:dyDescent="0.45">
      <c r="A261" s="29"/>
      <c r="B261" s="29"/>
      <c r="C261" s="29"/>
      <c r="D261" s="29"/>
      <c r="E261" s="29"/>
      <c r="F261" s="29"/>
      <c r="G261" s="29"/>
      <c r="H261" s="29"/>
      <c r="I261" s="29"/>
      <c r="J261" s="29"/>
      <c r="K261" s="29">
        <v>33170</v>
      </c>
      <c r="L261" s="29" t="s">
        <v>346</v>
      </c>
      <c r="M261" s="29" t="s">
        <v>346</v>
      </c>
      <c r="N261" s="29"/>
      <c r="O261" s="29"/>
      <c r="P261" s="29"/>
      <c r="Q261" s="29"/>
      <c r="R261" s="29"/>
      <c r="S261" s="29"/>
      <c r="T261" s="29"/>
      <c r="U261" s="29"/>
    </row>
    <row r="262" spans="1:21" x14ac:dyDescent="0.45">
      <c r="A262" s="29"/>
      <c r="B262" s="29"/>
      <c r="C262" s="29"/>
      <c r="D262" s="29"/>
      <c r="E262" s="29"/>
      <c r="F262" s="29"/>
      <c r="G262" s="29"/>
      <c r="H262" s="29"/>
      <c r="I262" s="29"/>
      <c r="J262" s="29"/>
      <c r="K262" s="29">
        <v>33190</v>
      </c>
      <c r="L262" s="29" t="s">
        <v>347</v>
      </c>
      <c r="M262" s="29" t="s">
        <v>347</v>
      </c>
      <c r="N262" s="29"/>
      <c r="O262" s="29"/>
      <c r="P262" s="29"/>
      <c r="Q262" s="29"/>
      <c r="R262" s="29"/>
      <c r="S262" s="29"/>
      <c r="T262" s="29"/>
      <c r="U262" s="29"/>
    </row>
    <row r="263" spans="1:21" x14ac:dyDescent="0.45">
      <c r="A263" s="29"/>
      <c r="B263" s="29"/>
      <c r="C263" s="29"/>
      <c r="D263" s="29"/>
      <c r="E263" s="29"/>
      <c r="F263" s="29"/>
      <c r="G263" s="29"/>
      <c r="H263" s="29"/>
      <c r="I263" s="29"/>
      <c r="J263" s="29"/>
      <c r="K263" s="29">
        <v>33200</v>
      </c>
      <c r="L263" s="29" t="s">
        <v>348</v>
      </c>
      <c r="M263" s="29" t="s">
        <v>348</v>
      </c>
      <c r="N263" s="29"/>
      <c r="O263" s="29"/>
      <c r="P263" s="29"/>
      <c r="Q263" s="29"/>
      <c r="R263" s="29"/>
      <c r="S263" s="29"/>
      <c r="T263" s="29"/>
      <c r="U263" s="29"/>
    </row>
    <row r="264" spans="1:21" x14ac:dyDescent="0.45">
      <c r="A264" s="29"/>
      <c r="B264" s="29"/>
      <c r="C264" s="29"/>
      <c r="D264" s="29"/>
      <c r="E264" s="29"/>
      <c r="F264" s="29"/>
      <c r="G264" s="29"/>
      <c r="H264" s="29"/>
      <c r="I264" s="29"/>
      <c r="J264" s="29"/>
      <c r="K264" s="29"/>
      <c r="L264" s="29"/>
      <c r="M264" s="29"/>
      <c r="N264" s="29"/>
      <c r="O264" s="29"/>
      <c r="P264" s="29"/>
      <c r="Q264" s="29"/>
      <c r="R264" s="29"/>
      <c r="S264" s="29"/>
      <c r="T264" s="29"/>
      <c r="U264" s="29"/>
    </row>
  </sheetData>
  <sheetProtection formatColumns="0" formatRows="0"/>
  <hyperlinks>
    <hyperlink ref="F2" r:id="rId1" xr:uid="{00000000-0004-0000-11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tint="0.39997558519241921"/>
    <pageSetUpPr fitToPage="1"/>
  </sheetPr>
  <dimension ref="A1:AB64"/>
  <sheetViews>
    <sheetView showRowColHeaders="0" zoomScale="90" zoomScaleNormal="90" workbookViewId="0">
      <selection activeCell="F3" sqref="F3:G4"/>
    </sheetView>
  </sheetViews>
  <sheetFormatPr defaultColWidth="0" defaultRowHeight="15" customHeight="1" zeroHeight="1" x14ac:dyDescent="0.45"/>
  <cols>
    <col min="1" max="1" width="5.1328125" style="100" customWidth="1"/>
    <col min="2" max="2" width="4.73046875" style="100" customWidth="1"/>
    <col min="3" max="3" width="13" style="100" customWidth="1"/>
    <col min="4" max="4" width="12.3984375" style="100" customWidth="1"/>
    <col min="5" max="5" width="76" style="100" customWidth="1"/>
    <col min="6" max="6" width="65.73046875" style="100" customWidth="1"/>
    <col min="7" max="7" width="9.1328125" style="100" customWidth="1"/>
    <col min="8" max="8" width="3" style="100" customWidth="1"/>
    <col min="9" max="10" width="9.1328125" style="100" hidden="1" customWidth="1"/>
    <col min="11" max="11" width="15.265625" style="100" hidden="1" customWidth="1"/>
    <col min="12" max="16384" width="9.1328125" style="100" hidden="1"/>
  </cols>
  <sheetData>
    <row r="1" spans="1:28" ht="24" customHeight="1" x14ac:dyDescent="0.45">
      <c r="A1" s="97"/>
      <c r="B1" s="98"/>
      <c r="C1" s="97"/>
      <c r="D1" s="97"/>
      <c r="E1" s="97"/>
      <c r="F1" s="97"/>
      <c r="G1" s="99"/>
      <c r="H1" s="97"/>
      <c r="I1" s="97"/>
      <c r="J1" s="97"/>
      <c r="K1" s="97"/>
      <c r="L1" s="97"/>
      <c r="M1" s="97"/>
      <c r="N1" s="97"/>
      <c r="O1" s="97"/>
      <c r="P1" s="97"/>
      <c r="Q1" s="97"/>
      <c r="R1" s="97"/>
      <c r="S1" s="97"/>
      <c r="T1" s="97"/>
      <c r="U1" s="97"/>
      <c r="V1" s="97"/>
      <c r="X1" s="97"/>
    </row>
    <row r="2" spans="1:28" ht="28.5" customHeight="1" x14ac:dyDescent="0.8">
      <c r="A2" s="97"/>
      <c r="B2" s="101" t="s">
        <v>68</v>
      </c>
      <c r="C2" s="102"/>
      <c r="D2" s="97"/>
      <c r="E2" s="102"/>
      <c r="F2" s="97"/>
      <c r="G2" s="97"/>
      <c r="H2" s="97"/>
      <c r="I2" s="97"/>
      <c r="J2" s="97"/>
      <c r="K2" s="97"/>
      <c r="L2" s="97"/>
      <c r="M2" s="97"/>
      <c r="N2" s="97"/>
      <c r="O2" s="97"/>
      <c r="P2" s="97"/>
      <c r="Q2" s="97"/>
      <c r="R2" s="97"/>
      <c r="S2" s="97"/>
      <c r="T2" s="97"/>
      <c r="U2" s="97"/>
      <c r="V2" s="97"/>
      <c r="W2" s="97"/>
      <c r="X2" s="97"/>
      <c r="AB2" s="103"/>
    </row>
    <row r="3" spans="1:28" ht="29.25" customHeight="1" x14ac:dyDescent="0.75">
      <c r="A3" s="97"/>
      <c r="B3" s="104" t="s">
        <v>633</v>
      </c>
      <c r="C3" s="105"/>
      <c r="D3" s="97"/>
      <c r="E3" s="105"/>
      <c r="F3" s="358" t="s">
        <v>1073</v>
      </c>
      <c r="G3" s="358"/>
      <c r="H3" s="97"/>
      <c r="I3" s="97"/>
      <c r="J3" s="97"/>
      <c r="K3" s="97"/>
      <c r="L3" s="97"/>
      <c r="M3" s="97"/>
      <c r="N3" s="97"/>
      <c r="O3" s="97"/>
      <c r="P3" s="97"/>
      <c r="Q3" s="97"/>
      <c r="R3" s="97"/>
      <c r="S3" s="97"/>
      <c r="T3" s="97"/>
      <c r="U3" s="97"/>
      <c r="V3" s="97"/>
      <c r="W3" s="97"/>
      <c r="X3" s="97"/>
    </row>
    <row r="4" spans="1:28" ht="24" customHeight="1" x14ac:dyDescent="0.45">
      <c r="A4" s="97"/>
      <c r="B4" s="98"/>
      <c r="C4" s="97"/>
      <c r="D4" s="97"/>
      <c r="E4" s="97"/>
      <c r="F4" s="358"/>
      <c r="G4" s="358"/>
      <c r="H4" s="97"/>
      <c r="I4" s="97"/>
      <c r="J4" s="97"/>
      <c r="K4" s="97"/>
      <c r="L4" s="97"/>
      <c r="M4" s="97"/>
      <c r="N4" s="97"/>
      <c r="O4" s="97"/>
      <c r="P4" s="97"/>
      <c r="Q4" s="97"/>
      <c r="R4" s="97"/>
      <c r="S4" s="97"/>
      <c r="T4" s="97"/>
      <c r="U4" s="97"/>
      <c r="V4" s="97"/>
      <c r="W4" s="97"/>
      <c r="X4" s="97"/>
    </row>
    <row r="5" spans="1:28" ht="14.25" x14ac:dyDescent="0.45">
      <c r="A5" s="97"/>
      <c r="B5" s="97"/>
      <c r="C5" s="97"/>
      <c r="D5" s="97"/>
      <c r="E5" s="97"/>
      <c r="F5" s="97"/>
      <c r="G5" s="97"/>
      <c r="H5" s="97"/>
      <c r="I5" s="97"/>
      <c r="J5" s="97"/>
    </row>
    <row r="6" spans="1:28" ht="24" customHeight="1" x14ac:dyDescent="0.45">
      <c r="A6" s="97"/>
      <c r="B6" s="245" t="s">
        <v>928</v>
      </c>
      <c r="C6" s="246" t="s">
        <v>870</v>
      </c>
      <c r="D6" s="246" t="s">
        <v>871</v>
      </c>
      <c r="E6" s="244" t="s">
        <v>625</v>
      </c>
      <c r="F6" s="244" t="s">
        <v>872</v>
      </c>
      <c r="G6" s="97"/>
      <c r="H6" s="97"/>
      <c r="I6" s="97"/>
      <c r="J6" s="97"/>
    </row>
    <row r="7" spans="1:28" ht="40.5" x14ac:dyDescent="0.45">
      <c r="A7" s="97"/>
      <c r="B7" s="359">
        <v>1</v>
      </c>
      <c r="C7" s="359" t="s">
        <v>873</v>
      </c>
      <c r="D7" s="360">
        <v>0.25</v>
      </c>
      <c r="E7" s="247" t="s">
        <v>874</v>
      </c>
      <c r="F7" s="247" t="s">
        <v>875</v>
      </c>
      <c r="G7" s="97"/>
      <c r="H7" s="97"/>
      <c r="I7" s="97"/>
      <c r="J7" s="97"/>
    </row>
    <row r="8" spans="1:28" ht="27" x14ac:dyDescent="0.45">
      <c r="A8" s="97"/>
      <c r="B8" s="359"/>
      <c r="C8" s="359"/>
      <c r="D8" s="360"/>
      <c r="E8" s="248" t="s">
        <v>890</v>
      </c>
      <c r="F8" s="248" t="s">
        <v>891</v>
      </c>
      <c r="G8" s="97"/>
      <c r="H8" s="97"/>
      <c r="I8" s="97"/>
      <c r="J8" s="97"/>
    </row>
    <row r="9" spans="1:28" ht="27" x14ac:dyDescent="0.45">
      <c r="A9" s="97"/>
      <c r="B9" s="359"/>
      <c r="C9" s="359"/>
      <c r="D9" s="360"/>
      <c r="E9" s="248" t="s">
        <v>892</v>
      </c>
      <c r="F9" s="248" t="s">
        <v>893</v>
      </c>
      <c r="G9" s="97"/>
      <c r="H9" s="97"/>
      <c r="I9" s="97"/>
      <c r="J9" s="97"/>
    </row>
    <row r="10" spans="1:28" ht="27" x14ac:dyDescent="0.45">
      <c r="A10" s="97"/>
      <c r="B10" s="359"/>
      <c r="C10" s="359"/>
      <c r="D10" s="360"/>
      <c r="E10" s="249" t="s">
        <v>894</v>
      </c>
      <c r="F10" s="249" t="s">
        <v>895</v>
      </c>
      <c r="G10" s="97"/>
      <c r="H10" s="97"/>
      <c r="I10" s="97"/>
      <c r="J10" s="97"/>
    </row>
    <row r="11" spans="1:28" ht="54" x14ac:dyDescent="0.45">
      <c r="A11" s="97"/>
      <c r="B11" s="359">
        <v>2</v>
      </c>
      <c r="C11" s="359" t="s">
        <v>876</v>
      </c>
      <c r="D11" s="360">
        <v>0.25</v>
      </c>
      <c r="E11" s="247" t="s">
        <v>877</v>
      </c>
      <c r="F11" s="247" t="s">
        <v>879</v>
      </c>
      <c r="G11" s="97"/>
      <c r="H11" s="97"/>
      <c r="I11" s="97"/>
      <c r="J11" s="97"/>
    </row>
    <row r="12" spans="1:28" ht="27" x14ac:dyDescent="0.45">
      <c r="A12" s="97"/>
      <c r="B12" s="359"/>
      <c r="C12" s="359"/>
      <c r="D12" s="360"/>
      <c r="E12" s="248" t="s">
        <v>896</v>
      </c>
      <c r="F12" s="248" t="s">
        <v>897</v>
      </c>
      <c r="G12" s="97"/>
      <c r="H12" s="97"/>
      <c r="I12" s="97"/>
      <c r="J12" s="97"/>
    </row>
    <row r="13" spans="1:28" ht="14.25" x14ac:dyDescent="0.45">
      <c r="A13" s="97"/>
      <c r="B13" s="359"/>
      <c r="C13" s="359"/>
      <c r="D13" s="360"/>
      <c r="E13" s="248" t="s">
        <v>898</v>
      </c>
      <c r="F13" s="248" t="s">
        <v>899</v>
      </c>
      <c r="G13" s="97"/>
      <c r="H13" s="97"/>
      <c r="I13" s="97"/>
      <c r="J13" s="97"/>
    </row>
    <row r="14" spans="1:28" ht="27" x14ac:dyDescent="0.45">
      <c r="A14" s="97"/>
      <c r="B14" s="359"/>
      <c r="C14" s="359"/>
      <c r="D14" s="360"/>
      <c r="E14" s="248" t="s">
        <v>900</v>
      </c>
      <c r="F14" s="248" t="s">
        <v>901</v>
      </c>
      <c r="G14" s="97"/>
      <c r="H14" s="97"/>
      <c r="I14" s="97"/>
      <c r="J14" s="97"/>
    </row>
    <row r="15" spans="1:28" ht="40.5" x14ac:dyDescent="0.45">
      <c r="A15" s="97"/>
      <c r="B15" s="359"/>
      <c r="C15" s="359"/>
      <c r="D15" s="360"/>
      <c r="E15" s="248" t="s">
        <v>902</v>
      </c>
      <c r="F15" s="248" t="s">
        <v>903</v>
      </c>
      <c r="G15" s="97"/>
      <c r="H15" s="97"/>
      <c r="I15" s="97"/>
      <c r="J15" s="97"/>
    </row>
    <row r="16" spans="1:28" ht="27" x14ac:dyDescent="0.45">
      <c r="A16" s="97"/>
      <c r="B16" s="359"/>
      <c r="C16" s="359"/>
      <c r="D16" s="360"/>
      <c r="E16" s="248" t="s">
        <v>904</v>
      </c>
      <c r="F16" s="248" t="s">
        <v>905</v>
      </c>
      <c r="G16" s="97"/>
      <c r="H16" s="97"/>
      <c r="I16" s="97"/>
      <c r="J16" s="97"/>
    </row>
    <row r="17" spans="1:10" ht="27" x14ac:dyDescent="0.45">
      <c r="A17" s="97"/>
      <c r="B17" s="359"/>
      <c r="C17" s="359"/>
      <c r="D17" s="360"/>
      <c r="E17" s="248" t="s">
        <v>906</v>
      </c>
      <c r="F17" s="248" t="s">
        <v>907</v>
      </c>
      <c r="G17" s="97"/>
      <c r="H17" s="97"/>
      <c r="I17" s="97"/>
      <c r="J17" s="97"/>
    </row>
    <row r="18" spans="1:10" ht="14.25" x14ac:dyDescent="0.45">
      <c r="A18" s="97"/>
      <c r="B18" s="359"/>
      <c r="C18" s="359"/>
      <c r="D18" s="360"/>
      <c r="E18" s="250"/>
      <c r="F18" s="251"/>
      <c r="G18" s="97"/>
      <c r="H18" s="97"/>
      <c r="I18" s="97"/>
      <c r="J18" s="97"/>
    </row>
    <row r="19" spans="1:10" ht="14.25" x14ac:dyDescent="0.45">
      <c r="A19" s="97"/>
      <c r="B19" s="359"/>
      <c r="C19" s="359"/>
      <c r="D19" s="360"/>
      <c r="E19" s="250" t="s">
        <v>878</v>
      </c>
      <c r="F19" s="251"/>
      <c r="G19" s="97"/>
      <c r="H19" s="97"/>
      <c r="I19" s="97"/>
      <c r="J19" s="97"/>
    </row>
    <row r="20" spans="1:10" ht="14.25" x14ac:dyDescent="0.45">
      <c r="A20" s="97"/>
      <c r="B20" s="359"/>
      <c r="C20" s="359"/>
      <c r="D20" s="360"/>
      <c r="E20" s="252" t="s">
        <v>908</v>
      </c>
      <c r="F20" s="251"/>
      <c r="G20" s="97"/>
      <c r="H20" s="97"/>
      <c r="I20" s="97"/>
      <c r="J20" s="97"/>
    </row>
    <row r="21" spans="1:10" ht="14.25" x14ac:dyDescent="0.45">
      <c r="A21" s="97"/>
      <c r="B21" s="359"/>
      <c r="C21" s="359"/>
      <c r="D21" s="360"/>
      <c r="E21" s="252" t="s">
        <v>909</v>
      </c>
      <c r="F21" s="251"/>
      <c r="G21" s="97"/>
      <c r="H21" s="97"/>
      <c r="I21" s="97"/>
      <c r="J21" s="97"/>
    </row>
    <row r="22" spans="1:10" ht="14.25" x14ac:dyDescent="0.45">
      <c r="A22" s="97"/>
      <c r="B22" s="359"/>
      <c r="C22" s="359"/>
      <c r="D22" s="360"/>
      <c r="E22" s="252" t="s">
        <v>910</v>
      </c>
      <c r="F22" s="251"/>
      <c r="G22" s="97"/>
      <c r="H22" s="97"/>
      <c r="I22" s="97"/>
      <c r="J22" s="97"/>
    </row>
    <row r="23" spans="1:10" ht="14.25" x14ac:dyDescent="0.45">
      <c r="A23" s="97"/>
      <c r="B23" s="359"/>
      <c r="C23" s="359"/>
      <c r="D23" s="360"/>
      <c r="E23" s="252" t="s">
        <v>911</v>
      </c>
      <c r="F23" s="251"/>
      <c r="G23" s="97"/>
      <c r="H23" s="97"/>
      <c r="I23" s="97"/>
      <c r="J23" s="97"/>
    </row>
    <row r="24" spans="1:10" ht="14.25" x14ac:dyDescent="0.45">
      <c r="A24" s="97"/>
      <c r="B24" s="359"/>
      <c r="C24" s="359"/>
      <c r="D24" s="360"/>
      <c r="E24" s="253" t="s">
        <v>912</v>
      </c>
      <c r="F24" s="254"/>
      <c r="G24" s="97"/>
      <c r="H24" s="97"/>
      <c r="I24" s="97"/>
      <c r="J24" s="97"/>
    </row>
    <row r="25" spans="1:10" ht="67.5" x14ac:dyDescent="0.45">
      <c r="A25" s="97"/>
      <c r="B25" s="359">
        <v>3</v>
      </c>
      <c r="C25" s="359" t="s">
        <v>880</v>
      </c>
      <c r="D25" s="360">
        <v>0.25</v>
      </c>
      <c r="E25" s="247" t="s">
        <v>881</v>
      </c>
      <c r="F25" s="247" t="s">
        <v>884</v>
      </c>
      <c r="G25" s="97"/>
      <c r="H25" s="97"/>
      <c r="I25" s="97"/>
      <c r="J25" s="97"/>
    </row>
    <row r="26" spans="1:10" ht="14.25" x14ac:dyDescent="0.45">
      <c r="A26" s="97"/>
      <c r="B26" s="359"/>
      <c r="C26" s="359"/>
      <c r="D26" s="360"/>
      <c r="E26" s="250"/>
      <c r="F26" s="250"/>
      <c r="G26" s="97"/>
      <c r="H26" s="97"/>
      <c r="I26" s="97"/>
      <c r="J26" s="97"/>
    </row>
    <row r="27" spans="1:10" ht="27" x14ac:dyDescent="0.45">
      <c r="A27" s="97"/>
      <c r="B27" s="359"/>
      <c r="C27" s="359"/>
      <c r="D27" s="360"/>
      <c r="E27" s="250" t="s">
        <v>882</v>
      </c>
      <c r="F27" s="250" t="s">
        <v>885</v>
      </c>
      <c r="G27" s="97"/>
      <c r="H27" s="97"/>
      <c r="I27" s="97"/>
      <c r="J27" s="97"/>
    </row>
    <row r="28" spans="1:10" ht="14.25" x14ac:dyDescent="0.45">
      <c r="A28" s="97"/>
      <c r="B28" s="359"/>
      <c r="C28" s="359"/>
      <c r="D28" s="360"/>
      <c r="E28" s="252" t="s">
        <v>913</v>
      </c>
      <c r="F28" s="251"/>
      <c r="G28" s="97"/>
      <c r="H28" s="97"/>
      <c r="I28" s="97"/>
      <c r="J28" s="97"/>
    </row>
    <row r="29" spans="1:10" ht="14.25" x14ac:dyDescent="0.45">
      <c r="A29" s="97"/>
      <c r="B29" s="359"/>
      <c r="C29" s="359"/>
      <c r="D29" s="360"/>
      <c r="E29" s="252" t="s">
        <v>914</v>
      </c>
      <c r="F29" s="251"/>
      <c r="G29" s="97"/>
      <c r="H29" s="97"/>
      <c r="I29" s="97"/>
      <c r="J29" s="97"/>
    </row>
    <row r="30" spans="1:10" ht="14.25" x14ac:dyDescent="0.45">
      <c r="A30" s="97"/>
      <c r="B30" s="359"/>
      <c r="C30" s="359"/>
      <c r="D30" s="360"/>
      <c r="E30" s="252" t="s">
        <v>915</v>
      </c>
      <c r="F30" s="251"/>
      <c r="G30" s="97"/>
      <c r="H30" s="97"/>
      <c r="I30" s="97"/>
      <c r="J30" s="97"/>
    </row>
    <row r="31" spans="1:10" ht="14.25" x14ac:dyDescent="0.45">
      <c r="A31" s="97"/>
      <c r="B31" s="359"/>
      <c r="C31" s="359"/>
      <c r="D31" s="360"/>
      <c r="E31" s="252" t="s">
        <v>916</v>
      </c>
      <c r="F31" s="251"/>
      <c r="G31" s="97"/>
      <c r="H31" s="97"/>
      <c r="I31" s="97"/>
      <c r="J31" s="97"/>
    </row>
    <row r="32" spans="1:10" ht="14.25" x14ac:dyDescent="0.45">
      <c r="A32" s="97"/>
      <c r="B32" s="359"/>
      <c r="C32" s="359"/>
      <c r="D32" s="360"/>
      <c r="E32" s="250"/>
      <c r="F32" s="251"/>
      <c r="G32" s="97"/>
      <c r="H32" s="97"/>
      <c r="I32" s="97"/>
      <c r="J32" s="97"/>
    </row>
    <row r="33" spans="1:10" ht="27" x14ac:dyDescent="0.45">
      <c r="A33" s="97"/>
      <c r="B33" s="359"/>
      <c r="C33" s="359"/>
      <c r="D33" s="360"/>
      <c r="E33" s="250" t="s">
        <v>883</v>
      </c>
      <c r="F33" s="251"/>
      <c r="G33" s="97"/>
      <c r="H33" s="97"/>
      <c r="I33" s="97"/>
      <c r="J33" s="97"/>
    </row>
    <row r="34" spans="1:10" ht="14.25" x14ac:dyDescent="0.45">
      <c r="A34" s="97"/>
      <c r="B34" s="359"/>
      <c r="C34" s="359"/>
      <c r="D34" s="360"/>
      <c r="E34" s="252" t="s">
        <v>917</v>
      </c>
      <c r="F34" s="251"/>
      <c r="G34" s="97"/>
      <c r="H34" s="97"/>
      <c r="I34" s="97"/>
      <c r="J34" s="97"/>
    </row>
    <row r="35" spans="1:10" ht="27" x14ac:dyDescent="0.45">
      <c r="A35" s="97"/>
      <c r="B35" s="359"/>
      <c r="C35" s="359"/>
      <c r="D35" s="360"/>
      <c r="E35" s="252" t="s">
        <v>918</v>
      </c>
      <c r="F35" s="251"/>
      <c r="G35" s="97"/>
      <c r="H35" s="97"/>
      <c r="I35" s="97"/>
      <c r="J35" s="97"/>
    </row>
    <row r="36" spans="1:10" ht="14.25" x14ac:dyDescent="0.45">
      <c r="A36" s="97"/>
      <c r="B36" s="359"/>
      <c r="C36" s="359"/>
      <c r="D36" s="360"/>
      <c r="E36" s="253" t="s">
        <v>919</v>
      </c>
      <c r="F36" s="254"/>
      <c r="G36" s="97"/>
      <c r="H36" s="97"/>
      <c r="I36" s="97"/>
      <c r="J36" s="97"/>
    </row>
    <row r="37" spans="1:10" ht="40.5" x14ac:dyDescent="0.45">
      <c r="A37" s="97"/>
      <c r="B37" s="359">
        <v>4</v>
      </c>
      <c r="C37" s="361" t="s">
        <v>886</v>
      </c>
      <c r="D37" s="360">
        <v>0.25</v>
      </c>
      <c r="E37" s="247" t="s">
        <v>887</v>
      </c>
      <c r="F37" s="247" t="s">
        <v>889</v>
      </c>
      <c r="G37" s="97"/>
      <c r="H37" s="97"/>
      <c r="I37" s="97"/>
      <c r="J37" s="97"/>
    </row>
    <row r="38" spans="1:10" ht="27" x14ac:dyDescent="0.45">
      <c r="A38" s="97"/>
      <c r="B38" s="359"/>
      <c r="C38" s="362"/>
      <c r="D38" s="360"/>
      <c r="E38" s="248" t="s">
        <v>920</v>
      </c>
      <c r="F38" s="248" t="s">
        <v>921</v>
      </c>
      <c r="G38" s="97"/>
      <c r="H38" s="97"/>
      <c r="I38" s="97"/>
      <c r="J38" s="97"/>
    </row>
    <row r="39" spans="1:10" ht="27" x14ac:dyDescent="0.45">
      <c r="A39" s="97"/>
      <c r="B39" s="359"/>
      <c r="C39" s="362"/>
      <c r="D39" s="360"/>
      <c r="E39" s="248" t="s">
        <v>922</v>
      </c>
      <c r="F39" s="248" t="s">
        <v>923</v>
      </c>
      <c r="G39" s="97"/>
      <c r="H39" s="97"/>
      <c r="I39" s="97"/>
      <c r="J39" s="97"/>
    </row>
    <row r="40" spans="1:10" ht="27" x14ac:dyDescent="0.45">
      <c r="A40" s="97"/>
      <c r="B40" s="359"/>
      <c r="C40" s="362"/>
      <c r="D40" s="360"/>
      <c r="E40" s="248" t="s">
        <v>924</v>
      </c>
      <c r="F40" s="248" t="s">
        <v>925</v>
      </c>
      <c r="G40" s="97"/>
      <c r="H40" s="97"/>
      <c r="I40" s="97"/>
      <c r="J40" s="97"/>
    </row>
    <row r="41" spans="1:10" ht="14.25" x14ac:dyDescent="0.45">
      <c r="A41" s="97"/>
      <c r="B41" s="359"/>
      <c r="C41" s="362"/>
      <c r="D41" s="360"/>
      <c r="E41" s="248" t="s">
        <v>926</v>
      </c>
      <c r="F41" s="248" t="s">
        <v>927</v>
      </c>
      <c r="G41" s="97"/>
      <c r="H41" s="97"/>
      <c r="I41" s="97"/>
      <c r="J41" s="97"/>
    </row>
    <row r="42" spans="1:10" ht="14.25" x14ac:dyDescent="0.45">
      <c r="A42" s="97"/>
      <c r="B42" s="359"/>
      <c r="C42" s="362"/>
      <c r="D42" s="360"/>
      <c r="E42" s="248"/>
      <c r="F42" s="251"/>
      <c r="G42" s="97"/>
      <c r="H42" s="97"/>
      <c r="I42" s="97"/>
      <c r="J42" s="97"/>
    </row>
    <row r="43" spans="1:10" ht="14.25" x14ac:dyDescent="0.45">
      <c r="A43" s="97"/>
      <c r="B43" s="359"/>
      <c r="C43" s="362"/>
      <c r="D43" s="360"/>
      <c r="E43" s="250" t="s">
        <v>888</v>
      </c>
      <c r="F43" s="251"/>
      <c r="G43" s="97"/>
      <c r="H43" s="97"/>
      <c r="I43" s="97"/>
      <c r="J43" s="97"/>
    </row>
    <row r="44" spans="1:10" ht="14.25" x14ac:dyDescent="0.45">
      <c r="A44" s="97"/>
      <c r="B44" s="359"/>
      <c r="C44" s="363"/>
      <c r="D44" s="360"/>
      <c r="E44" s="255"/>
      <c r="F44" s="254"/>
      <c r="G44" s="97"/>
      <c r="H44" s="97"/>
      <c r="I44" s="97"/>
      <c r="J44" s="97"/>
    </row>
    <row r="45" spans="1:10" ht="15" customHeight="1" x14ac:dyDescent="0.45">
      <c r="A45" s="97"/>
      <c r="B45" s="243"/>
      <c r="C45" s="242"/>
      <c r="D45" s="242"/>
      <c r="E45" s="242"/>
      <c r="F45" s="242"/>
      <c r="G45" s="97"/>
      <c r="H45" s="97"/>
      <c r="I45" s="97"/>
      <c r="J45" s="97"/>
    </row>
    <row r="46" spans="1:10" ht="14.25" x14ac:dyDescent="0.45">
      <c r="A46" s="97"/>
      <c r="B46" s="241"/>
      <c r="C46" s="241"/>
      <c r="D46" s="241"/>
      <c r="E46" s="241"/>
      <c r="F46" s="241"/>
      <c r="G46" s="97"/>
      <c r="H46" s="97"/>
      <c r="I46" s="97"/>
      <c r="J46" s="97"/>
    </row>
    <row r="47" spans="1:10" ht="14.25" x14ac:dyDescent="0.45">
      <c r="A47" s="97"/>
      <c r="B47" s="241"/>
      <c r="C47" s="241"/>
      <c r="D47" s="241"/>
      <c r="E47" s="241"/>
      <c r="F47" s="241"/>
      <c r="G47" s="97"/>
      <c r="H47" s="97"/>
      <c r="I47" s="97"/>
      <c r="J47" s="97"/>
    </row>
    <row r="48" spans="1:10" ht="14.25" hidden="1" x14ac:dyDescent="0.45">
      <c r="A48" s="97"/>
      <c r="B48" s="241"/>
      <c r="C48" s="241"/>
      <c r="D48" s="241"/>
      <c r="E48" s="241"/>
      <c r="F48" s="241"/>
      <c r="G48" s="97"/>
      <c r="H48" s="97"/>
      <c r="I48" s="97"/>
      <c r="J48" s="97"/>
    </row>
    <row r="49" spans="1:10" ht="15" hidden="1" customHeight="1" x14ac:dyDescent="0.45">
      <c r="A49" s="97"/>
      <c r="B49" s="241"/>
      <c r="C49" s="241"/>
      <c r="D49" s="241"/>
      <c r="E49" s="241"/>
      <c r="F49" s="241"/>
      <c r="G49" s="97"/>
      <c r="H49" s="97"/>
      <c r="I49" s="97"/>
      <c r="J49" s="97"/>
    </row>
    <row r="50" spans="1:10" ht="15" hidden="1" customHeight="1" x14ac:dyDescent="0.45">
      <c r="A50" s="97"/>
      <c r="B50" s="241"/>
      <c r="C50" s="241"/>
      <c r="D50" s="241"/>
      <c r="E50" s="241"/>
      <c r="F50" s="241"/>
      <c r="G50" s="97"/>
      <c r="H50" s="97"/>
      <c r="I50" s="97"/>
      <c r="J50" s="97"/>
    </row>
    <row r="51" spans="1:10" ht="15" hidden="1" customHeight="1" x14ac:dyDescent="0.45">
      <c r="A51" s="97"/>
      <c r="B51" s="97"/>
      <c r="C51" s="97"/>
      <c r="D51" s="97"/>
      <c r="E51" s="97"/>
      <c r="F51" s="97"/>
      <c r="G51" s="97"/>
      <c r="H51" s="97"/>
      <c r="I51" s="97"/>
      <c r="J51" s="97"/>
    </row>
    <row r="52" spans="1:10" ht="15" hidden="1" customHeight="1" x14ac:dyDescent="0.45">
      <c r="A52" s="97"/>
      <c r="B52" s="97"/>
      <c r="C52" s="97"/>
      <c r="D52" s="97"/>
      <c r="E52" s="97"/>
      <c r="F52" s="97"/>
      <c r="G52" s="97"/>
      <c r="H52" s="97"/>
      <c r="I52" s="97"/>
      <c r="J52" s="97"/>
    </row>
    <row r="53" spans="1:10" ht="15" hidden="1" customHeight="1" x14ac:dyDescent="0.45">
      <c r="A53" s="97"/>
      <c r="B53" s="97"/>
      <c r="C53" s="97"/>
      <c r="D53" s="97"/>
      <c r="E53" s="97"/>
      <c r="F53" s="97"/>
      <c r="G53" s="97"/>
      <c r="H53" s="97"/>
      <c r="I53" s="97"/>
      <c r="J53" s="97"/>
    </row>
    <row r="54" spans="1:10" ht="15" hidden="1" customHeight="1" x14ac:dyDescent="0.45">
      <c r="A54" s="97"/>
      <c r="B54" s="97"/>
      <c r="C54" s="97"/>
      <c r="D54" s="97"/>
      <c r="E54" s="97"/>
      <c r="F54" s="97"/>
      <c r="G54" s="97"/>
      <c r="H54" s="97"/>
      <c r="I54" s="97"/>
      <c r="J54" s="97"/>
    </row>
    <row r="55" spans="1:10" ht="15" hidden="1" customHeight="1" x14ac:dyDescent="0.45">
      <c r="A55" s="97"/>
      <c r="B55" s="97"/>
      <c r="C55" s="97"/>
      <c r="D55" s="97"/>
      <c r="E55" s="97"/>
      <c r="F55" s="97"/>
      <c r="G55" s="97"/>
      <c r="H55" s="97"/>
      <c r="I55" s="97"/>
      <c r="J55" s="97"/>
    </row>
    <row r="56" spans="1:10" ht="15" hidden="1" customHeight="1" x14ac:dyDescent="0.45">
      <c r="A56" s="97"/>
      <c r="B56" s="97"/>
      <c r="C56" s="97"/>
      <c r="D56" s="97"/>
      <c r="E56" s="97"/>
      <c r="F56" s="97"/>
      <c r="G56" s="97"/>
      <c r="H56" s="97"/>
      <c r="I56" s="97"/>
      <c r="J56" s="97"/>
    </row>
    <row r="57" spans="1:10" ht="15" hidden="1" customHeight="1" x14ac:dyDescent="0.45">
      <c r="A57" s="97"/>
      <c r="B57" s="97"/>
      <c r="C57" s="97"/>
      <c r="D57" s="97"/>
      <c r="E57" s="97"/>
      <c r="F57" s="97"/>
      <c r="G57" s="97"/>
      <c r="H57" s="97"/>
      <c r="I57" s="97"/>
      <c r="J57" s="97"/>
    </row>
    <row r="58" spans="1:10" ht="15" hidden="1" customHeight="1" x14ac:dyDescent="0.45">
      <c r="A58" s="97"/>
      <c r="B58" s="97"/>
      <c r="C58" s="97"/>
      <c r="D58" s="97"/>
      <c r="E58" s="97"/>
      <c r="F58" s="97"/>
      <c r="G58" s="97"/>
      <c r="H58" s="97"/>
      <c r="I58" s="97"/>
      <c r="J58" s="97"/>
    </row>
    <row r="59" spans="1:10" ht="15" hidden="1" customHeight="1" x14ac:dyDescent="0.45">
      <c r="A59" s="97"/>
      <c r="B59" s="97"/>
      <c r="C59" s="97"/>
      <c r="D59" s="97"/>
      <c r="E59" s="97"/>
      <c r="F59" s="97"/>
      <c r="G59" s="97"/>
      <c r="H59" s="97"/>
      <c r="I59" s="97"/>
      <c r="J59" s="97"/>
    </row>
    <row r="60" spans="1:10" ht="15" hidden="1" customHeight="1" x14ac:dyDescent="0.45">
      <c r="A60" s="97"/>
      <c r="B60" s="97"/>
      <c r="C60" s="97"/>
      <c r="D60" s="97"/>
      <c r="E60" s="97"/>
      <c r="F60" s="97"/>
      <c r="G60" s="97"/>
      <c r="H60" s="97"/>
      <c r="I60" s="97"/>
      <c r="J60" s="97"/>
    </row>
    <row r="61" spans="1:10" ht="15" hidden="1" customHeight="1" x14ac:dyDescent="0.45">
      <c r="A61" s="97"/>
      <c r="B61" s="97"/>
      <c r="C61" s="97"/>
      <c r="D61" s="97"/>
      <c r="E61" s="97"/>
      <c r="F61" s="97"/>
      <c r="G61" s="97"/>
      <c r="H61" s="97"/>
      <c r="I61" s="97"/>
      <c r="J61" s="97"/>
    </row>
    <row r="62" spans="1:10" ht="15" hidden="1" customHeight="1" x14ac:dyDescent="0.45">
      <c r="A62" s="97"/>
      <c r="B62" s="97"/>
      <c r="C62" s="97"/>
      <c r="D62" s="97"/>
      <c r="E62" s="97"/>
      <c r="F62" s="97"/>
      <c r="G62" s="97"/>
      <c r="H62" s="97"/>
      <c r="I62" s="97"/>
      <c r="J62" s="97"/>
    </row>
    <row r="63" spans="1:10" ht="15" hidden="1" customHeight="1" x14ac:dyDescent="0.45">
      <c r="A63" s="97"/>
      <c r="B63" s="97"/>
      <c r="C63" s="97"/>
      <c r="D63" s="97"/>
    </row>
    <row r="64" spans="1:10" ht="15" hidden="1" customHeight="1" x14ac:dyDescent="0.45"/>
  </sheetData>
  <sheetProtection password="E291" sheet="1" objects="1" scenarios="1"/>
  <mergeCells count="13">
    <mergeCell ref="F3:G4"/>
    <mergeCell ref="B25:B36"/>
    <mergeCell ref="C25:C36"/>
    <mergeCell ref="D25:D36"/>
    <mergeCell ref="B37:B44"/>
    <mergeCell ref="C37:C44"/>
    <mergeCell ref="D37:D44"/>
    <mergeCell ref="C7:C10"/>
    <mergeCell ref="D7:D10"/>
    <mergeCell ref="B11:B24"/>
    <mergeCell ref="C11:C24"/>
    <mergeCell ref="D11:D24"/>
    <mergeCell ref="B7:B10"/>
  </mergeCells>
  <hyperlinks>
    <hyperlink ref="F3:G4" location="'Home page'!A1" display="Click here to go back to the home page" xr:uid="{00000000-0004-0000-0100-000000000000}"/>
  </hyperlinks>
  <printOptions horizontalCentered="1"/>
  <pageMargins left="0.70866141732283472" right="0.7086614173228347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AH86"/>
  <sheetViews>
    <sheetView showRowColHeaders="0" zoomScale="90" zoomScaleNormal="90" workbookViewId="0">
      <selection activeCell="T2" sqref="T2:U3"/>
    </sheetView>
  </sheetViews>
  <sheetFormatPr defaultColWidth="0" defaultRowHeight="15" customHeight="1" zeroHeight="1" x14ac:dyDescent="0.45"/>
  <cols>
    <col min="1" max="2" width="3.265625" style="239" customWidth="1"/>
    <col min="3" max="22" width="9.1328125" style="239" customWidth="1"/>
    <col min="23" max="34" width="0" style="239" hidden="1" customWidth="1"/>
    <col min="35" max="16384" width="9.1328125" style="239" hidden="1"/>
  </cols>
  <sheetData>
    <row r="1" spans="1:26" s="234" customFormat="1" ht="24" customHeight="1" x14ac:dyDescent="0.45">
      <c r="A1" s="231"/>
      <c r="B1" s="232"/>
      <c r="C1" s="231"/>
      <c r="D1" s="233"/>
      <c r="E1" s="231"/>
      <c r="F1" s="231"/>
      <c r="G1" s="231"/>
      <c r="H1" s="231"/>
      <c r="I1" s="231"/>
      <c r="J1" s="231"/>
      <c r="K1" s="231"/>
      <c r="L1" s="231"/>
      <c r="M1" s="231"/>
      <c r="N1" s="231"/>
      <c r="O1" s="231"/>
      <c r="P1" s="231"/>
      <c r="Q1" s="231"/>
      <c r="R1" s="231"/>
      <c r="S1" s="231"/>
      <c r="T1" s="231"/>
      <c r="U1" s="231"/>
      <c r="V1" s="231"/>
    </row>
    <row r="2" spans="1:26" s="234" customFormat="1" ht="31.5" customHeight="1" x14ac:dyDescent="0.8">
      <c r="A2" s="231"/>
      <c r="B2" s="231"/>
      <c r="C2" s="231"/>
      <c r="D2" s="233"/>
      <c r="E2" s="231"/>
      <c r="F2" s="231"/>
      <c r="G2" s="235" t="s">
        <v>68</v>
      </c>
      <c r="H2" s="231"/>
      <c r="I2" s="231"/>
      <c r="J2" s="231"/>
      <c r="K2" s="231"/>
      <c r="L2" s="231"/>
      <c r="M2" s="231"/>
      <c r="N2" s="231"/>
      <c r="O2" s="231"/>
      <c r="P2" s="231"/>
      <c r="Q2" s="231"/>
      <c r="R2" s="231"/>
      <c r="S2" s="231"/>
      <c r="T2" s="364" t="s">
        <v>670</v>
      </c>
      <c r="U2" s="364"/>
      <c r="V2" s="231"/>
      <c r="Z2" s="236"/>
    </row>
    <row r="3" spans="1:26" s="234" customFormat="1" ht="24" customHeight="1" x14ac:dyDescent="0.75">
      <c r="A3" s="231"/>
      <c r="B3" s="231"/>
      <c r="C3" s="231"/>
      <c r="D3" s="233"/>
      <c r="E3" s="231"/>
      <c r="F3" s="231"/>
      <c r="G3" s="237" t="s">
        <v>855</v>
      </c>
      <c r="H3" s="231"/>
      <c r="I3" s="231"/>
      <c r="J3" s="231"/>
      <c r="K3" s="231"/>
      <c r="L3" s="231"/>
      <c r="M3" s="231"/>
      <c r="N3" s="231"/>
      <c r="O3" s="231"/>
      <c r="P3" s="231"/>
      <c r="Q3" s="231"/>
      <c r="R3" s="231"/>
      <c r="S3" s="231"/>
      <c r="T3" s="364"/>
      <c r="U3" s="364"/>
      <c r="V3" s="231"/>
    </row>
    <row r="4" spans="1:26" s="234" customFormat="1" ht="17.25" customHeight="1" x14ac:dyDescent="0.45">
      <c r="A4" s="231"/>
      <c r="B4" s="231"/>
      <c r="C4" s="231"/>
      <c r="D4" s="233"/>
      <c r="E4" s="231"/>
      <c r="F4" s="231"/>
      <c r="G4" s="231"/>
      <c r="H4" s="231"/>
      <c r="I4" s="231"/>
      <c r="J4" s="231"/>
      <c r="K4" s="231"/>
      <c r="L4" s="231"/>
      <c r="M4" s="231"/>
      <c r="N4" s="231"/>
      <c r="O4" s="231"/>
      <c r="P4" s="231"/>
      <c r="Q4" s="231"/>
      <c r="R4" s="231"/>
      <c r="S4" s="231"/>
      <c r="T4" s="231"/>
      <c r="U4" s="231"/>
      <c r="V4" s="231"/>
    </row>
    <row r="5" spans="1:26" ht="14.25" x14ac:dyDescent="0.45">
      <c r="A5" s="238"/>
      <c r="B5" s="238"/>
      <c r="C5" s="238"/>
      <c r="D5" s="238"/>
      <c r="E5" s="238"/>
      <c r="F5" s="238"/>
      <c r="G5" s="238"/>
      <c r="H5" s="238"/>
      <c r="I5" s="238"/>
      <c r="J5" s="238"/>
      <c r="K5" s="238"/>
      <c r="L5" s="238"/>
      <c r="M5" s="238"/>
      <c r="N5" s="238"/>
      <c r="O5" s="238"/>
      <c r="P5" s="238"/>
      <c r="Q5" s="238"/>
      <c r="R5" s="238"/>
      <c r="S5" s="238"/>
      <c r="T5" s="238"/>
      <c r="U5" s="238"/>
      <c r="V5" s="238"/>
    </row>
    <row r="6" spans="1:26" ht="15.4" x14ac:dyDescent="0.45">
      <c r="A6" s="238"/>
      <c r="B6" s="238"/>
      <c r="C6" s="240" t="s">
        <v>856</v>
      </c>
      <c r="D6" s="238"/>
      <c r="E6" s="238"/>
      <c r="F6" s="238"/>
      <c r="G6" s="238"/>
      <c r="H6" s="238"/>
      <c r="I6" s="238"/>
      <c r="J6" s="238"/>
      <c r="K6" s="238"/>
      <c r="L6" s="238"/>
      <c r="M6" s="238"/>
      <c r="N6" s="238"/>
      <c r="O6" s="238"/>
      <c r="P6" s="238"/>
      <c r="Q6" s="238"/>
      <c r="R6" s="238"/>
      <c r="S6" s="238"/>
      <c r="T6" s="238"/>
      <c r="U6" s="238"/>
      <c r="V6" s="238"/>
    </row>
    <row r="7" spans="1:26" ht="14.25" x14ac:dyDescent="0.45">
      <c r="A7" s="238"/>
      <c r="B7" s="238"/>
      <c r="C7" s="238"/>
      <c r="D7" s="238"/>
      <c r="E7" s="238"/>
      <c r="F7" s="238"/>
      <c r="G7" s="238"/>
      <c r="H7" s="238"/>
      <c r="I7" s="238"/>
      <c r="J7" s="238"/>
      <c r="K7" s="238"/>
      <c r="L7" s="238"/>
      <c r="M7" s="238"/>
      <c r="N7" s="238"/>
      <c r="O7" s="238"/>
      <c r="P7" s="238"/>
      <c r="Q7" s="238"/>
      <c r="R7" s="238"/>
      <c r="S7" s="238"/>
      <c r="T7" s="238"/>
      <c r="U7" s="238"/>
      <c r="V7" s="238"/>
    </row>
    <row r="8" spans="1:26" ht="14.25" x14ac:dyDescent="0.45">
      <c r="A8" s="238"/>
      <c r="B8" s="238"/>
      <c r="C8" s="238"/>
      <c r="D8" s="238"/>
      <c r="E8" s="238"/>
      <c r="F8" s="238"/>
      <c r="G8" s="238"/>
      <c r="H8" s="238"/>
      <c r="I8" s="238"/>
      <c r="J8" s="238"/>
      <c r="K8" s="238"/>
      <c r="L8" s="238"/>
      <c r="M8" s="238"/>
      <c r="N8" s="238"/>
      <c r="O8" s="238"/>
      <c r="P8" s="238"/>
      <c r="Q8" s="238"/>
      <c r="R8" s="238"/>
      <c r="S8" s="238"/>
      <c r="T8" s="238"/>
      <c r="U8" s="238"/>
      <c r="V8" s="238"/>
    </row>
    <row r="9" spans="1:26" ht="14.25" x14ac:dyDescent="0.45">
      <c r="A9" s="238"/>
      <c r="B9" s="238"/>
      <c r="C9" s="238"/>
      <c r="D9" s="238"/>
      <c r="E9" s="238"/>
      <c r="F9" s="238"/>
      <c r="G9" s="238"/>
      <c r="H9" s="238"/>
      <c r="I9" s="238"/>
      <c r="J9" s="238"/>
      <c r="K9" s="238"/>
      <c r="L9" s="238"/>
      <c r="M9" s="238"/>
      <c r="N9" s="238"/>
      <c r="O9" s="238"/>
      <c r="P9" s="238"/>
      <c r="Q9" s="238"/>
      <c r="R9" s="238"/>
      <c r="S9" s="238"/>
      <c r="T9" s="238"/>
      <c r="U9" s="238"/>
      <c r="V9" s="238"/>
    </row>
    <row r="10" spans="1:26" ht="14.25" x14ac:dyDescent="0.45">
      <c r="A10" s="238"/>
      <c r="B10" s="238"/>
      <c r="C10" s="238"/>
      <c r="D10" s="238"/>
      <c r="E10" s="238"/>
      <c r="F10" s="238"/>
      <c r="G10" s="238"/>
      <c r="H10" s="238"/>
      <c r="I10" s="238"/>
      <c r="J10" s="238"/>
      <c r="K10" s="238"/>
      <c r="L10" s="238"/>
      <c r="M10" s="238"/>
      <c r="N10" s="238"/>
      <c r="O10" s="238"/>
      <c r="P10" s="238"/>
      <c r="Q10" s="238"/>
      <c r="R10" s="238"/>
      <c r="S10" s="238"/>
      <c r="T10" s="238"/>
      <c r="U10" s="238"/>
      <c r="V10" s="238"/>
    </row>
    <row r="11" spans="1:26" ht="14.25" x14ac:dyDescent="0.45">
      <c r="A11" s="238"/>
      <c r="B11" s="238"/>
      <c r="C11" s="238"/>
      <c r="D11" s="238"/>
      <c r="E11" s="238"/>
      <c r="F11" s="238"/>
      <c r="G11" s="238"/>
      <c r="H11" s="238"/>
      <c r="I11" s="238"/>
      <c r="J11" s="238"/>
      <c r="K11" s="238"/>
      <c r="L11" s="238"/>
      <c r="M11" s="238"/>
      <c r="N11" s="238"/>
      <c r="O11" s="238"/>
      <c r="P11" s="238"/>
      <c r="Q11" s="238"/>
      <c r="R11" s="238"/>
      <c r="S11" s="238"/>
      <c r="T11" s="238"/>
      <c r="U11" s="238"/>
      <c r="V11" s="238"/>
    </row>
    <row r="12" spans="1:26" ht="14.25" x14ac:dyDescent="0.45">
      <c r="A12" s="238"/>
      <c r="B12" s="238"/>
      <c r="C12" s="238"/>
      <c r="D12" s="238"/>
      <c r="E12" s="238"/>
      <c r="F12" s="238"/>
      <c r="G12" s="238"/>
      <c r="H12" s="238"/>
      <c r="I12" s="238"/>
      <c r="J12" s="238"/>
      <c r="K12" s="238"/>
      <c r="L12" s="238"/>
      <c r="M12" s="238"/>
      <c r="N12" s="238"/>
      <c r="O12" s="238"/>
      <c r="P12" s="238"/>
      <c r="Q12" s="238"/>
      <c r="R12" s="238"/>
      <c r="S12" s="238"/>
      <c r="T12" s="238"/>
      <c r="U12" s="238"/>
      <c r="V12" s="238"/>
    </row>
    <row r="13" spans="1:26" ht="14.25" x14ac:dyDescent="0.45">
      <c r="A13" s="238"/>
      <c r="B13" s="238"/>
      <c r="C13" s="238"/>
      <c r="D13" s="238"/>
      <c r="E13" s="238"/>
      <c r="F13" s="238"/>
      <c r="G13" s="238"/>
      <c r="H13" s="238"/>
      <c r="I13" s="238"/>
      <c r="J13" s="238"/>
      <c r="K13" s="238"/>
      <c r="L13" s="238"/>
      <c r="M13" s="238"/>
      <c r="N13" s="238"/>
      <c r="O13" s="238"/>
      <c r="P13" s="238"/>
      <c r="Q13" s="238"/>
      <c r="R13" s="238"/>
      <c r="S13" s="238"/>
      <c r="T13" s="238"/>
      <c r="U13" s="238"/>
      <c r="V13" s="238"/>
    </row>
    <row r="14" spans="1:26" ht="14.25" x14ac:dyDescent="0.45">
      <c r="A14" s="238"/>
      <c r="B14" s="238"/>
      <c r="C14" s="238"/>
      <c r="D14" s="238"/>
      <c r="E14" s="238"/>
      <c r="F14" s="238"/>
      <c r="G14" s="238"/>
      <c r="H14" s="238"/>
      <c r="I14" s="238"/>
      <c r="J14" s="238"/>
      <c r="K14" s="238"/>
      <c r="L14" s="238"/>
      <c r="M14" s="238"/>
      <c r="N14" s="238"/>
      <c r="O14" s="238"/>
      <c r="P14" s="238"/>
      <c r="Q14" s="238"/>
      <c r="R14" s="238"/>
      <c r="S14" s="238"/>
      <c r="T14" s="238"/>
      <c r="U14" s="238"/>
      <c r="V14" s="238"/>
    </row>
    <row r="15" spans="1:26" ht="14.25" x14ac:dyDescent="0.45">
      <c r="A15" s="238"/>
      <c r="B15" s="238"/>
      <c r="C15" s="238"/>
      <c r="D15" s="238"/>
      <c r="E15" s="238"/>
      <c r="F15" s="238"/>
      <c r="G15" s="238"/>
      <c r="H15" s="238"/>
      <c r="I15" s="238"/>
      <c r="J15" s="238"/>
      <c r="K15" s="238"/>
      <c r="L15" s="238"/>
      <c r="M15" s="238"/>
      <c r="N15" s="238"/>
      <c r="O15" s="238"/>
      <c r="P15" s="238"/>
      <c r="Q15" s="238"/>
      <c r="R15" s="238"/>
      <c r="S15" s="238"/>
      <c r="T15" s="238"/>
      <c r="U15" s="238"/>
      <c r="V15" s="238"/>
    </row>
    <row r="16" spans="1:26" ht="14.25" x14ac:dyDescent="0.45">
      <c r="A16" s="238"/>
      <c r="B16" s="238"/>
      <c r="C16" s="238"/>
      <c r="D16" s="238"/>
      <c r="E16" s="238"/>
      <c r="F16" s="238"/>
      <c r="G16" s="238"/>
      <c r="H16" s="238"/>
      <c r="I16" s="238"/>
      <c r="J16" s="238"/>
      <c r="K16" s="238"/>
      <c r="L16" s="238"/>
      <c r="M16" s="238"/>
      <c r="N16" s="238"/>
      <c r="O16" s="238"/>
      <c r="P16" s="238"/>
      <c r="Q16" s="238"/>
      <c r="R16" s="238"/>
      <c r="S16" s="238"/>
      <c r="T16" s="238"/>
      <c r="U16" s="238"/>
      <c r="V16" s="238"/>
    </row>
    <row r="17" spans="1:22" ht="14.25" hidden="1" x14ac:dyDescent="0.45">
      <c r="A17" s="238"/>
      <c r="B17" s="238"/>
      <c r="C17" s="238"/>
      <c r="D17" s="238"/>
      <c r="E17" s="238"/>
      <c r="F17" s="238"/>
      <c r="G17" s="238"/>
      <c r="H17" s="238"/>
      <c r="I17" s="238"/>
      <c r="J17" s="238"/>
      <c r="K17" s="238"/>
      <c r="L17" s="238"/>
      <c r="M17" s="238"/>
      <c r="N17" s="238"/>
      <c r="O17" s="238"/>
      <c r="P17" s="238"/>
      <c r="Q17" s="238"/>
      <c r="R17" s="238"/>
      <c r="S17" s="238"/>
      <c r="T17" s="238"/>
      <c r="U17" s="238"/>
      <c r="V17" s="238"/>
    </row>
    <row r="18" spans="1:22" ht="14.25" hidden="1" x14ac:dyDescent="0.45">
      <c r="A18" s="238"/>
      <c r="B18" s="238"/>
      <c r="C18" s="238"/>
      <c r="D18" s="238"/>
      <c r="E18" s="238"/>
      <c r="F18" s="238"/>
      <c r="G18" s="238"/>
      <c r="H18" s="238"/>
      <c r="I18" s="238"/>
      <c r="J18" s="238"/>
      <c r="K18" s="238"/>
      <c r="L18" s="238"/>
      <c r="M18" s="238"/>
      <c r="N18" s="238"/>
      <c r="O18" s="238"/>
      <c r="P18" s="238"/>
      <c r="Q18" s="238"/>
      <c r="R18" s="238"/>
      <c r="S18" s="238"/>
      <c r="T18" s="238"/>
      <c r="U18" s="238"/>
      <c r="V18" s="238"/>
    </row>
    <row r="19" spans="1:22" ht="14.25" hidden="1" x14ac:dyDescent="0.45">
      <c r="A19" s="238"/>
      <c r="B19" s="238"/>
      <c r="C19" s="238"/>
      <c r="D19" s="238"/>
      <c r="E19" s="238"/>
      <c r="F19" s="238"/>
      <c r="G19" s="238"/>
      <c r="H19" s="238"/>
      <c r="I19" s="238"/>
      <c r="J19" s="238"/>
      <c r="K19" s="238"/>
      <c r="L19" s="238"/>
      <c r="M19" s="238"/>
      <c r="N19" s="238"/>
      <c r="O19" s="238"/>
      <c r="P19" s="238"/>
      <c r="Q19" s="238"/>
      <c r="R19" s="238"/>
      <c r="S19" s="238"/>
      <c r="T19" s="238"/>
      <c r="U19" s="238"/>
      <c r="V19" s="238"/>
    </row>
    <row r="20" spans="1:22" ht="14.25" hidden="1" x14ac:dyDescent="0.45">
      <c r="A20" s="238"/>
      <c r="B20" s="238"/>
      <c r="C20" s="238"/>
      <c r="D20" s="238"/>
      <c r="E20" s="238"/>
      <c r="F20" s="238"/>
      <c r="G20" s="238"/>
      <c r="H20" s="238"/>
      <c r="I20" s="238"/>
      <c r="J20" s="238"/>
      <c r="K20" s="238"/>
      <c r="L20" s="238"/>
      <c r="M20" s="238"/>
      <c r="N20" s="238"/>
      <c r="O20" s="238"/>
      <c r="P20" s="238"/>
      <c r="Q20" s="238"/>
      <c r="R20" s="238"/>
      <c r="S20" s="238"/>
      <c r="T20" s="238"/>
      <c r="U20" s="238"/>
      <c r="V20" s="238"/>
    </row>
    <row r="21" spans="1:22" ht="14.25" hidden="1" x14ac:dyDescent="0.45">
      <c r="A21" s="238"/>
      <c r="B21" s="238"/>
      <c r="C21" s="238"/>
      <c r="D21" s="238"/>
      <c r="E21" s="238"/>
      <c r="F21" s="238"/>
      <c r="G21" s="238"/>
      <c r="H21" s="238"/>
      <c r="I21" s="238"/>
      <c r="J21" s="238"/>
      <c r="K21" s="238"/>
      <c r="L21" s="238"/>
      <c r="M21" s="238"/>
      <c r="N21" s="238"/>
      <c r="O21" s="238"/>
      <c r="P21" s="238"/>
      <c r="Q21" s="238"/>
      <c r="R21" s="238"/>
      <c r="S21" s="238"/>
      <c r="T21" s="238"/>
      <c r="U21" s="238"/>
      <c r="V21" s="238"/>
    </row>
    <row r="22" spans="1:22" ht="14.25" hidden="1" x14ac:dyDescent="0.45">
      <c r="A22" s="238"/>
      <c r="B22" s="238"/>
      <c r="C22" s="238"/>
      <c r="D22" s="238"/>
      <c r="E22" s="238"/>
      <c r="F22" s="238"/>
      <c r="G22" s="238"/>
      <c r="H22" s="238"/>
      <c r="I22" s="238"/>
      <c r="J22" s="238"/>
      <c r="K22" s="238"/>
      <c r="L22" s="238"/>
      <c r="M22" s="238"/>
      <c r="N22" s="238"/>
      <c r="O22" s="238"/>
      <c r="P22" s="238"/>
      <c r="Q22" s="238"/>
      <c r="R22" s="238"/>
      <c r="S22" s="238"/>
      <c r="T22" s="238"/>
      <c r="U22" s="238"/>
      <c r="V22" s="238"/>
    </row>
    <row r="23" spans="1:22" ht="14.25" hidden="1" x14ac:dyDescent="0.45">
      <c r="A23" s="238"/>
      <c r="B23" s="238"/>
      <c r="C23" s="238"/>
      <c r="D23" s="238"/>
      <c r="E23" s="238"/>
      <c r="F23" s="238"/>
      <c r="G23" s="238"/>
      <c r="H23" s="238"/>
      <c r="I23" s="238"/>
      <c r="J23" s="238"/>
      <c r="K23" s="238"/>
      <c r="L23" s="238"/>
      <c r="M23" s="238"/>
      <c r="N23" s="238"/>
      <c r="O23" s="238"/>
      <c r="P23" s="238"/>
      <c r="Q23" s="238"/>
      <c r="R23" s="238"/>
      <c r="S23" s="238"/>
      <c r="T23" s="238"/>
      <c r="U23" s="238"/>
      <c r="V23" s="238"/>
    </row>
    <row r="24" spans="1:22" ht="14.25" hidden="1" x14ac:dyDescent="0.45">
      <c r="A24" s="238"/>
      <c r="B24" s="238"/>
      <c r="C24" s="238"/>
      <c r="D24" s="238"/>
      <c r="E24" s="238"/>
      <c r="F24" s="238"/>
      <c r="G24" s="238"/>
      <c r="H24" s="238"/>
      <c r="I24" s="238"/>
      <c r="J24" s="238"/>
      <c r="K24" s="238"/>
      <c r="L24" s="238"/>
      <c r="M24" s="238"/>
      <c r="N24" s="238"/>
      <c r="O24" s="238"/>
      <c r="P24" s="238"/>
      <c r="Q24" s="238"/>
      <c r="R24" s="238"/>
      <c r="S24" s="238"/>
      <c r="T24" s="238"/>
      <c r="U24" s="238"/>
      <c r="V24" s="238"/>
    </row>
    <row r="25" spans="1:22" ht="14.25" hidden="1" x14ac:dyDescent="0.45">
      <c r="A25" s="238"/>
      <c r="B25" s="238"/>
      <c r="C25" s="238"/>
      <c r="D25" s="238"/>
      <c r="E25" s="238"/>
      <c r="F25" s="238"/>
      <c r="G25" s="238"/>
      <c r="H25" s="238"/>
      <c r="I25" s="238"/>
      <c r="J25" s="238"/>
      <c r="K25" s="238"/>
      <c r="L25" s="238"/>
      <c r="M25" s="238"/>
      <c r="N25" s="238"/>
      <c r="O25" s="238"/>
      <c r="P25" s="238"/>
      <c r="Q25" s="238"/>
      <c r="R25" s="238"/>
      <c r="S25" s="238"/>
      <c r="T25" s="238"/>
      <c r="U25" s="238"/>
      <c r="V25" s="238"/>
    </row>
    <row r="26" spans="1:22" ht="14.25" hidden="1" x14ac:dyDescent="0.45">
      <c r="A26" s="238"/>
      <c r="B26" s="238"/>
      <c r="C26" s="238"/>
      <c r="D26" s="238"/>
      <c r="E26" s="238"/>
      <c r="F26" s="238"/>
      <c r="G26" s="238"/>
      <c r="H26" s="238"/>
      <c r="I26" s="238"/>
      <c r="J26" s="238"/>
      <c r="K26" s="238"/>
      <c r="L26" s="238"/>
      <c r="M26" s="238"/>
      <c r="N26" s="238"/>
      <c r="O26" s="238"/>
      <c r="P26" s="238"/>
      <c r="Q26" s="238"/>
      <c r="R26" s="238"/>
      <c r="S26" s="238"/>
      <c r="T26" s="238"/>
      <c r="U26" s="238"/>
      <c r="V26" s="238"/>
    </row>
    <row r="27" spans="1:22" ht="14.25" hidden="1" x14ac:dyDescent="0.45">
      <c r="A27" s="238"/>
      <c r="B27" s="238"/>
      <c r="C27" s="238"/>
      <c r="D27" s="238"/>
      <c r="E27" s="238"/>
      <c r="F27" s="238"/>
      <c r="G27" s="238"/>
      <c r="H27" s="238"/>
      <c r="I27" s="238"/>
      <c r="J27" s="238"/>
      <c r="K27" s="238"/>
      <c r="L27" s="238"/>
      <c r="M27" s="238"/>
      <c r="N27" s="238"/>
      <c r="O27" s="238"/>
      <c r="P27" s="238"/>
      <c r="Q27" s="238"/>
      <c r="R27" s="238"/>
      <c r="S27" s="238"/>
      <c r="T27" s="238"/>
      <c r="U27" s="238"/>
      <c r="V27" s="238"/>
    </row>
    <row r="28" spans="1:22" ht="14.25" hidden="1" x14ac:dyDescent="0.45">
      <c r="A28" s="238"/>
      <c r="B28" s="238"/>
      <c r="C28" s="238"/>
      <c r="D28" s="238"/>
      <c r="E28" s="238"/>
      <c r="F28" s="238"/>
      <c r="G28" s="238"/>
      <c r="H28" s="238"/>
      <c r="I28" s="238"/>
      <c r="J28" s="238"/>
      <c r="K28" s="238"/>
      <c r="L28" s="238"/>
      <c r="M28" s="238"/>
      <c r="N28" s="238"/>
      <c r="O28" s="238"/>
      <c r="P28" s="238"/>
      <c r="Q28" s="238"/>
      <c r="R28" s="238"/>
      <c r="S28" s="238"/>
      <c r="T28" s="238"/>
      <c r="U28" s="238"/>
      <c r="V28" s="238"/>
    </row>
    <row r="29" spans="1:22" ht="14.25" hidden="1" x14ac:dyDescent="0.45">
      <c r="A29" s="238"/>
      <c r="B29" s="238"/>
      <c r="C29" s="238"/>
      <c r="D29" s="238"/>
      <c r="E29" s="238"/>
      <c r="F29" s="238"/>
      <c r="G29" s="238"/>
      <c r="H29" s="238"/>
      <c r="I29" s="238"/>
      <c r="J29" s="238"/>
      <c r="K29" s="238"/>
      <c r="L29" s="238"/>
      <c r="M29" s="238"/>
      <c r="N29" s="238"/>
      <c r="O29" s="238"/>
      <c r="P29" s="238"/>
      <c r="Q29" s="238"/>
      <c r="R29" s="238"/>
      <c r="S29" s="238"/>
      <c r="T29" s="238"/>
      <c r="U29" s="238"/>
      <c r="V29" s="238"/>
    </row>
    <row r="30" spans="1:22" ht="14.25" hidden="1" x14ac:dyDescent="0.45">
      <c r="A30" s="238"/>
      <c r="B30" s="238"/>
      <c r="C30" s="238"/>
      <c r="D30" s="238"/>
      <c r="E30" s="238"/>
      <c r="F30" s="238"/>
      <c r="G30" s="238"/>
      <c r="H30" s="238"/>
      <c r="I30" s="238"/>
      <c r="J30" s="238"/>
      <c r="K30" s="238"/>
      <c r="L30" s="238"/>
      <c r="M30" s="238"/>
      <c r="N30" s="238"/>
      <c r="O30" s="238"/>
      <c r="P30" s="238"/>
      <c r="Q30" s="238"/>
      <c r="R30" s="238"/>
      <c r="S30" s="238"/>
      <c r="T30" s="238"/>
      <c r="U30" s="238"/>
      <c r="V30" s="238"/>
    </row>
    <row r="31" spans="1:22" ht="14.25" hidden="1" x14ac:dyDescent="0.45">
      <c r="A31" s="238"/>
      <c r="B31" s="238"/>
      <c r="C31" s="238"/>
      <c r="D31" s="238"/>
      <c r="E31" s="238"/>
      <c r="F31" s="238"/>
      <c r="G31" s="238"/>
      <c r="H31" s="238"/>
      <c r="I31" s="238"/>
      <c r="J31" s="238"/>
      <c r="K31" s="238"/>
      <c r="L31" s="238"/>
      <c r="M31" s="238"/>
      <c r="N31" s="238"/>
      <c r="O31" s="238"/>
      <c r="P31" s="238"/>
      <c r="Q31" s="238"/>
      <c r="R31" s="238"/>
      <c r="S31" s="238"/>
      <c r="T31" s="238"/>
      <c r="U31" s="238"/>
      <c r="V31" s="238"/>
    </row>
    <row r="32" spans="1:22" ht="14.25" hidden="1" x14ac:dyDescent="0.45">
      <c r="A32" s="238"/>
      <c r="B32" s="238"/>
      <c r="C32" s="238"/>
      <c r="D32" s="238"/>
      <c r="E32" s="238"/>
      <c r="F32" s="238"/>
      <c r="G32" s="238"/>
      <c r="H32" s="238"/>
      <c r="I32" s="238"/>
      <c r="J32" s="238"/>
      <c r="K32" s="238"/>
      <c r="L32" s="238"/>
      <c r="M32" s="238"/>
      <c r="N32" s="238"/>
      <c r="O32" s="238"/>
      <c r="P32" s="238"/>
      <c r="Q32" s="238"/>
      <c r="R32" s="238"/>
      <c r="S32" s="238"/>
      <c r="T32" s="238"/>
      <c r="U32" s="238"/>
      <c r="V32" s="238"/>
    </row>
    <row r="33" spans="1:22" ht="14.25" hidden="1" x14ac:dyDescent="0.45">
      <c r="A33" s="238"/>
      <c r="B33" s="238"/>
      <c r="C33" s="238"/>
      <c r="D33" s="238"/>
      <c r="E33" s="238"/>
      <c r="F33" s="238"/>
      <c r="G33" s="238"/>
      <c r="H33" s="238"/>
      <c r="I33" s="238"/>
      <c r="J33" s="238"/>
      <c r="K33" s="238"/>
      <c r="L33" s="238"/>
      <c r="M33" s="238"/>
      <c r="N33" s="238"/>
      <c r="O33" s="238"/>
      <c r="P33" s="238"/>
      <c r="Q33" s="238"/>
      <c r="R33" s="238"/>
      <c r="S33" s="238"/>
      <c r="T33" s="238"/>
      <c r="U33" s="238"/>
      <c r="V33" s="238"/>
    </row>
    <row r="34" spans="1:22" ht="14.25" hidden="1" x14ac:dyDescent="0.45">
      <c r="A34" s="238"/>
      <c r="B34" s="238"/>
      <c r="C34" s="238"/>
      <c r="D34" s="238"/>
      <c r="E34" s="238"/>
      <c r="F34" s="238"/>
      <c r="G34" s="238"/>
      <c r="H34" s="238"/>
      <c r="I34" s="238"/>
      <c r="J34" s="238"/>
      <c r="K34" s="238"/>
      <c r="L34" s="238"/>
      <c r="M34" s="238"/>
      <c r="N34" s="238"/>
      <c r="O34" s="238"/>
      <c r="P34" s="238"/>
      <c r="Q34" s="238"/>
      <c r="R34" s="238"/>
      <c r="S34" s="238"/>
      <c r="T34" s="238"/>
      <c r="U34" s="238"/>
      <c r="V34" s="238"/>
    </row>
    <row r="35" spans="1:22" ht="14.25" hidden="1" x14ac:dyDescent="0.45">
      <c r="A35" s="238"/>
      <c r="B35" s="238"/>
      <c r="C35" s="238"/>
      <c r="D35" s="238"/>
      <c r="E35" s="238"/>
      <c r="F35" s="238"/>
      <c r="G35" s="238"/>
      <c r="H35" s="238"/>
      <c r="I35" s="238"/>
      <c r="J35" s="238"/>
      <c r="K35" s="238"/>
      <c r="L35" s="238"/>
      <c r="M35" s="238"/>
      <c r="N35" s="238"/>
      <c r="O35" s="238"/>
      <c r="P35" s="238"/>
      <c r="Q35" s="238"/>
      <c r="R35" s="238"/>
      <c r="S35" s="238"/>
      <c r="T35" s="238"/>
      <c r="U35" s="238"/>
      <c r="V35" s="238"/>
    </row>
    <row r="36" spans="1:22" ht="14.25" hidden="1" x14ac:dyDescent="0.45">
      <c r="A36" s="238"/>
      <c r="B36" s="238"/>
      <c r="C36" s="238"/>
      <c r="D36" s="238"/>
      <c r="E36" s="238"/>
      <c r="F36" s="238"/>
      <c r="G36" s="238"/>
      <c r="H36" s="238"/>
      <c r="I36" s="238"/>
      <c r="J36" s="238"/>
      <c r="K36" s="238"/>
      <c r="L36" s="238"/>
      <c r="M36" s="238"/>
      <c r="N36" s="238"/>
      <c r="O36" s="238"/>
      <c r="P36" s="238"/>
      <c r="Q36" s="238"/>
      <c r="R36" s="238"/>
      <c r="S36" s="238"/>
      <c r="T36" s="238"/>
      <c r="U36" s="238"/>
      <c r="V36" s="238"/>
    </row>
    <row r="37" spans="1:22" ht="14.25" hidden="1" x14ac:dyDescent="0.45">
      <c r="A37" s="238"/>
      <c r="B37" s="238"/>
      <c r="C37" s="238"/>
      <c r="D37" s="238"/>
      <c r="E37" s="238"/>
      <c r="F37" s="238"/>
      <c r="G37" s="238"/>
      <c r="H37" s="238"/>
      <c r="I37" s="238"/>
      <c r="J37" s="238"/>
      <c r="K37" s="238"/>
      <c r="L37" s="238"/>
      <c r="M37" s="238"/>
      <c r="N37" s="238"/>
      <c r="O37" s="238"/>
      <c r="P37" s="238"/>
      <c r="Q37" s="238"/>
      <c r="R37" s="238"/>
      <c r="S37" s="238"/>
      <c r="T37" s="238"/>
      <c r="U37" s="238"/>
      <c r="V37" s="238"/>
    </row>
    <row r="38" spans="1:22" ht="14.25" hidden="1" x14ac:dyDescent="0.45">
      <c r="A38" s="238"/>
      <c r="B38" s="238"/>
      <c r="C38" s="238"/>
      <c r="D38" s="238"/>
      <c r="E38" s="238"/>
      <c r="F38" s="238"/>
      <c r="G38" s="238"/>
      <c r="H38" s="238"/>
      <c r="I38" s="238"/>
      <c r="J38" s="238"/>
      <c r="K38" s="238"/>
      <c r="L38" s="238"/>
      <c r="M38" s="238"/>
      <c r="N38" s="238"/>
      <c r="O38" s="238"/>
      <c r="P38" s="238"/>
      <c r="Q38" s="238"/>
      <c r="R38" s="238"/>
      <c r="S38" s="238"/>
      <c r="T38" s="238"/>
      <c r="U38" s="238"/>
      <c r="V38" s="238"/>
    </row>
    <row r="39" spans="1:22" ht="14.25" hidden="1" x14ac:dyDescent="0.45">
      <c r="A39" s="238"/>
      <c r="B39" s="238"/>
      <c r="C39" s="238"/>
      <c r="D39" s="238"/>
      <c r="E39" s="238"/>
      <c r="F39" s="238"/>
      <c r="G39" s="238"/>
      <c r="H39" s="238"/>
      <c r="I39" s="238"/>
      <c r="J39" s="238"/>
      <c r="K39" s="238"/>
      <c r="L39" s="238"/>
      <c r="M39" s="238"/>
      <c r="N39" s="238"/>
      <c r="O39" s="238"/>
      <c r="P39" s="238"/>
      <c r="Q39" s="238"/>
      <c r="R39" s="238"/>
      <c r="S39" s="238"/>
      <c r="T39" s="238"/>
      <c r="U39" s="238"/>
      <c r="V39" s="238"/>
    </row>
    <row r="40" spans="1:22" ht="14.25" hidden="1" x14ac:dyDescent="0.45">
      <c r="A40" s="238"/>
      <c r="B40" s="238"/>
      <c r="C40" s="238"/>
      <c r="D40" s="238"/>
      <c r="E40" s="238"/>
      <c r="F40" s="238"/>
      <c r="G40" s="238"/>
      <c r="H40" s="238"/>
      <c r="I40" s="238"/>
      <c r="J40" s="238"/>
      <c r="K40" s="238"/>
      <c r="L40" s="238"/>
      <c r="M40" s="238"/>
      <c r="N40" s="238"/>
      <c r="O40" s="238"/>
      <c r="P40" s="238"/>
      <c r="Q40" s="238"/>
      <c r="R40" s="238"/>
      <c r="S40" s="238"/>
      <c r="T40" s="238"/>
      <c r="U40" s="238"/>
      <c r="V40" s="238"/>
    </row>
    <row r="41" spans="1:22" ht="14.25" hidden="1" x14ac:dyDescent="0.45">
      <c r="A41" s="238"/>
      <c r="B41" s="238"/>
      <c r="C41" s="238"/>
      <c r="D41" s="238"/>
      <c r="E41" s="238"/>
      <c r="F41" s="238"/>
      <c r="G41" s="238"/>
      <c r="H41" s="238"/>
      <c r="I41" s="238"/>
      <c r="J41" s="238"/>
      <c r="K41" s="238"/>
      <c r="L41" s="238"/>
      <c r="M41" s="238"/>
      <c r="N41" s="238"/>
      <c r="O41" s="238"/>
      <c r="P41" s="238"/>
      <c r="Q41" s="238"/>
      <c r="R41" s="238"/>
      <c r="S41" s="238"/>
      <c r="T41" s="238"/>
      <c r="U41" s="238"/>
      <c r="V41" s="238"/>
    </row>
    <row r="42" spans="1:22" ht="14.25" hidden="1" x14ac:dyDescent="0.45">
      <c r="A42" s="238"/>
      <c r="B42" s="238"/>
      <c r="C42" s="238"/>
      <c r="D42" s="238"/>
      <c r="E42" s="238"/>
      <c r="F42" s="238"/>
      <c r="G42" s="238"/>
      <c r="H42" s="238"/>
      <c r="I42" s="238"/>
      <c r="J42" s="238"/>
      <c r="K42" s="238"/>
      <c r="L42" s="238"/>
      <c r="M42" s="238"/>
      <c r="N42" s="238"/>
      <c r="O42" s="238"/>
      <c r="P42" s="238"/>
      <c r="Q42" s="238"/>
      <c r="R42" s="238"/>
      <c r="S42" s="238"/>
      <c r="T42" s="238"/>
      <c r="U42" s="238"/>
      <c r="V42" s="238"/>
    </row>
    <row r="43" spans="1:22" ht="14.25" hidden="1" x14ac:dyDescent="0.45">
      <c r="A43" s="238"/>
      <c r="B43" s="238"/>
      <c r="C43" s="238"/>
      <c r="D43" s="238"/>
      <c r="E43" s="238"/>
      <c r="F43" s="238"/>
      <c r="G43" s="238"/>
      <c r="H43" s="238"/>
      <c r="I43" s="238"/>
      <c r="J43" s="238"/>
      <c r="K43" s="238"/>
      <c r="L43" s="238"/>
      <c r="M43" s="238"/>
      <c r="N43" s="238"/>
      <c r="O43" s="238"/>
      <c r="P43" s="238"/>
      <c r="Q43" s="238"/>
      <c r="R43" s="238"/>
      <c r="S43" s="238"/>
      <c r="T43" s="238"/>
      <c r="U43" s="238"/>
      <c r="V43" s="238"/>
    </row>
    <row r="44" spans="1:22" ht="14.25" hidden="1" x14ac:dyDescent="0.45">
      <c r="A44" s="238"/>
      <c r="B44" s="238"/>
      <c r="C44" s="238"/>
      <c r="D44" s="238"/>
      <c r="E44" s="238"/>
      <c r="F44" s="238"/>
      <c r="G44" s="238"/>
      <c r="H44" s="238"/>
      <c r="I44" s="238"/>
      <c r="J44" s="238"/>
      <c r="K44" s="238"/>
      <c r="L44" s="238"/>
      <c r="M44" s="238"/>
      <c r="N44" s="238"/>
      <c r="O44" s="238"/>
      <c r="P44" s="238"/>
      <c r="Q44" s="238"/>
      <c r="R44" s="238"/>
      <c r="S44" s="238"/>
      <c r="T44" s="238"/>
      <c r="U44" s="238"/>
      <c r="V44" s="238"/>
    </row>
    <row r="45" spans="1:22" ht="14.25" hidden="1" x14ac:dyDescent="0.45">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2" ht="14.25" hidden="1" x14ac:dyDescent="0.45">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ht="14.25" hidden="1" x14ac:dyDescent="0.45">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ht="14.25" hidden="1" x14ac:dyDescent="0.45">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2" ht="14.25" hidden="1" x14ac:dyDescent="0.45">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2" ht="14.25" hidden="1" x14ac:dyDescent="0.45">
      <c r="A50" s="238"/>
      <c r="B50" s="238"/>
      <c r="C50" s="238"/>
      <c r="D50" s="238"/>
      <c r="E50" s="238"/>
      <c r="F50" s="238"/>
      <c r="G50" s="238"/>
      <c r="H50" s="238"/>
      <c r="I50" s="238"/>
      <c r="J50" s="238"/>
      <c r="K50" s="238"/>
      <c r="L50" s="238"/>
      <c r="M50" s="238"/>
      <c r="N50" s="238"/>
      <c r="O50" s="238"/>
      <c r="P50" s="238"/>
      <c r="Q50" s="238"/>
      <c r="R50" s="238"/>
      <c r="S50" s="238"/>
      <c r="T50" s="238"/>
      <c r="U50" s="238"/>
      <c r="V50" s="238"/>
    </row>
    <row r="51" spans="1:22" ht="14.25" hidden="1" x14ac:dyDescent="0.45">
      <c r="A51" s="238"/>
      <c r="B51" s="238"/>
      <c r="C51" s="238"/>
      <c r="D51" s="238"/>
      <c r="E51" s="238"/>
      <c r="F51" s="238"/>
      <c r="G51" s="238"/>
      <c r="H51" s="238"/>
      <c r="I51" s="238"/>
      <c r="J51" s="238"/>
      <c r="K51" s="238"/>
      <c r="L51" s="238"/>
      <c r="M51" s="238"/>
      <c r="N51" s="238"/>
      <c r="O51" s="238"/>
      <c r="P51" s="238"/>
      <c r="Q51" s="238"/>
      <c r="R51" s="238"/>
      <c r="S51" s="238"/>
      <c r="T51" s="238"/>
      <c r="U51" s="238"/>
      <c r="V51" s="238"/>
    </row>
    <row r="52" spans="1:22" ht="14.25" hidden="1" x14ac:dyDescent="0.45">
      <c r="A52" s="238"/>
      <c r="B52" s="238"/>
      <c r="C52" s="238"/>
      <c r="D52" s="238"/>
      <c r="E52" s="238"/>
      <c r="F52" s="238"/>
      <c r="G52" s="238"/>
      <c r="H52" s="238"/>
      <c r="I52" s="238"/>
      <c r="J52" s="238"/>
      <c r="K52" s="238"/>
      <c r="L52" s="238"/>
      <c r="M52" s="238"/>
      <c r="N52" s="238"/>
      <c r="O52" s="238"/>
      <c r="P52" s="238"/>
      <c r="Q52" s="238"/>
      <c r="R52" s="238"/>
      <c r="S52" s="238"/>
      <c r="T52" s="238"/>
      <c r="U52" s="238"/>
      <c r="V52" s="238"/>
    </row>
    <row r="53" spans="1:22" ht="14.25" hidden="1" x14ac:dyDescent="0.45">
      <c r="A53" s="238"/>
      <c r="B53" s="238"/>
      <c r="C53" s="238"/>
      <c r="D53" s="238"/>
      <c r="E53" s="238"/>
      <c r="F53" s="238"/>
      <c r="G53" s="238"/>
      <c r="H53" s="238"/>
      <c r="I53" s="238"/>
      <c r="J53" s="238"/>
      <c r="K53" s="238"/>
      <c r="L53" s="238"/>
      <c r="M53" s="238"/>
      <c r="N53" s="238"/>
      <c r="O53" s="238"/>
      <c r="P53" s="238"/>
      <c r="Q53" s="238"/>
      <c r="R53" s="238"/>
      <c r="S53" s="238"/>
      <c r="T53" s="238"/>
      <c r="U53" s="238"/>
      <c r="V53" s="238"/>
    </row>
    <row r="54" spans="1:22" ht="14.25" hidden="1" x14ac:dyDescent="0.45">
      <c r="A54" s="238"/>
      <c r="B54" s="238"/>
      <c r="C54" s="238"/>
      <c r="D54" s="238"/>
      <c r="E54" s="238"/>
      <c r="F54" s="238"/>
      <c r="G54" s="238"/>
      <c r="H54" s="238"/>
      <c r="I54" s="238"/>
      <c r="J54" s="238"/>
      <c r="K54" s="238"/>
      <c r="L54" s="238"/>
      <c r="M54" s="238"/>
      <c r="N54" s="238"/>
      <c r="O54" s="238"/>
      <c r="P54" s="238"/>
      <c r="Q54" s="238"/>
      <c r="R54" s="238"/>
      <c r="S54" s="238"/>
      <c r="T54" s="238"/>
      <c r="U54" s="238"/>
      <c r="V54" s="238"/>
    </row>
    <row r="55" spans="1:22" ht="14.25" hidden="1" x14ac:dyDescent="0.45">
      <c r="A55" s="238"/>
      <c r="B55" s="238"/>
      <c r="C55" s="238"/>
      <c r="D55" s="238"/>
      <c r="E55" s="238"/>
      <c r="F55" s="238"/>
      <c r="G55" s="238"/>
      <c r="H55" s="238"/>
      <c r="I55" s="238"/>
      <c r="J55" s="238"/>
      <c r="K55" s="238"/>
      <c r="L55" s="238"/>
      <c r="M55" s="238"/>
      <c r="N55" s="238"/>
      <c r="O55" s="238"/>
      <c r="P55" s="238"/>
      <c r="Q55" s="238"/>
      <c r="R55" s="238"/>
      <c r="S55" s="238"/>
      <c r="T55" s="238"/>
      <c r="U55" s="238"/>
      <c r="V55" s="238"/>
    </row>
    <row r="56" spans="1:22" ht="14.25" hidden="1" x14ac:dyDescent="0.45">
      <c r="A56" s="238"/>
      <c r="B56" s="238"/>
      <c r="C56" s="238"/>
      <c r="D56" s="238"/>
      <c r="E56" s="238"/>
      <c r="F56" s="238"/>
      <c r="G56" s="238"/>
      <c r="H56" s="238"/>
      <c r="I56" s="238"/>
      <c r="J56" s="238"/>
      <c r="K56" s="238"/>
      <c r="L56" s="238"/>
      <c r="M56" s="238"/>
      <c r="N56" s="238"/>
      <c r="O56" s="238"/>
      <c r="P56" s="238"/>
      <c r="Q56" s="238"/>
      <c r="R56" s="238"/>
      <c r="S56" s="238"/>
      <c r="T56" s="238"/>
      <c r="U56" s="238"/>
      <c r="V56" s="238"/>
    </row>
    <row r="57" spans="1:22" ht="14.25" hidden="1" x14ac:dyDescent="0.45">
      <c r="A57" s="238"/>
      <c r="B57" s="238"/>
      <c r="C57" s="238"/>
      <c r="D57" s="238"/>
      <c r="E57" s="238"/>
      <c r="F57" s="238"/>
      <c r="G57" s="238"/>
      <c r="H57" s="238"/>
      <c r="I57" s="238"/>
      <c r="J57" s="238"/>
      <c r="K57" s="238"/>
      <c r="L57" s="238"/>
      <c r="M57" s="238"/>
      <c r="N57" s="238"/>
      <c r="O57" s="238"/>
      <c r="P57" s="238"/>
      <c r="Q57" s="238"/>
      <c r="R57" s="238"/>
      <c r="S57" s="238"/>
      <c r="T57" s="238"/>
      <c r="U57" s="238"/>
      <c r="V57" s="238"/>
    </row>
    <row r="58" spans="1:22" ht="14.25" hidden="1" x14ac:dyDescent="0.45">
      <c r="A58" s="238"/>
      <c r="B58" s="238"/>
      <c r="C58" s="238"/>
      <c r="D58" s="238"/>
      <c r="E58" s="238"/>
      <c r="F58" s="238"/>
      <c r="G58" s="238"/>
      <c r="H58" s="238"/>
      <c r="I58" s="238"/>
      <c r="J58" s="238"/>
      <c r="K58" s="238"/>
      <c r="L58" s="238"/>
      <c r="M58" s="238"/>
      <c r="N58" s="238"/>
      <c r="O58" s="238"/>
      <c r="P58" s="238"/>
      <c r="Q58" s="238"/>
      <c r="R58" s="238"/>
      <c r="S58" s="238"/>
      <c r="T58" s="238"/>
      <c r="U58" s="238"/>
      <c r="V58" s="238"/>
    </row>
    <row r="59" spans="1:22" ht="14.25" hidden="1" x14ac:dyDescent="0.45">
      <c r="A59" s="238"/>
      <c r="B59" s="238"/>
      <c r="C59" s="238"/>
      <c r="D59" s="238"/>
      <c r="E59" s="238"/>
      <c r="F59" s="238"/>
      <c r="G59" s="238"/>
      <c r="H59" s="238"/>
      <c r="I59" s="238"/>
      <c r="J59" s="238"/>
      <c r="K59" s="238"/>
      <c r="L59" s="238"/>
      <c r="M59" s="238"/>
      <c r="N59" s="238"/>
      <c r="O59" s="238"/>
      <c r="P59" s="238"/>
      <c r="Q59" s="238"/>
      <c r="R59" s="238"/>
      <c r="S59" s="238"/>
      <c r="T59" s="238"/>
      <c r="U59" s="238"/>
      <c r="V59" s="238"/>
    </row>
    <row r="60" spans="1:22" ht="14.25" hidden="1" x14ac:dyDescent="0.45">
      <c r="A60" s="238"/>
      <c r="B60" s="238"/>
      <c r="C60" s="238"/>
      <c r="D60" s="238"/>
      <c r="E60" s="238"/>
      <c r="F60" s="238"/>
      <c r="G60" s="238"/>
      <c r="H60" s="238"/>
      <c r="I60" s="238"/>
      <c r="J60" s="238"/>
      <c r="K60" s="238"/>
      <c r="L60" s="238"/>
      <c r="M60" s="238"/>
      <c r="N60" s="238"/>
      <c r="O60" s="238"/>
      <c r="P60" s="238"/>
      <c r="Q60" s="238"/>
      <c r="R60" s="238"/>
      <c r="S60" s="238"/>
      <c r="T60" s="238"/>
      <c r="U60" s="238"/>
      <c r="V60" s="238"/>
    </row>
    <row r="61" spans="1:22" ht="14.25" hidden="1" x14ac:dyDescent="0.45">
      <c r="A61" s="238"/>
      <c r="B61" s="238"/>
      <c r="C61" s="238"/>
      <c r="D61" s="238"/>
      <c r="E61" s="238"/>
      <c r="F61" s="238"/>
      <c r="G61" s="238"/>
      <c r="H61" s="238"/>
      <c r="I61" s="238"/>
      <c r="J61" s="238"/>
      <c r="K61" s="238"/>
      <c r="L61" s="238"/>
      <c r="M61" s="238"/>
      <c r="N61" s="238"/>
      <c r="O61" s="238"/>
      <c r="P61" s="238"/>
      <c r="Q61" s="238"/>
      <c r="R61" s="238"/>
      <c r="S61" s="238"/>
      <c r="T61" s="238"/>
      <c r="U61" s="238"/>
      <c r="V61" s="238"/>
    </row>
    <row r="62" spans="1:22" ht="14.25" hidden="1" x14ac:dyDescent="0.45">
      <c r="A62" s="238"/>
      <c r="B62" s="238"/>
      <c r="C62" s="238"/>
      <c r="D62" s="238"/>
      <c r="E62" s="238"/>
      <c r="F62" s="238"/>
      <c r="G62" s="238"/>
      <c r="H62" s="238"/>
      <c r="I62" s="238"/>
      <c r="J62" s="238"/>
      <c r="K62" s="238"/>
      <c r="L62" s="238"/>
      <c r="M62" s="238"/>
      <c r="N62" s="238"/>
      <c r="O62" s="238"/>
      <c r="P62" s="238"/>
      <c r="Q62" s="238"/>
      <c r="R62" s="238"/>
      <c r="S62" s="238"/>
      <c r="T62" s="238"/>
      <c r="U62" s="238"/>
      <c r="V62" s="238"/>
    </row>
    <row r="63" spans="1:22" ht="14.25" hidden="1" x14ac:dyDescent="0.45">
      <c r="A63" s="238"/>
      <c r="B63" s="238"/>
      <c r="C63" s="238"/>
      <c r="D63" s="238"/>
      <c r="E63" s="238"/>
      <c r="F63" s="238"/>
      <c r="G63" s="238"/>
      <c r="H63" s="238"/>
      <c r="I63" s="238"/>
      <c r="J63" s="238"/>
      <c r="K63" s="238"/>
      <c r="L63" s="238"/>
      <c r="M63" s="238"/>
      <c r="N63" s="238"/>
      <c r="O63" s="238"/>
      <c r="P63" s="238"/>
      <c r="Q63" s="238"/>
      <c r="R63" s="238"/>
      <c r="S63" s="238"/>
      <c r="T63" s="238"/>
      <c r="U63" s="238"/>
      <c r="V63" s="238"/>
    </row>
    <row r="64" spans="1:22" ht="14.25" hidden="1" x14ac:dyDescent="0.45">
      <c r="A64" s="238"/>
      <c r="B64" s="238"/>
      <c r="C64" s="238"/>
      <c r="D64" s="238"/>
      <c r="E64" s="238"/>
      <c r="F64" s="238"/>
      <c r="G64" s="238"/>
      <c r="H64" s="238"/>
      <c r="I64" s="238"/>
      <c r="J64" s="238"/>
      <c r="K64" s="238"/>
      <c r="L64" s="238"/>
      <c r="M64" s="238"/>
      <c r="N64" s="238"/>
      <c r="O64" s="238"/>
      <c r="P64" s="238"/>
      <c r="Q64" s="238"/>
      <c r="R64" s="238"/>
      <c r="S64" s="238"/>
      <c r="T64" s="238"/>
      <c r="U64" s="238"/>
      <c r="V64" s="238"/>
    </row>
    <row r="65" spans="1:22" ht="14.25" hidden="1" x14ac:dyDescent="0.45">
      <c r="A65" s="238"/>
      <c r="B65" s="238"/>
      <c r="C65" s="238"/>
      <c r="D65" s="238"/>
      <c r="E65" s="238"/>
      <c r="F65" s="238"/>
      <c r="G65" s="238"/>
      <c r="H65" s="238"/>
      <c r="I65" s="238"/>
      <c r="J65" s="238"/>
      <c r="K65" s="238"/>
      <c r="L65" s="238"/>
      <c r="M65" s="238"/>
      <c r="N65" s="238"/>
      <c r="O65" s="238"/>
      <c r="P65" s="238"/>
      <c r="Q65" s="238"/>
      <c r="R65" s="238"/>
      <c r="S65" s="238"/>
      <c r="T65" s="238"/>
      <c r="U65" s="238"/>
      <c r="V65" s="238"/>
    </row>
    <row r="66" spans="1:22" ht="14.25" hidden="1" x14ac:dyDescent="0.45">
      <c r="A66" s="238"/>
      <c r="B66" s="238"/>
      <c r="C66" s="238"/>
      <c r="D66" s="238"/>
      <c r="E66" s="238"/>
      <c r="F66" s="238"/>
      <c r="G66" s="238"/>
      <c r="H66" s="238"/>
      <c r="I66" s="238"/>
      <c r="J66" s="238"/>
      <c r="K66" s="238"/>
      <c r="L66" s="238"/>
      <c r="M66" s="238"/>
      <c r="N66" s="238"/>
      <c r="O66" s="238"/>
      <c r="P66" s="238"/>
      <c r="Q66" s="238"/>
      <c r="R66" s="238"/>
      <c r="S66" s="238"/>
      <c r="T66" s="238"/>
      <c r="U66" s="238"/>
      <c r="V66" s="238"/>
    </row>
    <row r="67" spans="1:22" ht="14.25" hidden="1" x14ac:dyDescent="0.45">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ht="14.25" hidden="1" x14ac:dyDescent="0.45">
      <c r="A68" s="238"/>
      <c r="B68" s="238"/>
      <c r="C68" s="238"/>
      <c r="D68" s="238"/>
      <c r="E68" s="238"/>
      <c r="F68" s="238"/>
      <c r="G68" s="238"/>
      <c r="H68" s="238"/>
      <c r="I68" s="238"/>
      <c r="J68" s="238"/>
      <c r="K68" s="238"/>
      <c r="L68" s="238"/>
      <c r="M68" s="238"/>
      <c r="N68" s="238"/>
      <c r="O68" s="238"/>
      <c r="P68" s="238"/>
      <c r="Q68" s="238"/>
      <c r="R68" s="238"/>
      <c r="S68" s="238"/>
      <c r="T68" s="238"/>
      <c r="U68" s="238"/>
      <c r="V68" s="238"/>
    </row>
    <row r="69" spans="1:22" ht="14.25" hidden="1" x14ac:dyDescent="0.45">
      <c r="A69" s="238"/>
      <c r="B69" s="238"/>
      <c r="C69" s="238"/>
      <c r="D69" s="238"/>
      <c r="E69" s="238"/>
      <c r="F69" s="238"/>
      <c r="G69" s="238"/>
      <c r="H69" s="238"/>
      <c r="I69" s="238"/>
      <c r="J69" s="238"/>
      <c r="K69" s="238"/>
      <c r="L69" s="238"/>
      <c r="M69" s="238"/>
      <c r="N69" s="238"/>
      <c r="O69" s="238"/>
      <c r="P69" s="238"/>
      <c r="Q69" s="238"/>
      <c r="R69" s="238"/>
      <c r="S69" s="238"/>
      <c r="T69" s="238"/>
      <c r="U69" s="238"/>
      <c r="V69" s="238"/>
    </row>
    <row r="70" spans="1:22" ht="14.25" hidden="1" x14ac:dyDescent="0.45">
      <c r="A70" s="238"/>
      <c r="B70" s="238"/>
      <c r="C70" s="238"/>
      <c r="D70" s="238"/>
      <c r="E70" s="238"/>
      <c r="F70" s="238"/>
      <c r="G70" s="238"/>
      <c r="H70" s="238"/>
      <c r="I70" s="238"/>
      <c r="J70" s="238"/>
      <c r="K70" s="238"/>
      <c r="L70" s="238"/>
      <c r="M70" s="238"/>
      <c r="N70" s="238"/>
      <c r="O70" s="238"/>
      <c r="P70" s="238"/>
      <c r="Q70" s="238"/>
      <c r="R70" s="238"/>
      <c r="S70" s="238"/>
      <c r="T70" s="238"/>
      <c r="U70" s="238"/>
      <c r="V70" s="238"/>
    </row>
    <row r="71" spans="1:22" ht="14.25" hidden="1" x14ac:dyDescent="0.45">
      <c r="A71" s="238"/>
      <c r="B71" s="238"/>
      <c r="C71" s="238"/>
      <c r="D71" s="238"/>
      <c r="E71" s="238"/>
      <c r="F71" s="238"/>
      <c r="G71" s="238"/>
      <c r="H71" s="238"/>
      <c r="I71" s="238"/>
      <c r="J71" s="238"/>
      <c r="K71" s="238"/>
      <c r="L71" s="238"/>
      <c r="M71" s="238"/>
      <c r="N71" s="238"/>
      <c r="O71" s="238"/>
      <c r="P71" s="238"/>
      <c r="Q71" s="238"/>
      <c r="R71" s="238"/>
      <c r="S71" s="238"/>
      <c r="T71" s="238"/>
      <c r="U71" s="238"/>
      <c r="V71" s="238"/>
    </row>
    <row r="72" spans="1:22" ht="14.25" hidden="1" x14ac:dyDescent="0.45">
      <c r="A72" s="238"/>
      <c r="B72" s="238"/>
      <c r="C72" s="238"/>
      <c r="D72" s="238"/>
      <c r="E72" s="238"/>
      <c r="F72" s="238"/>
      <c r="G72" s="238"/>
      <c r="H72" s="238"/>
      <c r="I72" s="238"/>
      <c r="J72" s="238"/>
      <c r="K72" s="238"/>
      <c r="L72" s="238"/>
      <c r="M72" s="238"/>
      <c r="N72" s="238"/>
      <c r="O72" s="238"/>
      <c r="P72" s="238"/>
      <c r="Q72" s="238"/>
      <c r="R72" s="238"/>
      <c r="S72" s="238"/>
      <c r="T72" s="238"/>
      <c r="U72" s="238"/>
      <c r="V72" s="238"/>
    </row>
    <row r="73" spans="1:22" ht="14.25" hidden="1" x14ac:dyDescent="0.45">
      <c r="A73" s="238"/>
      <c r="B73" s="238"/>
      <c r="C73" s="238"/>
      <c r="D73" s="238"/>
      <c r="E73" s="238"/>
      <c r="F73" s="238"/>
      <c r="G73" s="238"/>
      <c r="H73" s="238"/>
      <c r="I73" s="238"/>
      <c r="J73" s="238"/>
      <c r="K73" s="238"/>
      <c r="L73" s="238"/>
      <c r="M73" s="238"/>
      <c r="N73" s="238"/>
      <c r="O73" s="238"/>
      <c r="P73" s="238"/>
      <c r="Q73" s="238"/>
      <c r="R73" s="238"/>
      <c r="S73" s="238"/>
      <c r="T73" s="238"/>
      <c r="U73" s="238"/>
      <c r="V73" s="238"/>
    </row>
    <row r="74" spans="1:22" ht="14.25" hidden="1" x14ac:dyDescent="0.45">
      <c r="A74" s="238"/>
      <c r="B74" s="238"/>
      <c r="C74" s="238"/>
      <c r="D74" s="238"/>
      <c r="E74" s="238"/>
      <c r="F74" s="238"/>
      <c r="G74" s="238"/>
      <c r="H74" s="238"/>
      <c r="I74" s="238"/>
      <c r="J74" s="238"/>
      <c r="K74" s="238"/>
      <c r="L74" s="238"/>
      <c r="M74" s="238"/>
      <c r="N74" s="238"/>
      <c r="O74" s="238"/>
      <c r="P74" s="238"/>
      <c r="Q74" s="238"/>
      <c r="R74" s="238"/>
      <c r="S74" s="238"/>
      <c r="T74" s="238"/>
      <c r="U74" s="238"/>
      <c r="V74" s="238"/>
    </row>
    <row r="75" spans="1:22" ht="14.25" hidden="1" x14ac:dyDescent="0.45">
      <c r="A75" s="238"/>
      <c r="B75" s="238"/>
      <c r="C75" s="238"/>
      <c r="D75" s="238"/>
      <c r="E75" s="238"/>
      <c r="F75" s="238"/>
      <c r="G75" s="238"/>
      <c r="H75" s="238"/>
      <c r="I75" s="238"/>
      <c r="J75" s="238"/>
      <c r="K75" s="238"/>
      <c r="L75" s="238"/>
      <c r="M75" s="238"/>
      <c r="N75" s="238"/>
      <c r="O75" s="238"/>
      <c r="P75" s="238"/>
      <c r="Q75" s="238"/>
      <c r="R75" s="238"/>
      <c r="S75" s="238"/>
      <c r="T75" s="238"/>
      <c r="U75" s="238"/>
      <c r="V75" s="238"/>
    </row>
    <row r="76" spans="1:22" ht="14.25" hidden="1" x14ac:dyDescent="0.45">
      <c r="A76" s="238"/>
      <c r="B76" s="238"/>
      <c r="C76" s="238"/>
      <c r="D76" s="238"/>
      <c r="E76" s="238"/>
      <c r="F76" s="238"/>
      <c r="G76" s="238"/>
      <c r="H76" s="238"/>
      <c r="I76" s="238"/>
      <c r="J76" s="238"/>
      <c r="K76" s="238"/>
      <c r="L76" s="238"/>
      <c r="M76" s="238"/>
      <c r="N76" s="238"/>
      <c r="O76" s="238"/>
      <c r="P76" s="238"/>
      <c r="Q76" s="238"/>
      <c r="R76" s="238"/>
      <c r="S76" s="238"/>
      <c r="T76" s="238"/>
      <c r="U76" s="238"/>
      <c r="V76" s="238"/>
    </row>
    <row r="77" spans="1:22" ht="14.25" hidden="1" x14ac:dyDescent="0.45">
      <c r="A77" s="238"/>
      <c r="B77" s="238"/>
      <c r="C77" s="238"/>
      <c r="D77" s="238"/>
      <c r="E77" s="238"/>
      <c r="F77" s="238"/>
      <c r="G77" s="238"/>
      <c r="H77" s="238"/>
      <c r="I77" s="238"/>
      <c r="J77" s="238"/>
      <c r="K77" s="238"/>
      <c r="L77" s="238"/>
      <c r="M77" s="238"/>
      <c r="N77" s="238"/>
      <c r="O77" s="238"/>
      <c r="P77" s="238"/>
      <c r="Q77" s="238"/>
      <c r="R77" s="238"/>
      <c r="S77" s="238"/>
      <c r="T77" s="238"/>
      <c r="U77" s="238"/>
      <c r="V77" s="238"/>
    </row>
    <row r="78" spans="1:22" ht="14.25" hidden="1" x14ac:dyDescent="0.45">
      <c r="A78" s="238"/>
      <c r="B78" s="238"/>
      <c r="C78" s="238"/>
      <c r="D78" s="238"/>
      <c r="E78" s="238"/>
      <c r="F78" s="238"/>
      <c r="G78" s="238"/>
      <c r="H78" s="238"/>
      <c r="I78" s="238"/>
      <c r="J78" s="238"/>
      <c r="K78" s="238"/>
      <c r="L78" s="238"/>
      <c r="M78" s="238"/>
      <c r="N78" s="238"/>
      <c r="O78" s="238"/>
      <c r="P78" s="238"/>
      <c r="Q78" s="238"/>
      <c r="R78" s="238"/>
      <c r="S78" s="238"/>
      <c r="T78" s="238"/>
      <c r="U78" s="238"/>
      <c r="V78" s="238"/>
    </row>
    <row r="79" spans="1:22" ht="14.25" hidden="1" x14ac:dyDescent="0.45">
      <c r="A79" s="238"/>
      <c r="B79" s="238"/>
      <c r="C79" s="238"/>
      <c r="D79" s="238"/>
      <c r="E79" s="238"/>
      <c r="F79" s="238"/>
      <c r="G79" s="238"/>
      <c r="H79" s="238"/>
      <c r="I79" s="238"/>
      <c r="J79" s="238"/>
      <c r="K79" s="238"/>
      <c r="L79" s="238"/>
      <c r="M79" s="238"/>
      <c r="N79" s="238"/>
      <c r="O79" s="238"/>
      <c r="P79" s="238"/>
      <c r="Q79" s="238"/>
      <c r="R79" s="238"/>
      <c r="S79" s="238"/>
      <c r="T79" s="238"/>
      <c r="U79" s="238"/>
      <c r="V79" s="238"/>
    </row>
    <row r="80" spans="1:22" ht="14.25" hidden="1" x14ac:dyDescent="0.45">
      <c r="A80" s="238"/>
      <c r="B80" s="238"/>
      <c r="C80" s="238"/>
      <c r="D80" s="238"/>
      <c r="E80" s="238"/>
      <c r="F80" s="238"/>
      <c r="G80" s="238"/>
      <c r="H80" s="238"/>
      <c r="I80" s="238"/>
      <c r="J80" s="238"/>
      <c r="K80" s="238"/>
      <c r="L80" s="238"/>
      <c r="M80" s="238"/>
      <c r="N80" s="238"/>
      <c r="O80" s="238"/>
      <c r="P80" s="238"/>
      <c r="Q80" s="238"/>
      <c r="R80" s="238"/>
      <c r="S80" s="238"/>
      <c r="T80" s="238"/>
      <c r="U80" s="238"/>
      <c r="V80" s="238"/>
    </row>
    <row r="81" spans="1:22" ht="14.25" hidden="1" x14ac:dyDescent="0.45">
      <c r="A81" s="238"/>
      <c r="B81" s="238"/>
      <c r="C81" s="238"/>
      <c r="D81" s="238"/>
      <c r="E81" s="238"/>
      <c r="F81" s="238"/>
      <c r="G81" s="238"/>
      <c r="H81" s="238"/>
      <c r="I81" s="238"/>
      <c r="J81" s="238"/>
      <c r="K81" s="238"/>
      <c r="L81" s="238"/>
      <c r="M81" s="238"/>
      <c r="N81" s="238"/>
      <c r="O81" s="238"/>
      <c r="P81" s="238"/>
      <c r="Q81" s="238"/>
      <c r="R81" s="238"/>
      <c r="S81" s="238"/>
      <c r="T81" s="238"/>
      <c r="U81" s="238"/>
      <c r="V81" s="238"/>
    </row>
    <row r="82" spans="1:22" ht="14.25" hidden="1" x14ac:dyDescent="0.45">
      <c r="A82" s="238"/>
      <c r="B82" s="238"/>
      <c r="C82" s="238"/>
      <c r="D82" s="238"/>
      <c r="E82" s="238"/>
      <c r="F82" s="238"/>
      <c r="G82" s="238"/>
      <c r="H82" s="238"/>
      <c r="I82" s="238"/>
      <c r="J82" s="238"/>
      <c r="K82" s="238"/>
      <c r="L82" s="238"/>
      <c r="M82" s="238"/>
      <c r="N82" s="238"/>
      <c r="O82" s="238"/>
      <c r="P82" s="238"/>
      <c r="Q82" s="238"/>
      <c r="R82" s="238"/>
      <c r="S82" s="238"/>
      <c r="T82" s="238"/>
      <c r="U82" s="238"/>
      <c r="V82" s="238"/>
    </row>
    <row r="83" spans="1:22" ht="14.25" hidden="1" x14ac:dyDescent="0.45">
      <c r="A83" s="238"/>
      <c r="B83" s="238"/>
      <c r="C83" s="238"/>
      <c r="D83" s="238"/>
      <c r="E83" s="238"/>
      <c r="F83" s="238"/>
      <c r="G83" s="238"/>
      <c r="H83" s="238"/>
      <c r="I83" s="238"/>
      <c r="J83" s="238"/>
      <c r="K83" s="238"/>
      <c r="L83" s="238"/>
      <c r="M83" s="238"/>
      <c r="N83" s="238"/>
      <c r="O83" s="238"/>
      <c r="P83" s="238"/>
      <c r="Q83" s="238"/>
      <c r="R83" s="238"/>
      <c r="S83" s="238"/>
      <c r="T83" s="238"/>
      <c r="U83" s="238"/>
      <c r="V83" s="238"/>
    </row>
    <row r="84" spans="1:22" ht="14.25" hidden="1" x14ac:dyDescent="0.45">
      <c r="A84" s="238"/>
      <c r="B84" s="238"/>
      <c r="C84" s="238"/>
      <c r="D84" s="238"/>
      <c r="E84" s="238"/>
      <c r="F84" s="238"/>
      <c r="G84" s="238"/>
      <c r="H84" s="238"/>
      <c r="I84" s="238"/>
      <c r="J84" s="238"/>
      <c r="K84" s="238"/>
      <c r="L84" s="238"/>
      <c r="M84" s="238"/>
      <c r="N84" s="238"/>
      <c r="O84" s="238"/>
      <c r="P84" s="238"/>
      <c r="Q84" s="238"/>
      <c r="R84" s="238"/>
      <c r="S84" s="238"/>
      <c r="T84" s="238"/>
      <c r="U84" s="238"/>
      <c r="V84" s="238"/>
    </row>
    <row r="85" spans="1:22" ht="14.25" hidden="1" x14ac:dyDescent="0.45">
      <c r="A85" s="238"/>
      <c r="B85" s="238"/>
      <c r="C85" s="238"/>
      <c r="D85" s="238"/>
      <c r="E85" s="238"/>
      <c r="F85" s="238"/>
      <c r="G85" s="238"/>
      <c r="H85" s="238"/>
      <c r="I85" s="238"/>
      <c r="J85" s="238"/>
      <c r="K85" s="238"/>
      <c r="L85" s="238"/>
      <c r="M85" s="238"/>
      <c r="N85" s="238"/>
      <c r="O85" s="238"/>
      <c r="P85" s="238"/>
      <c r="Q85" s="238"/>
      <c r="R85" s="238"/>
      <c r="S85" s="238"/>
      <c r="T85" s="238"/>
      <c r="U85" s="238"/>
      <c r="V85" s="238"/>
    </row>
    <row r="86" spans="1:22" ht="14.25" hidden="1" x14ac:dyDescent="0.45">
      <c r="A86" s="238"/>
      <c r="B86" s="238"/>
      <c r="C86" s="238"/>
      <c r="D86" s="238"/>
      <c r="E86" s="238"/>
      <c r="F86" s="238"/>
      <c r="G86" s="238"/>
      <c r="H86" s="238"/>
      <c r="I86" s="238"/>
      <c r="J86" s="238"/>
      <c r="K86" s="238"/>
      <c r="L86" s="238"/>
      <c r="M86" s="238"/>
      <c r="N86" s="238"/>
      <c r="O86" s="238"/>
      <c r="P86" s="238"/>
      <c r="Q86" s="238"/>
      <c r="R86" s="238"/>
      <c r="S86" s="238"/>
      <c r="T86" s="238"/>
      <c r="U86" s="238"/>
      <c r="V86" s="238"/>
    </row>
  </sheetData>
  <sheetProtection password="E291" sheet="1" objects="1" scenarios="1"/>
  <mergeCells count="1">
    <mergeCell ref="T2:U3"/>
  </mergeCells>
  <hyperlinks>
    <hyperlink ref="T2:U3" location="'Home page'!A1" display="Click here to go back to the home page"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92D050"/>
    <pageSetUpPr fitToPage="1"/>
  </sheetPr>
  <dimension ref="A1:AB85"/>
  <sheetViews>
    <sheetView showRowColHeaders="0" zoomScale="80" zoomScaleNormal="80" workbookViewId="0">
      <selection activeCell="A9" sqref="A9"/>
    </sheetView>
  </sheetViews>
  <sheetFormatPr defaultColWidth="0" defaultRowHeight="14.25" zeroHeight="1" x14ac:dyDescent="0.45"/>
  <cols>
    <col min="1" max="1" width="4" style="29" customWidth="1"/>
    <col min="2" max="2" width="9.1328125" style="29" customWidth="1"/>
    <col min="3" max="6" width="17.1328125" style="29" customWidth="1"/>
    <col min="7" max="7" width="19.1328125" style="29" customWidth="1"/>
    <col min="8" max="9" width="13" style="29" customWidth="1"/>
    <col min="10" max="10" width="5.1328125" style="29" customWidth="1"/>
    <col min="11" max="11" width="22.1328125" style="29" customWidth="1"/>
    <col min="12" max="12" width="14.3984375" style="29" customWidth="1"/>
    <col min="13" max="13" width="14.73046875" style="29" customWidth="1"/>
    <col min="14" max="14" width="3.59765625" style="29" customWidth="1"/>
    <col min="15" max="16" width="9.1328125" style="29" customWidth="1"/>
    <col min="17" max="17" width="13.73046875" style="29" customWidth="1"/>
    <col min="18" max="18" width="13.86328125" style="29" customWidth="1"/>
    <col min="19" max="19" width="9.1328125" style="29" customWidth="1"/>
    <col min="20" max="21" width="4" style="29" customWidth="1"/>
    <col min="22" max="28" width="0" style="29" hidden="1" customWidth="1"/>
    <col min="29" max="16384" width="9.1328125" style="29" hidden="1"/>
  </cols>
  <sheetData>
    <row r="1" spans="1:28" ht="27" customHeight="1" x14ac:dyDescent="0.7">
      <c r="A1" s="42"/>
      <c r="B1" s="67"/>
      <c r="C1" s="67"/>
      <c r="D1" s="67"/>
      <c r="E1" s="67"/>
      <c r="F1" s="67"/>
      <c r="G1" s="67"/>
      <c r="H1" s="67"/>
      <c r="I1" s="67"/>
      <c r="J1" s="67"/>
      <c r="K1" s="67"/>
      <c r="L1" s="382" t="s">
        <v>670</v>
      </c>
      <c r="M1" s="382"/>
      <c r="N1" s="67"/>
      <c r="O1" s="126" t="s">
        <v>79</v>
      </c>
      <c r="P1" s="107"/>
      <c r="Q1" s="67"/>
      <c r="R1" s="256" t="str">
        <f>'Home page'!Y1</f>
        <v/>
      </c>
      <c r="S1" s="43"/>
      <c r="T1" s="43"/>
      <c r="U1" s="43"/>
    </row>
    <row r="2" spans="1:28" ht="27" customHeight="1" x14ac:dyDescent="0.7">
      <c r="A2" s="42"/>
      <c r="B2" s="67"/>
      <c r="C2" s="67"/>
      <c r="D2" s="61" t="s">
        <v>68</v>
      </c>
      <c r="E2" s="67"/>
      <c r="F2" s="67"/>
      <c r="G2" s="67"/>
      <c r="H2" s="67"/>
      <c r="I2" s="67"/>
      <c r="J2" s="67"/>
      <c r="K2" s="67"/>
      <c r="L2" s="382"/>
      <c r="M2" s="382"/>
      <c r="N2" s="67"/>
      <c r="O2" s="128" t="s">
        <v>635</v>
      </c>
      <c r="P2" s="127" t="s">
        <v>929</v>
      </c>
      <c r="Q2" s="47"/>
      <c r="R2" s="67"/>
      <c r="S2" s="43"/>
      <c r="T2" s="43"/>
      <c r="U2" s="43"/>
      <c r="Y2" s="133"/>
      <c r="Z2" s="133"/>
      <c r="AA2" s="133"/>
      <c r="AB2" s="133"/>
    </row>
    <row r="3" spans="1:28" ht="8.25" customHeight="1" x14ac:dyDescent="0.7">
      <c r="A3" s="42"/>
      <c r="B3" s="67"/>
      <c r="C3" s="67"/>
      <c r="D3" s="368" t="str">
        <f>'Home page'!H3</f>
        <v>Phase 1 Application Form</v>
      </c>
      <c r="E3" s="368"/>
      <c r="F3" s="368"/>
      <c r="G3" s="67"/>
      <c r="H3" s="67"/>
      <c r="I3" s="67"/>
      <c r="J3" s="67"/>
      <c r="K3" s="67"/>
      <c r="L3" s="208"/>
      <c r="M3" s="208"/>
      <c r="N3" s="67"/>
      <c r="O3" s="129"/>
      <c r="P3" s="108"/>
      <c r="Q3" s="47"/>
      <c r="R3" s="67"/>
      <c r="S3" s="43"/>
      <c r="T3" s="43"/>
      <c r="U3" s="43"/>
      <c r="X3" s="133"/>
      <c r="Y3" s="133"/>
      <c r="Z3" s="133"/>
      <c r="AA3" s="133"/>
      <c r="AB3" s="133"/>
    </row>
    <row r="4" spans="1:28" ht="16.5" customHeight="1" x14ac:dyDescent="0.7">
      <c r="A4" s="42"/>
      <c r="B4" s="67"/>
      <c r="C4" s="67"/>
      <c r="D4" s="368"/>
      <c r="E4" s="368"/>
      <c r="F4" s="368"/>
      <c r="G4" s="27"/>
      <c r="H4" s="27"/>
      <c r="I4" s="27"/>
      <c r="J4" s="27"/>
      <c r="K4" s="27"/>
      <c r="L4" s="27"/>
      <c r="M4" s="27"/>
      <c r="N4" s="67"/>
      <c r="O4" s="109"/>
      <c r="P4" s="108" t="s">
        <v>930</v>
      </c>
      <c r="Q4" s="106"/>
      <c r="R4" s="106"/>
      <c r="S4" s="106"/>
      <c r="T4" s="106"/>
      <c r="U4" s="43"/>
      <c r="X4" s="133"/>
      <c r="Y4" s="133"/>
      <c r="Z4" s="133"/>
      <c r="AA4" s="133"/>
      <c r="AB4" s="133"/>
    </row>
    <row r="5" spans="1:28" ht="16.5" customHeight="1" x14ac:dyDescent="0.7">
      <c r="A5" s="42"/>
      <c r="B5" s="385" t="str">
        <f>CONCATENATE('Home page'!L10,",  ",'Home page'!L13,",  ",'Home page'!L12)</f>
        <v>[Company name],  [Site name],  [Project title]</v>
      </c>
      <c r="C5" s="385"/>
      <c r="D5" s="385"/>
      <c r="E5" s="385"/>
      <c r="F5" s="385"/>
      <c r="G5" s="385"/>
      <c r="H5" s="385"/>
      <c r="I5" s="385"/>
      <c r="J5" s="27"/>
      <c r="K5" s="27"/>
      <c r="L5" s="27"/>
      <c r="M5" s="27"/>
      <c r="N5" s="67"/>
      <c r="O5" s="67"/>
      <c r="P5" s="108"/>
      <c r="Q5" s="106"/>
      <c r="R5" s="106"/>
      <c r="S5" s="106"/>
      <c r="T5" s="106"/>
      <c r="U5" s="43"/>
      <c r="X5" s="133"/>
      <c r="Y5" s="133"/>
      <c r="Z5" s="133"/>
      <c r="AA5" s="133"/>
      <c r="AB5" s="133"/>
    </row>
    <row r="6" spans="1:28" ht="16.5" customHeight="1" x14ac:dyDescent="0.7">
      <c r="A6" s="42"/>
      <c r="B6" s="385"/>
      <c r="C6" s="385"/>
      <c r="D6" s="385"/>
      <c r="E6" s="385"/>
      <c r="F6" s="385"/>
      <c r="G6" s="385"/>
      <c r="H6" s="385"/>
      <c r="I6" s="385"/>
      <c r="J6" s="27"/>
      <c r="K6" s="27"/>
      <c r="L6" s="27"/>
      <c r="M6" s="27"/>
      <c r="N6" s="67"/>
      <c r="O6" s="123"/>
      <c r="P6" s="387" t="s">
        <v>931</v>
      </c>
      <c r="Q6" s="387"/>
      <c r="R6" s="387"/>
      <c r="S6" s="106"/>
      <c r="T6" s="106"/>
      <c r="U6" s="43"/>
      <c r="X6" s="133"/>
      <c r="Y6" s="133"/>
      <c r="Z6" s="133"/>
      <c r="AA6" s="133"/>
      <c r="AB6" s="133"/>
    </row>
    <row r="7" spans="1:28" ht="17.25" customHeight="1" x14ac:dyDescent="0.7">
      <c r="A7" s="42"/>
      <c r="B7" s="383" t="str">
        <f>'Home page'!D26</f>
        <v>Section 0 - Applicant Details</v>
      </c>
      <c r="C7" s="383"/>
      <c r="D7" s="383"/>
      <c r="E7" s="43"/>
      <c r="F7" s="43"/>
      <c r="G7" s="43"/>
      <c r="H7" s="43"/>
      <c r="I7" s="43"/>
      <c r="J7" s="43"/>
      <c r="K7" s="43"/>
      <c r="L7" s="43"/>
      <c r="M7" s="67"/>
      <c r="N7" s="67"/>
      <c r="O7" s="106"/>
      <c r="P7" s="387"/>
      <c r="Q7" s="387"/>
      <c r="R7" s="387"/>
      <c r="S7" s="106"/>
      <c r="T7" s="106"/>
      <c r="U7" s="43"/>
    </row>
    <row r="8" spans="1:28" ht="17.25" customHeight="1" x14ac:dyDescent="0.7">
      <c r="A8" s="42"/>
      <c r="B8" s="383"/>
      <c r="C8" s="383"/>
      <c r="D8" s="383"/>
      <c r="E8" s="43"/>
      <c r="F8" s="43"/>
      <c r="G8" s="43"/>
      <c r="H8" s="43"/>
      <c r="I8" s="43"/>
      <c r="J8" s="43"/>
      <c r="K8" s="43"/>
      <c r="L8" s="43"/>
      <c r="M8" s="68"/>
      <c r="N8" s="67"/>
      <c r="O8" s="112"/>
      <c r="P8" s="387" t="s">
        <v>636</v>
      </c>
      <c r="Q8" s="387"/>
      <c r="R8" s="387"/>
      <c r="S8" s="387"/>
      <c r="T8" s="106"/>
      <c r="U8" s="43"/>
    </row>
    <row r="9" spans="1:28" s="297" customFormat="1" ht="17.25" customHeight="1" x14ac:dyDescent="0.45">
      <c r="A9" s="69"/>
      <c r="B9" s="384" t="s">
        <v>671</v>
      </c>
      <c r="C9" s="384"/>
      <c r="D9" s="384"/>
      <c r="E9" s="384"/>
      <c r="F9" s="384"/>
      <c r="G9" s="384"/>
      <c r="H9" s="384"/>
      <c r="I9" s="384"/>
      <c r="J9" s="384"/>
      <c r="K9" s="384"/>
      <c r="L9" s="384"/>
      <c r="M9" s="71"/>
      <c r="N9" s="72"/>
      <c r="O9" s="111"/>
      <c r="P9" s="387"/>
      <c r="Q9" s="387"/>
      <c r="R9" s="387"/>
      <c r="S9" s="387"/>
      <c r="T9" s="124"/>
      <c r="U9" s="296"/>
    </row>
    <row r="10" spans="1:28" ht="17.25" customHeight="1" x14ac:dyDescent="0.45">
      <c r="A10" s="67"/>
      <c r="B10" s="384"/>
      <c r="C10" s="384"/>
      <c r="D10" s="384"/>
      <c r="E10" s="384"/>
      <c r="F10" s="384"/>
      <c r="G10" s="384"/>
      <c r="H10" s="384"/>
      <c r="I10" s="384"/>
      <c r="J10" s="384"/>
      <c r="K10" s="384"/>
      <c r="L10" s="384"/>
      <c r="M10" s="73"/>
      <c r="N10" s="49"/>
      <c r="O10" s="386" t="s">
        <v>685</v>
      </c>
      <c r="P10" s="386"/>
      <c r="Q10" s="386"/>
      <c r="R10" s="386"/>
      <c r="S10" s="43"/>
      <c r="T10" s="124"/>
      <c r="U10" s="43"/>
    </row>
    <row r="11" spans="1:28" ht="17.25" customHeight="1" x14ac:dyDescent="0.45">
      <c r="A11" s="67"/>
      <c r="B11" s="70" t="s">
        <v>957</v>
      </c>
      <c r="C11" s="73"/>
      <c r="D11" s="67"/>
      <c r="E11" s="67"/>
      <c r="F11" s="67"/>
      <c r="G11" s="67"/>
      <c r="H11" s="67"/>
      <c r="I11" s="67"/>
      <c r="J11" s="67"/>
      <c r="K11" s="67"/>
      <c r="L11" s="67"/>
      <c r="M11" s="67"/>
      <c r="N11" s="67"/>
      <c r="O11" s="386"/>
      <c r="P11" s="386"/>
      <c r="Q11" s="386"/>
      <c r="R11" s="386"/>
      <c r="S11" s="43"/>
      <c r="T11" s="124"/>
      <c r="U11" s="43"/>
    </row>
    <row r="12" spans="1:28" ht="17.25" customHeight="1" x14ac:dyDescent="0.45">
      <c r="A12" s="67"/>
      <c r="B12" s="137" t="s">
        <v>932</v>
      </c>
      <c r="C12" s="67"/>
      <c r="D12" s="67"/>
      <c r="E12" s="67"/>
      <c r="F12" s="67"/>
      <c r="G12" s="67"/>
      <c r="H12" s="67"/>
      <c r="I12" s="67"/>
      <c r="J12" s="67"/>
      <c r="K12" s="67"/>
      <c r="L12" s="67"/>
      <c r="M12" s="67"/>
      <c r="N12" s="67"/>
      <c r="O12" s="210"/>
      <c r="P12" s="210"/>
      <c r="Q12" s="210"/>
      <c r="R12" s="210"/>
      <c r="S12" s="133"/>
      <c r="T12" s="124"/>
      <c r="U12" s="43"/>
    </row>
    <row r="13" spans="1:28" ht="6" customHeight="1" x14ac:dyDescent="0.45">
      <c r="A13" s="67"/>
      <c r="B13" s="63"/>
      <c r="C13" s="67"/>
      <c r="D13" s="67"/>
      <c r="E13" s="67"/>
      <c r="F13" s="67"/>
      <c r="G13" s="67"/>
      <c r="H13" s="67"/>
      <c r="I13" s="67"/>
      <c r="J13" s="67"/>
      <c r="K13" s="67"/>
      <c r="L13" s="67"/>
      <c r="M13" s="67"/>
      <c r="N13" s="67"/>
      <c r="O13" s="43"/>
      <c r="P13" s="43"/>
      <c r="Q13" s="43"/>
      <c r="R13" s="43"/>
      <c r="S13" s="133"/>
      <c r="T13" s="124"/>
      <c r="U13" s="43"/>
    </row>
    <row r="14" spans="1:28" ht="17.25" customHeight="1" x14ac:dyDescent="0.45">
      <c r="A14" s="67"/>
      <c r="B14" s="130" t="str">
        <f>CONCATENATE("Status on completion of this form:  ","XXX"," green data entry cells have not yet been completed")</f>
        <v>Status on completion of this form:  XXX green data entry cells have not yet been completed</v>
      </c>
      <c r="C14" s="67"/>
      <c r="D14" s="67"/>
      <c r="E14" s="67"/>
      <c r="F14" s="67"/>
      <c r="G14" s="67"/>
      <c r="H14" s="67"/>
      <c r="I14" s="67"/>
      <c r="J14" s="67"/>
      <c r="K14" s="67"/>
      <c r="L14" s="67"/>
      <c r="M14" s="67"/>
      <c r="N14" s="67"/>
      <c r="O14" s="43"/>
      <c r="P14" s="43"/>
      <c r="Q14" s="43"/>
      <c r="R14" s="43"/>
      <c r="S14" s="133"/>
      <c r="T14" s="124"/>
      <c r="U14" s="43"/>
    </row>
    <row r="15" spans="1:28" ht="17.25" customHeight="1" x14ac:dyDescent="0.45">
      <c r="A15" s="67"/>
      <c r="B15" s="43"/>
      <c r="C15" s="43"/>
      <c r="D15" s="67"/>
      <c r="E15" s="67"/>
      <c r="F15" s="67"/>
      <c r="G15" s="67"/>
      <c r="H15" s="67"/>
      <c r="I15" s="67"/>
      <c r="J15" s="67"/>
      <c r="K15" s="67"/>
      <c r="L15" s="67"/>
      <c r="M15" s="67"/>
      <c r="N15" s="67"/>
      <c r="O15" s="43"/>
      <c r="P15" s="43"/>
      <c r="Q15" s="43"/>
      <c r="R15" s="43"/>
      <c r="S15" s="43"/>
      <c r="T15" s="124"/>
      <c r="U15" s="43"/>
    </row>
    <row r="16" spans="1:28" ht="17.25" customHeight="1" x14ac:dyDescent="0.45">
      <c r="A16" s="67"/>
      <c r="B16" s="43"/>
      <c r="C16" s="43"/>
      <c r="D16" s="67"/>
      <c r="E16" s="67"/>
      <c r="F16" s="67"/>
      <c r="G16" s="67"/>
      <c r="H16" s="67"/>
      <c r="I16" s="67"/>
      <c r="J16" s="67"/>
      <c r="K16" s="67"/>
      <c r="L16" s="67"/>
      <c r="M16" s="67"/>
      <c r="N16" s="67"/>
      <c r="O16" s="43"/>
      <c r="P16" s="43"/>
      <c r="Q16" s="110"/>
      <c r="R16" s="110"/>
      <c r="S16" s="124"/>
      <c r="T16" s="124"/>
      <c r="U16" s="43"/>
    </row>
    <row r="17" spans="1:21" ht="17.25" customHeight="1" x14ac:dyDescent="0.45">
      <c r="A17" s="67"/>
      <c r="B17" s="113" t="s">
        <v>669</v>
      </c>
      <c r="C17" s="87"/>
      <c r="D17" s="67"/>
      <c r="E17" s="67"/>
      <c r="F17" s="67"/>
      <c r="G17" s="67"/>
      <c r="H17" s="67"/>
      <c r="I17" s="67"/>
      <c r="J17" s="67"/>
      <c r="K17" s="67"/>
      <c r="L17" s="67"/>
      <c r="M17" s="67"/>
      <c r="N17" s="67"/>
      <c r="O17" s="106"/>
      <c r="P17" s="110"/>
      <c r="Q17" s="110"/>
      <c r="R17" s="110"/>
      <c r="S17" s="124"/>
      <c r="T17" s="124"/>
      <c r="U17" s="43"/>
    </row>
    <row r="18" spans="1:21" ht="17.25" customHeight="1" x14ac:dyDescent="0.45">
      <c r="A18" s="67"/>
      <c r="B18" s="114" t="s">
        <v>722</v>
      </c>
      <c r="C18" s="74" t="s">
        <v>80</v>
      </c>
      <c r="D18" s="83"/>
      <c r="E18" s="43"/>
      <c r="F18" s="43"/>
      <c r="G18" s="298"/>
      <c r="H18" s="372"/>
      <c r="I18" s="372"/>
      <c r="J18" s="372"/>
      <c r="K18" s="372"/>
      <c r="L18" s="372"/>
      <c r="M18" s="372"/>
      <c r="N18" s="372"/>
      <c r="O18" s="372"/>
      <c r="P18" s="372"/>
      <c r="Q18" s="209"/>
      <c r="R18" s="209"/>
      <c r="S18" s="124"/>
      <c r="T18" s="124"/>
      <c r="U18" s="43"/>
    </row>
    <row r="19" spans="1:21" ht="17.25" customHeight="1" x14ac:dyDescent="0.45">
      <c r="A19" s="67"/>
      <c r="B19" s="114" t="s">
        <v>672</v>
      </c>
      <c r="C19" s="74" t="s">
        <v>590</v>
      </c>
      <c r="D19" s="83"/>
      <c r="E19" s="43"/>
      <c r="F19" s="43"/>
      <c r="G19" s="298"/>
      <c r="H19" s="372"/>
      <c r="I19" s="372"/>
      <c r="J19" s="372"/>
      <c r="K19" s="372"/>
      <c r="L19" s="372"/>
      <c r="M19" s="372"/>
      <c r="N19" s="372"/>
      <c r="O19" s="372"/>
      <c r="P19" s="372"/>
      <c r="Q19" s="209"/>
      <c r="R19" s="209"/>
      <c r="S19" s="124"/>
      <c r="T19" s="124"/>
      <c r="U19" s="43"/>
    </row>
    <row r="20" spans="1:21" ht="17.25" customHeight="1" x14ac:dyDescent="0.45">
      <c r="A20" s="67"/>
      <c r="B20" s="114" t="s">
        <v>673</v>
      </c>
      <c r="C20" s="74" t="s">
        <v>82</v>
      </c>
      <c r="D20" s="83"/>
      <c r="E20" s="43"/>
      <c r="F20" s="43"/>
      <c r="G20" s="299"/>
      <c r="H20" s="372"/>
      <c r="I20" s="372"/>
      <c r="J20" s="372"/>
      <c r="K20" s="372"/>
      <c r="L20" s="372"/>
      <c r="M20" s="372"/>
      <c r="N20" s="372"/>
      <c r="O20" s="372"/>
      <c r="P20" s="372"/>
      <c r="Q20" s="209"/>
      <c r="R20" s="209"/>
      <c r="S20" s="124"/>
      <c r="T20" s="124"/>
      <c r="U20" s="43"/>
    </row>
    <row r="21" spans="1:21" ht="17.25" customHeight="1" x14ac:dyDescent="0.45">
      <c r="A21" s="67"/>
      <c r="B21" s="114" t="s">
        <v>674</v>
      </c>
      <c r="C21" s="74" t="s">
        <v>81</v>
      </c>
      <c r="D21" s="83"/>
      <c r="E21" s="43"/>
      <c r="F21" s="43"/>
      <c r="G21" s="298"/>
      <c r="H21" s="372"/>
      <c r="I21" s="372"/>
      <c r="J21" s="372"/>
      <c r="K21" s="372"/>
      <c r="L21" s="372"/>
      <c r="M21" s="372"/>
      <c r="N21" s="372"/>
      <c r="O21" s="372"/>
      <c r="P21" s="372"/>
      <c r="Q21" s="209"/>
      <c r="R21" s="209"/>
      <c r="S21" s="124"/>
      <c r="T21" s="124"/>
      <c r="U21" s="43"/>
    </row>
    <row r="22" spans="1:21" ht="17.25" customHeight="1" x14ac:dyDescent="0.45">
      <c r="A22" s="67"/>
      <c r="B22" s="67"/>
      <c r="C22" s="67"/>
      <c r="D22" s="67"/>
      <c r="E22" s="67"/>
      <c r="F22" s="67"/>
      <c r="G22" s="67"/>
      <c r="H22" s="67"/>
      <c r="I22" s="67"/>
      <c r="J22" s="67"/>
      <c r="K22" s="67"/>
      <c r="L22" s="67"/>
      <c r="M22" s="67"/>
      <c r="N22" s="67"/>
      <c r="O22" s="106"/>
      <c r="P22" s="209"/>
      <c r="Q22" s="209"/>
      <c r="R22" s="209"/>
      <c r="S22" s="124"/>
      <c r="T22" s="124"/>
      <c r="U22" s="43"/>
    </row>
    <row r="23" spans="1:21" ht="17.25" customHeight="1" x14ac:dyDescent="0.45">
      <c r="A23" s="67"/>
      <c r="B23" s="113" t="s">
        <v>934</v>
      </c>
      <c r="C23" s="87"/>
      <c r="D23" s="67"/>
      <c r="E23" s="67"/>
      <c r="F23" s="67"/>
      <c r="G23" s="67"/>
      <c r="H23" s="67"/>
      <c r="I23" s="67"/>
      <c r="J23" s="67"/>
      <c r="K23" s="67"/>
      <c r="L23" s="67"/>
      <c r="M23" s="67"/>
      <c r="N23" s="67"/>
      <c r="O23" s="106"/>
      <c r="P23" s="209"/>
      <c r="Q23" s="209"/>
      <c r="R23" s="209"/>
      <c r="S23" s="124"/>
      <c r="T23" s="124"/>
      <c r="U23" s="43"/>
    </row>
    <row r="24" spans="1:21" ht="17.25" customHeight="1" x14ac:dyDescent="0.45">
      <c r="A24" s="67"/>
      <c r="B24" s="114" t="s">
        <v>675</v>
      </c>
      <c r="C24" s="87" t="s">
        <v>676</v>
      </c>
      <c r="D24" s="67"/>
      <c r="E24" s="67"/>
      <c r="F24" s="67"/>
      <c r="G24" s="67"/>
      <c r="H24" s="67"/>
      <c r="J24" s="365"/>
      <c r="K24" s="365"/>
      <c r="L24" s="67"/>
      <c r="M24" s="43"/>
      <c r="N24" s="43"/>
      <c r="O24" s="106"/>
      <c r="P24" s="209"/>
      <c r="Q24" s="209"/>
      <c r="R24" s="209"/>
      <c r="S24" s="124"/>
      <c r="T24" s="124"/>
      <c r="U24" s="43"/>
    </row>
    <row r="25" spans="1:21" ht="0.75" customHeight="1" x14ac:dyDescent="0.45">
      <c r="A25" s="67"/>
      <c r="B25" s="114"/>
      <c r="C25" s="87"/>
      <c r="D25" s="67"/>
      <c r="E25" s="67"/>
      <c r="F25" s="67"/>
      <c r="G25" s="67"/>
      <c r="H25" s="67" t="s">
        <v>40</v>
      </c>
      <c r="I25" s="67"/>
      <c r="J25" s="67"/>
      <c r="K25" s="67"/>
      <c r="L25" s="67"/>
      <c r="M25" s="67"/>
      <c r="N25" s="67"/>
      <c r="O25" s="106"/>
      <c r="P25" s="209"/>
      <c r="Q25" s="209"/>
      <c r="R25" s="209"/>
      <c r="S25" s="124"/>
      <c r="T25" s="124"/>
      <c r="U25" s="43"/>
    </row>
    <row r="26" spans="1:21" ht="17.25" customHeight="1" x14ac:dyDescent="0.45">
      <c r="A26" s="67"/>
      <c r="B26" s="114" t="str">
        <f>IF(J24="Yes","0.2.2*","")</f>
        <v/>
      </c>
      <c r="C26" s="67" t="str">
        <f>IF(J24="Yes","Please state the changes required including new contact information if relevant.","")</f>
        <v/>
      </c>
      <c r="D26" s="67"/>
      <c r="E26" s="67"/>
      <c r="F26" s="67"/>
      <c r="G26" s="67"/>
      <c r="H26" s="373"/>
      <c r="I26" s="374"/>
      <c r="J26" s="374"/>
      <c r="K26" s="374"/>
      <c r="L26" s="374"/>
      <c r="M26" s="374"/>
      <c r="N26" s="374"/>
      <c r="O26" s="374"/>
      <c r="P26" s="375"/>
      <c r="Q26" s="209"/>
      <c r="R26" s="209"/>
      <c r="S26" s="124"/>
      <c r="T26" s="124"/>
      <c r="U26" s="43"/>
    </row>
    <row r="27" spans="1:21" ht="17.25" customHeight="1" x14ac:dyDescent="0.45">
      <c r="A27" s="67"/>
      <c r="B27" s="67"/>
      <c r="C27" s="67"/>
      <c r="D27" s="67"/>
      <c r="E27" s="67"/>
      <c r="F27" s="67"/>
      <c r="G27" s="67"/>
      <c r="H27" s="376"/>
      <c r="I27" s="377"/>
      <c r="J27" s="377"/>
      <c r="K27" s="377"/>
      <c r="L27" s="377"/>
      <c r="M27" s="377"/>
      <c r="N27" s="377"/>
      <c r="O27" s="377"/>
      <c r="P27" s="378"/>
      <c r="Q27" s="209"/>
      <c r="R27" s="209"/>
      <c r="S27" s="124"/>
      <c r="T27" s="124"/>
      <c r="U27" s="43"/>
    </row>
    <row r="28" spans="1:21" ht="17.25" customHeight="1" x14ac:dyDescent="0.45">
      <c r="A28" s="67"/>
      <c r="B28" s="67"/>
      <c r="C28" s="67"/>
      <c r="D28" s="67"/>
      <c r="E28" s="67"/>
      <c r="F28" s="67"/>
      <c r="G28" s="67"/>
      <c r="H28" s="379"/>
      <c r="I28" s="380"/>
      <c r="J28" s="380"/>
      <c r="K28" s="380"/>
      <c r="L28" s="380"/>
      <c r="M28" s="380"/>
      <c r="N28" s="380"/>
      <c r="O28" s="380"/>
      <c r="P28" s="381"/>
      <c r="Q28" s="209"/>
      <c r="R28" s="209"/>
      <c r="S28" s="124"/>
      <c r="T28" s="124"/>
      <c r="U28" s="43"/>
    </row>
    <row r="29" spans="1:21" ht="17.25" customHeight="1" x14ac:dyDescent="0.45">
      <c r="A29" s="67"/>
      <c r="B29" s="67"/>
      <c r="C29" s="67"/>
      <c r="D29" s="67"/>
      <c r="E29" s="67"/>
      <c r="F29" s="67"/>
      <c r="G29" s="67"/>
      <c r="H29" s="67"/>
      <c r="I29" s="67"/>
      <c r="J29" s="67"/>
      <c r="K29" s="67"/>
      <c r="L29" s="67"/>
      <c r="M29" s="67"/>
      <c r="N29" s="67"/>
      <c r="O29" s="67"/>
      <c r="P29" s="67"/>
      <c r="Q29" s="67"/>
      <c r="R29" s="67"/>
      <c r="S29" s="67"/>
      <c r="T29" s="124"/>
      <c r="U29" s="43"/>
    </row>
    <row r="30" spans="1:21" ht="17.25" customHeight="1" x14ac:dyDescent="0.45">
      <c r="A30" s="67"/>
      <c r="B30" s="113" t="s">
        <v>936</v>
      </c>
      <c r="C30" s="87"/>
      <c r="D30" s="67"/>
      <c r="E30" s="67"/>
      <c r="F30" s="67"/>
      <c r="G30" s="67"/>
      <c r="H30" s="67"/>
      <c r="I30" s="67"/>
      <c r="J30" s="67"/>
      <c r="K30" s="67"/>
      <c r="L30" s="67"/>
      <c r="M30" s="67"/>
      <c r="N30" s="67"/>
      <c r="O30" s="106"/>
      <c r="P30" s="209"/>
      <c r="Q30" s="209"/>
      <c r="R30" s="209"/>
      <c r="S30" s="124"/>
      <c r="T30" s="124"/>
      <c r="U30" s="43"/>
    </row>
    <row r="31" spans="1:21" ht="17.25" customHeight="1" x14ac:dyDescent="0.45">
      <c r="A31" s="67"/>
      <c r="B31" s="114" t="s">
        <v>723</v>
      </c>
      <c r="C31" s="87" t="s">
        <v>937</v>
      </c>
      <c r="D31" s="67"/>
      <c r="E31" s="67"/>
      <c r="F31" s="67"/>
      <c r="G31" s="67"/>
      <c r="H31" s="67"/>
      <c r="J31" s="365"/>
      <c r="K31" s="365"/>
      <c r="L31" s="67"/>
      <c r="M31" s="43"/>
      <c r="N31" s="43"/>
      <c r="O31" s="106"/>
      <c r="P31" s="209"/>
      <c r="Q31" s="209"/>
      <c r="R31" s="209"/>
      <c r="S31" s="124"/>
      <c r="T31" s="124"/>
      <c r="U31" s="43"/>
    </row>
    <row r="32" spans="1:21" ht="0.75" customHeight="1" x14ac:dyDescent="0.45">
      <c r="A32" s="67"/>
      <c r="B32" s="114"/>
      <c r="C32" s="87"/>
      <c r="D32" s="67"/>
      <c r="E32" s="67"/>
      <c r="F32" s="67"/>
      <c r="G32" s="67"/>
      <c r="H32" s="67" t="s">
        <v>40</v>
      </c>
      <c r="I32" s="67"/>
      <c r="J32" s="67"/>
      <c r="K32" s="67"/>
      <c r="L32" s="67"/>
      <c r="M32" s="67"/>
      <c r="N32" s="67"/>
      <c r="O32" s="106"/>
      <c r="P32" s="209"/>
      <c r="Q32" s="209"/>
      <c r="R32" s="209"/>
      <c r="S32" s="124"/>
      <c r="T32" s="124"/>
      <c r="U32" s="43"/>
    </row>
    <row r="33" spans="1:21" ht="17.25" customHeight="1" x14ac:dyDescent="0.45">
      <c r="A33" s="67"/>
      <c r="B33" s="114" t="str">
        <f>IF(J31="Yes","0.3.2*","")</f>
        <v/>
      </c>
      <c r="C33" s="67" t="str">
        <f>IF(J31="Yes","Please state the changes required including new contact information if relevant.","")</f>
        <v/>
      </c>
      <c r="D33" s="67"/>
      <c r="E33" s="67"/>
      <c r="F33" s="67"/>
      <c r="G33" s="67"/>
      <c r="H33" s="366"/>
      <c r="I33" s="366"/>
      <c r="J33" s="366"/>
      <c r="K33" s="366"/>
      <c r="L33" s="366"/>
      <c r="M33" s="366"/>
      <c r="N33" s="366"/>
      <c r="O33" s="366"/>
      <c r="P33" s="366"/>
      <c r="Q33" s="209"/>
      <c r="R33" s="209"/>
      <c r="S33" s="124"/>
      <c r="T33" s="124"/>
      <c r="U33" s="43"/>
    </row>
    <row r="34" spans="1:21" ht="17.25" customHeight="1" x14ac:dyDescent="0.45">
      <c r="A34" s="67"/>
      <c r="B34" s="67"/>
      <c r="C34" s="67"/>
      <c r="D34" s="67"/>
      <c r="E34" s="67"/>
      <c r="F34" s="67"/>
      <c r="G34" s="67"/>
      <c r="H34" s="366"/>
      <c r="I34" s="366"/>
      <c r="J34" s="366"/>
      <c r="K34" s="366"/>
      <c r="L34" s="366"/>
      <c r="M34" s="366"/>
      <c r="N34" s="366"/>
      <c r="O34" s="366"/>
      <c r="P34" s="366"/>
      <c r="Q34" s="209"/>
      <c r="R34" s="209"/>
      <c r="S34" s="124"/>
      <c r="T34" s="124"/>
      <c r="U34" s="43"/>
    </row>
    <row r="35" spans="1:21" ht="17.25" customHeight="1" x14ac:dyDescent="0.45">
      <c r="A35" s="67"/>
      <c r="B35" s="67"/>
      <c r="C35" s="67"/>
      <c r="D35" s="67"/>
      <c r="E35" s="67"/>
      <c r="F35" s="67"/>
      <c r="G35" s="67"/>
      <c r="H35" s="366"/>
      <c r="I35" s="366"/>
      <c r="J35" s="366"/>
      <c r="K35" s="366"/>
      <c r="L35" s="366"/>
      <c r="M35" s="366"/>
      <c r="N35" s="366"/>
      <c r="O35" s="366"/>
      <c r="P35" s="366"/>
      <c r="Q35" s="209"/>
      <c r="R35" s="209"/>
      <c r="S35" s="124"/>
      <c r="T35" s="124"/>
      <c r="U35" s="43"/>
    </row>
    <row r="36" spans="1:21" ht="17.25" customHeight="1" x14ac:dyDescent="0.45">
      <c r="A36" s="67"/>
      <c r="B36" s="67"/>
      <c r="C36" s="67"/>
      <c r="D36" s="67"/>
      <c r="E36" s="67"/>
      <c r="F36" s="67"/>
      <c r="G36" s="67"/>
      <c r="H36" s="67"/>
      <c r="I36" s="67"/>
      <c r="J36" s="67"/>
      <c r="K36" s="67"/>
      <c r="L36" s="67"/>
      <c r="M36" s="67"/>
      <c r="N36" s="67"/>
      <c r="O36" s="67"/>
      <c r="P36" s="67"/>
      <c r="Q36" s="67"/>
      <c r="R36" s="209"/>
      <c r="S36" s="124"/>
      <c r="T36" s="124"/>
      <c r="U36" s="43"/>
    </row>
    <row r="37" spans="1:21" ht="17.25" customHeight="1" x14ac:dyDescent="0.45">
      <c r="A37" s="67"/>
      <c r="B37" s="113" t="s">
        <v>938</v>
      </c>
      <c r="C37" s="87"/>
      <c r="D37" s="67"/>
      <c r="E37" s="67"/>
      <c r="F37" s="67"/>
      <c r="G37" s="67"/>
      <c r="H37" s="67"/>
      <c r="I37" s="67"/>
      <c r="J37" s="67"/>
      <c r="K37" s="67"/>
      <c r="L37" s="67"/>
      <c r="M37" s="67"/>
      <c r="N37" s="67"/>
      <c r="O37" s="106"/>
      <c r="P37" s="209"/>
      <c r="Q37" s="209"/>
      <c r="R37" s="209"/>
      <c r="S37" s="124"/>
      <c r="T37" s="124"/>
      <c r="U37" s="43"/>
    </row>
    <row r="38" spans="1:21" ht="17.25" customHeight="1" x14ac:dyDescent="0.45">
      <c r="A38" s="67"/>
      <c r="B38" s="114" t="s">
        <v>723</v>
      </c>
      <c r="C38" s="74" t="s">
        <v>933</v>
      </c>
      <c r="D38" s="83"/>
      <c r="F38" s="87"/>
      <c r="G38" s="87"/>
      <c r="I38" s="372"/>
      <c r="J38" s="372"/>
      <c r="K38" s="300"/>
      <c r="L38" s="43"/>
      <c r="M38" s="67"/>
      <c r="N38" s="67"/>
      <c r="O38" s="106"/>
      <c r="P38" s="209"/>
      <c r="Q38" s="209"/>
      <c r="R38" s="209"/>
      <c r="S38" s="124"/>
      <c r="T38" s="124"/>
      <c r="U38" s="43"/>
    </row>
    <row r="39" spans="1:21" ht="17.25" customHeight="1" x14ac:dyDescent="0.45">
      <c r="A39" s="67"/>
      <c r="B39" s="114" t="s">
        <v>724</v>
      </c>
      <c r="C39" s="87" t="s">
        <v>935</v>
      </c>
      <c r="D39" s="67"/>
      <c r="E39" s="67"/>
      <c r="F39" s="67"/>
      <c r="G39" s="67"/>
      <c r="H39" s="67"/>
      <c r="I39" s="365"/>
      <c r="J39" s="365"/>
      <c r="K39" s="67"/>
      <c r="L39" s="67"/>
      <c r="M39" s="67"/>
      <c r="N39" s="67"/>
      <c r="O39" s="106"/>
      <c r="P39" s="209"/>
      <c r="Q39" s="209"/>
      <c r="R39" s="209"/>
      <c r="S39" s="124"/>
      <c r="T39" s="124"/>
      <c r="U39" s="43"/>
    </row>
    <row r="40" spans="1:21" ht="0.75" customHeight="1" x14ac:dyDescent="0.45">
      <c r="A40" s="67"/>
      <c r="B40" s="114" t="s">
        <v>677</v>
      </c>
      <c r="C40" s="87"/>
      <c r="D40" s="67"/>
      <c r="E40" s="67"/>
      <c r="F40" s="67"/>
      <c r="G40" s="67"/>
      <c r="H40" s="67"/>
      <c r="I40" s="67"/>
      <c r="J40" s="67"/>
      <c r="K40" s="67"/>
      <c r="L40" s="67"/>
      <c r="M40" s="67"/>
      <c r="N40" s="67"/>
      <c r="O40" s="106"/>
      <c r="P40" s="209"/>
      <c r="Q40" s="209"/>
      <c r="R40" s="209"/>
      <c r="S40" s="124"/>
      <c r="T40" s="124"/>
      <c r="U40" s="43"/>
    </row>
    <row r="41" spans="1:21" ht="17.25" customHeight="1" x14ac:dyDescent="0.45">
      <c r="A41" s="67"/>
      <c r="B41" s="114" t="str">
        <f>IF(I39="Yes","0.3.3*","")</f>
        <v/>
      </c>
      <c r="C41" s="67" t="str">
        <f>IF(I39="Yes","Please state the changes required including new contact information if relevant.","")</f>
        <v/>
      </c>
      <c r="D41" s="67"/>
      <c r="E41" s="67"/>
      <c r="F41" s="67"/>
      <c r="G41" s="67"/>
      <c r="H41" s="366"/>
      <c r="I41" s="366"/>
      <c r="J41" s="366"/>
      <c r="K41" s="366"/>
      <c r="L41" s="366"/>
      <c r="M41" s="366"/>
      <c r="N41" s="366"/>
      <c r="O41" s="366"/>
      <c r="P41" s="366"/>
      <c r="Q41" s="209"/>
      <c r="R41" s="209"/>
      <c r="S41" s="124"/>
      <c r="T41" s="124"/>
      <c r="U41" s="43"/>
    </row>
    <row r="42" spans="1:21" ht="17.25" customHeight="1" x14ac:dyDescent="0.45">
      <c r="A42" s="67"/>
      <c r="B42" s="67"/>
      <c r="C42" s="67"/>
      <c r="D42" s="67"/>
      <c r="E42" s="67"/>
      <c r="F42" s="67"/>
      <c r="G42" s="67"/>
      <c r="H42" s="366"/>
      <c r="I42" s="366"/>
      <c r="J42" s="366"/>
      <c r="K42" s="366"/>
      <c r="L42" s="366"/>
      <c r="M42" s="366"/>
      <c r="N42" s="366"/>
      <c r="O42" s="366"/>
      <c r="P42" s="366"/>
      <c r="Q42" s="209"/>
      <c r="R42" s="209"/>
      <c r="S42" s="124"/>
      <c r="T42" s="124"/>
      <c r="U42" s="43"/>
    </row>
    <row r="43" spans="1:21" ht="17.25" customHeight="1" x14ac:dyDescent="0.45">
      <c r="A43" s="67"/>
      <c r="B43" s="67"/>
      <c r="C43" s="67"/>
      <c r="D43" s="67"/>
      <c r="E43" s="67"/>
      <c r="F43" s="67"/>
      <c r="G43" s="67"/>
      <c r="H43" s="366"/>
      <c r="I43" s="366"/>
      <c r="J43" s="366"/>
      <c r="K43" s="366"/>
      <c r="L43" s="366"/>
      <c r="M43" s="366"/>
      <c r="N43" s="366"/>
      <c r="O43" s="366"/>
      <c r="P43" s="366"/>
      <c r="Q43" s="209"/>
      <c r="R43" s="209"/>
      <c r="S43" s="124"/>
      <c r="T43" s="124"/>
      <c r="U43" s="43"/>
    </row>
    <row r="44" spans="1:21" ht="17.25" customHeight="1" x14ac:dyDescent="0.45">
      <c r="A44" s="67"/>
      <c r="B44" s="114"/>
      <c r="C44" s="110"/>
      <c r="D44" s="110"/>
      <c r="E44" s="110"/>
      <c r="F44" s="110"/>
      <c r="G44" s="110"/>
      <c r="H44" s="110"/>
      <c r="I44" s="110"/>
      <c r="J44" s="110"/>
      <c r="K44" s="110"/>
      <c r="L44" s="67"/>
      <c r="M44" s="67"/>
      <c r="N44" s="67"/>
      <c r="O44" s="106"/>
      <c r="P44" s="131"/>
      <c r="Q44" s="131"/>
      <c r="R44" s="131"/>
      <c r="S44" s="124"/>
      <c r="T44" s="124"/>
      <c r="U44" s="43"/>
    </row>
    <row r="45" spans="1:21" ht="17.25" customHeight="1" x14ac:dyDescent="0.45">
      <c r="A45" s="67"/>
      <c r="B45" s="113" t="s">
        <v>678</v>
      </c>
      <c r="C45" s="87"/>
      <c r="D45" s="110"/>
      <c r="E45" s="110"/>
      <c r="F45" s="110"/>
      <c r="G45" s="110"/>
      <c r="H45" s="110"/>
      <c r="I45" s="110"/>
      <c r="J45" s="110"/>
      <c r="K45" s="110" t="s">
        <v>38</v>
      </c>
      <c r="L45" s="67"/>
      <c r="M45" s="67"/>
      <c r="N45" s="67"/>
      <c r="O45" s="106"/>
      <c r="P45" s="131"/>
      <c r="Q45" s="131"/>
      <c r="R45" s="131"/>
      <c r="S45" s="124"/>
      <c r="T45" s="124"/>
      <c r="U45" s="43"/>
    </row>
    <row r="46" spans="1:21" ht="17.25" customHeight="1" x14ac:dyDescent="0.45">
      <c r="A46" s="67"/>
      <c r="B46" s="114" t="s">
        <v>679</v>
      </c>
      <c r="C46" s="49" t="s">
        <v>70</v>
      </c>
      <c r="D46" s="83"/>
      <c r="E46" s="43"/>
      <c r="F46" s="110"/>
      <c r="G46" s="110"/>
      <c r="H46" s="369"/>
      <c r="I46" s="370"/>
      <c r="J46" s="110"/>
      <c r="K46" s="371"/>
      <c r="L46" s="371"/>
      <c r="M46" s="371"/>
      <c r="N46" s="371"/>
      <c r="O46" s="371"/>
      <c r="P46" s="371"/>
      <c r="Q46" s="131"/>
      <c r="R46" s="131"/>
      <c r="S46" s="124"/>
      <c r="T46" s="124"/>
      <c r="U46" s="43"/>
    </row>
    <row r="47" spans="1:21" ht="17.25" customHeight="1" x14ac:dyDescent="0.45">
      <c r="A47" s="67"/>
      <c r="B47" s="114" t="s">
        <v>680</v>
      </c>
      <c r="C47" s="49" t="s">
        <v>939</v>
      </c>
      <c r="D47" s="83"/>
      <c r="E47" s="43"/>
      <c r="F47" s="110"/>
      <c r="G47" s="110"/>
      <c r="H47" s="369"/>
      <c r="I47" s="370"/>
      <c r="J47" s="110"/>
      <c r="K47" s="371"/>
      <c r="L47" s="371"/>
      <c r="M47" s="371"/>
      <c r="N47" s="371"/>
      <c r="O47" s="371"/>
      <c r="P47" s="371"/>
      <c r="Q47" s="43"/>
      <c r="R47" s="43"/>
      <c r="S47" s="110"/>
      <c r="T47" s="106"/>
      <c r="U47" s="43"/>
    </row>
    <row r="48" spans="1:21" ht="17.25" customHeight="1" x14ac:dyDescent="0.45">
      <c r="A48" s="67"/>
      <c r="B48" s="114" t="s">
        <v>681</v>
      </c>
      <c r="C48" s="49" t="s">
        <v>940</v>
      </c>
      <c r="D48" s="83"/>
      <c r="E48" s="43"/>
      <c r="F48" s="110"/>
      <c r="G48" s="110"/>
      <c r="H48" s="369"/>
      <c r="I48" s="370"/>
      <c r="J48" s="110"/>
      <c r="K48" s="371"/>
      <c r="L48" s="371"/>
      <c r="M48" s="371"/>
      <c r="N48" s="371"/>
      <c r="O48" s="371"/>
      <c r="P48" s="371"/>
      <c r="Q48" s="43"/>
      <c r="R48" s="43"/>
      <c r="S48" s="110"/>
      <c r="T48" s="106"/>
      <c r="U48" s="43"/>
    </row>
    <row r="49" spans="1:21" ht="17.25" customHeight="1" x14ac:dyDescent="0.45">
      <c r="A49" s="67"/>
      <c r="B49" s="114"/>
      <c r="C49" s="110"/>
      <c r="D49" s="110"/>
      <c r="E49" s="110"/>
      <c r="F49" s="110"/>
      <c r="G49" s="110"/>
      <c r="H49" s="110"/>
      <c r="I49" s="110"/>
      <c r="J49" s="110"/>
      <c r="K49" s="110"/>
      <c r="L49" s="54"/>
      <c r="M49" s="54"/>
      <c r="N49" s="49"/>
      <c r="O49" s="43"/>
      <c r="P49" s="43"/>
      <c r="Q49" s="43"/>
      <c r="R49" s="43"/>
      <c r="S49" s="110"/>
      <c r="T49" s="106"/>
      <c r="U49" s="43"/>
    </row>
    <row r="50" spans="1:21" ht="17.25" customHeight="1" x14ac:dyDescent="0.45">
      <c r="A50" s="67"/>
      <c r="B50" s="114"/>
      <c r="C50" s="110"/>
      <c r="D50" s="110"/>
      <c r="E50" s="110"/>
      <c r="F50" s="110"/>
      <c r="G50" s="110"/>
      <c r="H50" s="110"/>
      <c r="I50" s="110"/>
      <c r="J50" s="110"/>
      <c r="K50" s="110"/>
      <c r="L50" s="54"/>
      <c r="M50" s="54"/>
      <c r="N50" s="49"/>
      <c r="O50" s="43"/>
      <c r="P50" s="43"/>
      <c r="Q50" s="43"/>
      <c r="R50" s="43"/>
      <c r="S50" s="110"/>
      <c r="T50" s="106"/>
      <c r="U50" s="43"/>
    </row>
    <row r="51" spans="1:21" ht="17.25" hidden="1" customHeight="1" x14ac:dyDescent="0.45">
      <c r="A51" s="67" t="s">
        <v>662</v>
      </c>
      <c r="B51" s="114"/>
      <c r="C51" s="110" t="e">
        <f>SUM(C52:C66)</f>
        <v>#REF!</v>
      </c>
      <c r="D51" s="110"/>
      <c r="E51" s="110"/>
      <c r="F51" s="110"/>
      <c r="G51" s="110"/>
      <c r="H51" s="110"/>
      <c r="I51" s="110"/>
      <c r="J51" s="110"/>
      <c r="K51" s="110"/>
      <c r="L51" s="54"/>
      <c r="M51" s="54"/>
      <c r="N51" s="49"/>
      <c r="O51" s="43"/>
      <c r="P51" s="43"/>
      <c r="Q51" s="43"/>
      <c r="R51" s="43"/>
      <c r="S51" s="110"/>
      <c r="T51" s="106"/>
      <c r="U51" s="43"/>
    </row>
    <row r="52" spans="1:21" ht="17.25" hidden="1" customHeight="1" x14ac:dyDescent="0.45">
      <c r="A52" s="67" t="s">
        <v>662</v>
      </c>
      <c r="B52" s="114" t="s">
        <v>721</v>
      </c>
      <c r="C52" s="110" t="e">
        <f>IF(#REF!="",1,0)</f>
        <v>#REF!</v>
      </c>
      <c r="D52" s="43"/>
      <c r="E52" s="110"/>
      <c r="F52" s="110"/>
      <c r="G52" s="110"/>
      <c r="H52" s="110"/>
      <c r="I52" s="110"/>
      <c r="J52" s="110"/>
      <c r="K52" s="110"/>
      <c r="L52" s="54"/>
      <c r="M52" s="54"/>
      <c r="N52" s="49"/>
      <c r="O52" s="43"/>
      <c r="P52" s="43"/>
      <c r="Q52" s="43"/>
      <c r="R52" s="43"/>
      <c r="S52" s="110"/>
      <c r="T52" s="106"/>
      <c r="U52" s="43"/>
    </row>
    <row r="53" spans="1:21" ht="17.25" hidden="1" customHeight="1" x14ac:dyDescent="0.45">
      <c r="A53" s="67" t="s">
        <v>662</v>
      </c>
      <c r="B53" s="114" t="s">
        <v>722</v>
      </c>
      <c r="C53" s="110">
        <f>IF(H18="",1,0)</f>
        <v>1</v>
      </c>
      <c r="D53" s="43"/>
      <c r="E53" s="110"/>
      <c r="F53" s="110"/>
      <c r="G53" s="110"/>
      <c r="H53" s="110"/>
      <c r="I53" s="110"/>
      <c r="J53" s="110"/>
      <c r="K53" s="110"/>
      <c r="L53" s="54"/>
      <c r="M53" s="54"/>
      <c r="N53" s="49"/>
      <c r="O53" s="43"/>
      <c r="P53" s="43"/>
      <c r="Q53" s="43"/>
      <c r="R53" s="43"/>
      <c r="S53" s="110"/>
      <c r="T53" s="106"/>
      <c r="U53" s="43"/>
    </row>
    <row r="54" spans="1:21" ht="17.25" hidden="1" customHeight="1" x14ac:dyDescent="0.45">
      <c r="A54" s="67" t="s">
        <v>662</v>
      </c>
      <c r="B54" s="114" t="s">
        <v>672</v>
      </c>
      <c r="C54" s="110">
        <f>IF(H19="",1,0)</f>
        <v>1</v>
      </c>
      <c r="D54" s="43"/>
      <c r="E54" s="110"/>
      <c r="F54" s="110"/>
      <c r="G54" s="110"/>
      <c r="H54" s="110"/>
      <c r="I54" s="110"/>
      <c r="J54" s="110"/>
      <c r="K54" s="110"/>
      <c r="L54" s="54"/>
      <c r="M54" s="54"/>
      <c r="N54" s="49"/>
      <c r="O54" s="43"/>
      <c r="P54" s="43"/>
      <c r="Q54" s="43"/>
      <c r="R54" s="43"/>
      <c r="S54" s="110"/>
      <c r="T54" s="106"/>
      <c r="U54" s="43"/>
    </row>
    <row r="55" spans="1:21" ht="17.25" hidden="1" customHeight="1" x14ac:dyDescent="0.45">
      <c r="A55" s="67" t="s">
        <v>662</v>
      </c>
      <c r="B55" s="114" t="s">
        <v>673</v>
      </c>
      <c r="C55" s="110">
        <f>IF(H20="",1,0)</f>
        <v>1</v>
      </c>
      <c r="D55" s="43"/>
      <c r="E55" s="110"/>
      <c r="F55" s="110"/>
      <c r="G55" s="110"/>
      <c r="H55" s="110"/>
      <c r="I55" s="110"/>
      <c r="J55" s="110"/>
      <c r="K55" s="110"/>
      <c r="L55" s="54"/>
      <c r="M55" s="54"/>
      <c r="N55" s="49"/>
      <c r="O55" s="43"/>
      <c r="P55" s="43"/>
      <c r="Q55" s="43"/>
      <c r="R55" s="43"/>
      <c r="S55" s="110"/>
      <c r="T55" s="106"/>
      <c r="U55" s="43"/>
    </row>
    <row r="56" spans="1:21" ht="17.25" hidden="1" customHeight="1" x14ac:dyDescent="0.45">
      <c r="A56" s="67" t="s">
        <v>662</v>
      </c>
      <c r="B56" s="114" t="s">
        <v>674</v>
      </c>
      <c r="C56" s="110">
        <f>IF(H21="",1,0)</f>
        <v>1</v>
      </c>
      <c r="D56" s="43"/>
      <c r="E56" s="110"/>
      <c r="F56" s="110"/>
      <c r="G56" s="110"/>
      <c r="H56" s="110"/>
      <c r="I56" s="110"/>
      <c r="J56" s="110"/>
      <c r="K56" s="110"/>
      <c r="L56" s="54"/>
      <c r="M56" s="54"/>
      <c r="N56" s="49"/>
      <c r="O56" s="43"/>
      <c r="P56" s="43"/>
      <c r="Q56" s="43"/>
      <c r="R56" s="43"/>
      <c r="S56" s="110"/>
      <c r="T56" s="106"/>
      <c r="U56" s="43"/>
    </row>
    <row r="57" spans="1:21" ht="17.25" hidden="1" customHeight="1" x14ac:dyDescent="0.45">
      <c r="A57" s="67" t="s">
        <v>662</v>
      </c>
      <c r="B57" s="114" t="s">
        <v>675</v>
      </c>
      <c r="C57" s="110">
        <f>IF(J24="",1,0)</f>
        <v>1</v>
      </c>
      <c r="D57" s="110"/>
      <c r="E57" s="110"/>
      <c r="F57" s="110"/>
      <c r="G57" s="110"/>
      <c r="H57" s="110"/>
      <c r="I57" s="110"/>
      <c r="J57" s="110"/>
      <c r="K57" s="110"/>
      <c r="L57" s="54"/>
      <c r="M57" s="54"/>
      <c r="N57" s="49"/>
      <c r="O57" s="43"/>
      <c r="P57" s="43"/>
      <c r="Q57" s="43"/>
      <c r="R57" s="43"/>
      <c r="S57" s="110"/>
      <c r="T57" s="106"/>
      <c r="U57" s="43"/>
    </row>
    <row r="58" spans="1:21" ht="17.25" hidden="1" customHeight="1" x14ac:dyDescent="0.45">
      <c r="A58" s="67" t="s">
        <v>662</v>
      </c>
      <c r="B58" s="114" t="s">
        <v>684</v>
      </c>
      <c r="C58" s="110">
        <f>IF(J24="No",0,IF(H26="",1,0))</f>
        <v>1</v>
      </c>
      <c r="D58" s="110"/>
      <c r="E58" s="110"/>
      <c r="F58" s="110"/>
      <c r="G58" s="110"/>
      <c r="H58" s="110"/>
      <c r="I58" s="110"/>
      <c r="J58" s="110"/>
      <c r="K58" s="110"/>
      <c r="L58" s="54"/>
      <c r="M58" s="54"/>
      <c r="N58" s="49"/>
      <c r="O58" s="43"/>
      <c r="P58" s="43"/>
      <c r="Q58" s="43"/>
      <c r="R58" s="43"/>
      <c r="S58" s="110"/>
      <c r="T58" s="106"/>
      <c r="U58" s="43"/>
    </row>
    <row r="59" spans="1:21" ht="17.25" hidden="1" customHeight="1" x14ac:dyDescent="0.45">
      <c r="A59" s="67" t="s">
        <v>662</v>
      </c>
      <c r="B59" s="114" t="s">
        <v>723</v>
      </c>
      <c r="C59" s="110">
        <f>IF(I38="",1,0)</f>
        <v>1</v>
      </c>
      <c r="D59" s="110"/>
      <c r="E59" s="110"/>
      <c r="F59" s="110"/>
      <c r="G59" s="110"/>
      <c r="H59" s="110"/>
      <c r="I59" s="110"/>
      <c r="J59" s="110"/>
      <c r="K59" s="110"/>
      <c r="L59" s="54"/>
      <c r="M59" s="54"/>
      <c r="N59" s="49"/>
      <c r="O59" s="43"/>
      <c r="P59" s="43"/>
      <c r="Q59" s="43"/>
      <c r="R59" s="43"/>
      <c r="S59" s="110"/>
      <c r="T59" s="106"/>
      <c r="U59" s="43"/>
    </row>
    <row r="60" spans="1:21" ht="17.25" hidden="1" customHeight="1" x14ac:dyDescent="0.45">
      <c r="A60" s="67" t="s">
        <v>662</v>
      </c>
      <c r="B60" s="114" t="s">
        <v>724</v>
      </c>
      <c r="C60" s="110">
        <f>IF(I39="",1,0)</f>
        <v>1</v>
      </c>
      <c r="D60" s="110"/>
      <c r="E60" s="110"/>
      <c r="F60" s="110"/>
      <c r="G60" s="110"/>
      <c r="H60" s="110"/>
      <c r="I60" s="110"/>
      <c r="J60" s="110"/>
      <c r="K60" s="110"/>
      <c r="L60" s="54"/>
      <c r="M60" s="54"/>
      <c r="N60" s="49"/>
      <c r="O60" s="43"/>
      <c r="P60" s="43"/>
      <c r="Q60" s="43"/>
      <c r="R60" s="43"/>
      <c r="S60" s="110"/>
      <c r="T60" s="106"/>
      <c r="U60" s="43"/>
    </row>
    <row r="61" spans="1:21" ht="17.25" hidden="1" customHeight="1" x14ac:dyDescent="0.45">
      <c r="A61" s="67" t="s">
        <v>662</v>
      </c>
      <c r="B61" s="114" t="s">
        <v>677</v>
      </c>
      <c r="C61" s="110">
        <f>IF(I39="No",0,IF(H41="",1,0))</f>
        <v>1</v>
      </c>
      <c r="D61" s="110"/>
      <c r="E61" s="110"/>
      <c r="F61" s="110"/>
      <c r="G61" s="110"/>
      <c r="H61" s="110"/>
      <c r="I61" s="110"/>
      <c r="J61" s="110"/>
      <c r="K61" s="110"/>
      <c r="L61" s="54"/>
      <c r="M61" s="54"/>
      <c r="N61" s="49"/>
      <c r="O61" s="43"/>
      <c r="P61" s="43"/>
      <c r="Q61" s="43"/>
      <c r="R61" s="43"/>
      <c r="S61" s="110"/>
      <c r="T61" s="106"/>
      <c r="U61" s="43"/>
    </row>
    <row r="62" spans="1:21" ht="17.25" hidden="1" customHeight="1" x14ac:dyDescent="0.45">
      <c r="A62" s="67" t="s">
        <v>662</v>
      </c>
      <c r="B62" s="114" t="s">
        <v>679</v>
      </c>
      <c r="C62" s="110">
        <f>IF(H46="",1,0)</f>
        <v>1</v>
      </c>
      <c r="D62" s="110"/>
      <c r="E62" s="110"/>
      <c r="F62" s="110"/>
      <c r="G62" s="110"/>
      <c r="H62" s="110"/>
      <c r="I62" s="110"/>
      <c r="J62" s="110"/>
      <c r="K62" s="110"/>
      <c r="L62" s="54"/>
      <c r="M62" s="54"/>
      <c r="N62" s="49"/>
      <c r="O62" s="43"/>
      <c r="P62" s="43"/>
      <c r="Q62" s="43"/>
      <c r="R62" s="43"/>
      <c r="S62" s="110"/>
      <c r="T62" s="106"/>
      <c r="U62" s="43"/>
    </row>
    <row r="63" spans="1:21" ht="17.25" hidden="1" customHeight="1" x14ac:dyDescent="0.45">
      <c r="A63" s="67" t="s">
        <v>662</v>
      </c>
      <c r="B63" s="114" t="s">
        <v>680</v>
      </c>
      <c r="C63" s="110" t="e">
        <f>IF(#REF!="",1,0)</f>
        <v>#REF!</v>
      </c>
      <c r="D63" s="110"/>
      <c r="E63" s="110"/>
      <c r="F63" s="110"/>
      <c r="G63" s="110"/>
      <c r="H63" s="110"/>
      <c r="I63" s="110"/>
      <c r="J63" s="110"/>
      <c r="K63" s="110"/>
      <c r="L63" s="54"/>
      <c r="M63" s="54"/>
      <c r="N63" s="49"/>
      <c r="O63" s="43"/>
      <c r="P63" s="43"/>
      <c r="Q63" s="43"/>
      <c r="R63" s="43"/>
      <c r="S63" s="110"/>
      <c r="T63" s="106"/>
      <c r="U63" s="43"/>
    </row>
    <row r="64" spans="1:21" ht="17.25" hidden="1" customHeight="1" x14ac:dyDescent="0.45">
      <c r="A64" s="67" t="s">
        <v>662</v>
      </c>
      <c r="B64" s="114" t="s">
        <v>681</v>
      </c>
      <c r="C64" s="110">
        <f>IF(H47="",1,0)</f>
        <v>1</v>
      </c>
      <c r="D64" s="110"/>
      <c r="E64" s="110"/>
      <c r="F64" s="110"/>
      <c r="G64" s="110"/>
      <c r="H64" s="110"/>
      <c r="I64" s="110"/>
      <c r="J64" s="110"/>
      <c r="K64" s="110"/>
      <c r="L64" s="54"/>
      <c r="M64" s="54"/>
      <c r="N64" s="49"/>
      <c r="O64" s="43"/>
      <c r="P64" s="43"/>
      <c r="Q64" s="43"/>
      <c r="R64" s="43"/>
      <c r="S64" s="110"/>
      <c r="T64" s="106"/>
      <c r="U64" s="43"/>
    </row>
    <row r="65" spans="1:21" ht="17.25" hidden="1" customHeight="1" x14ac:dyDescent="0.45">
      <c r="A65" s="67" t="s">
        <v>662</v>
      </c>
      <c r="B65" s="114" t="s">
        <v>682</v>
      </c>
      <c r="C65" s="110" t="e">
        <f>IF(#REF!="",1,0)</f>
        <v>#REF!</v>
      </c>
      <c r="D65" s="110"/>
      <c r="E65" s="110"/>
      <c r="F65" s="110"/>
      <c r="G65" s="110"/>
      <c r="H65" s="110"/>
      <c r="I65" s="110"/>
      <c r="J65" s="110"/>
      <c r="K65" s="110"/>
      <c r="L65" s="54"/>
      <c r="M65" s="54"/>
      <c r="N65" s="49"/>
      <c r="O65" s="43"/>
      <c r="P65" s="43"/>
      <c r="Q65" s="43"/>
      <c r="R65" s="43"/>
      <c r="S65" s="110"/>
      <c r="T65" s="106"/>
      <c r="U65" s="43"/>
    </row>
    <row r="66" spans="1:21" ht="17.25" hidden="1" customHeight="1" x14ac:dyDescent="0.45">
      <c r="A66" s="67" t="s">
        <v>662</v>
      </c>
      <c r="B66" s="114" t="s">
        <v>683</v>
      </c>
      <c r="C66" s="110">
        <f>IF(H48="",1,0)</f>
        <v>1</v>
      </c>
      <c r="D66" s="110"/>
      <c r="E66" s="110"/>
      <c r="F66" s="110"/>
      <c r="G66" s="110"/>
      <c r="H66" s="110"/>
      <c r="I66" s="110"/>
      <c r="J66" s="110"/>
      <c r="K66" s="110"/>
      <c r="L66" s="54"/>
      <c r="M66" s="54"/>
      <c r="N66" s="49"/>
      <c r="O66" s="43"/>
      <c r="P66" s="43"/>
      <c r="Q66" s="43"/>
      <c r="R66" s="43"/>
      <c r="S66" s="110"/>
      <c r="T66" s="106"/>
      <c r="U66" s="43"/>
    </row>
    <row r="67" spans="1:21" ht="17.25" customHeight="1" x14ac:dyDescent="0.45">
      <c r="A67" s="67"/>
      <c r="B67" s="96" t="s">
        <v>619</v>
      </c>
      <c r="C67" s="110"/>
      <c r="D67" s="110"/>
      <c r="E67" s="110"/>
      <c r="F67" s="110"/>
      <c r="G67" s="110"/>
      <c r="H67" s="110"/>
      <c r="I67" s="110"/>
      <c r="J67" s="110"/>
      <c r="K67" s="110"/>
      <c r="L67" s="54"/>
      <c r="M67" s="54"/>
      <c r="N67" s="49"/>
      <c r="O67" s="43"/>
      <c r="P67" s="43"/>
      <c r="Q67" s="43"/>
      <c r="R67" s="43"/>
      <c r="S67" s="110"/>
      <c r="T67" s="106"/>
      <c r="U67" s="43"/>
    </row>
    <row r="68" spans="1:21" ht="18" customHeight="1" x14ac:dyDescent="0.45">
      <c r="A68" s="67"/>
      <c r="B68" s="114"/>
      <c r="C68" s="49"/>
      <c r="D68" s="49"/>
      <c r="E68" s="49"/>
      <c r="F68" s="49"/>
      <c r="G68" s="49"/>
      <c r="H68" s="49"/>
      <c r="I68" s="49"/>
      <c r="J68" s="49"/>
      <c r="K68" s="49"/>
      <c r="L68" s="49"/>
      <c r="M68" s="49"/>
      <c r="N68" s="84"/>
      <c r="O68" s="84"/>
      <c r="P68" s="84"/>
      <c r="Q68" s="49"/>
      <c r="R68" s="49"/>
      <c r="S68" s="43"/>
      <c r="T68" s="43"/>
      <c r="U68" s="43"/>
    </row>
    <row r="69" spans="1:21" ht="15.4" x14ac:dyDescent="0.45">
      <c r="A69" s="67"/>
      <c r="B69" s="64"/>
      <c r="C69" s="43"/>
      <c r="D69" s="43"/>
      <c r="E69" s="43"/>
      <c r="F69" s="43"/>
      <c r="G69" s="43"/>
      <c r="H69" s="43"/>
      <c r="I69" s="43"/>
      <c r="J69" s="43"/>
      <c r="K69" s="43"/>
      <c r="L69" s="43"/>
      <c r="M69" s="43"/>
      <c r="N69" s="49"/>
      <c r="O69" s="49"/>
      <c r="P69" s="49"/>
      <c r="Q69" s="49"/>
      <c r="R69" s="43"/>
      <c r="S69" s="43"/>
      <c r="T69" s="43"/>
      <c r="U69" s="43"/>
    </row>
    <row r="70" spans="1:21" ht="14.45" customHeight="1" x14ac:dyDescent="0.45">
      <c r="A70" s="67"/>
      <c r="B70" s="49"/>
      <c r="C70" s="43"/>
      <c r="D70" s="43"/>
      <c r="E70" s="43"/>
      <c r="F70" s="43"/>
      <c r="G70" s="43"/>
      <c r="H70" s="43"/>
      <c r="I70" s="43"/>
      <c r="J70" s="43"/>
      <c r="K70" s="43"/>
      <c r="L70" s="43"/>
      <c r="M70" s="43"/>
      <c r="N70" s="43"/>
      <c r="O70" s="43"/>
      <c r="P70" s="43"/>
      <c r="Q70" s="43"/>
      <c r="R70" s="43"/>
      <c r="S70" s="43"/>
      <c r="T70" s="43"/>
      <c r="U70" s="43"/>
    </row>
    <row r="71" spans="1:21" ht="14.45" customHeight="1" x14ac:dyDescent="0.45">
      <c r="A71" s="43"/>
      <c r="B71" s="367"/>
      <c r="C71" s="367"/>
      <c r="D71" s="367"/>
      <c r="E71" s="367"/>
      <c r="F71" s="367"/>
      <c r="G71" s="367"/>
      <c r="H71" s="367"/>
      <c r="I71" s="367"/>
      <c r="J71" s="367"/>
      <c r="K71" s="367"/>
      <c r="L71" s="367"/>
      <c r="M71" s="367"/>
      <c r="N71" s="367"/>
      <c r="O71" s="367"/>
      <c r="P71" s="367"/>
      <c r="Q71" s="66"/>
      <c r="R71" s="66"/>
      <c r="S71" s="43"/>
      <c r="T71" s="43"/>
      <c r="U71" s="43"/>
    </row>
    <row r="72" spans="1:21" ht="14.45" hidden="1" customHeight="1" x14ac:dyDescent="0.45">
      <c r="A72" s="43"/>
      <c r="B72" s="43"/>
      <c r="C72" s="207"/>
      <c r="D72" s="207"/>
      <c r="E72" s="207"/>
      <c r="F72" s="207"/>
      <c r="G72" s="207"/>
      <c r="H72" s="207"/>
      <c r="I72" s="207"/>
      <c r="J72" s="207"/>
      <c r="K72" s="207"/>
      <c r="L72" s="207"/>
      <c r="M72" s="207"/>
      <c r="N72" s="207"/>
      <c r="O72" s="207"/>
      <c r="P72" s="207"/>
      <c r="Q72" s="207"/>
      <c r="R72" s="66"/>
      <c r="S72" s="43"/>
      <c r="T72" s="43"/>
      <c r="U72" s="43"/>
    </row>
    <row r="73" spans="1:21" hidden="1" x14ac:dyDescent="0.45"/>
    <row r="74" spans="1:21" hidden="1" x14ac:dyDescent="0.45"/>
    <row r="75" spans="1:21" hidden="1" x14ac:dyDescent="0.45"/>
    <row r="76" spans="1:21" hidden="1" x14ac:dyDescent="0.45"/>
    <row r="77" spans="1:21" hidden="1" x14ac:dyDescent="0.45"/>
    <row r="78" spans="1:21" hidden="1" x14ac:dyDescent="0.45"/>
    <row r="79" spans="1:21" hidden="1" x14ac:dyDescent="0.45"/>
    <row r="80" spans="1:21" hidden="1" x14ac:dyDescent="0.45"/>
    <row r="81" hidden="1" x14ac:dyDescent="0.45"/>
    <row r="82" hidden="1" x14ac:dyDescent="0.45"/>
    <row r="83" hidden="1" x14ac:dyDescent="0.45"/>
    <row r="84" hidden="1" x14ac:dyDescent="0.45"/>
    <row r="85" hidden="1" x14ac:dyDescent="0.45"/>
  </sheetData>
  <sheetProtection password="E291" sheet="1" objects="1" scenarios="1"/>
  <mergeCells count="24">
    <mergeCell ref="L1:M2"/>
    <mergeCell ref="B7:D8"/>
    <mergeCell ref="B9:L10"/>
    <mergeCell ref="H18:P18"/>
    <mergeCell ref="B5:I6"/>
    <mergeCell ref="O10:R11"/>
    <mergeCell ref="P8:S9"/>
    <mergeCell ref="P6:R7"/>
    <mergeCell ref="J31:K31"/>
    <mergeCell ref="H33:P35"/>
    <mergeCell ref="B71:P71"/>
    <mergeCell ref="D3:F4"/>
    <mergeCell ref="I39:J39"/>
    <mergeCell ref="H41:P43"/>
    <mergeCell ref="H46:I46"/>
    <mergeCell ref="K46:P48"/>
    <mergeCell ref="H47:I47"/>
    <mergeCell ref="H48:I48"/>
    <mergeCell ref="H21:P21"/>
    <mergeCell ref="J24:K24"/>
    <mergeCell ref="H26:P28"/>
    <mergeCell ref="I38:J38"/>
    <mergeCell ref="H20:P20"/>
    <mergeCell ref="H19:P19"/>
  </mergeCells>
  <conditionalFormatting sqref="H26:P28">
    <cfRule type="expression" dxfId="106" priority="103">
      <formula>IF($J$24&lt;&gt;"Yes",1,0)</formula>
    </cfRule>
  </conditionalFormatting>
  <conditionalFormatting sqref="H33:P35">
    <cfRule type="expression" dxfId="105" priority="2">
      <formula>IF($J$31="Yes",1,0)</formula>
    </cfRule>
  </conditionalFormatting>
  <conditionalFormatting sqref="H41:P43">
    <cfRule type="expression" dxfId="104" priority="1">
      <formula>IF($I$39="Yes",1,0)</formula>
    </cfRule>
  </conditionalFormatting>
  <dataValidations count="3">
    <dataValidation type="list" allowBlank="1" showInputMessage="1" showErrorMessage="1" sqref="I38" xr:uid="{00000000-0002-0000-0300-000000000000}">
      <formula1>"Select, Yes, No"</formula1>
    </dataValidation>
    <dataValidation type="list" allowBlank="1" showInputMessage="1" showErrorMessage="1" sqref="J24:K24 I39:J39 J31:K31" xr:uid="{00000000-0002-0000-0300-000001000000}">
      <formula1>"Yes, No"</formula1>
    </dataValidation>
    <dataValidation type="list" allowBlank="1" showInputMessage="1" showErrorMessage="1" sqref="H46:I48" xr:uid="{00000000-0002-0000-0300-000002000000}">
      <formula1>"Yes,No"</formula1>
    </dataValidation>
  </dataValidations>
  <hyperlinks>
    <hyperlink ref="L1:M2" location="'Home page'!A1" display="Click here to go back to the home page" xr:uid="{00000000-0004-0000-0300-000000000000}"/>
  </hyperlinks>
  <pageMargins left="0.7" right="0.7" top="0.75" bottom="0.75" header="0.3" footer="0.3"/>
  <pageSetup paperSize="9" scale="54"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B122"/>
  <sheetViews>
    <sheetView showRowColHeaders="0" zoomScale="80" zoomScaleNormal="80" workbookViewId="0">
      <selection activeCell="J19" sqref="J19:Q23"/>
    </sheetView>
  </sheetViews>
  <sheetFormatPr defaultColWidth="0" defaultRowHeight="15" customHeight="1" zeroHeight="1" x14ac:dyDescent="0.45"/>
  <cols>
    <col min="1" max="1" width="4" customWidth="1"/>
    <col min="2" max="2" width="9.1328125" customWidth="1"/>
    <col min="3" max="7" width="17.1328125" customWidth="1"/>
    <col min="8" max="8" width="13" customWidth="1"/>
    <col min="9" max="9" width="5" customWidth="1"/>
    <col min="10" max="10" width="14.265625" customWidth="1"/>
    <col min="11" max="11" width="22.1328125" customWidth="1"/>
    <col min="12" max="12" width="14.3984375" customWidth="1"/>
    <col min="13" max="13" width="14.73046875" customWidth="1"/>
    <col min="14" max="14" width="6.3984375" customWidth="1"/>
    <col min="15" max="16" width="9.1328125" customWidth="1"/>
    <col min="17" max="17" width="13.73046875" customWidth="1"/>
    <col min="18" max="18" width="13.86328125" customWidth="1"/>
    <col min="19" max="19" width="9.1328125" customWidth="1"/>
    <col min="20" max="21" width="3.59765625" customWidth="1"/>
    <col min="22" max="28" width="0" hidden="1" customWidth="1"/>
    <col min="29" max="16384" width="9.1328125" hidden="1"/>
  </cols>
  <sheetData>
    <row r="1" spans="1:28" ht="27" customHeight="1" x14ac:dyDescent="0.7">
      <c r="A1" s="42"/>
      <c r="B1" s="67"/>
      <c r="C1" s="67"/>
      <c r="D1" s="67"/>
      <c r="E1" s="67"/>
      <c r="F1" s="67"/>
      <c r="G1" s="67"/>
      <c r="H1" s="67"/>
      <c r="I1" s="67"/>
      <c r="J1" s="67"/>
      <c r="K1" s="67"/>
      <c r="L1" s="382" t="s">
        <v>670</v>
      </c>
      <c r="M1" s="382"/>
      <c r="N1" s="67"/>
      <c r="O1" s="126" t="s">
        <v>79</v>
      </c>
      <c r="P1" s="107"/>
      <c r="Q1" s="67"/>
      <c r="R1" s="257" t="str">
        <f>'Home page'!Y1</f>
        <v/>
      </c>
      <c r="S1" s="4"/>
      <c r="T1" s="4"/>
      <c r="U1" s="4"/>
    </row>
    <row r="2" spans="1:28" ht="27" customHeight="1" x14ac:dyDescent="0.7">
      <c r="A2" s="42"/>
      <c r="B2" s="67"/>
      <c r="C2" s="67"/>
      <c r="D2" s="61" t="s">
        <v>68</v>
      </c>
      <c r="E2" s="67"/>
      <c r="F2" s="67"/>
      <c r="G2" s="67"/>
      <c r="H2" s="67"/>
      <c r="I2" s="67"/>
      <c r="J2" s="67"/>
      <c r="K2" s="67"/>
      <c r="L2" s="382"/>
      <c r="M2" s="382"/>
      <c r="N2" s="67"/>
      <c r="O2" s="128" t="s">
        <v>635</v>
      </c>
      <c r="P2" s="127" t="s">
        <v>929</v>
      </c>
      <c r="Q2" s="47"/>
      <c r="R2" s="67"/>
      <c r="S2" s="4"/>
      <c r="T2" s="4"/>
      <c r="U2" s="4"/>
      <c r="Y2" s="133"/>
      <c r="Z2" s="133"/>
      <c r="AA2" s="133"/>
      <c r="AB2" s="133"/>
    </row>
    <row r="3" spans="1:28" ht="8.25" customHeight="1" x14ac:dyDescent="0.7">
      <c r="A3" s="42"/>
      <c r="B3" s="67"/>
      <c r="C3" s="67"/>
      <c r="D3" s="368" t="str">
        <f>'Home page'!H3</f>
        <v>Phase 1 Application Form</v>
      </c>
      <c r="E3" s="368"/>
      <c r="F3" s="368"/>
      <c r="G3" s="67"/>
      <c r="H3" s="67"/>
      <c r="I3" s="67"/>
      <c r="J3" s="67"/>
      <c r="K3" s="67"/>
      <c r="L3" s="208"/>
      <c r="M3" s="208"/>
      <c r="N3" s="67"/>
      <c r="O3" s="129"/>
      <c r="P3" s="108"/>
      <c r="Q3" s="47"/>
      <c r="R3" s="67"/>
      <c r="S3" s="4"/>
      <c r="T3" s="4"/>
      <c r="U3" s="4"/>
      <c r="X3" s="133"/>
      <c r="Y3" s="133"/>
      <c r="Z3" s="133"/>
      <c r="AA3" s="133"/>
      <c r="AB3" s="133"/>
    </row>
    <row r="4" spans="1:28" ht="16.5" customHeight="1" x14ac:dyDescent="0.7">
      <c r="A4" s="42"/>
      <c r="B4" s="67"/>
      <c r="C4" s="67"/>
      <c r="D4" s="368"/>
      <c r="E4" s="368"/>
      <c r="F4" s="368"/>
      <c r="G4" s="27"/>
      <c r="H4" s="27"/>
      <c r="I4" s="27"/>
      <c r="J4" s="27"/>
      <c r="K4" s="27"/>
      <c r="L4" s="27"/>
      <c r="M4" s="27"/>
      <c r="N4" s="67"/>
      <c r="O4" s="109"/>
      <c r="P4" s="108" t="s">
        <v>930</v>
      </c>
      <c r="Q4" s="106"/>
      <c r="R4" s="106"/>
      <c r="S4" s="106"/>
      <c r="T4" s="106"/>
      <c r="U4" s="4"/>
      <c r="X4" s="133"/>
      <c r="Y4" s="133"/>
      <c r="Z4" s="133"/>
      <c r="AA4" s="133"/>
      <c r="AB4" s="133"/>
    </row>
    <row r="5" spans="1:28" ht="16.5" customHeight="1" x14ac:dyDescent="0.7">
      <c r="A5" s="42"/>
      <c r="B5" s="385" t="str">
        <f>CONCATENATE('Home page'!L10,",  ",'Home page'!L13,",  ",'Home page'!L12)</f>
        <v>[Company name],  [Site name],  [Project title]</v>
      </c>
      <c r="C5" s="385"/>
      <c r="D5" s="385"/>
      <c r="E5" s="385"/>
      <c r="F5" s="385"/>
      <c r="G5" s="385"/>
      <c r="H5" s="385"/>
      <c r="I5" s="385"/>
      <c r="J5" s="27"/>
      <c r="K5" s="27"/>
      <c r="L5" s="27"/>
      <c r="M5" s="27"/>
      <c r="N5" s="67"/>
      <c r="O5" s="67"/>
      <c r="P5" s="108"/>
      <c r="Q5" s="106"/>
      <c r="R5" s="106"/>
      <c r="S5" s="106"/>
      <c r="T5" s="106"/>
      <c r="U5" s="4"/>
      <c r="X5" s="133"/>
      <c r="Y5" s="133"/>
      <c r="Z5" s="133"/>
      <c r="AA5" s="133"/>
      <c r="AB5" s="133"/>
    </row>
    <row r="6" spans="1:28" ht="16.5" customHeight="1" x14ac:dyDescent="0.7">
      <c r="A6" s="42"/>
      <c r="B6" s="385"/>
      <c r="C6" s="385"/>
      <c r="D6" s="385"/>
      <c r="E6" s="385"/>
      <c r="F6" s="385"/>
      <c r="G6" s="385"/>
      <c r="H6" s="385"/>
      <c r="I6" s="385"/>
      <c r="J6" s="27"/>
      <c r="K6" s="27"/>
      <c r="L6" s="27"/>
      <c r="M6" s="27"/>
      <c r="N6" s="67"/>
      <c r="O6" s="123"/>
      <c r="P6" s="387" t="s">
        <v>931</v>
      </c>
      <c r="Q6" s="387"/>
      <c r="R6" s="387"/>
      <c r="S6" s="106"/>
      <c r="T6" s="106"/>
      <c r="U6" s="4"/>
      <c r="X6" s="133"/>
      <c r="Y6" s="133"/>
      <c r="Z6" s="133"/>
      <c r="AA6" s="133"/>
      <c r="AB6" s="133"/>
    </row>
    <row r="7" spans="1:28" ht="17.25" customHeight="1" x14ac:dyDescent="0.7">
      <c r="A7" s="42"/>
      <c r="B7" s="383" t="str">
        <f>'Home page'!D30</f>
        <v>Section 1 - Technical concept</v>
      </c>
      <c r="C7" s="383"/>
      <c r="D7" s="383"/>
      <c r="E7" s="383"/>
      <c r="F7" s="383"/>
      <c r="G7" s="383"/>
      <c r="H7" s="67"/>
      <c r="I7" s="67"/>
      <c r="J7" s="67"/>
      <c r="K7" s="67"/>
      <c r="L7" s="67"/>
      <c r="M7" s="67"/>
      <c r="N7" s="67"/>
      <c r="O7" s="106"/>
      <c r="P7" s="387"/>
      <c r="Q7" s="387"/>
      <c r="R7" s="387"/>
      <c r="S7" s="106"/>
      <c r="T7" s="106"/>
      <c r="U7" s="4"/>
    </row>
    <row r="8" spans="1:28" ht="17.25" customHeight="1" x14ac:dyDescent="0.7">
      <c r="A8" s="42"/>
      <c r="B8" s="383"/>
      <c r="C8" s="383"/>
      <c r="D8" s="383"/>
      <c r="E8" s="383"/>
      <c r="F8" s="383"/>
      <c r="G8" s="383"/>
      <c r="H8" s="68"/>
      <c r="I8" s="68"/>
      <c r="J8" s="68"/>
      <c r="K8" s="68"/>
      <c r="L8" s="68"/>
      <c r="M8" s="68"/>
      <c r="N8" s="67"/>
      <c r="O8" s="112"/>
      <c r="P8" s="387" t="s">
        <v>636</v>
      </c>
      <c r="Q8" s="387"/>
      <c r="R8" s="387"/>
      <c r="S8" s="387"/>
      <c r="T8" s="106"/>
      <c r="U8" s="4"/>
    </row>
    <row r="9" spans="1:28" s="18" customFormat="1" ht="17.25" customHeight="1" x14ac:dyDescent="0.45">
      <c r="A9" s="69"/>
      <c r="B9" s="384" t="s">
        <v>692</v>
      </c>
      <c r="C9" s="384"/>
      <c r="D9" s="384"/>
      <c r="E9" s="384"/>
      <c r="F9" s="384"/>
      <c r="G9" s="384"/>
      <c r="H9" s="384"/>
      <c r="I9" s="384"/>
      <c r="J9" s="384"/>
      <c r="K9" s="384"/>
      <c r="L9" s="384"/>
      <c r="M9" s="71"/>
      <c r="N9" s="72"/>
      <c r="O9" s="111"/>
      <c r="P9" s="387"/>
      <c r="Q9" s="387"/>
      <c r="R9" s="387"/>
      <c r="S9" s="387"/>
      <c r="T9" s="124"/>
      <c r="U9" s="125"/>
    </row>
    <row r="10" spans="1:28" ht="17.25" customHeight="1" x14ac:dyDescent="0.45">
      <c r="A10" s="67"/>
      <c r="B10" s="384"/>
      <c r="C10" s="384"/>
      <c r="D10" s="384"/>
      <c r="E10" s="384"/>
      <c r="F10" s="384"/>
      <c r="G10" s="384"/>
      <c r="H10" s="384"/>
      <c r="I10" s="384"/>
      <c r="J10" s="384"/>
      <c r="K10" s="384"/>
      <c r="L10" s="384"/>
      <c r="M10" s="73"/>
      <c r="N10" s="49"/>
      <c r="O10" s="386" t="s">
        <v>685</v>
      </c>
      <c r="P10" s="386"/>
      <c r="Q10" s="386"/>
      <c r="R10" s="386"/>
      <c r="S10" s="4"/>
      <c r="T10" s="124"/>
      <c r="U10" s="4"/>
    </row>
    <row r="11" spans="1:28" ht="17.25" customHeight="1" x14ac:dyDescent="0.45">
      <c r="A11" s="67"/>
      <c r="B11" s="135" t="str">
        <f>CONCATENATE("This section aligns to the first assessment criteria: ",MID('Home page'!D30,13,50),".")</f>
        <v>This section aligns to the first assessment criteria: Technical concept.</v>
      </c>
      <c r="C11" s="73"/>
      <c r="D11" s="67"/>
      <c r="E11" s="67"/>
      <c r="F11" s="67"/>
      <c r="G11" s="67"/>
      <c r="H11" s="67"/>
      <c r="I11" s="67"/>
      <c r="J11" s="67"/>
      <c r="K11" s="67"/>
      <c r="L11" s="67"/>
      <c r="M11" s="67"/>
      <c r="N11" s="67"/>
      <c r="O11" s="386"/>
      <c r="P11" s="386"/>
      <c r="Q11" s="386"/>
      <c r="R11" s="386"/>
      <c r="S11" s="4"/>
      <c r="T11" s="124"/>
      <c r="U11" s="4"/>
    </row>
    <row r="12" spans="1:28" ht="17.25" customHeight="1" x14ac:dyDescent="0.45">
      <c r="A12" s="67"/>
      <c r="B12" s="136" t="s">
        <v>956</v>
      </c>
      <c r="C12" s="67"/>
      <c r="D12" s="67"/>
      <c r="E12" s="67"/>
      <c r="F12" s="67"/>
      <c r="G12" s="67"/>
      <c r="H12" s="67"/>
      <c r="I12" s="67"/>
      <c r="J12" s="67"/>
      <c r="K12" s="67"/>
      <c r="L12" s="67"/>
      <c r="M12" s="67"/>
      <c r="N12" s="67"/>
      <c r="O12" s="133"/>
      <c r="P12" s="133"/>
      <c r="Q12" s="133"/>
      <c r="R12" s="133"/>
      <c r="S12" s="133"/>
      <c r="T12" s="124"/>
      <c r="U12" s="4"/>
    </row>
    <row r="13" spans="1:28" ht="6" customHeight="1" x14ac:dyDescent="0.45">
      <c r="A13" s="67"/>
      <c r="B13" s="63"/>
      <c r="C13" s="67"/>
      <c r="D13" s="67"/>
      <c r="E13" s="67"/>
      <c r="F13" s="67"/>
      <c r="G13" s="67"/>
      <c r="H13" s="67"/>
      <c r="I13" s="67"/>
      <c r="J13" s="67"/>
      <c r="K13" s="67"/>
      <c r="L13" s="67"/>
      <c r="M13" s="67"/>
      <c r="N13" s="67"/>
      <c r="O13" s="4"/>
      <c r="P13" s="4"/>
      <c r="Q13" s="4"/>
      <c r="R13" s="4"/>
      <c r="S13" s="133"/>
      <c r="T13" s="124"/>
      <c r="U13" s="4"/>
    </row>
    <row r="14" spans="1:28" ht="17.25" customHeight="1" x14ac:dyDescent="0.45">
      <c r="A14" s="67"/>
      <c r="B14" s="130" t="str">
        <f>CONCATENATE("Status on completion of this form:  ","XXX"," green data entry cells yet to be completed")</f>
        <v>Status on completion of this form:  XXX green data entry cells yet to be completed</v>
      </c>
      <c r="C14" s="67"/>
      <c r="D14" s="67"/>
      <c r="E14" s="67"/>
      <c r="F14" s="67"/>
      <c r="G14" s="67"/>
      <c r="H14" s="67"/>
      <c r="I14" s="67"/>
      <c r="J14" s="67"/>
      <c r="K14" s="67"/>
      <c r="L14" s="67"/>
      <c r="M14" s="67"/>
      <c r="N14" s="67"/>
      <c r="O14" s="4"/>
      <c r="P14" s="4"/>
      <c r="Q14" s="4"/>
      <c r="R14" s="4"/>
      <c r="S14" s="133"/>
      <c r="T14" s="124"/>
      <c r="U14" s="4"/>
    </row>
    <row r="15" spans="1:28" ht="17.25" customHeight="1" x14ac:dyDescent="0.45">
      <c r="A15" s="67"/>
      <c r="B15" s="4"/>
      <c r="C15" s="4"/>
      <c r="D15" s="67"/>
      <c r="E15" s="67"/>
      <c r="F15" s="67"/>
      <c r="G15" s="67"/>
      <c r="H15" s="67"/>
      <c r="I15" s="67"/>
      <c r="J15" s="67"/>
      <c r="K15" s="67"/>
      <c r="L15" s="67"/>
      <c r="M15" s="67"/>
      <c r="N15" s="67"/>
      <c r="O15" s="4"/>
      <c r="P15" s="133"/>
      <c r="Q15" s="133"/>
      <c r="R15" s="133"/>
      <c r="S15" s="133"/>
      <c r="T15" s="124"/>
      <c r="U15" s="4"/>
    </row>
    <row r="16" spans="1:28" ht="17.25" customHeight="1" x14ac:dyDescent="0.45">
      <c r="A16" s="67"/>
      <c r="B16" s="4"/>
      <c r="C16" s="4"/>
      <c r="D16" s="67"/>
      <c r="E16" s="67"/>
      <c r="F16" s="67"/>
      <c r="G16" s="67"/>
      <c r="H16" s="67"/>
      <c r="I16" s="67"/>
      <c r="J16" s="67"/>
      <c r="K16" s="67"/>
      <c r="L16" s="67"/>
      <c r="M16" s="67"/>
      <c r="N16" s="67"/>
      <c r="O16" s="4"/>
      <c r="P16" s="4"/>
      <c r="Q16" s="110"/>
      <c r="R16" s="110"/>
      <c r="S16" s="124"/>
      <c r="T16" s="124"/>
      <c r="U16" s="4"/>
    </row>
    <row r="17" spans="1:21" ht="17.25" customHeight="1" x14ac:dyDescent="0.45">
      <c r="A17" s="67"/>
      <c r="B17" s="114"/>
      <c r="C17" s="110"/>
      <c r="D17" s="110"/>
      <c r="E17" s="110"/>
      <c r="F17" s="398" t="s">
        <v>686</v>
      </c>
      <c r="G17" s="398"/>
      <c r="H17" s="398"/>
      <c r="I17" s="110"/>
      <c r="J17" s="398" t="s">
        <v>687</v>
      </c>
      <c r="K17" s="398"/>
      <c r="L17" s="398"/>
      <c r="M17" s="398"/>
      <c r="N17" s="398"/>
      <c r="O17" s="398"/>
      <c r="P17" s="4"/>
      <c r="Q17" s="4"/>
      <c r="R17" s="4"/>
      <c r="S17" s="110"/>
      <c r="T17" s="106"/>
      <c r="U17" s="4"/>
    </row>
    <row r="18" spans="1:21" ht="17.25" customHeight="1" x14ac:dyDescent="0.45">
      <c r="A18" s="67"/>
      <c r="B18" s="114"/>
      <c r="C18" s="110"/>
      <c r="D18" s="110"/>
      <c r="E18" s="110"/>
      <c r="F18" s="398"/>
      <c r="G18" s="398"/>
      <c r="H18" s="398"/>
      <c r="I18" s="110"/>
      <c r="J18" s="398"/>
      <c r="K18" s="398"/>
      <c r="L18" s="398"/>
      <c r="M18" s="398"/>
      <c r="N18" s="398"/>
      <c r="O18" s="398"/>
      <c r="P18" s="4"/>
      <c r="Q18" s="4"/>
      <c r="R18" s="4"/>
      <c r="S18" s="110"/>
      <c r="T18" s="106"/>
      <c r="U18" s="4"/>
    </row>
    <row r="19" spans="1:21" ht="17.25" customHeight="1" x14ac:dyDescent="0.45">
      <c r="A19" s="67"/>
      <c r="B19" s="114" t="s">
        <v>638</v>
      </c>
      <c r="C19" s="387" t="s">
        <v>639</v>
      </c>
      <c r="D19" s="387"/>
      <c r="E19" s="388"/>
      <c r="F19" s="399"/>
      <c r="G19" s="400"/>
      <c r="H19" s="401"/>
      <c r="I19" s="110"/>
      <c r="J19" s="389"/>
      <c r="K19" s="390"/>
      <c r="L19" s="390"/>
      <c r="M19" s="390"/>
      <c r="N19" s="390"/>
      <c r="O19" s="390"/>
      <c r="P19" s="390"/>
      <c r="Q19" s="391"/>
      <c r="R19" s="4"/>
      <c r="S19" s="110"/>
      <c r="T19" s="106"/>
      <c r="U19" s="4"/>
    </row>
    <row r="20" spans="1:21" ht="17.25" customHeight="1" x14ac:dyDescent="0.45">
      <c r="A20" s="67"/>
      <c r="B20" s="88"/>
      <c r="C20" s="387"/>
      <c r="D20" s="387"/>
      <c r="E20" s="388"/>
      <c r="F20" s="402"/>
      <c r="G20" s="403"/>
      <c r="H20" s="388"/>
      <c r="I20" s="110"/>
      <c r="J20" s="392"/>
      <c r="K20" s="393"/>
      <c r="L20" s="393"/>
      <c r="M20" s="393"/>
      <c r="N20" s="393"/>
      <c r="O20" s="393"/>
      <c r="P20" s="393"/>
      <c r="Q20" s="394"/>
      <c r="R20" s="4"/>
      <c r="S20" s="110"/>
      <c r="T20" s="106"/>
      <c r="U20" s="4"/>
    </row>
    <row r="21" spans="1:21" ht="17.25" customHeight="1" x14ac:dyDescent="0.45">
      <c r="A21" s="67"/>
      <c r="B21" s="88"/>
      <c r="C21" s="387"/>
      <c r="D21" s="387"/>
      <c r="E21" s="388"/>
      <c r="F21" s="402"/>
      <c r="G21" s="403"/>
      <c r="H21" s="388"/>
      <c r="I21" s="110"/>
      <c r="J21" s="392"/>
      <c r="K21" s="393"/>
      <c r="L21" s="393"/>
      <c r="M21" s="393"/>
      <c r="N21" s="393"/>
      <c r="O21" s="393"/>
      <c r="P21" s="393"/>
      <c r="Q21" s="394"/>
      <c r="R21" s="4"/>
      <c r="S21" s="110"/>
      <c r="T21" s="106"/>
      <c r="U21" s="4"/>
    </row>
    <row r="22" spans="1:21" ht="17.25" customHeight="1" x14ac:dyDescent="0.45">
      <c r="A22" s="67"/>
      <c r="B22" s="88"/>
      <c r="C22" s="209"/>
      <c r="D22" s="209"/>
      <c r="E22" s="209"/>
      <c r="F22" s="402"/>
      <c r="G22" s="403"/>
      <c r="H22" s="388"/>
      <c r="I22" s="110"/>
      <c r="J22" s="392"/>
      <c r="K22" s="393"/>
      <c r="L22" s="393"/>
      <c r="M22" s="393"/>
      <c r="N22" s="393"/>
      <c r="O22" s="393"/>
      <c r="P22" s="393"/>
      <c r="Q22" s="394"/>
      <c r="R22" s="4"/>
      <c r="S22" s="110"/>
      <c r="T22" s="106"/>
      <c r="U22" s="4"/>
    </row>
    <row r="23" spans="1:21" ht="17.25" customHeight="1" x14ac:dyDescent="0.45">
      <c r="A23" s="67"/>
      <c r="B23" s="88"/>
      <c r="C23" s="209"/>
      <c r="D23" s="209"/>
      <c r="E23" s="209"/>
      <c r="F23" s="404"/>
      <c r="G23" s="405"/>
      <c r="H23" s="406"/>
      <c r="I23" s="110"/>
      <c r="J23" s="395"/>
      <c r="K23" s="396"/>
      <c r="L23" s="396"/>
      <c r="M23" s="396"/>
      <c r="N23" s="396"/>
      <c r="O23" s="396"/>
      <c r="P23" s="396"/>
      <c r="Q23" s="397"/>
      <c r="R23" s="4"/>
      <c r="S23" s="110"/>
      <c r="T23" s="106"/>
      <c r="U23" s="4"/>
    </row>
    <row r="24" spans="1:21" ht="17.25" customHeight="1" x14ac:dyDescent="0.45">
      <c r="A24" s="67"/>
      <c r="B24" s="114" t="s">
        <v>640</v>
      </c>
      <c r="C24" s="387" t="s">
        <v>854</v>
      </c>
      <c r="D24" s="387"/>
      <c r="E24" s="388"/>
      <c r="F24" s="399"/>
      <c r="G24" s="400"/>
      <c r="H24" s="401"/>
      <c r="I24" s="110"/>
      <c r="J24" s="389"/>
      <c r="K24" s="390"/>
      <c r="L24" s="390"/>
      <c r="M24" s="390"/>
      <c r="N24" s="390"/>
      <c r="O24" s="390"/>
      <c r="P24" s="390"/>
      <c r="Q24" s="391"/>
      <c r="R24" s="4"/>
      <c r="S24" s="110"/>
      <c r="T24" s="106"/>
      <c r="U24" s="4"/>
    </row>
    <row r="25" spans="1:21" ht="17.25" customHeight="1" x14ac:dyDescent="0.45">
      <c r="A25" s="67"/>
      <c r="B25" s="88"/>
      <c r="C25" s="387"/>
      <c r="D25" s="387"/>
      <c r="E25" s="388"/>
      <c r="F25" s="402"/>
      <c r="G25" s="403"/>
      <c r="H25" s="388"/>
      <c r="I25" s="110"/>
      <c r="J25" s="392"/>
      <c r="K25" s="393"/>
      <c r="L25" s="393"/>
      <c r="M25" s="393"/>
      <c r="N25" s="393"/>
      <c r="O25" s="393"/>
      <c r="P25" s="393"/>
      <c r="Q25" s="394"/>
      <c r="R25" s="4"/>
      <c r="S25" s="110"/>
      <c r="T25" s="106"/>
      <c r="U25" s="4"/>
    </row>
    <row r="26" spans="1:21" ht="17.25" customHeight="1" x14ac:dyDescent="0.45">
      <c r="A26" s="67"/>
      <c r="B26" s="88"/>
      <c r="C26" s="387"/>
      <c r="D26" s="387"/>
      <c r="E26" s="388"/>
      <c r="F26" s="402"/>
      <c r="G26" s="403"/>
      <c r="H26" s="388"/>
      <c r="I26" s="110"/>
      <c r="J26" s="392"/>
      <c r="K26" s="393"/>
      <c r="L26" s="393"/>
      <c r="M26" s="393"/>
      <c r="N26" s="393"/>
      <c r="O26" s="393"/>
      <c r="P26" s="393"/>
      <c r="Q26" s="394"/>
      <c r="R26" s="4"/>
      <c r="S26" s="110"/>
      <c r="T26" s="106"/>
      <c r="U26" s="4"/>
    </row>
    <row r="27" spans="1:21" ht="17.25" customHeight="1" x14ac:dyDescent="0.45">
      <c r="A27" s="67"/>
      <c r="B27" s="88"/>
      <c r="C27" s="387"/>
      <c r="D27" s="387"/>
      <c r="E27" s="388"/>
      <c r="F27" s="402"/>
      <c r="G27" s="403"/>
      <c r="H27" s="388"/>
      <c r="I27" s="110"/>
      <c r="J27" s="392"/>
      <c r="K27" s="393"/>
      <c r="L27" s="393"/>
      <c r="M27" s="393"/>
      <c r="N27" s="393"/>
      <c r="O27" s="393"/>
      <c r="P27" s="393"/>
      <c r="Q27" s="394"/>
      <c r="R27" s="4"/>
      <c r="S27" s="110"/>
      <c r="T27" s="106"/>
      <c r="U27" s="4"/>
    </row>
    <row r="28" spans="1:21" ht="17.25" customHeight="1" x14ac:dyDescent="0.45">
      <c r="A28" s="67"/>
      <c r="B28" s="88"/>
      <c r="C28" s="209"/>
      <c r="D28" s="209"/>
      <c r="E28" s="209"/>
      <c r="F28" s="404"/>
      <c r="G28" s="405"/>
      <c r="H28" s="406"/>
      <c r="I28" s="110"/>
      <c r="J28" s="395"/>
      <c r="K28" s="396"/>
      <c r="L28" s="396"/>
      <c r="M28" s="396"/>
      <c r="N28" s="396"/>
      <c r="O28" s="396"/>
      <c r="P28" s="396"/>
      <c r="Q28" s="397"/>
      <c r="R28" s="4"/>
      <c r="S28" s="110"/>
      <c r="T28" s="106"/>
      <c r="U28" s="4"/>
    </row>
    <row r="29" spans="1:21" ht="17.25" customHeight="1" x14ac:dyDescent="0.45">
      <c r="A29" s="67"/>
      <c r="B29" s="114" t="s">
        <v>641</v>
      </c>
      <c r="C29" s="387" t="s">
        <v>642</v>
      </c>
      <c r="D29" s="387"/>
      <c r="E29" s="388"/>
      <c r="F29" s="399"/>
      <c r="G29" s="400"/>
      <c r="H29" s="401"/>
      <c r="I29" s="110"/>
      <c r="J29" s="389"/>
      <c r="K29" s="390"/>
      <c r="L29" s="390"/>
      <c r="M29" s="390"/>
      <c r="N29" s="390"/>
      <c r="O29" s="390"/>
      <c r="P29" s="390"/>
      <c r="Q29" s="391"/>
      <c r="R29" s="4"/>
      <c r="S29" s="110"/>
      <c r="T29" s="106"/>
      <c r="U29" s="4"/>
    </row>
    <row r="30" spans="1:21" ht="17.25" customHeight="1" x14ac:dyDescent="0.45">
      <c r="A30" s="67"/>
      <c r="B30" s="88"/>
      <c r="C30" s="387"/>
      <c r="D30" s="387"/>
      <c r="E30" s="388"/>
      <c r="F30" s="402"/>
      <c r="G30" s="403"/>
      <c r="H30" s="388"/>
      <c r="I30" s="110"/>
      <c r="J30" s="392"/>
      <c r="K30" s="393"/>
      <c r="L30" s="393"/>
      <c r="M30" s="393"/>
      <c r="N30" s="393"/>
      <c r="O30" s="393"/>
      <c r="P30" s="393"/>
      <c r="Q30" s="394"/>
      <c r="R30" s="4"/>
      <c r="S30" s="110"/>
      <c r="T30" s="106"/>
      <c r="U30" s="4"/>
    </row>
    <row r="31" spans="1:21" ht="17.25" customHeight="1" x14ac:dyDescent="0.45">
      <c r="A31" s="67"/>
      <c r="B31" s="88"/>
      <c r="C31" s="387"/>
      <c r="D31" s="387"/>
      <c r="E31" s="388"/>
      <c r="F31" s="402"/>
      <c r="G31" s="403"/>
      <c r="H31" s="388"/>
      <c r="I31" s="110"/>
      <c r="J31" s="392"/>
      <c r="K31" s="393"/>
      <c r="L31" s="393"/>
      <c r="M31" s="393"/>
      <c r="N31" s="393"/>
      <c r="O31" s="393"/>
      <c r="P31" s="393"/>
      <c r="Q31" s="394"/>
      <c r="R31" s="4"/>
      <c r="S31" s="110"/>
      <c r="T31" s="106"/>
      <c r="U31" s="4"/>
    </row>
    <row r="32" spans="1:21" ht="17.25" customHeight="1" x14ac:dyDescent="0.45">
      <c r="A32" s="67"/>
      <c r="B32" s="88"/>
      <c r="C32" s="387"/>
      <c r="D32" s="387"/>
      <c r="E32" s="388"/>
      <c r="F32" s="402"/>
      <c r="G32" s="403"/>
      <c r="H32" s="388"/>
      <c r="I32" s="110"/>
      <c r="J32" s="392"/>
      <c r="K32" s="393"/>
      <c r="L32" s="393"/>
      <c r="M32" s="393"/>
      <c r="N32" s="393"/>
      <c r="O32" s="393"/>
      <c r="P32" s="393"/>
      <c r="Q32" s="394"/>
      <c r="R32" s="4"/>
      <c r="S32" s="110"/>
      <c r="T32" s="106"/>
      <c r="U32" s="4"/>
    </row>
    <row r="33" spans="1:21" ht="17.25" customHeight="1" x14ac:dyDescent="0.45">
      <c r="A33" s="67"/>
      <c r="B33" s="88"/>
      <c r="C33" s="209"/>
      <c r="D33" s="209"/>
      <c r="E33" s="209"/>
      <c r="F33" s="404"/>
      <c r="G33" s="405"/>
      <c r="H33" s="406"/>
      <c r="I33" s="110"/>
      <c r="J33" s="395"/>
      <c r="K33" s="396"/>
      <c r="L33" s="396"/>
      <c r="M33" s="396"/>
      <c r="N33" s="396"/>
      <c r="O33" s="396"/>
      <c r="P33" s="396"/>
      <c r="Q33" s="397"/>
      <c r="R33" s="4"/>
      <c r="S33" s="110"/>
      <c r="T33" s="106"/>
      <c r="U33" s="4"/>
    </row>
    <row r="34" spans="1:21" ht="17.25" customHeight="1" x14ac:dyDescent="0.45">
      <c r="A34" s="67"/>
      <c r="B34" s="114" t="s">
        <v>643</v>
      </c>
      <c r="C34" s="387" t="s">
        <v>644</v>
      </c>
      <c r="D34" s="387"/>
      <c r="E34" s="388"/>
      <c r="F34" s="399"/>
      <c r="G34" s="400"/>
      <c r="H34" s="401"/>
      <c r="I34" s="110"/>
      <c r="J34" s="389"/>
      <c r="K34" s="390"/>
      <c r="L34" s="390"/>
      <c r="M34" s="390"/>
      <c r="N34" s="390"/>
      <c r="O34" s="390"/>
      <c r="P34" s="390"/>
      <c r="Q34" s="391"/>
      <c r="R34" s="4"/>
      <c r="S34" s="110"/>
      <c r="T34" s="106"/>
      <c r="U34" s="4"/>
    </row>
    <row r="35" spans="1:21" ht="17.25" customHeight="1" x14ac:dyDescent="0.45">
      <c r="A35" s="67"/>
      <c r="B35" s="114"/>
      <c r="C35" s="387"/>
      <c r="D35" s="387"/>
      <c r="E35" s="388"/>
      <c r="F35" s="402"/>
      <c r="G35" s="403"/>
      <c r="H35" s="388"/>
      <c r="I35" s="110"/>
      <c r="J35" s="392"/>
      <c r="K35" s="393"/>
      <c r="L35" s="393"/>
      <c r="M35" s="393"/>
      <c r="N35" s="393"/>
      <c r="O35" s="393"/>
      <c r="P35" s="393"/>
      <c r="Q35" s="394"/>
      <c r="R35" s="4"/>
      <c r="S35" s="110"/>
      <c r="T35" s="106"/>
      <c r="U35" s="4"/>
    </row>
    <row r="36" spans="1:21" ht="17.25" customHeight="1" x14ac:dyDescent="0.45">
      <c r="A36" s="67"/>
      <c r="B36" s="114"/>
      <c r="C36" s="387"/>
      <c r="D36" s="387"/>
      <c r="E36" s="388"/>
      <c r="F36" s="402"/>
      <c r="G36" s="403"/>
      <c r="H36" s="388"/>
      <c r="I36" s="110"/>
      <c r="J36" s="392"/>
      <c r="K36" s="393"/>
      <c r="L36" s="393"/>
      <c r="M36" s="393"/>
      <c r="N36" s="393"/>
      <c r="O36" s="393"/>
      <c r="P36" s="393"/>
      <c r="Q36" s="394"/>
      <c r="R36" s="4"/>
      <c r="S36" s="110"/>
      <c r="T36" s="106"/>
      <c r="U36" s="4"/>
    </row>
    <row r="37" spans="1:21" ht="17.25" customHeight="1" x14ac:dyDescent="0.45">
      <c r="A37" s="67"/>
      <c r="B37" s="114"/>
      <c r="C37" s="110"/>
      <c r="D37" s="110"/>
      <c r="E37" s="110"/>
      <c r="F37" s="402"/>
      <c r="G37" s="403"/>
      <c r="H37" s="388"/>
      <c r="I37" s="110"/>
      <c r="J37" s="392"/>
      <c r="K37" s="393"/>
      <c r="L37" s="393"/>
      <c r="M37" s="393"/>
      <c r="N37" s="393"/>
      <c r="O37" s="393"/>
      <c r="P37" s="393"/>
      <c r="Q37" s="394"/>
      <c r="R37" s="4"/>
      <c r="S37" s="110"/>
      <c r="T37" s="106"/>
      <c r="U37" s="4"/>
    </row>
    <row r="38" spans="1:21" ht="17.25" customHeight="1" x14ac:dyDescent="0.45">
      <c r="A38" s="67"/>
      <c r="B38" s="88"/>
      <c r="C38" s="110"/>
      <c r="D38" s="110"/>
      <c r="E38" s="110"/>
      <c r="F38" s="404"/>
      <c r="G38" s="405"/>
      <c r="H38" s="406"/>
      <c r="I38" s="110"/>
      <c r="J38" s="395"/>
      <c r="K38" s="396"/>
      <c r="L38" s="396"/>
      <c r="M38" s="396"/>
      <c r="N38" s="396"/>
      <c r="O38" s="396"/>
      <c r="P38" s="396"/>
      <c r="Q38" s="397"/>
      <c r="R38" s="4"/>
      <c r="S38" s="110"/>
      <c r="T38" s="106"/>
      <c r="U38" s="4"/>
    </row>
    <row r="39" spans="1:21" ht="17.25" customHeight="1" x14ac:dyDescent="0.45">
      <c r="A39" s="67"/>
      <c r="B39" s="114"/>
      <c r="C39" s="110"/>
      <c r="D39" s="110"/>
      <c r="E39" s="110"/>
      <c r="F39" s="110"/>
      <c r="G39" s="110"/>
      <c r="H39" s="110"/>
      <c r="I39" s="110"/>
      <c r="J39" s="110"/>
      <c r="K39" s="110"/>
      <c r="L39" s="54"/>
      <c r="M39" s="54"/>
      <c r="N39" s="49"/>
      <c r="O39" s="4"/>
      <c r="P39" s="4"/>
      <c r="Q39" s="4"/>
      <c r="R39" s="4"/>
      <c r="S39" s="110"/>
      <c r="T39" s="106"/>
      <c r="U39" s="4"/>
    </row>
    <row r="40" spans="1:21" ht="17.25" customHeight="1" x14ac:dyDescent="0.45">
      <c r="A40" s="67"/>
      <c r="B40" s="114" t="s">
        <v>688</v>
      </c>
      <c r="C40" s="387" t="s">
        <v>1035</v>
      </c>
      <c r="D40" s="387"/>
      <c r="E40" s="387"/>
      <c r="F40" s="387"/>
      <c r="G40" s="387"/>
      <c r="H40" s="387"/>
      <c r="I40" s="110"/>
      <c r="J40" s="389"/>
      <c r="K40" s="390"/>
      <c r="L40" s="390"/>
      <c r="M40" s="390"/>
      <c r="N40" s="390"/>
      <c r="O40" s="390"/>
      <c r="P40" s="390"/>
      <c r="Q40" s="391"/>
      <c r="R40" s="4"/>
      <c r="S40" s="110"/>
      <c r="T40" s="106"/>
      <c r="U40" s="4"/>
    </row>
    <row r="41" spans="1:21" ht="17.25" customHeight="1" x14ac:dyDescent="0.45">
      <c r="A41" s="67"/>
      <c r="B41" s="114"/>
      <c r="C41" s="387"/>
      <c r="D41" s="387"/>
      <c r="E41" s="387"/>
      <c r="F41" s="387"/>
      <c r="G41" s="387"/>
      <c r="H41" s="387"/>
      <c r="I41" s="110"/>
      <c r="J41" s="392"/>
      <c r="K41" s="393"/>
      <c r="L41" s="393"/>
      <c r="M41" s="393"/>
      <c r="N41" s="393"/>
      <c r="O41" s="393"/>
      <c r="P41" s="393"/>
      <c r="Q41" s="394"/>
      <c r="R41" s="4"/>
      <c r="S41" s="110"/>
      <c r="T41" s="106"/>
      <c r="U41" s="4"/>
    </row>
    <row r="42" spans="1:21" ht="17.25" customHeight="1" x14ac:dyDescent="0.45">
      <c r="A42" s="67"/>
      <c r="B42" s="114"/>
      <c r="C42" s="387"/>
      <c r="D42" s="387"/>
      <c r="E42" s="387"/>
      <c r="F42" s="387"/>
      <c r="G42" s="387"/>
      <c r="H42" s="387"/>
      <c r="I42" s="110"/>
      <c r="J42" s="392"/>
      <c r="K42" s="393"/>
      <c r="L42" s="393"/>
      <c r="M42" s="393"/>
      <c r="N42" s="393"/>
      <c r="O42" s="393"/>
      <c r="P42" s="393"/>
      <c r="Q42" s="394"/>
      <c r="R42" s="4"/>
      <c r="S42" s="110"/>
      <c r="T42" s="106"/>
      <c r="U42" s="4"/>
    </row>
    <row r="43" spans="1:21" ht="17.25" customHeight="1" x14ac:dyDescent="0.45">
      <c r="A43" s="67"/>
      <c r="B43" s="114"/>
      <c r="C43" s="387"/>
      <c r="D43" s="387"/>
      <c r="E43" s="387"/>
      <c r="F43" s="387"/>
      <c r="G43" s="387"/>
      <c r="H43" s="387"/>
      <c r="I43" s="110"/>
      <c r="J43" s="392"/>
      <c r="K43" s="393"/>
      <c r="L43" s="393"/>
      <c r="M43" s="393"/>
      <c r="N43" s="393"/>
      <c r="O43" s="393"/>
      <c r="P43" s="393"/>
      <c r="Q43" s="394"/>
      <c r="R43" s="4"/>
      <c r="S43" s="110"/>
      <c r="T43" s="106"/>
      <c r="U43" s="4"/>
    </row>
    <row r="44" spans="1:21" ht="17.25" customHeight="1" x14ac:dyDescent="0.45">
      <c r="A44" s="67"/>
      <c r="B44" s="114"/>
      <c r="C44" s="110"/>
      <c r="D44" s="110"/>
      <c r="E44" s="110"/>
      <c r="F44" s="110"/>
      <c r="G44" s="110"/>
      <c r="H44" s="110"/>
      <c r="I44" s="110"/>
      <c r="J44" s="395"/>
      <c r="K44" s="396"/>
      <c r="L44" s="396"/>
      <c r="M44" s="396"/>
      <c r="N44" s="396"/>
      <c r="O44" s="396"/>
      <c r="P44" s="396"/>
      <c r="Q44" s="397"/>
      <c r="R44" s="4"/>
      <c r="S44" s="110"/>
      <c r="T44" s="106"/>
      <c r="U44" s="4"/>
    </row>
    <row r="45" spans="1:21" ht="17.25" customHeight="1" x14ac:dyDescent="0.45">
      <c r="A45" s="67"/>
      <c r="B45" s="114" t="s">
        <v>690</v>
      </c>
      <c r="C45" s="387" t="s">
        <v>1036</v>
      </c>
      <c r="D45" s="387"/>
      <c r="E45" s="387"/>
      <c r="F45" s="387"/>
      <c r="G45" s="387"/>
      <c r="H45" s="387"/>
      <c r="I45" s="110"/>
      <c r="J45" s="389"/>
      <c r="K45" s="390"/>
      <c r="L45" s="390"/>
      <c r="M45" s="390"/>
      <c r="N45" s="390"/>
      <c r="O45" s="390"/>
      <c r="P45" s="390"/>
      <c r="Q45" s="391"/>
      <c r="R45" s="4"/>
      <c r="S45" s="110"/>
      <c r="T45" s="106"/>
      <c r="U45" s="4"/>
    </row>
    <row r="46" spans="1:21" ht="17.25" customHeight="1" x14ac:dyDescent="0.45">
      <c r="A46" s="67"/>
      <c r="B46" s="114"/>
      <c r="C46" s="387"/>
      <c r="D46" s="387"/>
      <c r="E46" s="387"/>
      <c r="F46" s="387"/>
      <c r="G46" s="387"/>
      <c r="H46" s="387"/>
      <c r="I46" s="110"/>
      <c r="J46" s="392"/>
      <c r="K46" s="393"/>
      <c r="L46" s="393"/>
      <c r="M46" s="393"/>
      <c r="N46" s="393"/>
      <c r="O46" s="393"/>
      <c r="P46" s="393"/>
      <c r="Q46" s="394"/>
      <c r="R46" s="4"/>
      <c r="S46" s="110"/>
      <c r="T46" s="106"/>
      <c r="U46" s="4"/>
    </row>
    <row r="47" spans="1:21" ht="17.25" customHeight="1" x14ac:dyDescent="0.45">
      <c r="A47" s="67"/>
      <c r="B47" s="114"/>
      <c r="C47" s="387"/>
      <c r="D47" s="387"/>
      <c r="E47" s="387"/>
      <c r="F47" s="387"/>
      <c r="G47" s="387"/>
      <c r="H47" s="387"/>
      <c r="I47" s="110"/>
      <c r="J47" s="392"/>
      <c r="K47" s="393"/>
      <c r="L47" s="393"/>
      <c r="M47" s="393"/>
      <c r="N47" s="393"/>
      <c r="O47" s="393"/>
      <c r="P47" s="393"/>
      <c r="Q47" s="394"/>
      <c r="R47" s="4"/>
      <c r="S47" s="110"/>
      <c r="T47" s="106"/>
      <c r="U47" s="4"/>
    </row>
    <row r="48" spans="1:21" ht="17.25" customHeight="1" x14ac:dyDescent="0.45">
      <c r="A48" s="67"/>
      <c r="B48" s="114"/>
      <c r="C48" s="387"/>
      <c r="D48" s="387"/>
      <c r="E48" s="387"/>
      <c r="F48" s="387"/>
      <c r="G48" s="387"/>
      <c r="H48" s="387"/>
      <c r="I48" s="110"/>
      <c r="J48" s="392"/>
      <c r="K48" s="393"/>
      <c r="L48" s="393"/>
      <c r="M48" s="393"/>
      <c r="N48" s="393"/>
      <c r="O48" s="393"/>
      <c r="P48" s="393"/>
      <c r="Q48" s="394"/>
      <c r="R48" s="4"/>
      <c r="S48" s="110"/>
      <c r="T48" s="106"/>
      <c r="U48" s="4"/>
    </row>
    <row r="49" spans="1:21" ht="17.25" customHeight="1" x14ac:dyDescent="0.45">
      <c r="A49" s="67"/>
      <c r="B49" s="114"/>
      <c r="C49" s="110"/>
      <c r="D49" s="110"/>
      <c r="E49" s="110"/>
      <c r="F49" s="110"/>
      <c r="G49" s="110"/>
      <c r="H49" s="110"/>
      <c r="I49" s="110"/>
      <c r="J49" s="395"/>
      <c r="K49" s="396"/>
      <c r="L49" s="396"/>
      <c r="M49" s="396"/>
      <c r="N49" s="396"/>
      <c r="O49" s="396"/>
      <c r="P49" s="396"/>
      <c r="Q49" s="397"/>
      <c r="R49" s="4"/>
      <c r="S49" s="110"/>
      <c r="T49" s="106"/>
      <c r="U49" s="4"/>
    </row>
    <row r="50" spans="1:21" ht="17.25" customHeight="1" x14ac:dyDescent="0.45">
      <c r="A50" s="67"/>
      <c r="B50" s="114" t="s">
        <v>1034</v>
      </c>
      <c r="C50" s="387" t="s">
        <v>691</v>
      </c>
      <c r="D50" s="387"/>
      <c r="E50" s="387"/>
      <c r="F50" s="387"/>
      <c r="G50" s="387"/>
      <c r="H50" s="387"/>
      <c r="I50" s="110"/>
      <c r="J50" s="389"/>
      <c r="K50" s="390"/>
      <c r="L50" s="390"/>
      <c r="M50" s="390"/>
      <c r="N50" s="390"/>
      <c r="O50" s="390"/>
      <c r="P50" s="390"/>
      <c r="Q50" s="391"/>
      <c r="R50" s="4"/>
      <c r="S50" s="110"/>
      <c r="T50" s="106"/>
      <c r="U50" s="4"/>
    </row>
    <row r="51" spans="1:21" ht="17.25" customHeight="1" x14ac:dyDescent="0.45">
      <c r="A51" s="67"/>
      <c r="B51" s="114"/>
      <c r="C51" s="387"/>
      <c r="D51" s="387"/>
      <c r="E51" s="387"/>
      <c r="F51" s="387"/>
      <c r="G51" s="387"/>
      <c r="H51" s="387"/>
      <c r="I51" s="110"/>
      <c r="J51" s="392"/>
      <c r="K51" s="393"/>
      <c r="L51" s="393"/>
      <c r="M51" s="393"/>
      <c r="N51" s="393"/>
      <c r="O51" s="393"/>
      <c r="P51" s="393"/>
      <c r="Q51" s="394"/>
      <c r="R51" s="4"/>
      <c r="S51" s="110"/>
      <c r="T51" s="106"/>
      <c r="U51" s="4"/>
    </row>
    <row r="52" spans="1:21" ht="17.25" customHeight="1" x14ac:dyDescent="0.45">
      <c r="A52" s="67"/>
      <c r="B52" s="114"/>
      <c r="C52" s="110"/>
      <c r="D52" s="110"/>
      <c r="E52" s="110"/>
      <c r="F52" s="110"/>
      <c r="G52" s="110"/>
      <c r="H52" s="110"/>
      <c r="I52" s="110"/>
      <c r="J52" s="395"/>
      <c r="K52" s="396"/>
      <c r="L52" s="396"/>
      <c r="M52" s="396"/>
      <c r="N52" s="396"/>
      <c r="O52" s="396"/>
      <c r="P52" s="396"/>
      <c r="Q52" s="397"/>
      <c r="R52" s="4"/>
      <c r="S52" s="110"/>
      <c r="T52" s="106"/>
      <c r="U52" s="4"/>
    </row>
    <row r="53" spans="1:21" ht="17.25" customHeight="1" x14ac:dyDescent="0.45">
      <c r="A53" s="67"/>
      <c r="B53" s="114"/>
      <c r="C53" s="110"/>
      <c r="D53" s="110"/>
      <c r="E53" s="110"/>
      <c r="F53" s="110"/>
      <c r="G53" s="110"/>
      <c r="H53" s="110"/>
      <c r="I53" s="110"/>
      <c r="J53" s="110"/>
      <c r="K53" s="110"/>
      <c r="L53" s="54"/>
      <c r="M53" s="54"/>
      <c r="N53" s="49"/>
      <c r="O53" s="4"/>
      <c r="P53" s="4"/>
      <c r="Q53" s="4"/>
      <c r="R53" s="4"/>
      <c r="S53" s="110"/>
      <c r="T53" s="106"/>
      <c r="U53" s="4"/>
    </row>
    <row r="54" spans="1:21" ht="17.25" hidden="1" customHeight="1" x14ac:dyDescent="0.45">
      <c r="A54" s="67" t="s">
        <v>662</v>
      </c>
      <c r="B54" s="114"/>
      <c r="C54" s="209">
        <f>SUM(C55:C61)</f>
        <v>6</v>
      </c>
      <c r="D54" s="110"/>
      <c r="E54" s="110"/>
      <c r="F54" s="110"/>
      <c r="G54" s="110"/>
      <c r="H54" s="110"/>
      <c r="I54" s="110"/>
      <c r="J54" s="110"/>
      <c r="K54" s="110"/>
      <c r="L54" s="54"/>
      <c r="M54" s="54"/>
      <c r="N54" s="49"/>
      <c r="O54" s="4"/>
      <c r="P54" s="4"/>
      <c r="Q54" s="4"/>
      <c r="R54" s="4"/>
      <c r="S54" s="110"/>
      <c r="T54" s="106"/>
      <c r="U54" s="4"/>
    </row>
    <row r="55" spans="1:21" ht="17.25" hidden="1" customHeight="1" x14ac:dyDescent="0.45">
      <c r="A55" s="67" t="s">
        <v>662</v>
      </c>
      <c r="B55" s="114" t="s">
        <v>638</v>
      </c>
      <c r="C55" s="209">
        <f>IF(J19="",1,0)</f>
        <v>1</v>
      </c>
      <c r="D55" s="4"/>
      <c r="E55" s="110"/>
      <c r="F55" s="110"/>
      <c r="G55" s="110"/>
      <c r="H55" s="110"/>
      <c r="I55" s="110"/>
      <c r="J55" s="110"/>
      <c r="K55" s="110"/>
      <c r="L55" s="54"/>
      <c r="M55" s="54"/>
      <c r="N55" s="49"/>
      <c r="O55" s="4"/>
      <c r="P55" s="4"/>
      <c r="Q55" s="4"/>
      <c r="R55" s="4"/>
      <c r="S55" s="110"/>
      <c r="T55" s="106"/>
      <c r="U55" s="4"/>
    </row>
    <row r="56" spans="1:21" ht="17.25" hidden="1" customHeight="1" x14ac:dyDescent="0.45">
      <c r="A56" s="67" t="s">
        <v>662</v>
      </c>
      <c r="B56" s="114" t="s">
        <v>640</v>
      </c>
      <c r="C56" s="209">
        <f>IF(J24="",1,0)</f>
        <v>1</v>
      </c>
      <c r="D56" s="4"/>
      <c r="E56" s="110"/>
      <c r="F56" s="110"/>
      <c r="G56" s="110"/>
      <c r="H56" s="110"/>
      <c r="I56" s="110"/>
      <c r="J56" s="110"/>
      <c r="K56" s="110"/>
      <c r="L56" s="54"/>
      <c r="M56" s="54"/>
      <c r="N56" s="49"/>
      <c r="O56" s="4"/>
      <c r="P56" s="4"/>
      <c r="Q56" s="4"/>
      <c r="R56" s="4"/>
      <c r="S56" s="110"/>
      <c r="T56" s="106"/>
      <c r="U56" s="4"/>
    </row>
    <row r="57" spans="1:21" ht="17.25" hidden="1" customHeight="1" x14ac:dyDescent="0.45">
      <c r="A57" s="67" t="s">
        <v>662</v>
      </c>
      <c r="B57" s="114" t="s">
        <v>641</v>
      </c>
      <c r="C57" s="209">
        <f>IF(J29="",1,0)</f>
        <v>1</v>
      </c>
      <c r="D57" s="4"/>
      <c r="E57" s="110"/>
      <c r="F57" s="110"/>
      <c r="G57" s="110"/>
      <c r="H57" s="110"/>
      <c r="I57" s="110"/>
      <c r="J57" s="110"/>
      <c r="K57" s="110"/>
      <c r="L57" s="54"/>
      <c r="M57" s="54"/>
      <c r="N57" s="49"/>
      <c r="O57" s="4"/>
      <c r="P57" s="4"/>
      <c r="Q57" s="4"/>
      <c r="R57" s="4"/>
      <c r="S57" s="110"/>
      <c r="T57" s="106"/>
      <c r="U57" s="4"/>
    </row>
    <row r="58" spans="1:21" ht="17.25" hidden="1" customHeight="1" x14ac:dyDescent="0.45">
      <c r="A58" s="67" t="s">
        <v>662</v>
      </c>
      <c r="B58" s="114" t="s">
        <v>643</v>
      </c>
      <c r="C58" s="209">
        <f>IF(J34="",1,0)</f>
        <v>1</v>
      </c>
      <c r="D58" s="4"/>
      <c r="E58" s="110"/>
      <c r="F58" s="110"/>
      <c r="G58" s="110"/>
      <c r="H58" s="110"/>
      <c r="I58" s="110"/>
      <c r="J58" s="110"/>
      <c r="K58" s="110"/>
      <c r="L58" s="54"/>
      <c r="M58" s="54"/>
      <c r="N58" s="49"/>
      <c r="O58" s="4"/>
      <c r="P58" s="4"/>
      <c r="Q58" s="4"/>
      <c r="R58" s="4"/>
      <c r="S58" s="110"/>
      <c r="T58" s="106"/>
      <c r="U58" s="4"/>
    </row>
    <row r="59" spans="1:21" ht="17.25" hidden="1" customHeight="1" x14ac:dyDescent="0.45">
      <c r="A59" s="67" t="s">
        <v>662</v>
      </c>
      <c r="B59" s="114" t="s">
        <v>688</v>
      </c>
      <c r="C59" s="209">
        <f>IF('3 Finance and additionality'!D185="",1,0)</f>
        <v>1</v>
      </c>
      <c r="D59" s="4"/>
      <c r="E59" s="110"/>
      <c r="F59" s="110"/>
      <c r="G59" s="110"/>
      <c r="H59" s="110"/>
      <c r="I59" s="110"/>
      <c r="J59" s="110"/>
      <c r="K59" s="110"/>
      <c r="L59" s="54"/>
      <c r="M59" s="54"/>
      <c r="N59" s="49"/>
      <c r="O59" s="4"/>
      <c r="P59" s="4"/>
      <c r="Q59" s="4"/>
      <c r="R59" s="4"/>
      <c r="S59" s="110"/>
      <c r="T59" s="106"/>
      <c r="U59" s="4"/>
    </row>
    <row r="60" spans="1:21" ht="17.25" hidden="1" customHeight="1" x14ac:dyDescent="0.45">
      <c r="A60" s="67" t="s">
        <v>662</v>
      </c>
      <c r="B60" s="114" t="s">
        <v>690</v>
      </c>
      <c r="C60" s="209">
        <f>IF(J50="",1,0)</f>
        <v>1</v>
      </c>
      <c r="D60" s="110"/>
      <c r="E60" s="110"/>
      <c r="F60" s="110"/>
      <c r="G60" s="110"/>
      <c r="H60" s="110"/>
      <c r="I60" s="110"/>
      <c r="J60" s="110"/>
      <c r="K60" s="110"/>
      <c r="L60" s="54"/>
      <c r="M60" s="54"/>
      <c r="N60" s="49"/>
      <c r="O60" s="4"/>
      <c r="P60" s="4"/>
      <c r="Q60" s="4"/>
      <c r="R60" s="4"/>
      <c r="S60" s="110"/>
      <c r="T60" s="106"/>
      <c r="U60" s="4"/>
    </row>
    <row r="61" spans="1:21" ht="17.25" customHeight="1" x14ac:dyDescent="0.45">
      <c r="A61" s="67"/>
      <c r="B61" s="114"/>
      <c r="C61" s="110"/>
      <c r="D61" s="110"/>
      <c r="E61" s="110"/>
      <c r="F61" s="110"/>
      <c r="G61" s="110"/>
      <c r="H61" s="110"/>
      <c r="I61" s="110"/>
      <c r="J61" s="110"/>
      <c r="K61" s="110"/>
      <c r="L61" s="54"/>
      <c r="M61" s="54"/>
      <c r="N61" s="49"/>
      <c r="O61" s="4"/>
      <c r="P61" s="4"/>
      <c r="Q61" s="4"/>
      <c r="R61" s="4"/>
      <c r="S61" s="110"/>
      <c r="T61" s="106"/>
      <c r="U61" s="4"/>
    </row>
    <row r="62" spans="1:21" ht="18" customHeight="1" x14ac:dyDescent="0.45">
      <c r="A62" s="67"/>
      <c r="B62" s="96" t="s">
        <v>619</v>
      </c>
      <c r="C62" s="49"/>
      <c r="D62" s="49"/>
      <c r="E62" s="49"/>
      <c r="F62" s="49"/>
      <c r="G62" s="49"/>
      <c r="H62" s="49"/>
      <c r="I62" s="49"/>
      <c r="J62" s="49"/>
      <c r="K62" s="49"/>
      <c r="L62" s="49"/>
      <c r="M62" s="49"/>
      <c r="N62" s="84"/>
      <c r="O62" s="84"/>
      <c r="P62" s="84"/>
      <c r="Q62" s="49"/>
      <c r="R62" s="49"/>
      <c r="S62" s="4"/>
      <c r="T62" s="4"/>
      <c r="U62" s="4"/>
    </row>
    <row r="63" spans="1:21" ht="14.45" customHeight="1" x14ac:dyDescent="0.45">
      <c r="A63" s="43"/>
      <c r="B63" s="367"/>
      <c r="C63" s="367"/>
      <c r="D63" s="367"/>
      <c r="E63" s="367"/>
      <c r="F63" s="367"/>
      <c r="G63" s="367"/>
      <c r="H63" s="367"/>
      <c r="I63" s="367"/>
      <c r="J63" s="367"/>
      <c r="K63" s="367"/>
      <c r="L63" s="367"/>
      <c r="M63" s="367"/>
      <c r="N63" s="367"/>
      <c r="O63" s="367"/>
      <c r="P63" s="367"/>
      <c r="Q63" s="66"/>
      <c r="R63" s="66"/>
      <c r="S63" s="4"/>
      <c r="T63" s="4"/>
      <c r="U63" s="4"/>
    </row>
    <row r="64" spans="1:21" ht="14.45" customHeight="1" x14ac:dyDescent="0.45">
      <c r="A64" s="43"/>
      <c r="B64" s="43"/>
      <c r="C64" s="207"/>
      <c r="D64" s="207"/>
      <c r="E64" s="207"/>
      <c r="F64" s="207"/>
      <c r="G64" s="207"/>
      <c r="H64" s="207"/>
      <c r="I64" s="207"/>
      <c r="J64" s="207"/>
      <c r="K64" s="207"/>
      <c r="L64" s="207"/>
      <c r="M64" s="207"/>
      <c r="N64" s="207"/>
      <c r="O64" s="207"/>
      <c r="P64" s="207"/>
      <c r="Q64" s="207"/>
      <c r="R64" s="66"/>
      <c r="S64" s="4"/>
      <c r="T64" s="4"/>
      <c r="U64" s="4"/>
    </row>
    <row r="65" ht="15" hidden="1" customHeight="1" x14ac:dyDescent="0.45"/>
    <row r="66" ht="15" hidden="1" customHeight="1" x14ac:dyDescent="0.45"/>
    <row r="67" ht="15" hidden="1" customHeight="1" x14ac:dyDescent="0.45"/>
    <row r="68" ht="15" hidden="1" customHeight="1" x14ac:dyDescent="0.45"/>
    <row r="69" ht="15" hidden="1" customHeight="1" x14ac:dyDescent="0.45"/>
    <row r="70" ht="15" hidden="1" customHeight="1" x14ac:dyDescent="0.45"/>
    <row r="71" ht="15" hidden="1" customHeight="1" x14ac:dyDescent="0.45"/>
    <row r="72" ht="15" hidden="1" customHeight="1" x14ac:dyDescent="0.45"/>
    <row r="73" ht="15" hidden="1" customHeight="1" x14ac:dyDescent="0.45"/>
    <row r="74" ht="15" hidden="1" customHeight="1" x14ac:dyDescent="0.45"/>
    <row r="75" ht="15" hidden="1" customHeight="1" x14ac:dyDescent="0.45"/>
    <row r="76" ht="15" hidden="1" customHeight="1" x14ac:dyDescent="0.45"/>
    <row r="77" ht="15" hidden="1" customHeight="1" x14ac:dyDescent="0.45"/>
    <row r="78" ht="15" hidden="1" customHeight="1" x14ac:dyDescent="0.45"/>
    <row r="79" ht="15" hidden="1" customHeight="1" x14ac:dyDescent="0.45"/>
    <row r="80"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row r="111" ht="15" hidden="1" customHeight="1" x14ac:dyDescent="0.45"/>
    <row r="112" ht="15" hidden="1" customHeight="1" x14ac:dyDescent="0.45"/>
    <row r="113" ht="15" hidden="1" customHeight="1" x14ac:dyDescent="0.45"/>
    <row r="114" ht="15" hidden="1" customHeight="1" x14ac:dyDescent="0.45"/>
    <row r="115" ht="15" hidden="1" customHeight="1" x14ac:dyDescent="0.45"/>
    <row r="116" ht="15" hidden="1" customHeight="1" x14ac:dyDescent="0.45"/>
    <row r="117" ht="15" hidden="1" customHeight="1" x14ac:dyDescent="0.45"/>
    <row r="118" ht="15" hidden="1" customHeight="1" x14ac:dyDescent="0.45"/>
    <row r="119" ht="15" hidden="1" customHeight="1" x14ac:dyDescent="0.45"/>
    <row r="120" ht="15" hidden="1" customHeight="1" x14ac:dyDescent="0.45"/>
    <row r="121" ht="15" hidden="1" customHeight="1" x14ac:dyDescent="0.45"/>
    <row r="122" ht="15" hidden="1" customHeight="1" x14ac:dyDescent="0.45"/>
  </sheetData>
  <sheetProtection password="E291" sheet="1" objects="1" scenarios="1"/>
  <mergeCells count="29">
    <mergeCell ref="P8:S9"/>
    <mergeCell ref="B5:I6"/>
    <mergeCell ref="O10:R11"/>
    <mergeCell ref="C50:H51"/>
    <mergeCell ref="J40:Q44"/>
    <mergeCell ref="J50:Q52"/>
    <mergeCell ref="J17:O18"/>
    <mergeCell ref="J19:Q23"/>
    <mergeCell ref="J24:Q28"/>
    <mergeCell ref="J29:Q33"/>
    <mergeCell ref="B7:G8"/>
    <mergeCell ref="F34:H38"/>
    <mergeCell ref="F24:H28"/>
    <mergeCell ref="F29:H33"/>
    <mergeCell ref="P6:R7"/>
    <mergeCell ref="L1:M2"/>
    <mergeCell ref="D3:F4"/>
    <mergeCell ref="B9:L10"/>
    <mergeCell ref="F17:H18"/>
    <mergeCell ref="F19:H23"/>
    <mergeCell ref="B63:P63"/>
    <mergeCell ref="C19:E21"/>
    <mergeCell ref="C29:E32"/>
    <mergeCell ref="C34:E36"/>
    <mergeCell ref="J34:Q38"/>
    <mergeCell ref="C24:E27"/>
    <mergeCell ref="C40:H43"/>
    <mergeCell ref="C45:H48"/>
    <mergeCell ref="J45:Q49"/>
  </mergeCells>
  <hyperlinks>
    <hyperlink ref="L1:M2" location="'Home page'!A1" display="Click here to go back to the home page" xr:uid="{00000000-0004-0000-0400-000000000000}"/>
  </hyperlinks>
  <pageMargins left="0.7" right="0.7"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B353"/>
  <sheetViews>
    <sheetView showRowColHeaders="0" zoomScale="80" zoomScaleNormal="80" workbookViewId="0">
      <selection activeCell="J19" sqref="J19:Q25"/>
    </sheetView>
  </sheetViews>
  <sheetFormatPr defaultColWidth="0" defaultRowHeight="15" customHeight="1" zeroHeight="1" x14ac:dyDescent="0.45"/>
  <cols>
    <col min="1" max="1" width="4" style="29" customWidth="1"/>
    <col min="2" max="2" width="9.1328125" style="29" customWidth="1"/>
    <col min="3" max="7" width="17.1328125" style="29" customWidth="1"/>
    <col min="8" max="8" width="13" style="29" customWidth="1"/>
    <col min="9" max="9" width="5" style="29" customWidth="1"/>
    <col min="10" max="10" width="14.265625" style="29" customWidth="1"/>
    <col min="11" max="11" width="22.1328125" style="29" customWidth="1"/>
    <col min="12" max="12" width="14.3984375" style="29" customWidth="1"/>
    <col min="13" max="13" width="14.73046875" style="29" customWidth="1"/>
    <col min="14" max="14" width="6.3984375" style="29" customWidth="1"/>
    <col min="15" max="16" width="9.1328125" style="29" customWidth="1"/>
    <col min="17" max="17" width="13.73046875" style="29" customWidth="1"/>
    <col min="18" max="18" width="13.86328125" style="29" customWidth="1"/>
    <col min="19" max="19" width="9.1328125" style="29" customWidth="1"/>
    <col min="20" max="20" width="3.59765625" style="29" customWidth="1"/>
    <col min="21" max="21" width="3.59765625" style="29" hidden="1" customWidth="1"/>
    <col min="22" max="16384" width="9.1328125" style="29" hidden="1"/>
  </cols>
  <sheetData>
    <row r="1" spans="1:28" ht="27" customHeight="1" x14ac:dyDescent="0.7">
      <c r="A1" s="42"/>
      <c r="B1" s="67"/>
      <c r="C1" s="67"/>
      <c r="D1" s="67"/>
      <c r="E1" s="67"/>
      <c r="F1" s="67"/>
      <c r="G1" s="67"/>
      <c r="H1" s="67"/>
      <c r="I1" s="67"/>
      <c r="J1" s="67"/>
      <c r="K1" s="67"/>
      <c r="L1" s="382" t="s">
        <v>670</v>
      </c>
      <c r="M1" s="382"/>
      <c r="N1" s="67"/>
      <c r="O1" s="126" t="s">
        <v>79</v>
      </c>
      <c r="P1" s="107"/>
      <c r="Q1" s="67"/>
      <c r="R1" s="256" t="str">
        <f>'Home page'!Y1</f>
        <v/>
      </c>
      <c r="S1" s="43"/>
      <c r="T1" s="43"/>
      <c r="U1" s="43"/>
    </row>
    <row r="2" spans="1:28" ht="27" customHeight="1" x14ac:dyDescent="0.7">
      <c r="A2" s="42"/>
      <c r="B2" s="67"/>
      <c r="C2" s="67"/>
      <c r="D2" s="61" t="s">
        <v>68</v>
      </c>
      <c r="E2" s="67"/>
      <c r="F2" s="67"/>
      <c r="G2" s="67"/>
      <c r="H2" s="67"/>
      <c r="I2" s="67"/>
      <c r="J2" s="67"/>
      <c r="K2" s="67"/>
      <c r="L2" s="382"/>
      <c r="M2" s="382"/>
      <c r="N2" s="67"/>
      <c r="O2" s="128" t="s">
        <v>635</v>
      </c>
      <c r="P2" s="127" t="s">
        <v>929</v>
      </c>
      <c r="Q2" s="47"/>
      <c r="R2" s="67"/>
      <c r="S2" s="43"/>
      <c r="T2" s="43"/>
      <c r="U2" s="43"/>
      <c r="Y2" s="133"/>
      <c r="Z2" s="133"/>
      <c r="AA2" s="133"/>
      <c r="AB2" s="133"/>
    </row>
    <row r="3" spans="1:28" ht="8.25" customHeight="1" x14ac:dyDescent="0.7">
      <c r="A3" s="42"/>
      <c r="B3" s="67"/>
      <c r="C3" s="67"/>
      <c r="D3" s="368" t="str">
        <f>'Home page'!H3</f>
        <v>Phase 1 Application Form</v>
      </c>
      <c r="E3" s="368"/>
      <c r="F3" s="368"/>
      <c r="G3" s="67"/>
      <c r="H3" s="67"/>
      <c r="I3" s="67"/>
      <c r="J3" s="67"/>
      <c r="K3" s="67"/>
      <c r="L3" s="208"/>
      <c r="M3" s="208"/>
      <c r="N3" s="67"/>
      <c r="O3" s="129"/>
      <c r="P3" s="108"/>
      <c r="Q3" s="47"/>
      <c r="R3" s="67"/>
      <c r="S3" s="43"/>
      <c r="T3" s="43"/>
      <c r="U3" s="43"/>
      <c r="X3" s="133"/>
      <c r="Y3" s="133"/>
      <c r="Z3" s="133"/>
      <c r="AA3" s="133"/>
      <c r="AB3" s="133"/>
    </row>
    <row r="4" spans="1:28" ht="16.5" customHeight="1" x14ac:dyDescent="0.7">
      <c r="A4" s="42"/>
      <c r="B4" s="67"/>
      <c r="C4" s="67"/>
      <c r="D4" s="368"/>
      <c r="E4" s="368"/>
      <c r="F4" s="368"/>
      <c r="G4" s="27"/>
      <c r="H4" s="27"/>
      <c r="I4" s="27"/>
      <c r="J4" s="27"/>
      <c r="K4" s="27"/>
      <c r="L4" s="27"/>
      <c r="M4" s="27"/>
      <c r="N4" s="67"/>
      <c r="O4" s="109"/>
      <c r="P4" s="108" t="s">
        <v>930</v>
      </c>
      <c r="Q4" s="106"/>
      <c r="R4" s="106"/>
      <c r="S4" s="106"/>
      <c r="T4" s="106"/>
      <c r="U4" s="43"/>
      <c r="X4" s="133"/>
      <c r="Y4" s="133"/>
      <c r="Z4" s="133"/>
      <c r="AA4" s="133"/>
      <c r="AB4" s="133"/>
    </row>
    <row r="5" spans="1:28" ht="16.5" customHeight="1" x14ac:dyDescent="0.7">
      <c r="A5" s="42"/>
      <c r="B5" s="385" t="str">
        <f>CONCATENATE('Home page'!L10,",  ",'Home page'!L13,",  ",'Home page'!L12)</f>
        <v>[Company name],  [Site name],  [Project title]</v>
      </c>
      <c r="C5" s="385"/>
      <c r="D5" s="385"/>
      <c r="E5" s="385"/>
      <c r="F5" s="385"/>
      <c r="G5" s="385"/>
      <c r="H5" s="385"/>
      <c r="I5" s="385"/>
      <c r="J5" s="27"/>
      <c r="K5" s="27"/>
      <c r="L5" s="27"/>
      <c r="M5" s="27"/>
      <c r="N5" s="67"/>
      <c r="O5" s="67"/>
      <c r="P5" s="108"/>
      <c r="Q5" s="106"/>
      <c r="R5" s="106"/>
      <c r="S5" s="106"/>
      <c r="T5" s="106"/>
      <c r="U5" s="43"/>
      <c r="X5" s="133"/>
      <c r="Y5" s="133"/>
      <c r="Z5" s="133"/>
      <c r="AA5" s="133"/>
      <c r="AB5" s="133"/>
    </row>
    <row r="6" spans="1:28" ht="16.5" customHeight="1" x14ac:dyDescent="0.7">
      <c r="A6" s="42"/>
      <c r="B6" s="385"/>
      <c r="C6" s="385"/>
      <c r="D6" s="385"/>
      <c r="E6" s="385"/>
      <c r="F6" s="385"/>
      <c r="G6" s="385"/>
      <c r="H6" s="385"/>
      <c r="I6" s="385"/>
      <c r="J6" s="27"/>
      <c r="K6" s="27"/>
      <c r="L6" s="27"/>
      <c r="M6" s="27"/>
      <c r="N6" s="67"/>
      <c r="O6" s="123"/>
      <c r="P6" s="387" t="s">
        <v>931</v>
      </c>
      <c r="Q6" s="387"/>
      <c r="R6" s="387"/>
      <c r="S6" s="106"/>
      <c r="T6" s="106"/>
      <c r="U6" s="43"/>
      <c r="X6" s="133"/>
      <c r="Y6" s="133"/>
      <c r="Z6" s="133"/>
      <c r="AA6" s="133"/>
      <c r="AB6" s="133"/>
    </row>
    <row r="7" spans="1:28" ht="17.25" customHeight="1" x14ac:dyDescent="0.7">
      <c r="A7" s="42"/>
      <c r="B7" s="383" t="str">
        <f>'Home page'!D34</f>
        <v>Section 2 - Delivery plan</v>
      </c>
      <c r="C7" s="383"/>
      <c r="D7" s="383"/>
      <c r="E7" s="383"/>
      <c r="F7" s="383"/>
      <c r="G7" s="383"/>
      <c r="H7" s="67"/>
      <c r="I7" s="67"/>
      <c r="J7" s="67"/>
      <c r="K7" s="67"/>
      <c r="L7" s="67"/>
      <c r="M7" s="67"/>
      <c r="N7" s="67"/>
      <c r="O7" s="106"/>
      <c r="P7" s="387"/>
      <c r="Q7" s="387"/>
      <c r="R7" s="387"/>
      <c r="S7" s="106"/>
      <c r="T7" s="106"/>
      <c r="U7" s="43"/>
    </row>
    <row r="8" spans="1:28" ht="17.25" customHeight="1" x14ac:dyDescent="0.7">
      <c r="A8" s="42"/>
      <c r="B8" s="383"/>
      <c r="C8" s="383"/>
      <c r="D8" s="383"/>
      <c r="E8" s="383"/>
      <c r="F8" s="383"/>
      <c r="G8" s="383"/>
      <c r="H8" s="68"/>
      <c r="I8" s="68"/>
      <c r="J8" s="68"/>
      <c r="K8" s="68"/>
      <c r="L8" s="68"/>
      <c r="M8" s="68"/>
      <c r="N8" s="67"/>
      <c r="O8" s="112"/>
      <c r="P8" s="387" t="s">
        <v>636</v>
      </c>
      <c r="Q8" s="387"/>
      <c r="R8" s="387"/>
      <c r="S8" s="387"/>
      <c r="T8" s="106"/>
      <c r="U8" s="43"/>
    </row>
    <row r="9" spans="1:28" s="297" customFormat="1" ht="17.25" customHeight="1" x14ac:dyDescent="0.45">
      <c r="A9" s="69"/>
      <c r="B9" s="456" t="str">
        <f>IF('Home page'!X12="CP0",CONCATENATE("Basic information about the design and plan for the Feasibility Study and Preliminary Engineering was entered into the last Checkpoint form that was submitted.","  If any information in the Checkpoint form needs updating, please complete the relevant sections below."),CONCATENATE("Basic information about the design and plan for the Preliminary Engineering was entered into the last Checkpoint form that was submitted.","  If any information in the Checkpoint form needs updating, please complete the relevant sections below."))</f>
        <v>Basic information about the design and plan for the Feasibility Study and Preliminary Engineering was entered into the last Checkpoint form that was submitted.  If any information in the Checkpoint form needs updating, please complete the relevant sections below.</v>
      </c>
      <c r="C9" s="456"/>
      <c r="D9" s="456"/>
      <c r="E9" s="456"/>
      <c r="F9" s="456"/>
      <c r="G9" s="456"/>
      <c r="H9" s="456"/>
      <c r="I9" s="456"/>
      <c r="J9" s="456"/>
      <c r="K9" s="456"/>
      <c r="L9" s="456"/>
      <c r="M9" s="456"/>
      <c r="N9" s="72"/>
      <c r="O9" s="111"/>
      <c r="P9" s="387"/>
      <c r="Q9" s="387"/>
      <c r="R9" s="387"/>
      <c r="S9" s="387"/>
      <c r="T9" s="124"/>
      <c r="U9" s="296"/>
    </row>
    <row r="10" spans="1:28" ht="17.25" customHeight="1" x14ac:dyDescent="0.45">
      <c r="A10" s="67"/>
      <c r="B10" s="456"/>
      <c r="C10" s="456"/>
      <c r="D10" s="456"/>
      <c r="E10" s="456"/>
      <c r="F10" s="456"/>
      <c r="G10" s="456"/>
      <c r="H10" s="456"/>
      <c r="I10" s="456"/>
      <c r="J10" s="456"/>
      <c r="K10" s="456"/>
      <c r="L10" s="456"/>
      <c r="M10" s="456"/>
      <c r="N10" s="49"/>
      <c r="O10" s="386" t="s">
        <v>685</v>
      </c>
      <c r="P10" s="386"/>
      <c r="Q10" s="386"/>
      <c r="R10" s="386"/>
      <c r="S10" s="43"/>
      <c r="T10" s="124"/>
      <c r="U10" s="43"/>
    </row>
    <row r="11" spans="1:28" ht="17.25" customHeight="1" x14ac:dyDescent="0.45">
      <c r="A11" s="67"/>
      <c r="B11" s="301" t="str">
        <f>CONCATENATE("This section aligns to the second assessment criteria: ",MID('Home page'!D34,13,50),".")</f>
        <v>This section aligns to the second assessment criteria: Delivery plan.</v>
      </c>
      <c r="C11" s="73"/>
      <c r="D11" s="67"/>
      <c r="E11" s="67"/>
      <c r="F11" s="67"/>
      <c r="G11" s="67"/>
      <c r="H11" s="67"/>
      <c r="I11" s="67"/>
      <c r="J11" s="67"/>
      <c r="K11" s="67"/>
      <c r="L11" s="67"/>
      <c r="M11" s="67"/>
      <c r="N11" s="67"/>
      <c r="O11" s="386"/>
      <c r="P11" s="386"/>
      <c r="Q11" s="386"/>
      <c r="R11" s="386"/>
      <c r="S11" s="43"/>
      <c r="T11" s="124"/>
      <c r="U11" s="43"/>
    </row>
    <row r="12" spans="1:28" ht="17.25" customHeight="1" x14ac:dyDescent="0.45">
      <c r="A12" s="67"/>
      <c r="B12" s="140" t="str">
        <f>IF('Home page'!X12="CP0","Objective of this worksheet:  To provide detailed information about how the Feasibility Study and Preliminary Engineering stages will be successfully undertaken.","Objective of this worksheet:  To provide detailed information about how the Preliminary Engineering stages will be successfully undertaken.")</f>
        <v>Objective of this worksheet:  To provide detailed information about how the Feasibility Study and Preliminary Engineering stages will be successfully undertaken.</v>
      </c>
      <c r="C12" s="138"/>
      <c r="D12" s="138"/>
      <c r="E12" s="138"/>
      <c r="F12" s="138"/>
      <c r="G12" s="138"/>
      <c r="H12" s="138"/>
      <c r="I12" s="138"/>
      <c r="J12" s="138"/>
      <c r="K12" s="138"/>
      <c r="L12" s="138"/>
      <c r="M12" s="138"/>
      <c r="N12" s="67"/>
      <c r="O12" s="210"/>
      <c r="P12" s="210"/>
      <c r="Q12" s="210"/>
      <c r="R12" s="210"/>
      <c r="S12" s="133"/>
      <c r="T12" s="124"/>
      <c r="U12" s="43"/>
    </row>
    <row r="13" spans="1:28" ht="6" customHeight="1" x14ac:dyDescent="0.45">
      <c r="A13" s="67"/>
      <c r="B13" s="138"/>
      <c r="C13" s="138"/>
      <c r="D13" s="138"/>
      <c r="E13" s="138"/>
      <c r="F13" s="138"/>
      <c r="G13" s="138"/>
      <c r="H13" s="138"/>
      <c r="I13" s="138"/>
      <c r="J13" s="138"/>
      <c r="K13" s="138"/>
      <c r="L13" s="138"/>
      <c r="M13" s="138"/>
      <c r="N13" s="67"/>
      <c r="O13" s="43"/>
      <c r="P13" s="43"/>
      <c r="Q13" s="43"/>
      <c r="R13" s="43"/>
      <c r="S13" s="133"/>
      <c r="T13" s="124"/>
      <c r="U13" s="43"/>
    </row>
    <row r="14" spans="1:28" ht="17.25" customHeight="1" x14ac:dyDescent="0.45">
      <c r="A14" s="67"/>
      <c r="B14" s="141" t="str">
        <f>CONCATENATE("Status on completion of this form:  ","XXX"," green data entry cells have yet to be completed")</f>
        <v>Status on completion of this form:  XXX green data entry cells have yet to be completed</v>
      </c>
      <c r="C14" s="138"/>
      <c r="D14" s="138"/>
      <c r="E14" s="138"/>
      <c r="F14" s="138"/>
      <c r="G14" s="138"/>
      <c r="H14" s="138"/>
      <c r="I14" s="138"/>
      <c r="J14" s="138"/>
      <c r="K14" s="138"/>
      <c r="L14" s="138"/>
      <c r="M14" s="138"/>
      <c r="N14" s="67"/>
      <c r="O14" s="43"/>
      <c r="P14" s="43"/>
      <c r="Q14" s="43"/>
      <c r="R14" s="43"/>
      <c r="S14" s="133"/>
      <c r="T14" s="124"/>
      <c r="U14" s="43"/>
    </row>
    <row r="15" spans="1:28" ht="17.25" customHeight="1" x14ac:dyDescent="0.45">
      <c r="A15" s="67"/>
      <c r="B15" s="43"/>
      <c r="C15" s="43"/>
      <c r="D15" s="67"/>
      <c r="E15" s="67"/>
      <c r="F15" s="67"/>
      <c r="G15" s="67"/>
      <c r="H15" s="67"/>
      <c r="I15" s="67"/>
      <c r="J15" s="67"/>
      <c r="K15" s="67"/>
      <c r="L15" s="67"/>
      <c r="M15" s="67"/>
      <c r="N15" s="67"/>
      <c r="O15" s="43"/>
      <c r="P15" s="43"/>
      <c r="Q15" s="43"/>
      <c r="R15" s="43"/>
      <c r="S15" s="43"/>
      <c r="T15" s="124"/>
      <c r="U15" s="43"/>
    </row>
    <row r="16" spans="1:28" ht="17.25" customHeight="1" x14ac:dyDescent="0.45">
      <c r="A16" s="67"/>
      <c r="B16" s="43"/>
      <c r="C16" s="43"/>
      <c r="D16" s="67"/>
      <c r="E16" s="67"/>
      <c r="F16" s="67"/>
      <c r="G16" s="67"/>
      <c r="H16" s="67"/>
      <c r="I16" s="67"/>
      <c r="J16" s="67"/>
      <c r="K16" s="67"/>
      <c r="L16" s="67"/>
      <c r="M16" s="67"/>
      <c r="N16" s="67"/>
      <c r="O16" s="43"/>
      <c r="P16" s="43"/>
      <c r="Q16" s="110"/>
      <c r="R16" s="110"/>
      <c r="S16" s="124"/>
      <c r="T16" s="124"/>
      <c r="U16" s="43"/>
    </row>
    <row r="17" spans="1:21" ht="17.25" customHeight="1" x14ac:dyDescent="0.45">
      <c r="A17" s="67"/>
      <c r="B17" s="113" t="s">
        <v>693</v>
      </c>
      <c r="C17" s="110"/>
      <c r="D17" s="110"/>
      <c r="E17" s="43"/>
      <c r="F17" s="43"/>
      <c r="G17" s="43"/>
      <c r="H17" s="43"/>
      <c r="I17" s="43"/>
      <c r="J17" s="43"/>
      <c r="K17" s="43"/>
      <c r="L17" s="43"/>
      <c r="M17" s="43"/>
      <c r="N17" s="43"/>
      <c r="O17" s="43"/>
      <c r="P17" s="43"/>
      <c r="Q17" s="43"/>
      <c r="R17" s="110"/>
      <c r="S17" s="124"/>
      <c r="T17" s="124"/>
      <c r="U17" s="43"/>
    </row>
    <row r="18" spans="1:21" ht="23.25" customHeight="1" x14ac:dyDescent="0.45">
      <c r="A18" s="67"/>
      <c r="B18" s="113"/>
      <c r="C18" s="110"/>
      <c r="D18" s="110"/>
      <c r="E18" s="477" t="s">
        <v>686</v>
      </c>
      <c r="F18" s="478"/>
      <c r="G18" s="478"/>
      <c r="H18" s="479"/>
      <c r="I18" s="110"/>
      <c r="J18" s="477" t="s">
        <v>687</v>
      </c>
      <c r="K18" s="478"/>
      <c r="L18" s="478"/>
      <c r="M18" s="478"/>
      <c r="N18" s="478"/>
      <c r="O18" s="478"/>
      <c r="P18" s="478"/>
      <c r="Q18" s="479"/>
      <c r="R18" s="110"/>
      <c r="S18" s="124"/>
      <c r="T18" s="124"/>
      <c r="U18" s="43"/>
    </row>
    <row r="19" spans="1:21" ht="18.75" customHeight="1" x14ac:dyDescent="0.45">
      <c r="A19" s="67"/>
      <c r="B19" s="114" t="s">
        <v>645</v>
      </c>
      <c r="C19" s="387" t="s">
        <v>648</v>
      </c>
      <c r="D19" s="387"/>
      <c r="E19" s="480"/>
      <c r="F19" s="481"/>
      <c r="G19" s="481"/>
      <c r="H19" s="482"/>
      <c r="I19" s="110"/>
      <c r="J19" s="399"/>
      <c r="K19" s="400"/>
      <c r="L19" s="400"/>
      <c r="M19" s="400"/>
      <c r="N19" s="400"/>
      <c r="O19" s="400"/>
      <c r="P19" s="400"/>
      <c r="Q19" s="401"/>
      <c r="R19" s="110"/>
      <c r="S19" s="124"/>
      <c r="T19" s="124"/>
      <c r="U19" s="43"/>
    </row>
    <row r="20" spans="1:21" ht="18.75" customHeight="1" x14ac:dyDescent="0.45">
      <c r="A20" s="67"/>
      <c r="B20" s="88"/>
      <c r="C20" s="387"/>
      <c r="D20" s="387"/>
      <c r="E20" s="483"/>
      <c r="F20" s="484"/>
      <c r="G20" s="484"/>
      <c r="H20" s="485"/>
      <c r="I20" s="110"/>
      <c r="J20" s="402"/>
      <c r="K20" s="403"/>
      <c r="L20" s="403"/>
      <c r="M20" s="403"/>
      <c r="N20" s="403"/>
      <c r="O20" s="403"/>
      <c r="P20" s="403"/>
      <c r="Q20" s="388"/>
      <c r="R20" s="110"/>
      <c r="S20" s="124"/>
      <c r="T20" s="124"/>
      <c r="U20" s="43"/>
    </row>
    <row r="21" spans="1:21" ht="18.75" customHeight="1" x14ac:dyDescent="0.45">
      <c r="A21" s="67"/>
      <c r="B21" s="88"/>
      <c r="C21" s="209"/>
      <c r="D21" s="209"/>
      <c r="E21" s="483"/>
      <c r="F21" s="484"/>
      <c r="G21" s="484"/>
      <c r="H21" s="485"/>
      <c r="I21" s="110"/>
      <c r="J21" s="402"/>
      <c r="K21" s="403"/>
      <c r="L21" s="403"/>
      <c r="M21" s="403"/>
      <c r="N21" s="403"/>
      <c r="O21" s="403"/>
      <c r="P21" s="403"/>
      <c r="Q21" s="388"/>
      <c r="R21" s="110"/>
      <c r="S21" s="124"/>
      <c r="T21" s="124"/>
      <c r="U21" s="43"/>
    </row>
    <row r="22" spans="1:21" ht="18.75" customHeight="1" x14ac:dyDescent="0.45">
      <c r="A22" s="67"/>
      <c r="B22" s="88"/>
      <c r="C22" s="209"/>
      <c r="D22" s="209"/>
      <c r="E22" s="483"/>
      <c r="F22" s="484"/>
      <c r="G22" s="484"/>
      <c r="H22" s="485"/>
      <c r="I22" s="110"/>
      <c r="J22" s="402"/>
      <c r="K22" s="403"/>
      <c r="L22" s="403"/>
      <c r="M22" s="403"/>
      <c r="N22" s="403"/>
      <c r="O22" s="403"/>
      <c r="P22" s="403"/>
      <c r="Q22" s="388"/>
      <c r="R22" s="110"/>
      <c r="S22" s="124"/>
      <c r="T22" s="124"/>
      <c r="U22" s="43"/>
    </row>
    <row r="23" spans="1:21" ht="18.75" customHeight="1" x14ac:dyDescent="0.45">
      <c r="A23" s="67"/>
      <c r="B23" s="88"/>
      <c r="C23" s="110"/>
      <c r="D23" s="110"/>
      <c r="E23" s="483"/>
      <c r="F23" s="484"/>
      <c r="G23" s="484"/>
      <c r="H23" s="485"/>
      <c r="I23" s="110"/>
      <c r="J23" s="402"/>
      <c r="K23" s="403"/>
      <c r="L23" s="403"/>
      <c r="M23" s="403"/>
      <c r="N23" s="403"/>
      <c r="O23" s="403"/>
      <c r="P23" s="403"/>
      <c r="Q23" s="388"/>
      <c r="R23" s="110"/>
      <c r="S23" s="124"/>
      <c r="T23" s="124"/>
      <c r="U23" s="43"/>
    </row>
    <row r="24" spans="1:21" ht="18.75" customHeight="1" x14ac:dyDescent="0.45">
      <c r="A24" s="67"/>
      <c r="B24" s="88"/>
      <c r="C24" s="209"/>
      <c r="D24" s="209"/>
      <c r="E24" s="483"/>
      <c r="F24" s="484"/>
      <c r="G24" s="484"/>
      <c r="H24" s="485"/>
      <c r="I24" s="110"/>
      <c r="J24" s="402"/>
      <c r="K24" s="403"/>
      <c r="L24" s="403"/>
      <c r="M24" s="403"/>
      <c r="N24" s="403"/>
      <c r="O24" s="403"/>
      <c r="P24" s="403"/>
      <c r="Q24" s="388"/>
      <c r="R24" s="110"/>
      <c r="S24" s="124"/>
      <c r="T24" s="124"/>
      <c r="U24" s="43"/>
    </row>
    <row r="25" spans="1:21" ht="18.75" customHeight="1" x14ac:dyDescent="0.45">
      <c r="A25" s="67"/>
      <c r="B25" s="88"/>
      <c r="C25" s="209"/>
      <c r="D25" s="209"/>
      <c r="E25" s="486"/>
      <c r="F25" s="487"/>
      <c r="G25" s="487"/>
      <c r="H25" s="488"/>
      <c r="I25" s="110"/>
      <c r="J25" s="404"/>
      <c r="K25" s="405"/>
      <c r="L25" s="405"/>
      <c r="M25" s="405"/>
      <c r="N25" s="405"/>
      <c r="O25" s="405"/>
      <c r="P25" s="405"/>
      <c r="Q25" s="406"/>
      <c r="R25" s="110"/>
      <c r="S25" s="124"/>
      <c r="T25" s="124"/>
      <c r="U25" s="43"/>
    </row>
    <row r="26" spans="1:21" ht="18.75" customHeight="1" x14ac:dyDescent="0.45">
      <c r="A26" s="67"/>
      <c r="B26" s="114" t="s">
        <v>646</v>
      </c>
      <c r="C26" s="387" t="s">
        <v>941</v>
      </c>
      <c r="D26" s="387"/>
      <c r="E26" s="480"/>
      <c r="F26" s="481"/>
      <c r="G26" s="481"/>
      <c r="H26" s="482"/>
      <c r="I26" s="110"/>
      <c r="J26" s="389"/>
      <c r="K26" s="390"/>
      <c r="L26" s="390"/>
      <c r="M26" s="390"/>
      <c r="N26" s="390"/>
      <c r="O26" s="390"/>
      <c r="P26" s="390"/>
      <c r="Q26" s="391"/>
      <c r="R26" s="110"/>
      <c r="S26" s="124"/>
      <c r="T26" s="124"/>
      <c r="U26" s="43"/>
    </row>
    <row r="27" spans="1:21" ht="18.75" customHeight="1" x14ac:dyDescent="0.45">
      <c r="A27" s="67"/>
      <c r="B27" s="88"/>
      <c r="C27" s="387"/>
      <c r="D27" s="387"/>
      <c r="E27" s="483"/>
      <c r="F27" s="484"/>
      <c r="G27" s="484"/>
      <c r="H27" s="485"/>
      <c r="I27" s="110"/>
      <c r="J27" s="392"/>
      <c r="K27" s="393"/>
      <c r="L27" s="393"/>
      <c r="M27" s="393"/>
      <c r="N27" s="393"/>
      <c r="O27" s="393"/>
      <c r="P27" s="393"/>
      <c r="Q27" s="394"/>
      <c r="R27" s="110"/>
      <c r="S27" s="124"/>
      <c r="T27" s="124"/>
      <c r="U27" s="43"/>
    </row>
    <row r="28" spans="1:21" ht="18.75" customHeight="1" x14ac:dyDescent="0.45">
      <c r="A28" s="67"/>
      <c r="B28" s="88"/>
      <c r="C28" s="110"/>
      <c r="D28" s="110"/>
      <c r="E28" s="483"/>
      <c r="F28" s="484"/>
      <c r="G28" s="484"/>
      <c r="H28" s="485"/>
      <c r="I28" s="110"/>
      <c r="J28" s="392"/>
      <c r="K28" s="393"/>
      <c r="L28" s="393"/>
      <c r="M28" s="393"/>
      <c r="N28" s="393"/>
      <c r="O28" s="393"/>
      <c r="P28" s="393"/>
      <c r="Q28" s="394"/>
      <c r="R28" s="110"/>
      <c r="S28" s="124"/>
      <c r="T28" s="124"/>
      <c r="U28" s="43"/>
    </row>
    <row r="29" spans="1:21" ht="18.75" customHeight="1" x14ac:dyDescent="0.45">
      <c r="A29" s="67"/>
      <c r="B29" s="88"/>
      <c r="C29" s="110"/>
      <c r="D29" s="110"/>
      <c r="E29" s="483"/>
      <c r="F29" s="484"/>
      <c r="G29" s="484"/>
      <c r="H29" s="485"/>
      <c r="I29" s="110"/>
      <c r="J29" s="392"/>
      <c r="K29" s="393"/>
      <c r="L29" s="393"/>
      <c r="M29" s="393"/>
      <c r="N29" s="393"/>
      <c r="O29" s="393"/>
      <c r="P29" s="393"/>
      <c r="Q29" s="394"/>
      <c r="R29" s="110"/>
      <c r="S29" s="124"/>
      <c r="T29" s="124"/>
      <c r="U29" s="43"/>
    </row>
    <row r="30" spans="1:21" ht="18.75" customHeight="1" x14ac:dyDescent="0.45">
      <c r="A30" s="67"/>
      <c r="B30" s="88"/>
      <c r="C30" s="110"/>
      <c r="D30" s="110"/>
      <c r="E30" s="483"/>
      <c r="F30" s="484"/>
      <c r="G30" s="484"/>
      <c r="H30" s="485"/>
      <c r="I30" s="110"/>
      <c r="J30" s="392"/>
      <c r="K30" s="393"/>
      <c r="L30" s="393"/>
      <c r="M30" s="393"/>
      <c r="N30" s="393"/>
      <c r="O30" s="393"/>
      <c r="P30" s="393"/>
      <c r="Q30" s="394"/>
      <c r="R30" s="110"/>
      <c r="S30" s="124"/>
      <c r="T30" s="124"/>
      <c r="U30" s="43"/>
    </row>
    <row r="31" spans="1:21" ht="18.75" customHeight="1" x14ac:dyDescent="0.45">
      <c r="A31" s="67"/>
      <c r="B31" s="88"/>
      <c r="C31" s="209"/>
      <c r="D31" s="209"/>
      <c r="E31" s="483"/>
      <c r="F31" s="484"/>
      <c r="G31" s="484"/>
      <c r="H31" s="485"/>
      <c r="I31" s="110"/>
      <c r="J31" s="392"/>
      <c r="K31" s="393"/>
      <c r="L31" s="393"/>
      <c r="M31" s="393"/>
      <c r="N31" s="393"/>
      <c r="O31" s="393"/>
      <c r="P31" s="393"/>
      <c r="Q31" s="394"/>
      <c r="R31" s="110"/>
      <c r="S31" s="124"/>
      <c r="T31" s="124"/>
      <c r="U31" s="43"/>
    </row>
    <row r="32" spans="1:21" ht="18.75" customHeight="1" x14ac:dyDescent="0.45">
      <c r="A32" s="67"/>
      <c r="B32" s="88"/>
      <c r="C32" s="209"/>
      <c r="D32" s="209"/>
      <c r="E32" s="486"/>
      <c r="F32" s="487"/>
      <c r="G32" s="487"/>
      <c r="H32" s="488"/>
      <c r="I32" s="110"/>
      <c r="J32" s="395"/>
      <c r="K32" s="396"/>
      <c r="L32" s="396"/>
      <c r="M32" s="396"/>
      <c r="N32" s="396"/>
      <c r="O32" s="396"/>
      <c r="P32" s="396"/>
      <c r="Q32" s="397"/>
      <c r="R32" s="110"/>
      <c r="S32" s="124"/>
      <c r="T32" s="124"/>
      <c r="U32" s="43"/>
    </row>
    <row r="33" spans="1:21" ht="18.75" customHeight="1" x14ac:dyDescent="0.45">
      <c r="A33" s="67"/>
      <c r="B33" s="43"/>
      <c r="C33" s="43"/>
      <c r="D33" s="67"/>
      <c r="E33" s="67"/>
      <c r="F33" s="67"/>
      <c r="G33" s="67"/>
      <c r="H33" s="67"/>
      <c r="I33" s="67"/>
      <c r="J33" s="67"/>
      <c r="K33" s="67"/>
      <c r="L33" s="67"/>
      <c r="M33" s="67"/>
      <c r="N33" s="67"/>
      <c r="O33" s="43"/>
      <c r="P33" s="43"/>
      <c r="Q33" s="110"/>
      <c r="R33" s="110"/>
      <c r="S33" s="124"/>
      <c r="T33" s="124"/>
      <c r="U33" s="43"/>
    </row>
    <row r="34" spans="1:21" ht="18.75" customHeight="1" x14ac:dyDescent="0.45">
      <c r="A34" s="67"/>
      <c r="B34" s="114" t="s">
        <v>647</v>
      </c>
      <c r="C34" s="387" t="str">
        <f>IF('Home page'!X12="CP0","Please provide an overview of how the Feasibility Study and Preliminary Engineering will be delivered to meet the objectives.","Please provide an overview of how the Preliminary Engineering will be delivered  to meet the objectives.")</f>
        <v>Please provide an overview of how the Feasibility Study and Preliminary Engineering will be delivered to meet the objectives.</v>
      </c>
      <c r="D34" s="387"/>
      <c r="E34" s="387"/>
      <c r="F34" s="407"/>
      <c r="G34" s="407"/>
      <c r="H34" s="407"/>
      <c r="I34" s="407"/>
      <c r="J34" s="407"/>
      <c r="K34" s="407"/>
      <c r="L34" s="407"/>
      <c r="M34" s="407"/>
      <c r="N34" s="407"/>
      <c r="O34" s="407"/>
      <c r="P34" s="43"/>
      <c r="Q34" s="110"/>
      <c r="R34" s="110"/>
      <c r="S34" s="124"/>
      <c r="T34" s="124"/>
      <c r="U34" s="43"/>
    </row>
    <row r="35" spans="1:21" ht="18.75" customHeight="1" x14ac:dyDescent="0.45">
      <c r="A35" s="67"/>
      <c r="B35" s="88"/>
      <c r="C35" s="387"/>
      <c r="D35" s="387"/>
      <c r="E35" s="387"/>
      <c r="F35" s="407"/>
      <c r="G35" s="407"/>
      <c r="H35" s="407"/>
      <c r="I35" s="407"/>
      <c r="J35" s="407"/>
      <c r="K35" s="407"/>
      <c r="L35" s="407"/>
      <c r="M35" s="407"/>
      <c r="N35" s="407"/>
      <c r="O35" s="407"/>
      <c r="P35" s="43"/>
      <c r="Q35" s="110"/>
      <c r="R35" s="110"/>
      <c r="S35" s="124"/>
      <c r="T35" s="124"/>
      <c r="U35" s="43"/>
    </row>
    <row r="36" spans="1:21" ht="18.75" customHeight="1" x14ac:dyDescent="0.45">
      <c r="A36" s="67"/>
      <c r="B36" s="43"/>
      <c r="C36" s="387"/>
      <c r="D36" s="387"/>
      <c r="E36" s="387"/>
      <c r="F36" s="407"/>
      <c r="G36" s="407"/>
      <c r="H36" s="407"/>
      <c r="I36" s="407"/>
      <c r="J36" s="407"/>
      <c r="K36" s="407"/>
      <c r="L36" s="407"/>
      <c r="M36" s="407"/>
      <c r="N36" s="407"/>
      <c r="O36" s="407"/>
      <c r="P36" s="43"/>
      <c r="Q36" s="110"/>
      <c r="R36" s="110"/>
      <c r="S36" s="124"/>
      <c r="T36" s="124"/>
      <c r="U36" s="43"/>
    </row>
    <row r="37" spans="1:21" ht="18.75" customHeight="1" x14ac:dyDescent="0.45">
      <c r="A37" s="67"/>
      <c r="B37" s="43"/>
      <c r="C37" s="209"/>
      <c r="D37" s="209"/>
      <c r="E37" s="209"/>
      <c r="F37" s="407"/>
      <c r="G37" s="407"/>
      <c r="H37" s="407"/>
      <c r="I37" s="407"/>
      <c r="J37" s="407"/>
      <c r="K37" s="407"/>
      <c r="L37" s="407"/>
      <c r="M37" s="407"/>
      <c r="N37" s="407"/>
      <c r="O37" s="407"/>
      <c r="P37" s="43"/>
      <c r="Q37" s="110"/>
      <c r="R37" s="110"/>
      <c r="S37" s="124"/>
      <c r="T37" s="124"/>
      <c r="U37" s="43"/>
    </row>
    <row r="38" spans="1:21" ht="18.75" customHeight="1" x14ac:dyDescent="0.45">
      <c r="A38" s="67"/>
      <c r="B38" s="43"/>
      <c r="C38" s="209"/>
      <c r="D38" s="209"/>
      <c r="E38" s="209"/>
      <c r="F38" s="407"/>
      <c r="G38" s="407"/>
      <c r="H38" s="407"/>
      <c r="I38" s="407"/>
      <c r="J38" s="407"/>
      <c r="K38" s="407"/>
      <c r="L38" s="407"/>
      <c r="M38" s="407"/>
      <c r="N38" s="407"/>
      <c r="O38" s="407"/>
      <c r="P38" s="43"/>
      <c r="Q38" s="110"/>
      <c r="R38" s="110"/>
      <c r="S38" s="124"/>
      <c r="T38" s="124"/>
      <c r="U38" s="43"/>
    </row>
    <row r="39" spans="1:21" ht="18.75" customHeight="1" x14ac:dyDescent="0.45">
      <c r="A39" s="67"/>
      <c r="B39" s="43"/>
      <c r="C39" s="43"/>
      <c r="D39" s="67"/>
      <c r="E39" s="67"/>
      <c r="F39" s="407"/>
      <c r="G39" s="407"/>
      <c r="H39" s="407"/>
      <c r="I39" s="407"/>
      <c r="J39" s="407"/>
      <c r="K39" s="407"/>
      <c r="L39" s="407"/>
      <c r="M39" s="407"/>
      <c r="N39" s="407"/>
      <c r="O39" s="407"/>
      <c r="P39" s="43"/>
      <c r="Q39" s="110"/>
      <c r="R39" s="110"/>
      <c r="S39" s="124"/>
      <c r="T39" s="124"/>
      <c r="U39" s="43"/>
    </row>
    <row r="40" spans="1:21" ht="18.75" customHeight="1" x14ac:dyDescent="0.45">
      <c r="A40" s="67"/>
      <c r="B40" s="43"/>
      <c r="C40" s="43"/>
      <c r="D40" s="67"/>
      <c r="E40" s="67"/>
      <c r="F40" s="407"/>
      <c r="G40" s="407"/>
      <c r="H40" s="407"/>
      <c r="I40" s="407"/>
      <c r="J40" s="407"/>
      <c r="K40" s="407"/>
      <c r="L40" s="407"/>
      <c r="M40" s="407"/>
      <c r="N40" s="407"/>
      <c r="O40" s="407"/>
      <c r="P40" s="43"/>
      <c r="Q40" s="110"/>
      <c r="R40" s="110"/>
      <c r="S40" s="124"/>
      <c r="T40" s="124"/>
      <c r="U40" s="43"/>
    </row>
    <row r="41" spans="1:21" ht="18.75" customHeight="1" x14ac:dyDescent="0.45">
      <c r="A41" s="67"/>
      <c r="B41" s="43"/>
      <c r="C41" s="43"/>
      <c r="D41" s="67"/>
      <c r="E41" s="67"/>
      <c r="F41" s="67"/>
      <c r="G41" s="67"/>
      <c r="H41" s="67"/>
      <c r="I41" s="67"/>
      <c r="J41" s="67"/>
      <c r="K41" s="67"/>
      <c r="L41" s="67"/>
      <c r="M41" s="67"/>
      <c r="N41" s="67"/>
      <c r="O41" s="43"/>
      <c r="P41" s="43"/>
      <c r="Q41" s="110"/>
      <c r="R41" s="110"/>
      <c r="S41" s="124"/>
      <c r="T41" s="124"/>
      <c r="U41" s="43"/>
    </row>
    <row r="42" spans="1:21" ht="18.75" customHeight="1" x14ac:dyDescent="0.45">
      <c r="A42" s="67"/>
      <c r="B42" s="43"/>
      <c r="C42" s="43"/>
      <c r="D42" s="67"/>
      <c r="E42" s="67"/>
      <c r="F42" s="67"/>
      <c r="G42" s="67"/>
      <c r="H42" s="67"/>
      <c r="I42" s="67"/>
      <c r="J42" s="67"/>
      <c r="K42" s="67"/>
      <c r="L42" s="67"/>
      <c r="M42" s="67"/>
      <c r="N42" s="67"/>
      <c r="O42" s="43"/>
      <c r="P42" s="43"/>
      <c r="Q42" s="110"/>
      <c r="R42" s="110"/>
      <c r="S42" s="124"/>
      <c r="T42" s="124"/>
      <c r="U42" s="43"/>
    </row>
    <row r="43" spans="1:21" ht="18.75" customHeight="1" x14ac:dyDescent="0.45">
      <c r="A43" s="67"/>
      <c r="B43" s="113" t="s">
        <v>694</v>
      </c>
      <c r="C43" s="43"/>
      <c r="D43" s="67"/>
      <c r="E43" s="67"/>
      <c r="F43" s="67"/>
      <c r="G43" s="67"/>
      <c r="H43" s="67"/>
      <c r="I43" s="67"/>
      <c r="J43" s="67"/>
      <c r="K43" s="67"/>
      <c r="L43" s="67"/>
      <c r="M43" s="67"/>
      <c r="N43" s="67"/>
      <c r="O43" s="43"/>
      <c r="P43" s="43"/>
      <c r="Q43" s="110"/>
      <c r="R43" s="110"/>
      <c r="S43" s="124"/>
      <c r="T43" s="124"/>
      <c r="U43" s="43"/>
    </row>
    <row r="44" spans="1:21" ht="18.75" customHeight="1" x14ac:dyDescent="0.45">
      <c r="A44" s="67"/>
      <c r="B44" s="114" t="s">
        <v>649</v>
      </c>
      <c r="C44" s="65" t="str">
        <f>IF('Home page'!X12="CP0","Please outline a plan for delivery of your Feasibility Study and Preliminary Engineering.","Please outline a plan for delivery of your Preliminary Engineering.")</f>
        <v>Please outline a plan for delivery of your Feasibility Study and Preliminary Engineering.</v>
      </c>
      <c r="D44" s="67"/>
      <c r="E44" s="67"/>
      <c r="F44" s="67"/>
      <c r="G44" s="67"/>
      <c r="H44" s="67"/>
      <c r="I44" s="67"/>
      <c r="J44" s="67"/>
      <c r="K44" s="67"/>
      <c r="L44" s="67"/>
      <c r="M44" s="67"/>
      <c r="N44" s="67"/>
      <c r="O44" s="43"/>
      <c r="P44" s="43"/>
      <c r="Q44" s="110"/>
      <c r="R44" s="110"/>
      <c r="S44" s="124"/>
      <c r="T44" s="124"/>
      <c r="U44" s="43"/>
    </row>
    <row r="45" spans="1:21" ht="18.75" customHeight="1" x14ac:dyDescent="0.45">
      <c r="A45" s="67"/>
      <c r="B45" s="114"/>
      <c r="C45" s="65" t="s">
        <v>714</v>
      </c>
      <c r="D45" s="67"/>
      <c r="E45" s="67"/>
      <c r="F45" s="67"/>
      <c r="G45" s="67"/>
      <c r="H45" s="67"/>
      <c r="I45" s="67"/>
      <c r="J45" s="67"/>
      <c r="K45" s="67"/>
      <c r="L45" s="67"/>
      <c r="M45" s="67"/>
      <c r="N45" s="67"/>
      <c r="O45" s="43"/>
      <c r="P45" s="43"/>
      <c r="Q45" s="110"/>
      <c r="R45" s="110"/>
      <c r="S45" s="124"/>
      <c r="T45" s="124"/>
      <c r="U45" s="43"/>
    </row>
    <row r="46" spans="1:21" ht="18.75" customHeight="1" x14ac:dyDescent="0.45">
      <c r="A46" s="67"/>
      <c r="B46" s="43"/>
      <c r="C46" s="472" t="s">
        <v>696</v>
      </c>
      <c r="D46" s="489" t="s">
        <v>695</v>
      </c>
      <c r="E46" s="439" t="s">
        <v>624</v>
      </c>
      <c r="F46" s="445" t="s">
        <v>943</v>
      </c>
      <c r="G46" s="441"/>
      <c r="H46" s="442"/>
      <c r="I46" s="445" t="s">
        <v>946</v>
      </c>
      <c r="J46" s="442"/>
      <c r="K46" s="445" t="s">
        <v>944</v>
      </c>
      <c r="L46" s="441"/>
      <c r="M46" s="441"/>
      <c r="N46" s="441"/>
      <c r="O46" s="442"/>
      <c r="P46" s="472" t="s">
        <v>945</v>
      </c>
      <c r="Q46" s="472"/>
      <c r="R46" s="110"/>
      <c r="S46" s="124"/>
      <c r="T46" s="124"/>
      <c r="U46" s="43"/>
    </row>
    <row r="47" spans="1:21" ht="18.75" customHeight="1" x14ac:dyDescent="0.45">
      <c r="A47" s="67"/>
      <c r="B47" s="43"/>
      <c r="C47" s="473"/>
      <c r="D47" s="490"/>
      <c r="E47" s="475"/>
      <c r="F47" s="452"/>
      <c r="G47" s="453"/>
      <c r="H47" s="454"/>
      <c r="I47" s="452"/>
      <c r="J47" s="454"/>
      <c r="K47" s="452"/>
      <c r="L47" s="453"/>
      <c r="M47" s="453"/>
      <c r="N47" s="453"/>
      <c r="O47" s="454"/>
      <c r="P47" s="473"/>
      <c r="Q47" s="473"/>
      <c r="R47" s="110"/>
      <c r="S47" s="124"/>
      <c r="T47" s="124"/>
      <c r="U47" s="43"/>
    </row>
    <row r="48" spans="1:21" ht="18.75" customHeight="1" x14ac:dyDescent="0.45">
      <c r="A48" s="67"/>
      <c r="B48" s="113"/>
      <c r="C48" s="473"/>
      <c r="D48" s="490"/>
      <c r="E48" s="440"/>
      <c r="F48" s="446"/>
      <c r="G48" s="443"/>
      <c r="H48" s="444"/>
      <c r="I48" s="446"/>
      <c r="J48" s="444"/>
      <c r="K48" s="452"/>
      <c r="L48" s="453"/>
      <c r="M48" s="453"/>
      <c r="N48" s="453"/>
      <c r="O48" s="454"/>
      <c r="P48" s="473"/>
      <c r="Q48" s="473"/>
      <c r="R48" s="110"/>
      <c r="S48" s="124"/>
      <c r="T48" s="124"/>
      <c r="U48" s="43"/>
    </row>
    <row r="49" spans="1:21" ht="18.75" customHeight="1" x14ac:dyDescent="0.45">
      <c r="A49" s="67"/>
      <c r="B49" s="114"/>
      <c r="C49" s="455">
        <v>1</v>
      </c>
      <c r="D49" s="435"/>
      <c r="E49" s="435"/>
      <c r="F49" s="435"/>
      <c r="G49" s="435"/>
      <c r="H49" s="435"/>
      <c r="I49" s="427"/>
      <c r="J49" s="428"/>
      <c r="K49" s="435"/>
      <c r="L49" s="435"/>
      <c r="M49" s="435"/>
      <c r="N49" s="435"/>
      <c r="O49" s="435"/>
      <c r="P49" s="474"/>
      <c r="Q49" s="474"/>
      <c r="R49" s="110"/>
      <c r="S49" s="124"/>
      <c r="T49" s="124"/>
      <c r="U49" s="43"/>
    </row>
    <row r="50" spans="1:21" ht="18.75" customHeight="1" x14ac:dyDescent="0.45">
      <c r="A50" s="67"/>
      <c r="B50" s="114"/>
      <c r="C50" s="455"/>
      <c r="D50" s="435"/>
      <c r="E50" s="435"/>
      <c r="F50" s="435"/>
      <c r="G50" s="435"/>
      <c r="H50" s="435"/>
      <c r="I50" s="430"/>
      <c r="J50" s="431"/>
      <c r="K50" s="435"/>
      <c r="L50" s="435"/>
      <c r="M50" s="435"/>
      <c r="N50" s="435"/>
      <c r="O50" s="435"/>
      <c r="P50" s="474"/>
      <c r="Q50" s="474"/>
      <c r="R50" s="110"/>
      <c r="S50" s="124"/>
      <c r="T50" s="124"/>
      <c r="U50" s="43"/>
    </row>
    <row r="51" spans="1:21" ht="18.75" customHeight="1" x14ac:dyDescent="0.45">
      <c r="A51" s="67"/>
      <c r="B51" s="114"/>
      <c r="C51" s="455"/>
      <c r="D51" s="435"/>
      <c r="E51" s="435"/>
      <c r="F51" s="435"/>
      <c r="G51" s="435"/>
      <c r="H51" s="435"/>
      <c r="I51" s="430"/>
      <c r="J51" s="431"/>
      <c r="K51" s="435"/>
      <c r="L51" s="435"/>
      <c r="M51" s="435"/>
      <c r="N51" s="435"/>
      <c r="O51" s="435"/>
      <c r="P51" s="474"/>
      <c r="Q51" s="474"/>
      <c r="R51" s="110"/>
      <c r="S51" s="124"/>
      <c r="T51" s="124"/>
      <c r="U51" s="43"/>
    </row>
    <row r="52" spans="1:21" ht="18.75" customHeight="1" x14ac:dyDescent="0.45">
      <c r="A52" s="67"/>
      <c r="B52" s="43"/>
      <c r="C52" s="455"/>
      <c r="D52" s="435"/>
      <c r="E52" s="435"/>
      <c r="F52" s="435"/>
      <c r="G52" s="435"/>
      <c r="H52" s="435"/>
      <c r="I52" s="430"/>
      <c r="J52" s="431"/>
      <c r="K52" s="435"/>
      <c r="L52" s="435"/>
      <c r="M52" s="435"/>
      <c r="N52" s="435"/>
      <c r="O52" s="435"/>
      <c r="P52" s="474"/>
      <c r="Q52" s="474"/>
      <c r="R52" s="110"/>
      <c r="S52" s="124"/>
      <c r="T52" s="124"/>
      <c r="U52" s="43"/>
    </row>
    <row r="53" spans="1:21" ht="18.75" customHeight="1" x14ac:dyDescent="0.45">
      <c r="A53" s="67"/>
      <c r="B53" s="43"/>
      <c r="C53" s="455"/>
      <c r="D53" s="435"/>
      <c r="E53" s="435"/>
      <c r="F53" s="435"/>
      <c r="G53" s="435"/>
      <c r="H53" s="435"/>
      <c r="I53" s="433"/>
      <c r="J53" s="434"/>
      <c r="K53" s="435"/>
      <c r="L53" s="435"/>
      <c r="M53" s="435"/>
      <c r="N53" s="435"/>
      <c r="O53" s="435"/>
      <c r="P53" s="474"/>
      <c r="Q53" s="474"/>
      <c r="R53" s="110"/>
      <c r="S53" s="124"/>
      <c r="T53" s="124"/>
      <c r="U53" s="43"/>
    </row>
    <row r="54" spans="1:21" ht="18.75" customHeight="1" x14ac:dyDescent="0.45">
      <c r="A54" s="67"/>
      <c r="B54" s="114"/>
      <c r="C54" s="455">
        <v>2</v>
      </c>
      <c r="D54" s="435"/>
      <c r="E54" s="435"/>
      <c r="F54" s="435"/>
      <c r="G54" s="435"/>
      <c r="H54" s="435"/>
      <c r="I54" s="427"/>
      <c r="J54" s="428"/>
      <c r="K54" s="435"/>
      <c r="L54" s="435"/>
      <c r="M54" s="435"/>
      <c r="N54" s="435"/>
      <c r="O54" s="435"/>
      <c r="P54" s="474"/>
      <c r="Q54" s="474"/>
      <c r="R54" s="110"/>
      <c r="S54" s="124"/>
      <c r="T54" s="124"/>
      <c r="U54" s="43"/>
    </row>
    <row r="55" spans="1:21" ht="18.75" customHeight="1" x14ac:dyDescent="0.45">
      <c r="A55" s="67"/>
      <c r="B55" s="114"/>
      <c r="C55" s="455"/>
      <c r="D55" s="435"/>
      <c r="E55" s="435"/>
      <c r="F55" s="435"/>
      <c r="G55" s="435"/>
      <c r="H55" s="435"/>
      <c r="I55" s="430"/>
      <c r="J55" s="431"/>
      <c r="K55" s="435"/>
      <c r="L55" s="435"/>
      <c r="M55" s="435"/>
      <c r="N55" s="435"/>
      <c r="O55" s="435"/>
      <c r="P55" s="474"/>
      <c r="Q55" s="474"/>
      <c r="R55" s="110"/>
      <c r="S55" s="124"/>
      <c r="T55" s="124"/>
      <c r="U55" s="43"/>
    </row>
    <row r="56" spans="1:21" ht="18.75" customHeight="1" x14ac:dyDescent="0.45">
      <c r="A56" s="67"/>
      <c r="B56" s="114"/>
      <c r="C56" s="455"/>
      <c r="D56" s="435"/>
      <c r="E56" s="435"/>
      <c r="F56" s="435"/>
      <c r="G56" s="435"/>
      <c r="H56" s="435"/>
      <c r="I56" s="430"/>
      <c r="J56" s="431"/>
      <c r="K56" s="435"/>
      <c r="L56" s="435"/>
      <c r="M56" s="435"/>
      <c r="N56" s="435"/>
      <c r="O56" s="435"/>
      <c r="P56" s="474"/>
      <c r="Q56" s="474"/>
      <c r="R56" s="110"/>
      <c r="S56" s="124"/>
      <c r="T56" s="124"/>
      <c r="U56" s="43"/>
    </row>
    <row r="57" spans="1:21" ht="18.75" customHeight="1" x14ac:dyDescent="0.45">
      <c r="A57" s="67"/>
      <c r="B57" s="43"/>
      <c r="C57" s="455"/>
      <c r="D57" s="435"/>
      <c r="E57" s="435"/>
      <c r="F57" s="435"/>
      <c r="G57" s="435"/>
      <c r="H57" s="435"/>
      <c r="I57" s="430"/>
      <c r="J57" s="431"/>
      <c r="K57" s="435"/>
      <c r="L57" s="435"/>
      <c r="M57" s="435"/>
      <c r="N57" s="435"/>
      <c r="O57" s="435"/>
      <c r="P57" s="474"/>
      <c r="Q57" s="474"/>
      <c r="R57" s="110"/>
      <c r="S57" s="124"/>
      <c r="T57" s="124"/>
      <c r="U57" s="43"/>
    </row>
    <row r="58" spans="1:21" ht="18.75" customHeight="1" x14ac:dyDescent="0.45">
      <c r="A58" s="67"/>
      <c r="B58" s="43"/>
      <c r="C58" s="455"/>
      <c r="D58" s="435"/>
      <c r="E58" s="435"/>
      <c r="F58" s="435"/>
      <c r="G58" s="435"/>
      <c r="H58" s="435"/>
      <c r="I58" s="433"/>
      <c r="J58" s="434"/>
      <c r="K58" s="435"/>
      <c r="L58" s="435"/>
      <c r="M58" s="435"/>
      <c r="N58" s="435"/>
      <c r="O58" s="435"/>
      <c r="P58" s="474"/>
      <c r="Q58" s="474"/>
      <c r="R58" s="110"/>
      <c r="S58" s="124"/>
      <c r="T58" s="124"/>
      <c r="U58" s="43"/>
    </row>
    <row r="59" spans="1:21" ht="18.75" customHeight="1" x14ac:dyDescent="0.45">
      <c r="A59" s="67"/>
      <c r="B59" s="43"/>
      <c r="C59" s="455">
        <v>3</v>
      </c>
      <c r="D59" s="435"/>
      <c r="E59" s="435"/>
      <c r="F59" s="435"/>
      <c r="G59" s="435"/>
      <c r="H59" s="435"/>
      <c r="I59" s="427"/>
      <c r="J59" s="428"/>
      <c r="K59" s="435"/>
      <c r="L59" s="435"/>
      <c r="M59" s="435"/>
      <c r="N59" s="435"/>
      <c r="O59" s="435"/>
      <c r="P59" s="474"/>
      <c r="Q59" s="474"/>
      <c r="R59" s="110"/>
      <c r="S59" s="124"/>
      <c r="T59" s="124"/>
      <c r="U59" s="43"/>
    </row>
    <row r="60" spans="1:21" ht="18.75" customHeight="1" x14ac:dyDescent="0.45">
      <c r="A60" s="67"/>
      <c r="B60" s="43"/>
      <c r="C60" s="455"/>
      <c r="D60" s="435"/>
      <c r="E60" s="435"/>
      <c r="F60" s="435"/>
      <c r="G60" s="435"/>
      <c r="H60" s="435"/>
      <c r="I60" s="430"/>
      <c r="J60" s="431"/>
      <c r="K60" s="435"/>
      <c r="L60" s="435"/>
      <c r="M60" s="435"/>
      <c r="N60" s="435"/>
      <c r="O60" s="435"/>
      <c r="P60" s="474"/>
      <c r="Q60" s="474"/>
      <c r="R60" s="110"/>
      <c r="S60" s="124"/>
      <c r="T60" s="124"/>
      <c r="U60" s="43"/>
    </row>
    <row r="61" spans="1:21" ht="18.75" customHeight="1" x14ac:dyDescent="0.45">
      <c r="A61" s="67"/>
      <c r="B61" s="43"/>
      <c r="C61" s="455"/>
      <c r="D61" s="435"/>
      <c r="E61" s="435"/>
      <c r="F61" s="435"/>
      <c r="G61" s="435"/>
      <c r="H61" s="435"/>
      <c r="I61" s="430"/>
      <c r="J61" s="431"/>
      <c r="K61" s="435"/>
      <c r="L61" s="435"/>
      <c r="M61" s="435"/>
      <c r="N61" s="435"/>
      <c r="O61" s="435"/>
      <c r="P61" s="474"/>
      <c r="Q61" s="474"/>
      <c r="R61" s="110"/>
      <c r="S61" s="124"/>
      <c r="T61" s="124"/>
      <c r="U61" s="43"/>
    </row>
    <row r="62" spans="1:21" ht="18.75" customHeight="1" x14ac:dyDescent="0.45">
      <c r="A62" s="67"/>
      <c r="B62" s="43"/>
      <c r="C62" s="455"/>
      <c r="D62" s="435"/>
      <c r="E62" s="435"/>
      <c r="F62" s="435"/>
      <c r="G62" s="435"/>
      <c r="H62" s="435"/>
      <c r="I62" s="430"/>
      <c r="J62" s="431"/>
      <c r="K62" s="435"/>
      <c r="L62" s="435"/>
      <c r="M62" s="435"/>
      <c r="N62" s="435"/>
      <c r="O62" s="435"/>
      <c r="P62" s="474"/>
      <c r="Q62" s="474"/>
      <c r="R62" s="110"/>
      <c r="S62" s="124"/>
      <c r="T62" s="124"/>
      <c r="U62" s="43"/>
    </row>
    <row r="63" spans="1:21" ht="18.75" customHeight="1" x14ac:dyDescent="0.45">
      <c r="A63" s="67"/>
      <c r="B63" s="43"/>
      <c r="C63" s="455"/>
      <c r="D63" s="435"/>
      <c r="E63" s="435"/>
      <c r="F63" s="435"/>
      <c r="G63" s="435"/>
      <c r="H63" s="435"/>
      <c r="I63" s="433"/>
      <c r="J63" s="434"/>
      <c r="K63" s="435"/>
      <c r="L63" s="435"/>
      <c r="M63" s="435"/>
      <c r="N63" s="435"/>
      <c r="O63" s="435"/>
      <c r="P63" s="474"/>
      <c r="Q63" s="474"/>
      <c r="R63" s="110"/>
      <c r="S63" s="124"/>
      <c r="T63" s="124"/>
      <c r="U63" s="43"/>
    </row>
    <row r="64" spans="1:21" ht="18.75" customHeight="1" x14ac:dyDescent="0.45">
      <c r="A64" s="67"/>
      <c r="B64" s="43"/>
      <c r="C64" s="455">
        <v>4</v>
      </c>
      <c r="D64" s="435"/>
      <c r="E64" s="435"/>
      <c r="F64" s="435"/>
      <c r="G64" s="435"/>
      <c r="H64" s="435"/>
      <c r="I64" s="427"/>
      <c r="J64" s="428"/>
      <c r="K64" s="435"/>
      <c r="L64" s="435"/>
      <c r="M64" s="435"/>
      <c r="N64" s="435"/>
      <c r="O64" s="435"/>
      <c r="P64" s="474"/>
      <c r="Q64" s="474"/>
      <c r="R64" s="110"/>
      <c r="S64" s="124"/>
      <c r="T64" s="124"/>
      <c r="U64" s="43"/>
    </row>
    <row r="65" spans="1:21" ht="18.75" customHeight="1" x14ac:dyDescent="0.45">
      <c r="A65" s="67"/>
      <c r="B65" s="43"/>
      <c r="C65" s="455"/>
      <c r="D65" s="435"/>
      <c r="E65" s="435"/>
      <c r="F65" s="435"/>
      <c r="G65" s="435"/>
      <c r="H65" s="435"/>
      <c r="I65" s="430"/>
      <c r="J65" s="431"/>
      <c r="K65" s="435"/>
      <c r="L65" s="435"/>
      <c r="M65" s="435"/>
      <c r="N65" s="435"/>
      <c r="O65" s="435"/>
      <c r="P65" s="474"/>
      <c r="Q65" s="474"/>
      <c r="R65" s="110"/>
      <c r="S65" s="124"/>
      <c r="T65" s="124"/>
      <c r="U65" s="43"/>
    </row>
    <row r="66" spans="1:21" ht="18.75" customHeight="1" x14ac:dyDescent="0.45">
      <c r="A66" s="67"/>
      <c r="B66" s="43"/>
      <c r="C66" s="455"/>
      <c r="D66" s="435"/>
      <c r="E66" s="435"/>
      <c r="F66" s="435"/>
      <c r="G66" s="435"/>
      <c r="H66" s="435"/>
      <c r="I66" s="430"/>
      <c r="J66" s="431"/>
      <c r="K66" s="435"/>
      <c r="L66" s="435"/>
      <c r="M66" s="435"/>
      <c r="N66" s="435"/>
      <c r="O66" s="435"/>
      <c r="P66" s="474"/>
      <c r="Q66" s="474"/>
      <c r="R66" s="110"/>
      <c r="S66" s="124"/>
      <c r="T66" s="124"/>
      <c r="U66" s="43"/>
    </row>
    <row r="67" spans="1:21" ht="18.75" customHeight="1" x14ac:dyDescent="0.45">
      <c r="A67" s="67"/>
      <c r="B67" s="43"/>
      <c r="C67" s="455"/>
      <c r="D67" s="435"/>
      <c r="E67" s="435"/>
      <c r="F67" s="435"/>
      <c r="G67" s="435"/>
      <c r="H67" s="435"/>
      <c r="I67" s="430"/>
      <c r="J67" s="431"/>
      <c r="K67" s="435"/>
      <c r="L67" s="435"/>
      <c r="M67" s="435"/>
      <c r="N67" s="435"/>
      <c r="O67" s="435"/>
      <c r="P67" s="474"/>
      <c r="Q67" s="474"/>
      <c r="R67" s="110"/>
      <c r="S67" s="124"/>
      <c r="T67" s="124"/>
      <c r="U67" s="43"/>
    </row>
    <row r="68" spans="1:21" ht="18.75" customHeight="1" x14ac:dyDescent="0.45">
      <c r="A68" s="67"/>
      <c r="B68" s="43"/>
      <c r="C68" s="455"/>
      <c r="D68" s="435"/>
      <c r="E68" s="435"/>
      <c r="F68" s="435"/>
      <c r="G68" s="435"/>
      <c r="H68" s="435"/>
      <c r="I68" s="433"/>
      <c r="J68" s="434"/>
      <c r="K68" s="435"/>
      <c r="L68" s="435"/>
      <c r="M68" s="435"/>
      <c r="N68" s="435"/>
      <c r="O68" s="435"/>
      <c r="P68" s="474"/>
      <c r="Q68" s="474"/>
      <c r="R68" s="110"/>
      <c r="S68" s="124"/>
      <c r="T68" s="124"/>
      <c r="U68" s="43"/>
    </row>
    <row r="69" spans="1:21" ht="18.75" customHeight="1" x14ac:dyDescent="0.45">
      <c r="A69" s="67"/>
      <c r="B69" s="43"/>
      <c r="C69" s="455">
        <v>5</v>
      </c>
      <c r="D69" s="435"/>
      <c r="E69" s="435"/>
      <c r="F69" s="435"/>
      <c r="G69" s="435"/>
      <c r="H69" s="435"/>
      <c r="I69" s="427"/>
      <c r="J69" s="428"/>
      <c r="K69" s="435"/>
      <c r="L69" s="435"/>
      <c r="M69" s="435"/>
      <c r="N69" s="435"/>
      <c r="O69" s="435"/>
      <c r="P69" s="474"/>
      <c r="Q69" s="474"/>
      <c r="R69" s="110"/>
      <c r="S69" s="124"/>
      <c r="T69" s="124"/>
      <c r="U69" s="43"/>
    </row>
    <row r="70" spans="1:21" ht="18.75" customHeight="1" x14ac:dyDescent="0.45">
      <c r="A70" s="67"/>
      <c r="B70" s="43"/>
      <c r="C70" s="455"/>
      <c r="D70" s="435"/>
      <c r="E70" s="435"/>
      <c r="F70" s="435"/>
      <c r="G70" s="435"/>
      <c r="H70" s="435"/>
      <c r="I70" s="430"/>
      <c r="J70" s="431"/>
      <c r="K70" s="435"/>
      <c r="L70" s="435"/>
      <c r="M70" s="435"/>
      <c r="N70" s="435"/>
      <c r="O70" s="435"/>
      <c r="P70" s="474"/>
      <c r="Q70" s="474"/>
      <c r="R70" s="110"/>
      <c r="S70" s="124"/>
      <c r="T70" s="124"/>
      <c r="U70" s="43"/>
    </row>
    <row r="71" spans="1:21" ht="18.75" customHeight="1" x14ac:dyDescent="0.45">
      <c r="A71" s="67"/>
      <c r="B71" s="43"/>
      <c r="C71" s="455"/>
      <c r="D71" s="435"/>
      <c r="E71" s="435"/>
      <c r="F71" s="435"/>
      <c r="G71" s="435"/>
      <c r="H71" s="435"/>
      <c r="I71" s="430"/>
      <c r="J71" s="431"/>
      <c r="K71" s="435"/>
      <c r="L71" s="435"/>
      <c r="M71" s="435"/>
      <c r="N71" s="435"/>
      <c r="O71" s="435"/>
      <c r="P71" s="474"/>
      <c r="Q71" s="474"/>
      <c r="R71" s="110"/>
      <c r="S71" s="124"/>
      <c r="T71" s="124"/>
      <c r="U71" s="43"/>
    </row>
    <row r="72" spans="1:21" ht="18.75" customHeight="1" x14ac:dyDescent="0.45">
      <c r="A72" s="67"/>
      <c r="B72" s="43"/>
      <c r="C72" s="455"/>
      <c r="D72" s="435"/>
      <c r="E72" s="435"/>
      <c r="F72" s="435"/>
      <c r="G72" s="435"/>
      <c r="H72" s="435"/>
      <c r="I72" s="430"/>
      <c r="J72" s="431"/>
      <c r="K72" s="435"/>
      <c r="L72" s="435"/>
      <c r="M72" s="435"/>
      <c r="N72" s="435"/>
      <c r="O72" s="435"/>
      <c r="P72" s="474"/>
      <c r="Q72" s="474"/>
      <c r="R72" s="110"/>
      <c r="S72" s="124"/>
      <c r="T72" s="124"/>
      <c r="U72" s="43"/>
    </row>
    <row r="73" spans="1:21" ht="18.75" customHeight="1" x14ac:dyDescent="0.45">
      <c r="A73" s="67"/>
      <c r="B73" s="43"/>
      <c r="C73" s="455"/>
      <c r="D73" s="435"/>
      <c r="E73" s="435"/>
      <c r="F73" s="435"/>
      <c r="G73" s="435"/>
      <c r="H73" s="435"/>
      <c r="I73" s="433"/>
      <c r="J73" s="434"/>
      <c r="K73" s="435"/>
      <c r="L73" s="435"/>
      <c r="M73" s="435"/>
      <c r="N73" s="435"/>
      <c r="O73" s="435"/>
      <c r="P73" s="474"/>
      <c r="Q73" s="474"/>
      <c r="R73" s="110"/>
      <c r="S73" s="124"/>
      <c r="T73" s="124"/>
      <c r="U73" s="43"/>
    </row>
    <row r="74" spans="1:21" ht="18.75" customHeight="1" x14ac:dyDescent="0.45">
      <c r="A74" s="67"/>
      <c r="B74" s="43"/>
      <c r="C74" s="455">
        <v>6</v>
      </c>
      <c r="D74" s="435"/>
      <c r="E74" s="435"/>
      <c r="F74" s="435"/>
      <c r="G74" s="435"/>
      <c r="H74" s="435"/>
      <c r="I74" s="427"/>
      <c r="J74" s="428"/>
      <c r="K74" s="435"/>
      <c r="L74" s="435"/>
      <c r="M74" s="435"/>
      <c r="N74" s="435"/>
      <c r="O74" s="435"/>
      <c r="P74" s="474"/>
      <c r="Q74" s="474"/>
      <c r="R74" s="110"/>
      <c r="S74" s="124"/>
      <c r="T74" s="124"/>
      <c r="U74" s="43"/>
    </row>
    <row r="75" spans="1:21" ht="18.75" customHeight="1" x14ac:dyDescent="0.45">
      <c r="A75" s="67"/>
      <c r="B75" s="43"/>
      <c r="C75" s="455"/>
      <c r="D75" s="435"/>
      <c r="E75" s="435"/>
      <c r="F75" s="435"/>
      <c r="G75" s="435"/>
      <c r="H75" s="435"/>
      <c r="I75" s="430"/>
      <c r="J75" s="431"/>
      <c r="K75" s="435"/>
      <c r="L75" s="435"/>
      <c r="M75" s="435"/>
      <c r="N75" s="435"/>
      <c r="O75" s="435"/>
      <c r="P75" s="474"/>
      <c r="Q75" s="474"/>
      <c r="R75" s="110"/>
      <c r="S75" s="124"/>
      <c r="T75" s="124"/>
      <c r="U75" s="43"/>
    </row>
    <row r="76" spans="1:21" ht="18.75" customHeight="1" x14ac:dyDescent="0.45">
      <c r="A76" s="67"/>
      <c r="B76" s="43"/>
      <c r="C76" s="455"/>
      <c r="D76" s="435"/>
      <c r="E76" s="435"/>
      <c r="F76" s="435"/>
      <c r="G76" s="435"/>
      <c r="H76" s="435"/>
      <c r="I76" s="430"/>
      <c r="J76" s="431"/>
      <c r="K76" s="435"/>
      <c r="L76" s="435"/>
      <c r="M76" s="435"/>
      <c r="N76" s="435"/>
      <c r="O76" s="435"/>
      <c r="P76" s="474"/>
      <c r="Q76" s="474"/>
      <c r="R76" s="110"/>
      <c r="S76" s="124"/>
      <c r="T76" s="124"/>
      <c r="U76" s="43"/>
    </row>
    <row r="77" spans="1:21" ht="18.75" customHeight="1" x14ac:dyDescent="0.45">
      <c r="A77" s="67"/>
      <c r="B77" s="43"/>
      <c r="C77" s="455"/>
      <c r="D77" s="435"/>
      <c r="E77" s="435"/>
      <c r="F77" s="435"/>
      <c r="G77" s="435"/>
      <c r="H77" s="435"/>
      <c r="I77" s="430"/>
      <c r="J77" s="431"/>
      <c r="K77" s="435"/>
      <c r="L77" s="435"/>
      <c r="M77" s="435"/>
      <c r="N77" s="435"/>
      <c r="O77" s="435"/>
      <c r="P77" s="474"/>
      <c r="Q77" s="474"/>
      <c r="R77" s="110"/>
      <c r="S77" s="124"/>
      <c r="T77" s="124"/>
      <c r="U77" s="43"/>
    </row>
    <row r="78" spans="1:21" ht="18.75" customHeight="1" x14ac:dyDescent="0.45">
      <c r="A78" s="67"/>
      <c r="B78" s="43"/>
      <c r="C78" s="455"/>
      <c r="D78" s="435"/>
      <c r="E78" s="435"/>
      <c r="F78" s="435"/>
      <c r="G78" s="435"/>
      <c r="H78" s="435"/>
      <c r="I78" s="433"/>
      <c r="J78" s="434"/>
      <c r="K78" s="435"/>
      <c r="L78" s="435"/>
      <c r="M78" s="435"/>
      <c r="N78" s="435"/>
      <c r="O78" s="435"/>
      <c r="P78" s="474"/>
      <c r="Q78" s="474"/>
      <c r="R78" s="110"/>
      <c r="S78" s="124"/>
      <c r="T78" s="124"/>
      <c r="U78" s="43"/>
    </row>
    <row r="79" spans="1:21" ht="18.75" customHeight="1" x14ac:dyDescent="0.45">
      <c r="A79" s="67"/>
      <c r="B79" s="43"/>
      <c r="C79" s="43"/>
      <c r="D79" s="67"/>
      <c r="E79" s="67"/>
      <c r="F79" s="67"/>
      <c r="G79" s="67"/>
      <c r="H79" s="67"/>
      <c r="I79" s="67"/>
      <c r="J79" s="67"/>
      <c r="K79" s="67"/>
      <c r="L79" s="67"/>
      <c r="M79" s="67"/>
      <c r="N79" s="67"/>
      <c r="O79" s="43"/>
      <c r="P79" s="43"/>
      <c r="Q79" s="110"/>
      <c r="R79" s="110"/>
      <c r="S79" s="124"/>
      <c r="T79" s="124"/>
      <c r="U79" s="43"/>
    </row>
    <row r="80" spans="1:21" ht="18.75" customHeight="1" x14ac:dyDescent="0.45">
      <c r="A80" s="67"/>
      <c r="B80" s="114" t="s">
        <v>650</v>
      </c>
      <c r="C80" s="476" t="s">
        <v>697</v>
      </c>
      <c r="D80" s="476"/>
      <c r="E80" s="476"/>
      <c r="F80" s="476"/>
      <c r="G80" s="476"/>
      <c r="H80" s="476"/>
      <c r="I80" s="455"/>
      <c r="J80" s="455"/>
      <c r="K80" s="455"/>
      <c r="L80" s="455"/>
      <c r="M80" s="67"/>
      <c r="N80" s="67"/>
      <c r="O80" s="43"/>
      <c r="P80" s="43"/>
      <c r="Q80" s="110"/>
      <c r="R80" s="110"/>
      <c r="S80" s="124"/>
      <c r="T80" s="124"/>
      <c r="U80" s="43"/>
    </row>
    <row r="81" spans="1:22" ht="18.75" customHeight="1" x14ac:dyDescent="0.45">
      <c r="A81" s="67"/>
      <c r="B81" s="43"/>
      <c r="C81" s="476"/>
      <c r="D81" s="476"/>
      <c r="E81" s="476"/>
      <c r="F81" s="476"/>
      <c r="G81" s="476"/>
      <c r="H81" s="476"/>
      <c r="I81" s="455"/>
      <c r="J81" s="455"/>
      <c r="K81" s="455"/>
      <c r="L81" s="455"/>
      <c r="M81" s="67"/>
      <c r="N81" s="67"/>
      <c r="O81" s="43"/>
      <c r="P81" s="43"/>
      <c r="Q81" s="110"/>
      <c r="R81" s="110"/>
      <c r="S81" s="124"/>
      <c r="T81" s="124"/>
      <c r="U81" s="43"/>
    </row>
    <row r="82" spans="1:22" ht="18.75" customHeight="1" x14ac:dyDescent="0.45">
      <c r="A82" s="67"/>
      <c r="B82" s="43"/>
      <c r="C82" s="43"/>
      <c r="D82" s="67"/>
      <c r="E82" s="67"/>
      <c r="F82" s="67"/>
      <c r="G82" s="67"/>
      <c r="H82" s="67"/>
      <c r="I82" s="67"/>
      <c r="J82" s="67"/>
      <c r="K82" s="67"/>
      <c r="L82" s="67"/>
      <c r="M82" s="67"/>
      <c r="N82" s="67"/>
      <c r="O82" s="43"/>
      <c r="P82" s="43"/>
      <c r="Q82" s="110"/>
      <c r="R82" s="110"/>
      <c r="S82" s="124"/>
      <c r="T82" s="124"/>
      <c r="U82" s="43"/>
    </row>
    <row r="83" spans="1:22" ht="18.75" customHeight="1" x14ac:dyDescent="0.45">
      <c r="A83" s="67"/>
      <c r="B83" s="43"/>
      <c r="C83" s="43"/>
      <c r="D83" s="67"/>
      <c r="E83" s="67"/>
      <c r="F83" s="67"/>
      <c r="G83" s="67"/>
      <c r="H83" s="67"/>
      <c r="I83" s="67"/>
      <c r="J83" s="67"/>
      <c r="K83" s="67"/>
      <c r="L83" s="67"/>
      <c r="M83" s="67"/>
      <c r="N83" s="67"/>
      <c r="O83" s="43"/>
      <c r="P83" s="43"/>
      <c r="Q83" s="110"/>
      <c r="R83" s="110"/>
      <c r="S83" s="124"/>
      <c r="T83" s="124"/>
      <c r="U83" s="43"/>
    </row>
    <row r="84" spans="1:22" ht="18.75" customHeight="1" x14ac:dyDescent="0.45">
      <c r="A84" s="67"/>
      <c r="B84" s="113" t="s">
        <v>699</v>
      </c>
      <c r="C84" s="43"/>
      <c r="D84" s="67"/>
      <c r="E84" s="67"/>
      <c r="F84" s="67"/>
      <c r="G84" s="67"/>
      <c r="H84" s="67"/>
      <c r="I84" s="67"/>
      <c r="J84" s="67"/>
      <c r="K84" s="67"/>
      <c r="L84" s="67"/>
      <c r="M84" s="67"/>
      <c r="N84" s="67"/>
      <c r="O84" s="43"/>
      <c r="P84" s="43"/>
      <c r="Q84" s="110"/>
      <c r="R84" s="110"/>
      <c r="S84" s="124"/>
      <c r="T84" s="124"/>
      <c r="U84" s="43"/>
    </row>
    <row r="85" spans="1:22" ht="18.75" customHeight="1" x14ac:dyDescent="0.45">
      <c r="A85" s="67"/>
      <c r="B85" s="113"/>
      <c r="C85" s="43"/>
      <c r="D85" s="67"/>
      <c r="E85" s="67"/>
      <c r="F85" s="67"/>
      <c r="G85" s="67"/>
      <c r="H85" s="67"/>
      <c r="I85" s="67"/>
      <c r="J85" s="67"/>
      <c r="K85" s="67"/>
      <c r="L85" s="67"/>
      <c r="M85" s="67"/>
      <c r="N85" s="67"/>
      <c r="O85" s="43"/>
      <c r="P85" s="43"/>
      <c r="Q85" s="110"/>
      <c r="R85" s="110"/>
      <c r="S85" s="124"/>
      <c r="T85" s="124"/>
      <c r="U85" s="43"/>
    </row>
    <row r="86" spans="1:22" ht="18.75" customHeight="1" x14ac:dyDescent="0.45">
      <c r="A86" s="67"/>
      <c r="B86" s="114" t="s">
        <v>700</v>
      </c>
      <c r="C86" s="65" t="str">
        <f>IF('Home page'!$X$12="CP0","Please list the key companies involved in the delivery of the Feasibility Study and Preliminary Engineering.","Please list the key companies involved in the delivery of the Preliminary Engineering.")</f>
        <v>Please list the key companies involved in the delivery of the Feasibility Study and Preliminary Engineering.</v>
      </c>
      <c r="D86" s="67"/>
      <c r="E86" s="67"/>
      <c r="F86" s="67"/>
      <c r="G86" s="67"/>
      <c r="H86" s="67"/>
      <c r="I86" s="67"/>
      <c r="J86" s="67"/>
      <c r="K86" s="67"/>
      <c r="L86" s="67"/>
      <c r="M86" s="67"/>
      <c r="N86" s="67"/>
      <c r="O86" s="43"/>
      <c r="P86" s="43"/>
      <c r="Q86" s="110"/>
      <c r="R86" s="110"/>
      <c r="S86" s="124"/>
      <c r="T86" s="124"/>
      <c r="U86" s="43"/>
    </row>
    <row r="87" spans="1:22" ht="18.75" customHeight="1" x14ac:dyDescent="0.45">
      <c r="A87" s="67"/>
      <c r="B87" s="113"/>
      <c r="C87" s="65" t="s">
        <v>715</v>
      </c>
      <c r="D87" s="67"/>
      <c r="E87" s="67"/>
      <c r="F87" s="67"/>
      <c r="G87" s="67"/>
      <c r="H87" s="67"/>
      <c r="I87" s="67"/>
      <c r="J87" s="67"/>
      <c r="K87" s="67"/>
      <c r="L87" s="67"/>
      <c r="M87" s="67"/>
      <c r="N87" s="67"/>
      <c r="O87" s="43"/>
      <c r="P87" s="43"/>
      <c r="Q87" s="110"/>
      <c r="R87" s="110"/>
      <c r="S87" s="124"/>
      <c r="T87" s="124"/>
      <c r="U87" s="43"/>
    </row>
    <row r="88" spans="1:22" ht="18.75" customHeight="1" x14ac:dyDescent="0.45">
      <c r="A88" s="67"/>
      <c r="B88" s="113"/>
      <c r="C88" s="445" t="s">
        <v>947</v>
      </c>
      <c r="D88" s="442"/>
      <c r="E88" s="445" t="s">
        <v>948</v>
      </c>
      <c r="F88" s="442"/>
      <c r="G88" s="439" t="s">
        <v>49</v>
      </c>
      <c r="H88" s="448"/>
      <c r="I88" s="448"/>
      <c r="J88" s="449"/>
      <c r="K88" s="445" t="s">
        <v>51</v>
      </c>
      <c r="L88" s="441"/>
      <c r="M88" s="441"/>
      <c r="N88" s="441"/>
      <c r="O88" s="441"/>
      <c r="P88" s="441"/>
      <c r="Q88" s="442"/>
      <c r="R88" s="110"/>
      <c r="S88" s="124"/>
      <c r="T88" s="124"/>
      <c r="U88" s="43"/>
    </row>
    <row r="89" spans="1:22" ht="18.75" customHeight="1" x14ac:dyDescent="0.45">
      <c r="A89" s="67"/>
      <c r="B89" s="113"/>
      <c r="C89" s="452"/>
      <c r="D89" s="454"/>
      <c r="E89" s="446"/>
      <c r="F89" s="444"/>
      <c r="G89" s="440"/>
      <c r="H89" s="450"/>
      <c r="I89" s="450"/>
      <c r="J89" s="451"/>
      <c r="K89" s="452"/>
      <c r="L89" s="453"/>
      <c r="M89" s="453"/>
      <c r="N89" s="453"/>
      <c r="O89" s="453"/>
      <c r="P89" s="453"/>
      <c r="Q89" s="454"/>
      <c r="R89" s="110"/>
      <c r="S89" s="124"/>
      <c r="T89" s="124"/>
      <c r="U89" s="43"/>
    </row>
    <row r="90" spans="1:22" ht="18.75" customHeight="1" x14ac:dyDescent="0.45">
      <c r="A90" s="67"/>
      <c r="B90" s="113"/>
      <c r="C90" s="408" t="s">
        <v>951</v>
      </c>
      <c r="D90" s="410"/>
      <c r="E90" s="447"/>
      <c r="F90" s="447"/>
      <c r="G90" s="435"/>
      <c r="H90" s="435"/>
      <c r="I90" s="435"/>
      <c r="J90" s="435"/>
      <c r="K90" s="435"/>
      <c r="L90" s="435"/>
      <c r="M90" s="435"/>
      <c r="N90" s="435"/>
      <c r="O90" s="435"/>
      <c r="P90" s="435"/>
      <c r="Q90" s="435"/>
      <c r="R90" s="110"/>
      <c r="S90" s="124"/>
      <c r="T90" s="124"/>
      <c r="U90" s="43"/>
      <c r="V90" s="29" t="str">
        <f>C90</f>
        <v>[Enter company name]</v>
      </c>
    </row>
    <row r="91" spans="1:22" ht="18.75" customHeight="1" x14ac:dyDescent="0.45">
      <c r="A91" s="67"/>
      <c r="B91" s="113"/>
      <c r="C91" s="414"/>
      <c r="D91" s="416"/>
      <c r="E91" s="447"/>
      <c r="F91" s="447"/>
      <c r="G91" s="435"/>
      <c r="H91" s="435"/>
      <c r="I91" s="435"/>
      <c r="J91" s="435"/>
      <c r="K91" s="435"/>
      <c r="L91" s="435"/>
      <c r="M91" s="435"/>
      <c r="N91" s="435"/>
      <c r="O91" s="435"/>
      <c r="P91" s="435"/>
      <c r="Q91" s="435"/>
      <c r="R91" s="110"/>
      <c r="S91" s="124"/>
      <c r="T91" s="124"/>
      <c r="U91" s="43"/>
      <c r="V91" s="29" t="str">
        <f>C92</f>
        <v>[Enter company name]</v>
      </c>
    </row>
    <row r="92" spans="1:22" ht="18.75" customHeight="1" x14ac:dyDescent="0.45">
      <c r="A92" s="67"/>
      <c r="B92" s="113"/>
      <c r="C92" s="408" t="s">
        <v>951</v>
      </c>
      <c r="D92" s="410"/>
      <c r="E92" s="447"/>
      <c r="F92" s="447"/>
      <c r="G92" s="435"/>
      <c r="H92" s="435"/>
      <c r="I92" s="435"/>
      <c r="J92" s="435"/>
      <c r="K92" s="435"/>
      <c r="L92" s="435"/>
      <c r="M92" s="435"/>
      <c r="N92" s="435"/>
      <c r="O92" s="435"/>
      <c r="P92" s="435"/>
      <c r="Q92" s="435"/>
      <c r="R92" s="110"/>
      <c r="S92" s="124"/>
      <c r="T92" s="124"/>
      <c r="U92" s="43"/>
      <c r="V92" s="29" t="str">
        <f>C94</f>
        <v>[Enter company name]</v>
      </c>
    </row>
    <row r="93" spans="1:22" ht="18.75" customHeight="1" x14ac:dyDescent="0.45">
      <c r="A93" s="67"/>
      <c r="B93" s="113"/>
      <c r="C93" s="414"/>
      <c r="D93" s="416"/>
      <c r="E93" s="447"/>
      <c r="F93" s="447"/>
      <c r="G93" s="435"/>
      <c r="H93" s="435"/>
      <c r="I93" s="435"/>
      <c r="J93" s="435"/>
      <c r="K93" s="435"/>
      <c r="L93" s="435"/>
      <c r="M93" s="435"/>
      <c r="N93" s="435"/>
      <c r="O93" s="435"/>
      <c r="P93" s="435"/>
      <c r="Q93" s="435"/>
      <c r="R93" s="110"/>
      <c r="S93" s="124"/>
      <c r="T93" s="124"/>
      <c r="U93" s="43"/>
      <c r="V93" s="29" t="str">
        <f>C96</f>
        <v>[Enter company name]</v>
      </c>
    </row>
    <row r="94" spans="1:22" ht="18.75" customHeight="1" x14ac:dyDescent="0.45">
      <c r="A94" s="67"/>
      <c r="B94" s="113"/>
      <c r="C94" s="408" t="s">
        <v>951</v>
      </c>
      <c r="D94" s="410"/>
      <c r="E94" s="447"/>
      <c r="F94" s="447"/>
      <c r="G94" s="435"/>
      <c r="H94" s="435"/>
      <c r="I94" s="435"/>
      <c r="J94" s="435"/>
      <c r="K94" s="435"/>
      <c r="L94" s="435"/>
      <c r="M94" s="435"/>
      <c r="N94" s="435"/>
      <c r="O94" s="435"/>
      <c r="P94" s="435"/>
      <c r="Q94" s="435"/>
      <c r="R94" s="110"/>
      <c r="S94" s="124"/>
      <c r="T94" s="124"/>
      <c r="U94" s="43"/>
      <c r="V94" s="29" t="str">
        <f>C98</f>
        <v>[Enter company name]</v>
      </c>
    </row>
    <row r="95" spans="1:22" ht="18.75" customHeight="1" x14ac:dyDescent="0.45">
      <c r="A95" s="67"/>
      <c r="B95" s="113"/>
      <c r="C95" s="414"/>
      <c r="D95" s="416"/>
      <c r="E95" s="447"/>
      <c r="F95" s="447"/>
      <c r="G95" s="435"/>
      <c r="H95" s="435"/>
      <c r="I95" s="435"/>
      <c r="J95" s="435"/>
      <c r="K95" s="435"/>
      <c r="L95" s="435"/>
      <c r="M95" s="435"/>
      <c r="N95" s="435"/>
      <c r="O95" s="435"/>
      <c r="P95" s="435"/>
      <c r="Q95" s="435"/>
      <c r="R95" s="110"/>
      <c r="S95" s="124"/>
      <c r="T95" s="124"/>
      <c r="U95" s="43"/>
    </row>
    <row r="96" spans="1:22" ht="18.75" customHeight="1" x14ac:dyDescent="0.45">
      <c r="A96" s="67"/>
      <c r="B96" s="113"/>
      <c r="C96" s="408" t="s">
        <v>951</v>
      </c>
      <c r="D96" s="410"/>
      <c r="E96" s="447"/>
      <c r="F96" s="447"/>
      <c r="G96" s="435"/>
      <c r="H96" s="435"/>
      <c r="I96" s="435"/>
      <c r="J96" s="435"/>
      <c r="K96" s="435"/>
      <c r="L96" s="435"/>
      <c r="M96" s="435"/>
      <c r="N96" s="435"/>
      <c r="O96" s="435"/>
      <c r="P96" s="435"/>
      <c r="Q96" s="435"/>
      <c r="R96" s="110"/>
      <c r="S96" s="124"/>
      <c r="T96" s="124"/>
      <c r="U96" s="43"/>
    </row>
    <row r="97" spans="1:21" ht="18.75" customHeight="1" x14ac:dyDescent="0.45">
      <c r="A97" s="67"/>
      <c r="B97" s="113"/>
      <c r="C97" s="414"/>
      <c r="D97" s="416"/>
      <c r="E97" s="447"/>
      <c r="F97" s="447"/>
      <c r="G97" s="435"/>
      <c r="H97" s="435"/>
      <c r="I97" s="435"/>
      <c r="J97" s="435"/>
      <c r="K97" s="435"/>
      <c r="L97" s="435"/>
      <c r="M97" s="435"/>
      <c r="N97" s="435"/>
      <c r="O97" s="435"/>
      <c r="P97" s="435"/>
      <c r="Q97" s="435"/>
      <c r="R97" s="110"/>
      <c r="S97" s="124"/>
      <c r="T97" s="124"/>
      <c r="U97" s="43"/>
    </row>
    <row r="98" spans="1:21" ht="18.75" customHeight="1" x14ac:dyDescent="0.45">
      <c r="A98" s="67"/>
      <c r="B98" s="113"/>
      <c r="C98" s="408" t="s">
        <v>951</v>
      </c>
      <c r="D98" s="410"/>
      <c r="E98" s="447"/>
      <c r="F98" s="447"/>
      <c r="G98" s="435"/>
      <c r="H98" s="435"/>
      <c r="I98" s="435"/>
      <c r="J98" s="435"/>
      <c r="K98" s="435"/>
      <c r="L98" s="435"/>
      <c r="M98" s="435"/>
      <c r="N98" s="435"/>
      <c r="O98" s="435"/>
      <c r="P98" s="435"/>
      <c r="Q98" s="435"/>
      <c r="R98" s="110"/>
      <c r="S98" s="124"/>
      <c r="T98" s="124"/>
      <c r="U98" s="43"/>
    </row>
    <row r="99" spans="1:21" ht="18.75" customHeight="1" x14ac:dyDescent="0.45">
      <c r="A99" s="67"/>
      <c r="B99" s="113"/>
      <c r="C99" s="414"/>
      <c r="D99" s="416"/>
      <c r="E99" s="447"/>
      <c r="F99" s="447"/>
      <c r="G99" s="435"/>
      <c r="H99" s="435"/>
      <c r="I99" s="435"/>
      <c r="J99" s="435"/>
      <c r="K99" s="435"/>
      <c r="L99" s="435"/>
      <c r="M99" s="435"/>
      <c r="N99" s="435"/>
      <c r="O99" s="435"/>
      <c r="P99" s="435"/>
      <c r="Q99" s="435"/>
      <c r="R99" s="110"/>
      <c r="S99" s="124"/>
      <c r="T99" s="124"/>
      <c r="U99" s="43"/>
    </row>
    <row r="100" spans="1:21" ht="18.75" customHeight="1" x14ac:dyDescent="0.45">
      <c r="A100" s="67"/>
      <c r="B100" s="113"/>
      <c r="C100" s="43"/>
      <c r="D100" s="67"/>
      <c r="E100" s="67"/>
      <c r="F100" s="67"/>
      <c r="G100" s="67"/>
      <c r="H100" s="67"/>
      <c r="I100" s="67"/>
      <c r="J100" s="67"/>
      <c r="K100" s="67"/>
      <c r="L100" s="67"/>
      <c r="M100" s="67"/>
      <c r="N100" s="67"/>
      <c r="O100" s="67"/>
      <c r="P100" s="67"/>
      <c r="Q100" s="110"/>
      <c r="R100" s="110"/>
      <c r="S100" s="124"/>
      <c r="T100" s="124"/>
      <c r="U100" s="43"/>
    </row>
    <row r="101" spans="1:21" ht="18.75" customHeight="1" x14ac:dyDescent="0.45">
      <c r="A101" s="67"/>
      <c r="B101" s="114" t="s">
        <v>949</v>
      </c>
      <c r="C101" s="65" t="str">
        <f>IF('Home page'!$X$12="CP0","Please list the key individuals involved in the delivery of the Feasibility Study and Preliminary Engineering.","Please list the key individuals involved in the delivery of the Preliminary Engineering.")</f>
        <v>Please list the key individuals involved in the delivery of the Feasibility Study and Preliminary Engineering.</v>
      </c>
      <c r="D101" s="67"/>
      <c r="E101" s="67"/>
      <c r="F101" s="67"/>
      <c r="G101" s="67"/>
      <c r="H101" s="67"/>
      <c r="I101" s="67"/>
      <c r="J101" s="67"/>
      <c r="K101" s="67"/>
      <c r="L101" s="67"/>
      <c r="M101" s="67"/>
      <c r="N101" s="67"/>
      <c r="O101" s="43"/>
      <c r="P101" s="43"/>
      <c r="Q101" s="110"/>
      <c r="R101" s="110"/>
      <c r="S101" s="124"/>
      <c r="T101" s="124"/>
      <c r="U101" s="43"/>
    </row>
    <row r="102" spans="1:21" ht="18.75" customHeight="1" x14ac:dyDescent="0.45">
      <c r="A102" s="67"/>
      <c r="B102" s="114"/>
      <c r="C102" s="65" t="s">
        <v>715</v>
      </c>
      <c r="D102" s="67"/>
      <c r="E102" s="67"/>
      <c r="F102" s="67"/>
      <c r="G102" s="67"/>
      <c r="H102" s="67"/>
      <c r="I102" s="67"/>
      <c r="J102" s="67"/>
      <c r="K102" s="67"/>
      <c r="L102" s="67"/>
      <c r="M102" s="67"/>
      <c r="N102" s="67"/>
      <c r="O102" s="43"/>
      <c r="P102" s="43"/>
      <c r="Q102" s="110"/>
      <c r="R102" s="110"/>
      <c r="S102" s="124"/>
      <c r="T102" s="124"/>
      <c r="U102" s="43"/>
    </row>
    <row r="103" spans="1:21" ht="18.75" customHeight="1" x14ac:dyDescent="0.45">
      <c r="A103" s="67"/>
      <c r="B103" s="43"/>
      <c r="C103" s="445" t="s">
        <v>50</v>
      </c>
      <c r="D103" s="442"/>
      <c r="E103" s="439" t="s">
        <v>49</v>
      </c>
      <c r="F103" s="445" t="s">
        <v>51</v>
      </c>
      <c r="G103" s="441"/>
      <c r="H103" s="441"/>
      <c r="I103" s="441"/>
      <c r="J103" s="442"/>
      <c r="K103" s="441" t="s">
        <v>950</v>
      </c>
      <c r="L103" s="442"/>
      <c r="M103" s="445" t="s">
        <v>701</v>
      </c>
      <c r="N103" s="441"/>
      <c r="O103" s="441"/>
      <c r="P103" s="441" t="s">
        <v>702</v>
      </c>
      <c r="Q103" s="442"/>
      <c r="R103" s="110"/>
      <c r="S103" s="124"/>
      <c r="T103" s="124"/>
      <c r="U103" s="43"/>
    </row>
    <row r="104" spans="1:21" ht="18.75" customHeight="1" x14ac:dyDescent="0.45">
      <c r="A104" s="67"/>
      <c r="B104" s="113"/>
      <c r="C104" s="452"/>
      <c r="D104" s="454"/>
      <c r="E104" s="440"/>
      <c r="F104" s="446"/>
      <c r="G104" s="443"/>
      <c r="H104" s="443"/>
      <c r="I104" s="443"/>
      <c r="J104" s="444"/>
      <c r="K104" s="443"/>
      <c r="L104" s="444"/>
      <c r="M104" s="446"/>
      <c r="N104" s="443"/>
      <c r="O104" s="443"/>
      <c r="P104" s="443"/>
      <c r="Q104" s="444"/>
      <c r="R104" s="110"/>
      <c r="S104" s="124"/>
      <c r="T104" s="124"/>
      <c r="U104" s="43"/>
    </row>
    <row r="105" spans="1:21" ht="18.75" customHeight="1" x14ac:dyDescent="0.45">
      <c r="A105" s="67"/>
      <c r="B105" s="114"/>
      <c r="C105" s="408" t="s">
        <v>955</v>
      </c>
      <c r="D105" s="410"/>
      <c r="E105" s="436"/>
      <c r="F105" s="435"/>
      <c r="G105" s="435"/>
      <c r="H105" s="435"/>
      <c r="I105" s="435"/>
      <c r="J105" s="435"/>
      <c r="K105" s="427"/>
      <c r="L105" s="428"/>
      <c r="M105" s="435"/>
      <c r="N105" s="435"/>
      <c r="O105" s="435"/>
      <c r="P105" s="435"/>
      <c r="Q105" s="435"/>
      <c r="R105" s="110"/>
      <c r="S105" s="124"/>
      <c r="T105" s="124"/>
      <c r="U105" s="43"/>
    </row>
    <row r="106" spans="1:21" ht="18.75" customHeight="1" x14ac:dyDescent="0.45">
      <c r="A106" s="67"/>
      <c r="B106" s="114"/>
      <c r="C106" s="411"/>
      <c r="D106" s="413"/>
      <c r="E106" s="437"/>
      <c r="F106" s="435"/>
      <c r="G106" s="435"/>
      <c r="H106" s="435"/>
      <c r="I106" s="435"/>
      <c r="J106" s="435"/>
      <c r="K106" s="430"/>
      <c r="L106" s="431"/>
      <c r="M106" s="435"/>
      <c r="N106" s="435"/>
      <c r="O106" s="435"/>
      <c r="P106" s="435"/>
      <c r="Q106" s="435"/>
      <c r="R106" s="110"/>
      <c r="S106" s="124"/>
      <c r="T106" s="124"/>
      <c r="U106" s="43"/>
    </row>
    <row r="107" spans="1:21" ht="18.75" customHeight="1" x14ac:dyDescent="0.45">
      <c r="A107" s="67"/>
      <c r="B107" s="43"/>
      <c r="C107" s="414"/>
      <c r="D107" s="416"/>
      <c r="E107" s="438"/>
      <c r="F107" s="435"/>
      <c r="G107" s="435"/>
      <c r="H107" s="435"/>
      <c r="I107" s="435"/>
      <c r="J107" s="435"/>
      <c r="K107" s="433"/>
      <c r="L107" s="434"/>
      <c r="M107" s="435"/>
      <c r="N107" s="435"/>
      <c r="O107" s="435"/>
      <c r="P107" s="435"/>
      <c r="Q107" s="435"/>
      <c r="R107" s="110"/>
      <c r="S107" s="124"/>
      <c r="T107" s="124"/>
      <c r="U107" s="43"/>
    </row>
    <row r="108" spans="1:21" ht="18.75" customHeight="1" x14ac:dyDescent="0.45">
      <c r="A108" s="67"/>
      <c r="B108" s="43"/>
      <c r="C108" s="408" t="s">
        <v>955</v>
      </c>
      <c r="D108" s="410"/>
      <c r="E108" s="436"/>
      <c r="F108" s="435"/>
      <c r="G108" s="435"/>
      <c r="H108" s="435"/>
      <c r="I108" s="435"/>
      <c r="J108" s="435"/>
      <c r="K108" s="427"/>
      <c r="L108" s="428"/>
      <c r="M108" s="435"/>
      <c r="N108" s="435"/>
      <c r="O108" s="435"/>
      <c r="P108" s="435"/>
      <c r="Q108" s="435"/>
      <c r="R108" s="110"/>
      <c r="S108" s="124"/>
      <c r="T108" s="124"/>
      <c r="U108" s="43"/>
    </row>
    <row r="109" spans="1:21" ht="18.75" customHeight="1" x14ac:dyDescent="0.45">
      <c r="A109" s="67"/>
      <c r="B109" s="43"/>
      <c r="C109" s="411"/>
      <c r="D109" s="413"/>
      <c r="E109" s="437"/>
      <c r="F109" s="435"/>
      <c r="G109" s="435"/>
      <c r="H109" s="435"/>
      <c r="I109" s="435"/>
      <c r="J109" s="435"/>
      <c r="K109" s="430"/>
      <c r="L109" s="431"/>
      <c r="M109" s="435"/>
      <c r="N109" s="435"/>
      <c r="O109" s="435"/>
      <c r="P109" s="435"/>
      <c r="Q109" s="435"/>
      <c r="R109" s="110"/>
      <c r="S109" s="124"/>
      <c r="T109" s="124"/>
      <c r="U109" s="43"/>
    </row>
    <row r="110" spans="1:21" ht="18.75" customHeight="1" x14ac:dyDescent="0.45">
      <c r="A110" s="67"/>
      <c r="B110" s="43"/>
      <c r="C110" s="414"/>
      <c r="D110" s="416"/>
      <c r="E110" s="438"/>
      <c r="F110" s="435"/>
      <c r="G110" s="435"/>
      <c r="H110" s="435"/>
      <c r="I110" s="435"/>
      <c r="J110" s="435"/>
      <c r="K110" s="433"/>
      <c r="L110" s="434"/>
      <c r="M110" s="435"/>
      <c r="N110" s="435"/>
      <c r="O110" s="435"/>
      <c r="P110" s="435"/>
      <c r="Q110" s="435"/>
      <c r="R110" s="110"/>
      <c r="S110" s="124"/>
      <c r="T110" s="124"/>
      <c r="U110" s="43"/>
    </row>
    <row r="111" spans="1:21" ht="18.75" customHeight="1" x14ac:dyDescent="0.45">
      <c r="A111" s="67"/>
      <c r="B111" s="43"/>
      <c r="C111" s="408" t="s">
        <v>955</v>
      </c>
      <c r="D111" s="410"/>
      <c r="E111" s="436"/>
      <c r="F111" s="435"/>
      <c r="G111" s="435"/>
      <c r="H111" s="435"/>
      <c r="I111" s="435"/>
      <c r="J111" s="435"/>
      <c r="K111" s="427"/>
      <c r="L111" s="428"/>
      <c r="M111" s="435"/>
      <c r="N111" s="435"/>
      <c r="O111" s="435"/>
      <c r="P111" s="435"/>
      <c r="Q111" s="435"/>
      <c r="R111" s="110"/>
      <c r="S111" s="124"/>
      <c r="T111" s="124"/>
      <c r="U111" s="43"/>
    </row>
    <row r="112" spans="1:21" ht="18.75" customHeight="1" x14ac:dyDescent="0.45">
      <c r="A112" s="67"/>
      <c r="B112" s="43"/>
      <c r="C112" s="411"/>
      <c r="D112" s="413"/>
      <c r="E112" s="437"/>
      <c r="F112" s="435"/>
      <c r="G112" s="435"/>
      <c r="H112" s="435"/>
      <c r="I112" s="435"/>
      <c r="J112" s="435"/>
      <c r="K112" s="430"/>
      <c r="L112" s="431"/>
      <c r="M112" s="435"/>
      <c r="N112" s="435"/>
      <c r="O112" s="435"/>
      <c r="P112" s="435"/>
      <c r="Q112" s="435"/>
      <c r="R112" s="110"/>
      <c r="S112" s="124"/>
      <c r="T112" s="124"/>
      <c r="U112" s="43"/>
    </row>
    <row r="113" spans="1:21" ht="18.75" customHeight="1" x14ac:dyDescent="0.45">
      <c r="A113" s="67"/>
      <c r="B113" s="43"/>
      <c r="C113" s="414"/>
      <c r="D113" s="416"/>
      <c r="E113" s="438"/>
      <c r="F113" s="435"/>
      <c r="G113" s="435"/>
      <c r="H113" s="435"/>
      <c r="I113" s="435"/>
      <c r="J113" s="435"/>
      <c r="K113" s="433"/>
      <c r="L113" s="434"/>
      <c r="M113" s="435"/>
      <c r="N113" s="435"/>
      <c r="O113" s="435"/>
      <c r="P113" s="435"/>
      <c r="Q113" s="435"/>
      <c r="R113" s="110"/>
      <c r="S113" s="124"/>
      <c r="T113" s="124"/>
      <c r="U113" s="43"/>
    </row>
    <row r="114" spans="1:21" ht="18.75" customHeight="1" x14ac:dyDescent="0.45">
      <c r="A114" s="67"/>
      <c r="B114" s="43"/>
      <c r="C114" s="408" t="s">
        <v>955</v>
      </c>
      <c r="D114" s="410"/>
      <c r="E114" s="436"/>
      <c r="F114" s="435"/>
      <c r="G114" s="435"/>
      <c r="H114" s="435"/>
      <c r="I114" s="435"/>
      <c r="J114" s="435"/>
      <c r="K114" s="427"/>
      <c r="L114" s="428"/>
      <c r="M114" s="435"/>
      <c r="N114" s="435"/>
      <c r="O114" s="435"/>
      <c r="P114" s="435"/>
      <c r="Q114" s="435"/>
      <c r="R114" s="110"/>
      <c r="S114" s="124"/>
      <c r="T114" s="124"/>
      <c r="U114" s="43"/>
    </row>
    <row r="115" spans="1:21" ht="18.75" customHeight="1" x14ac:dyDescent="0.45">
      <c r="A115" s="67"/>
      <c r="B115" s="43"/>
      <c r="C115" s="411"/>
      <c r="D115" s="413"/>
      <c r="E115" s="437"/>
      <c r="F115" s="435"/>
      <c r="G115" s="435"/>
      <c r="H115" s="435"/>
      <c r="I115" s="435"/>
      <c r="J115" s="435"/>
      <c r="K115" s="430"/>
      <c r="L115" s="431"/>
      <c r="M115" s="435"/>
      <c r="N115" s="435"/>
      <c r="O115" s="435"/>
      <c r="P115" s="435"/>
      <c r="Q115" s="435"/>
      <c r="R115" s="110"/>
      <c r="S115" s="124"/>
      <c r="T115" s="124"/>
      <c r="U115" s="43"/>
    </row>
    <row r="116" spans="1:21" ht="18.75" customHeight="1" x14ac:dyDescent="0.45">
      <c r="A116" s="67"/>
      <c r="B116" s="43"/>
      <c r="C116" s="414"/>
      <c r="D116" s="416"/>
      <c r="E116" s="438"/>
      <c r="F116" s="435"/>
      <c r="G116" s="435"/>
      <c r="H116" s="435"/>
      <c r="I116" s="435"/>
      <c r="J116" s="435"/>
      <c r="K116" s="433"/>
      <c r="L116" s="434"/>
      <c r="M116" s="435"/>
      <c r="N116" s="435"/>
      <c r="O116" s="435"/>
      <c r="P116" s="435"/>
      <c r="Q116" s="435"/>
      <c r="R116" s="110"/>
      <c r="S116" s="124"/>
      <c r="T116" s="124"/>
      <c r="U116" s="43"/>
    </row>
    <row r="117" spans="1:21" ht="18.75" customHeight="1" x14ac:dyDescent="0.45">
      <c r="A117" s="67"/>
      <c r="B117" s="43"/>
      <c r="C117" s="408" t="s">
        <v>955</v>
      </c>
      <c r="D117" s="410"/>
      <c r="E117" s="436"/>
      <c r="F117" s="435"/>
      <c r="G117" s="435"/>
      <c r="H117" s="435"/>
      <c r="I117" s="435"/>
      <c r="J117" s="435"/>
      <c r="K117" s="427"/>
      <c r="L117" s="428"/>
      <c r="M117" s="435"/>
      <c r="N117" s="435"/>
      <c r="O117" s="435"/>
      <c r="P117" s="435"/>
      <c r="Q117" s="435"/>
      <c r="R117" s="110"/>
      <c r="S117" s="124"/>
      <c r="T117" s="124"/>
      <c r="U117" s="43"/>
    </row>
    <row r="118" spans="1:21" ht="18.75" customHeight="1" x14ac:dyDescent="0.45">
      <c r="A118" s="67"/>
      <c r="B118" s="43"/>
      <c r="C118" s="411"/>
      <c r="D118" s="413"/>
      <c r="E118" s="437"/>
      <c r="F118" s="435"/>
      <c r="G118" s="435"/>
      <c r="H118" s="435"/>
      <c r="I118" s="435"/>
      <c r="J118" s="435"/>
      <c r="K118" s="430"/>
      <c r="L118" s="431"/>
      <c r="M118" s="435"/>
      <c r="N118" s="435"/>
      <c r="O118" s="435"/>
      <c r="P118" s="435"/>
      <c r="Q118" s="435"/>
      <c r="R118" s="110"/>
      <c r="S118" s="124"/>
      <c r="T118" s="124"/>
      <c r="U118" s="43"/>
    </row>
    <row r="119" spans="1:21" ht="18.75" customHeight="1" x14ac:dyDescent="0.45">
      <c r="A119" s="67"/>
      <c r="B119" s="43"/>
      <c r="C119" s="414"/>
      <c r="D119" s="416"/>
      <c r="E119" s="438"/>
      <c r="F119" s="435"/>
      <c r="G119" s="435"/>
      <c r="H119" s="435"/>
      <c r="I119" s="435"/>
      <c r="J119" s="435"/>
      <c r="K119" s="433"/>
      <c r="L119" s="434"/>
      <c r="M119" s="435"/>
      <c r="N119" s="435"/>
      <c r="O119" s="435"/>
      <c r="P119" s="435"/>
      <c r="Q119" s="435"/>
      <c r="R119" s="110"/>
      <c r="S119" s="124"/>
      <c r="T119" s="124"/>
      <c r="U119" s="43"/>
    </row>
    <row r="120" spans="1:21" ht="18.75" customHeight="1" x14ac:dyDescent="0.45">
      <c r="A120" s="67"/>
      <c r="B120" s="43"/>
      <c r="C120" s="408" t="s">
        <v>955</v>
      </c>
      <c r="D120" s="410"/>
      <c r="E120" s="436"/>
      <c r="F120" s="435"/>
      <c r="G120" s="435"/>
      <c r="H120" s="435"/>
      <c r="I120" s="435"/>
      <c r="J120" s="435"/>
      <c r="K120" s="427"/>
      <c r="L120" s="428"/>
      <c r="M120" s="435"/>
      <c r="N120" s="435"/>
      <c r="O120" s="435"/>
      <c r="P120" s="435"/>
      <c r="Q120" s="435"/>
      <c r="R120" s="110"/>
      <c r="S120" s="124"/>
      <c r="T120" s="124"/>
      <c r="U120" s="43"/>
    </row>
    <row r="121" spans="1:21" ht="18.75" customHeight="1" x14ac:dyDescent="0.45">
      <c r="A121" s="67"/>
      <c r="B121" s="43"/>
      <c r="C121" s="411"/>
      <c r="D121" s="413"/>
      <c r="E121" s="437"/>
      <c r="F121" s="435"/>
      <c r="G121" s="435"/>
      <c r="H121" s="435"/>
      <c r="I121" s="435"/>
      <c r="J121" s="435"/>
      <c r="K121" s="430"/>
      <c r="L121" s="431"/>
      <c r="M121" s="435"/>
      <c r="N121" s="435"/>
      <c r="O121" s="435"/>
      <c r="P121" s="435"/>
      <c r="Q121" s="435"/>
      <c r="R121" s="110"/>
      <c r="S121" s="124"/>
      <c r="T121" s="124"/>
      <c r="U121" s="43"/>
    </row>
    <row r="122" spans="1:21" ht="18.75" customHeight="1" x14ac:dyDescent="0.45">
      <c r="A122" s="67"/>
      <c r="B122" s="43"/>
      <c r="C122" s="414"/>
      <c r="D122" s="416"/>
      <c r="E122" s="438"/>
      <c r="F122" s="435"/>
      <c r="G122" s="435"/>
      <c r="H122" s="435"/>
      <c r="I122" s="435"/>
      <c r="J122" s="435"/>
      <c r="K122" s="433"/>
      <c r="L122" s="434"/>
      <c r="M122" s="435"/>
      <c r="N122" s="435"/>
      <c r="O122" s="435"/>
      <c r="P122" s="435"/>
      <c r="Q122" s="435"/>
      <c r="R122" s="110"/>
      <c r="S122" s="124"/>
      <c r="T122" s="124"/>
      <c r="U122" s="43"/>
    </row>
    <row r="123" spans="1:21" ht="18.75" customHeight="1" x14ac:dyDescent="0.45">
      <c r="A123" s="67"/>
      <c r="B123" s="43"/>
      <c r="C123" s="408" t="s">
        <v>955</v>
      </c>
      <c r="D123" s="410"/>
      <c r="E123" s="436"/>
      <c r="F123" s="435"/>
      <c r="G123" s="435"/>
      <c r="H123" s="435"/>
      <c r="I123" s="435"/>
      <c r="J123" s="435"/>
      <c r="K123" s="427"/>
      <c r="L123" s="428"/>
      <c r="M123" s="435"/>
      <c r="N123" s="435"/>
      <c r="O123" s="435"/>
      <c r="P123" s="435"/>
      <c r="Q123" s="435"/>
      <c r="R123" s="110"/>
      <c r="S123" s="124"/>
      <c r="T123" s="124"/>
      <c r="U123" s="43"/>
    </row>
    <row r="124" spans="1:21" ht="18.75" customHeight="1" x14ac:dyDescent="0.45">
      <c r="A124" s="67"/>
      <c r="B124" s="43"/>
      <c r="C124" s="411"/>
      <c r="D124" s="413"/>
      <c r="E124" s="437"/>
      <c r="F124" s="435"/>
      <c r="G124" s="435"/>
      <c r="H124" s="435"/>
      <c r="I124" s="435"/>
      <c r="J124" s="435"/>
      <c r="K124" s="430"/>
      <c r="L124" s="431"/>
      <c r="M124" s="435"/>
      <c r="N124" s="435"/>
      <c r="O124" s="435"/>
      <c r="P124" s="435"/>
      <c r="Q124" s="435"/>
      <c r="R124" s="110"/>
      <c r="S124" s="124"/>
      <c r="T124" s="124"/>
      <c r="U124" s="43"/>
    </row>
    <row r="125" spans="1:21" ht="18.75" customHeight="1" x14ac:dyDescent="0.45">
      <c r="A125" s="67"/>
      <c r="B125" s="43"/>
      <c r="C125" s="414"/>
      <c r="D125" s="416"/>
      <c r="E125" s="438"/>
      <c r="F125" s="435"/>
      <c r="G125" s="435"/>
      <c r="H125" s="435"/>
      <c r="I125" s="435"/>
      <c r="J125" s="435"/>
      <c r="K125" s="433"/>
      <c r="L125" s="434"/>
      <c r="M125" s="435"/>
      <c r="N125" s="435"/>
      <c r="O125" s="435"/>
      <c r="P125" s="435"/>
      <c r="Q125" s="435"/>
      <c r="R125" s="110"/>
      <c r="S125" s="124"/>
      <c r="T125" s="124"/>
      <c r="U125" s="43"/>
    </row>
    <row r="126" spans="1:21" ht="18.75" customHeight="1" x14ac:dyDescent="0.45">
      <c r="A126" s="67"/>
      <c r="B126" s="43"/>
      <c r="C126" s="408" t="s">
        <v>955</v>
      </c>
      <c r="D126" s="410"/>
      <c r="E126" s="436"/>
      <c r="F126" s="435"/>
      <c r="G126" s="435"/>
      <c r="H126" s="435"/>
      <c r="I126" s="435"/>
      <c r="J126" s="435"/>
      <c r="K126" s="427"/>
      <c r="L126" s="428"/>
      <c r="M126" s="435"/>
      <c r="N126" s="435"/>
      <c r="O126" s="435"/>
      <c r="P126" s="435"/>
      <c r="Q126" s="435"/>
      <c r="R126" s="110"/>
      <c r="S126" s="124"/>
      <c r="T126" s="124"/>
      <c r="U126" s="43"/>
    </row>
    <row r="127" spans="1:21" ht="18.75" customHeight="1" x14ac:dyDescent="0.45">
      <c r="A127" s="67"/>
      <c r="B127" s="43"/>
      <c r="C127" s="411"/>
      <c r="D127" s="413"/>
      <c r="E127" s="437"/>
      <c r="F127" s="435"/>
      <c r="G127" s="435"/>
      <c r="H127" s="435"/>
      <c r="I127" s="435"/>
      <c r="J127" s="435"/>
      <c r="K127" s="430"/>
      <c r="L127" s="431"/>
      <c r="M127" s="435"/>
      <c r="N127" s="435"/>
      <c r="O127" s="435"/>
      <c r="P127" s="435"/>
      <c r="Q127" s="435"/>
      <c r="R127" s="110"/>
      <c r="S127" s="124"/>
      <c r="T127" s="124"/>
      <c r="U127" s="43"/>
    </row>
    <row r="128" spans="1:21" ht="18.75" customHeight="1" x14ac:dyDescent="0.45">
      <c r="A128" s="67"/>
      <c r="B128" s="43"/>
      <c r="C128" s="414"/>
      <c r="D128" s="416"/>
      <c r="E128" s="438"/>
      <c r="F128" s="435"/>
      <c r="G128" s="435"/>
      <c r="H128" s="435"/>
      <c r="I128" s="435"/>
      <c r="J128" s="435"/>
      <c r="K128" s="433"/>
      <c r="L128" s="434"/>
      <c r="M128" s="435"/>
      <c r="N128" s="435"/>
      <c r="O128" s="435"/>
      <c r="P128" s="435"/>
      <c r="Q128" s="435"/>
      <c r="R128" s="110"/>
      <c r="S128" s="124"/>
      <c r="T128" s="124"/>
      <c r="U128" s="43"/>
    </row>
    <row r="129" spans="1:21" ht="18.75" customHeight="1" x14ac:dyDescent="0.45">
      <c r="A129" s="67"/>
      <c r="B129" s="43"/>
      <c r="C129" s="408" t="s">
        <v>955</v>
      </c>
      <c r="D129" s="410"/>
      <c r="E129" s="436"/>
      <c r="F129" s="435"/>
      <c r="G129" s="435"/>
      <c r="H129" s="435"/>
      <c r="I129" s="435"/>
      <c r="J129" s="435"/>
      <c r="K129" s="427"/>
      <c r="L129" s="428"/>
      <c r="M129" s="435"/>
      <c r="N129" s="435"/>
      <c r="O129" s="435"/>
      <c r="P129" s="435"/>
      <c r="Q129" s="435"/>
      <c r="R129" s="110"/>
      <c r="S129" s="124"/>
      <c r="T129" s="124"/>
      <c r="U129" s="43"/>
    </row>
    <row r="130" spans="1:21" ht="18.75" customHeight="1" x14ac:dyDescent="0.45">
      <c r="A130" s="67"/>
      <c r="B130" s="43"/>
      <c r="C130" s="411"/>
      <c r="D130" s="413"/>
      <c r="E130" s="437"/>
      <c r="F130" s="435"/>
      <c r="G130" s="435"/>
      <c r="H130" s="435"/>
      <c r="I130" s="435"/>
      <c r="J130" s="435"/>
      <c r="K130" s="430"/>
      <c r="L130" s="431"/>
      <c r="M130" s="435"/>
      <c r="N130" s="435"/>
      <c r="O130" s="435"/>
      <c r="P130" s="435"/>
      <c r="Q130" s="435"/>
      <c r="R130" s="110"/>
      <c r="S130" s="124"/>
      <c r="T130" s="124"/>
      <c r="U130" s="43"/>
    </row>
    <row r="131" spans="1:21" ht="18.75" customHeight="1" x14ac:dyDescent="0.45">
      <c r="A131" s="67"/>
      <c r="B131" s="43"/>
      <c r="C131" s="414"/>
      <c r="D131" s="416"/>
      <c r="E131" s="438"/>
      <c r="F131" s="435"/>
      <c r="G131" s="435"/>
      <c r="H131" s="435"/>
      <c r="I131" s="435"/>
      <c r="J131" s="435"/>
      <c r="K131" s="433"/>
      <c r="L131" s="434"/>
      <c r="M131" s="435"/>
      <c r="N131" s="435"/>
      <c r="O131" s="435"/>
      <c r="P131" s="435"/>
      <c r="Q131" s="435"/>
      <c r="R131" s="110"/>
      <c r="S131" s="124"/>
      <c r="T131" s="124"/>
      <c r="U131" s="43"/>
    </row>
    <row r="132" spans="1:21" ht="18.75" customHeight="1" x14ac:dyDescent="0.45">
      <c r="A132" s="67"/>
      <c r="B132" s="43"/>
      <c r="C132" s="408" t="s">
        <v>955</v>
      </c>
      <c r="D132" s="410"/>
      <c r="E132" s="436"/>
      <c r="F132" s="435"/>
      <c r="G132" s="435"/>
      <c r="H132" s="435"/>
      <c r="I132" s="435"/>
      <c r="J132" s="435"/>
      <c r="K132" s="427"/>
      <c r="L132" s="428"/>
      <c r="M132" s="435"/>
      <c r="N132" s="435"/>
      <c r="O132" s="435"/>
      <c r="P132" s="435"/>
      <c r="Q132" s="435"/>
      <c r="R132" s="110"/>
      <c r="S132" s="124"/>
      <c r="T132" s="124"/>
      <c r="U132" s="43"/>
    </row>
    <row r="133" spans="1:21" ht="18.75" customHeight="1" x14ac:dyDescent="0.45">
      <c r="A133" s="67"/>
      <c r="B133" s="43"/>
      <c r="C133" s="411"/>
      <c r="D133" s="413"/>
      <c r="E133" s="437"/>
      <c r="F133" s="435"/>
      <c r="G133" s="435"/>
      <c r="H133" s="435"/>
      <c r="I133" s="435"/>
      <c r="J133" s="435"/>
      <c r="K133" s="430"/>
      <c r="L133" s="431"/>
      <c r="M133" s="435"/>
      <c r="N133" s="435"/>
      <c r="O133" s="435"/>
      <c r="P133" s="435"/>
      <c r="Q133" s="435"/>
      <c r="R133" s="110"/>
      <c r="S133" s="124"/>
      <c r="T133" s="124"/>
      <c r="U133" s="43"/>
    </row>
    <row r="134" spans="1:21" ht="18.75" customHeight="1" x14ac:dyDescent="0.45">
      <c r="A134" s="67"/>
      <c r="B134" s="43"/>
      <c r="C134" s="414"/>
      <c r="D134" s="416"/>
      <c r="E134" s="438"/>
      <c r="F134" s="435"/>
      <c r="G134" s="435"/>
      <c r="H134" s="435"/>
      <c r="I134" s="435"/>
      <c r="J134" s="435"/>
      <c r="K134" s="433"/>
      <c r="L134" s="434"/>
      <c r="M134" s="435"/>
      <c r="N134" s="435"/>
      <c r="O134" s="435"/>
      <c r="P134" s="435"/>
      <c r="Q134" s="435"/>
      <c r="R134" s="110"/>
      <c r="S134" s="124"/>
      <c r="T134" s="124"/>
      <c r="U134" s="43"/>
    </row>
    <row r="135" spans="1:21" ht="18.75" customHeight="1" x14ac:dyDescent="0.45">
      <c r="A135" s="67"/>
      <c r="B135" s="43"/>
      <c r="C135" s="43"/>
      <c r="D135" s="67"/>
      <c r="E135" s="67"/>
      <c r="F135" s="67"/>
      <c r="G135" s="67"/>
      <c r="H135" s="67"/>
      <c r="I135" s="67"/>
      <c r="J135" s="67"/>
      <c r="K135" s="67"/>
      <c r="L135" s="67"/>
      <c r="M135" s="67"/>
      <c r="N135" s="67"/>
      <c r="O135" s="43"/>
      <c r="P135" s="43"/>
      <c r="Q135" s="110"/>
      <c r="R135" s="110"/>
      <c r="S135" s="124"/>
      <c r="T135" s="124"/>
      <c r="U135" s="43"/>
    </row>
    <row r="136" spans="1:21" ht="18.75" customHeight="1" x14ac:dyDescent="0.45">
      <c r="A136" s="67"/>
      <c r="B136" s="43"/>
      <c r="C136" s="43"/>
      <c r="D136" s="67"/>
      <c r="E136" s="67"/>
      <c r="F136" s="67"/>
      <c r="G136" s="67"/>
      <c r="H136" s="67"/>
      <c r="I136" s="67"/>
      <c r="J136" s="67"/>
      <c r="K136" s="67"/>
      <c r="L136" s="67"/>
      <c r="M136" s="67"/>
      <c r="N136" s="67"/>
      <c r="O136" s="43"/>
      <c r="P136" s="43"/>
      <c r="Q136" s="110"/>
      <c r="R136" s="110"/>
      <c r="S136" s="124"/>
      <c r="T136" s="124"/>
      <c r="U136" s="43"/>
    </row>
    <row r="137" spans="1:21" ht="18.75" customHeight="1" x14ac:dyDescent="0.45">
      <c r="A137" s="67"/>
      <c r="B137" s="113" t="s">
        <v>703</v>
      </c>
      <c r="C137" s="43"/>
      <c r="D137" s="67"/>
      <c r="E137" s="67"/>
      <c r="F137" s="67"/>
      <c r="G137" s="67"/>
      <c r="H137" s="67"/>
      <c r="I137" s="67"/>
      <c r="J137" s="67"/>
      <c r="K137" s="67"/>
      <c r="L137" s="67"/>
      <c r="M137" s="67"/>
      <c r="N137" s="67"/>
      <c r="O137" s="43"/>
      <c r="P137" s="43"/>
      <c r="Q137" s="110"/>
      <c r="R137" s="110"/>
      <c r="S137" s="124"/>
      <c r="T137" s="124"/>
      <c r="U137" s="43"/>
    </row>
    <row r="138" spans="1:21" ht="18.75" customHeight="1" x14ac:dyDescent="0.45">
      <c r="A138" s="67"/>
      <c r="B138" s="114" t="s">
        <v>704</v>
      </c>
      <c r="C138" s="65" t="s">
        <v>705</v>
      </c>
      <c r="D138" s="67"/>
      <c r="E138" s="67"/>
      <c r="F138" s="67"/>
      <c r="G138" s="67"/>
      <c r="H138" s="67"/>
      <c r="I138" s="67"/>
      <c r="J138" s="67"/>
      <c r="K138" s="67"/>
      <c r="L138" s="67"/>
      <c r="M138" s="67"/>
      <c r="N138" s="67"/>
      <c r="O138" s="43"/>
      <c r="P138" s="43"/>
      <c r="Q138" s="110"/>
      <c r="R138" s="110"/>
      <c r="S138" s="124"/>
      <c r="T138" s="124"/>
      <c r="U138" s="43"/>
    </row>
    <row r="139" spans="1:21" ht="18.75" customHeight="1" x14ac:dyDescent="0.45">
      <c r="A139" s="67"/>
      <c r="B139" s="114"/>
      <c r="C139" s="65" t="s">
        <v>716</v>
      </c>
      <c r="D139" s="67"/>
      <c r="E139" s="67"/>
      <c r="F139" s="67"/>
      <c r="G139" s="67"/>
      <c r="H139" s="67"/>
      <c r="I139" s="67"/>
      <c r="J139" s="67"/>
      <c r="K139" s="67"/>
      <c r="L139" s="67"/>
      <c r="M139" s="67"/>
      <c r="N139" s="67"/>
      <c r="O139" s="43"/>
      <c r="P139" s="43"/>
      <c r="Q139" s="110"/>
      <c r="R139" s="110"/>
      <c r="S139" s="124"/>
      <c r="T139" s="124"/>
      <c r="U139" s="43"/>
    </row>
    <row r="140" spans="1:21" ht="18.75" customHeight="1" x14ac:dyDescent="0.45">
      <c r="A140" s="67"/>
      <c r="B140" s="43"/>
      <c r="C140" s="457"/>
      <c r="D140" s="458"/>
      <c r="E140" s="458"/>
      <c r="F140" s="458"/>
      <c r="G140" s="458"/>
      <c r="H140" s="458"/>
      <c r="I140" s="458"/>
      <c r="J140" s="458"/>
      <c r="K140" s="458"/>
      <c r="L140" s="458"/>
      <c r="M140" s="458"/>
      <c r="N140" s="458"/>
      <c r="O140" s="458"/>
      <c r="P140" s="458"/>
      <c r="Q140" s="459"/>
      <c r="R140" s="110"/>
      <c r="S140" s="124"/>
      <c r="T140" s="124"/>
      <c r="U140" s="43"/>
    </row>
    <row r="141" spans="1:21" ht="18.75" customHeight="1" x14ac:dyDescent="0.45">
      <c r="A141" s="67"/>
      <c r="B141" s="43"/>
      <c r="C141" s="460"/>
      <c r="D141" s="461"/>
      <c r="E141" s="461"/>
      <c r="F141" s="461"/>
      <c r="G141" s="461"/>
      <c r="H141" s="461"/>
      <c r="I141" s="461"/>
      <c r="J141" s="461"/>
      <c r="K141" s="461"/>
      <c r="L141" s="461"/>
      <c r="M141" s="461"/>
      <c r="N141" s="461"/>
      <c r="O141" s="461"/>
      <c r="P141" s="461"/>
      <c r="Q141" s="462"/>
      <c r="R141" s="110"/>
      <c r="S141" s="124"/>
      <c r="T141" s="124"/>
      <c r="U141" s="43"/>
    </row>
    <row r="142" spans="1:21" ht="18.75" customHeight="1" x14ac:dyDescent="0.45">
      <c r="A142" s="67"/>
      <c r="B142" s="43"/>
      <c r="C142" s="460"/>
      <c r="D142" s="461"/>
      <c r="E142" s="461"/>
      <c r="F142" s="461"/>
      <c r="G142" s="461"/>
      <c r="H142" s="461"/>
      <c r="I142" s="461"/>
      <c r="J142" s="461"/>
      <c r="K142" s="461"/>
      <c r="L142" s="461"/>
      <c r="M142" s="461"/>
      <c r="N142" s="461"/>
      <c r="O142" s="461"/>
      <c r="P142" s="461"/>
      <c r="Q142" s="462"/>
      <c r="R142" s="110"/>
      <c r="S142" s="124"/>
      <c r="T142" s="124"/>
      <c r="U142" s="43"/>
    </row>
    <row r="143" spans="1:21" ht="18.75" customHeight="1" x14ac:dyDescent="0.45">
      <c r="A143" s="67"/>
      <c r="B143" s="43"/>
      <c r="C143" s="460"/>
      <c r="D143" s="461"/>
      <c r="E143" s="461"/>
      <c r="F143" s="461"/>
      <c r="G143" s="461"/>
      <c r="H143" s="461"/>
      <c r="I143" s="461"/>
      <c r="J143" s="461"/>
      <c r="K143" s="461"/>
      <c r="L143" s="461"/>
      <c r="M143" s="461"/>
      <c r="N143" s="461"/>
      <c r="O143" s="461"/>
      <c r="P143" s="461"/>
      <c r="Q143" s="462"/>
      <c r="R143" s="110"/>
      <c r="S143" s="124"/>
      <c r="T143" s="124"/>
      <c r="U143" s="43"/>
    </row>
    <row r="144" spans="1:21" ht="18.75" customHeight="1" x14ac:dyDescent="0.45">
      <c r="A144" s="67"/>
      <c r="B144" s="43"/>
      <c r="C144" s="463"/>
      <c r="D144" s="464"/>
      <c r="E144" s="464"/>
      <c r="F144" s="464"/>
      <c r="G144" s="464"/>
      <c r="H144" s="464"/>
      <c r="I144" s="464"/>
      <c r="J144" s="464"/>
      <c r="K144" s="464"/>
      <c r="L144" s="464"/>
      <c r="M144" s="464"/>
      <c r="N144" s="464"/>
      <c r="O144" s="464"/>
      <c r="P144" s="464"/>
      <c r="Q144" s="465"/>
      <c r="R144" s="110"/>
      <c r="S144" s="124"/>
      <c r="T144" s="124"/>
      <c r="U144" s="43"/>
    </row>
    <row r="145" spans="1:21" ht="18.75" customHeight="1" x14ac:dyDescent="0.45">
      <c r="A145" s="67"/>
      <c r="B145" s="43"/>
      <c r="C145" s="43"/>
      <c r="D145" s="67"/>
      <c r="E145" s="67"/>
      <c r="F145" s="67"/>
      <c r="G145" s="67"/>
      <c r="H145" s="67"/>
      <c r="I145" s="67"/>
      <c r="J145" s="67"/>
      <c r="K145" s="67"/>
      <c r="L145" s="67"/>
      <c r="M145" s="67"/>
      <c r="N145" s="67"/>
      <c r="O145" s="43"/>
      <c r="P145" s="43"/>
      <c r="Q145" s="110"/>
      <c r="R145" s="110"/>
      <c r="S145" s="124"/>
      <c r="T145" s="124"/>
      <c r="U145" s="43"/>
    </row>
    <row r="146" spans="1:21" ht="18.75" customHeight="1" x14ac:dyDescent="0.45">
      <c r="A146" s="67"/>
      <c r="B146" s="43"/>
      <c r="C146" s="43"/>
      <c r="D146" s="67"/>
      <c r="E146" s="67"/>
      <c r="F146" s="67"/>
      <c r="G146" s="67"/>
      <c r="H146" s="67"/>
      <c r="I146" s="67"/>
      <c r="J146" s="67"/>
      <c r="K146" s="67"/>
      <c r="L146" s="67"/>
      <c r="M146" s="67"/>
      <c r="N146" s="67"/>
      <c r="O146" s="43"/>
      <c r="P146" s="43"/>
      <c r="Q146" s="110"/>
      <c r="R146" s="110"/>
      <c r="S146" s="124"/>
      <c r="T146" s="124"/>
      <c r="U146" s="43"/>
    </row>
    <row r="147" spans="1:21" ht="18.75" customHeight="1" x14ac:dyDescent="0.45">
      <c r="A147" s="67"/>
      <c r="B147" s="113" t="s">
        <v>706</v>
      </c>
      <c r="C147" s="43"/>
      <c r="D147" s="67"/>
      <c r="E147" s="67"/>
      <c r="F147" s="67"/>
      <c r="G147" s="67"/>
      <c r="H147" s="67"/>
      <c r="I147" s="67"/>
      <c r="J147" s="67"/>
      <c r="K147" s="67"/>
      <c r="L147" s="67"/>
      <c r="M147" s="67"/>
      <c r="N147" s="67"/>
      <c r="O147" s="43"/>
      <c r="P147" s="43"/>
      <c r="Q147" s="110"/>
      <c r="R147" s="110"/>
      <c r="S147" s="124"/>
      <c r="T147" s="124"/>
      <c r="U147" s="43"/>
    </row>
    <row r="148" spans="1:21" ht="18.75" customHeight="1" x14ac:dyDescent="0.45">
      <c r="A148" s="67"/>
      <c r="B148" s="114" t="s">
        <v>711</v>
      </c>
      <c r="C148" s="367" t="str">
        <f>IF('Home page'!X12="CP0","Please provide a summary assessment of key risks in delivering the Feasibility Study and Preliminary Engineering. The risks identified should be specific to your project and should have practical procedures to effectively manage the risk posed.","Please provide a summary assessment of key risks in delivering the Feasibility Study and Preliminary Engineering. The risks identified should be specific to your project and should have practical procedures to effectively manage the risk posed.")</f>
        <v>Please provide a summary assessment of key risks in delivering the Feasibility Study and Preliminary Engineering. The risks identified should be specific to your project and should have practical procedures to effectively manage the risk posed.</v>
      </c>
      <c r="D148" s="367"/>
      <c r="E148" s="367"/>
      <c r="F148" s="367"/>
      <c r="G148" s="367"/>
      <c r="H148" s="367"/>
      <c r="I148" s="367"/>
      <c r="J148" s="367"/>
      <c r="K148" s="367"/>
      <c r="L148" s="367"/>
      <c r="M148" s="367"/>
      <c r="N148" s="367"/>
      <c r="O148" s="367"/>
      <c r="P148" s="367"/>
      <c r="Q148" s="367"/>
      <c r="R148" s="110"/>
      <c r="S148" s="124"/>
      <c r="T148" s="124"/>
      <c r="U148" s="43"/>
    </row>
    <row r="149" spans="1:21" ht="18.75" customHeight="1" x14ac:dyDescent="0.45">
      <c r="A149" s="67"/>
      <c r="B149" s="114"/>
      <c r="C149" s="367"/>
      <c r="D149" s="367"/>
      <c r="E149" s="367"/>
      <c r="F149" s="367"/>
      <c r="G149" s="367"/>
      <c r="H149" s="367"/>
      <c r="I149" s="367"/>
      <c r="J149" s="367"/>
      <c r="K149" s="367"/>
      <c r="L149" s="367"/>
      <c r="M149" s="367"/>
      <c r="N149" s="367"/>
      <c r="O149" s="367"/>
      <c r="P149" s="367"/>
      <c r="Q149" s="367"/>
      <c r="R149" s="110"/>
      <c r="S149" s="124"/>
      <c r="T149" s="124"/>
      <c r="U149" s="43"/>
    </row>
    <row r="150" spans="1:21" ht="18.75" customHeight="1" x14ac:dyDescent="0.45">
      <c r="A150" s="67"/>
      <c r="B150" s="43"/>
      <c r="C150" s="65" t="s">
        <v>710</v>
      </c>
      <c r="D150" s="67"/>
      <c r="E150" s="67"/>
      <c r="F150" s="67"/>
      <c r="G150" s="67"/>
      <c r="H150" s="67"/>
      <c r="I150" s="67"/>
      <c r="J150" s="67"/>
      <c r="K150" s="67"/>
      <c r="L150" s="67"/>
      <c r="M150" s="67"/>
      <c r="N150" s="67"/>
      <c r="O150" s="43"/>
      <c r="P150" s="43"/>
      <c r="Q150" s="110"/>
      <c r="R150" s="110"/>
      <c r="S150" s="124"/>
      <c r="T150" s="124"/>
      <c r="U150" s="43"/>
    </row>
    <row r="151" spans="1:21" ht="18.75" customHeight="1" x14ac:dyDescent="0.45">
      <c r="A151" s="67"/>
      <c r="B151" s="43"/>
      <c r="C151" s="472" t="s">
        <v>707</v>
      </c>
      <c r="D151" s="472"/>
      <c r="E151" s="472"/>
      <c r="F151" s="472"/>
      <c r="G151" s="468" t="s">
        <v>952</v>
      </c>
      <c r="H151" s="468"/>
      <c r="I151" s="468"/>
      <c r="J151" s="470" t="s">
        <v>708</v>
      </c>
      <c r="K151" s="470"/>
      <c r="L151" s="470"/>
      <c r="M151" s="470"/>
      <c r="N151" s="468" t="s">
        <v>953</v>
      </c>
      <c r="O151" s="468"/>
      <c r="P151" s="468"/>
      <c r="Q151" s="468"/>
      <c r="R151" s="110"/>
      <c r="S151" s="124"/>
      <c r="T151" s="124"/>
      <c r="U151" s="43"/>
    </row>
    <row r="152" spans="1:21" ht="18.75" customHeight="1" x14ac:dyDescent="0.45">
      <c r="A152" s="67"/>
      <c r="B152" s="113"/>
      <c r="C152" s="473"/>
      <c r="D152" s="473"/>
      <c r="E152" s="473"/>
      <c r="F152" s="473"/>
      <c r="G152" s="469"/>
      <c r="H152" s="469"/>
      <c r="I152" s="469"/>
      <c r="J152" s="471"/>
      <c r="K152" s="471"/>
      <c r="L152" s="471"/>
      <c r="M152" s="471"/>
      <c r="N152" s="469"/>
      <c r="O152" s="469"/>
      <c r="P152" s="469"/>
      <c r="Q152" s="469"/>
      <c r="R152" s="110"/>
      <c r="S152" s="124"/>
      <c r="T152" s="124"/>
      <c r="U152" s="43"/>
    </row>
    <row r="153" spans="1:21" ht="18.75" customHeight="1" x14ac:dyDescent="0.45">
      <c r="A153" s="67"/>
      <c r="B153" s="43"/>
      <c r="C153" s="408" t="s">
        <v>954</v>
      </c>
      <c r="D153" s="409"/>
      <c r="E153" s="409"/>
      <c r="F153" s="410"/>
      <c r="G153" s="417"/>
      <c r="H153" s="418"/>
      <c r="I153" s="419"/>
      <c r="J153" s="426"/>
      <c r="K153" s="427"/>
      <c r="L153" s="427"/>
      <c r="M153" s="428"/>
      <c r="N153" s="417"/>
      <c r="O153" s="418"/>
      <c r="P153" s="418"/>
      <c r="Q153" s="419"/>
      <c r="R153" s="110"/>
      <c r="S153" s="124"/>
      <c r="T153" s="124"/>
      <c r="U153" s="43"/>
    </row>
    <row r="154" spans="1:21" ht="18.75" customHeight="1" x14ac:dyDescent="0.45">
      <c r="A154" s="67"/>
      <c r="B154" s="43"/>
      <c r="C154" s="411"/>
      <c r="D154" s="412"/>
      <c r="E154" s="412"/>
      <c r="F154" s="413"/>
      <c r="G154" s="420"/>
      <c r="H154" s="421"/>
      <c r="I154" s="422"/>
      <c r="J154" s="429"/>
      <c r="K154" s="430"/>
      <c r="L154" s="430"/>
      <c r="M154" s="431"/>
      <c r="N154" s="420"/>
      <c r="O154" s="421"/>
      <c r="P154" s="421"/>
      <c r="Q154" s="422"/>
      <c r="R154" s="110"/>
      <c r="S154" s="124"/>
      <c r="T154" s="124"/>
      <c r="U154" s="43"/>
    </row>
    <row r="155" spans="1:21" ht="18.75" customHeight="1" x14ac:dyDescent="0.45">
      <c r="A155" s="67"/>
      <c r="B155" s="43"/>
      <c r="C155" s="414"/>
      <c r="D155" s="415"/>
      <c r="E155" s="415"/>
      <c r="F155" s="416"/>
      <c r="G155" s="423"/>
      <c r="H155" s="424"/>
      <c r="I155" s="425"/>
      <c r="J155" s="432"/>
      <c r="K155" s="433"/>
      <c r="L155" s="433"/>
      <c r="M155" s="434"/>
      <c r="N155" s="423"/>
      <c r="O155" s="424"/>
      <c r="P155" s="424"/>
      <c r="Q155" s="425"/>
      <c r="R155" s="110"/>
      <c r="S155" s="124"/>
      <c r="T155" s="124"/>
      <c r="U155" s="43"/>
    </row>
    <row r="156" spans="1:21" ht="18.75" customHeight="1" x14ac:dyDescent="0.45">
      <c r="A156" s="67"/>
      <c r="B156" s="43"/>
      <c r="C156" s="408" t="s">
        <v>954</v>
      </c>
      <c r="D156" s="409"/>
      <c r="E156" s="409"/>
      <c r="F156" s="410"/>
      <c r="G156" s="417"/>
      <c r="H156" s="418"/>
      <c r="I156" s="419"/>
      <c r="J156" s="426"/>
      <c r="K156" s="427"/>
      <c r="L156" s="427"/>
      <c r="M156" s="428"/>
      <c r="N156" s="417"/>
      <c r="O156" s="418"/>
      <c r="P156" s="418"/>
      <c r="Q156" s="419"/>
      <c r="R156" s="110"/>
      <c r="S156" s="124"/>
      <c r="T156" s="124"/>
      <c r="U156" s="43"/>
    </row>
    <row r="157" spans="1:21" ht="18.75" customHeight="1" x14ac:dyDescent="0.45">
      <c r="A157" s="67"/>
      <c r="B157" s="43"/>
      <c r="C157" s="411"/>
      <c r="D157" s="412"/>
      <c r="E157" s="412"/>
      <c r="F157" s="413"/>
      <c r="G157" s="420"/>
      <c r="H157" s="421"/>
      <c r="I157" s="422"/>
      <c r="J157" s="429"/>
      <c r="K157" s="430"/>
      <c r="L157" s="430"/>
      <c r="M157" s="431"/>
      <c r="N157" s="420"/>
      <c r="O157" s="421"/>
      <c r="P157" s="421"/>
      <c r="Q157" s="422"/>
      <c r="R157" s="110"/>
      <c r="S157" s="124"/>
      <c r="T157" s="124"/>
      <c r="U157" s="43"/>
    </row>
    <row r="158" spans="1:21" ht="18.75" customHeight="1" x14ac:dyDescent="0.45">
      <c r="A158" s="67"/>
      <c r="B158" s="43"/>
      <c r="C158" s="414"/>
      <c r="D158" s="415"/>
      <c r="E158" s="415"/>
      <c r="F158" s="416"/>
      <c r="G158" s="423"/>
      <c r="H158" s="424"/>
      <c r="I158" s="425"/>
      <c r="J158" s="432"/>
      <c r="K158" s="433"/>
      <c r="L158" s="433"/>
      <c r="M158" s="434"/>
      <c r="N158" s="423"/>
      <c r="O158" s="424"/>
      <c r="P158" s="424"/>
      <c r="Q158" s="425"/>
      <c r="R158" s="110"/>
      <c r="S158" s="124"/>
      <c r="T158" s="124"/>
      <c r="U158" s="43"/>
    </row>
    <row r="159" spans="1:21" ht="18.75" customHeight="1" x14ac:dyDescent="0.45">
      <c r="A159" s="67"/>
      <c r="B159" s="43"/>
      <c r="C159" s="408" t="s">
        <v>954</v>
      </c>
      <c r="D159" s="409"/>
      <c r="E159" s="409"/>
      <c r="F159" s="410"/>
      <c r="G159" s="417"/>
      <c r="H159" s="418"/>
      <c r="I159" s="419"/>
      <c r="J159" s="426"/>
      <c r="K159" s="427"/>
      <c r="L159" s="427"/>
      <c r="M159" s="428"/>
      <c r="N159" s="417"/>
      <c r="O159" s="418"/>
      <c r="P159" s="418"/>
      <c r="Q159" s="419"/>
      <c r="R159" s="110"/>
      <c r="S159" s="124"/>
      <c r="T159" s="124"/>
      <c r="U159" s="43"/>
    </row>
    <row r="160" spans="1:21" ht="18.75" customHeight="1" x14ac:dyDescent="0.45">
      <c r="A160" s="67"/>
      <c r="B160" s="43"/>
      <c r="C160" s="411"/>
      <c r="D160" s="412"/>
      <c r="E160" s="412"/>
      <c r="F160" s="413"/>
      <c r="G160" s="420"/>
      <c r="H160" s="421"/>
      <c r="I160" s="422"/>
      <c r="J160" s="429"/>
      <c r="K160" s="430"/>
      <c r="L160" s="430"/>
      <c r="M160" s="431"/>
      <c r="N160" s="420"/>
      <c r="O160" s="421"/>
      <c r="P160" s="421"/>
      <c r="Q160" s="422"/>
      <c r="R160" s="110"/>
      <c r="S160" s="124"/>
      <c r="T160" s="124"/>
      <c r="U160" s="43"/>
    </row>
    <row r="161" spans="1:21" ht="18.75" customHeight="1" x14ac:dyDescent="0.45">
      <c r="A161" s="67"/>
      <c r="B161" s="43"/>
      <c r="C161" s="414"/>
      <c r="D161" s="415"/>
      <c r="E161" s="415"/>
      <c r="F161" s="416"/>
      <c r="G161" s="423"/>
      <c r="H161" s="424"/>
      <c r="I161" s="425"/>
      <c r="J161" s="432"/>
      <c r="K161" s="433"/>
      <c r="L161" s="433"/>
      <c r="M161" s="434"/>
      <c r="N161" s="423"/>
      <c r="O161" s="424"/>
      <c r="P161" s="424"/>
      <c r="Q161" s="425"/>
      <c r="R161" s="110"/>
      <c r="S161" s="124"/>
      <c r="T161" s="124"/>
      <c r="U161" s="43"/>
    </row>
    <row r="162" spans="1:21" ht="18.75" customHeight="1" x14ac:dyDescent="0.45">
      <c r="A162" s="67"/>
      <c r="B162" s="43"/>
      <c r="C162" s="408" t="s">
        <v>954</v>
      </c>
      <c r="D162" s="409"/>
      <c r="E162" s="409"/>
      <c r="F162" s="410"/>
      <c r="G162" s="417"/>
      <c r="H162" s="418"/>
      <c r="I162" s="419"/>
      <c r="J162" s="426"/>
      <c r="K162" s="427"/>
      <c r="L162" s="427"/>
      <c r="M162" s="428"/>
      <c r="N162" s="417"/>
      <c r="O162" s="418"/>
      <c r="P162" s="418"/>
      <c r="Q162" s="419"/>
      <c r="R162" s="110"/>
      <c r="S162" s="124"/>
      <c r="T162" s="124"/>
      <c r="U162" s="43"/>
    </row>
    <row r="163" spans="1:21" ht="18.75" customHeight="1" x14ac:dyDescent="0.45">
      <c r="A163" s="67"/>
      <c r="B163" s="43"/>
      <c r="C163" s="411"/>
      <c r="D163" s="412"/>
      <c r="E163" s="412"/>
      <c r="F163" s="413"/>
      <c r="G163" s="420"/>
      <c r="H163" s="421"/>
      <c r="I163" s="422"/>
      <c r="J163" s="429"/>
      <c r="K163" s="430"/>
      <c r="L163" s="430"/>
      <c r="M163" s="431"/>
      <c r="N163" s="420"/>
      <c r="O163" s="421"/>
      <c r="P163" s="421"/>
      <c r="Q163" s="422"/>
      <c r="R163" s="110"/>
      <c r="S163" s="124"/>
      <c r="T163" s="124"/>
      <c r="U163" s="43"/>
    </row>
    <row r="164" spans="1:21" ht="18.75" customHeight="1" x14ac:dyDescent="0.45">
      <c r="A164" s="67"/>
      <c r="B164" s="43"/>
      <c r="C164" s="414"/>
      <c r="D164" s="415"/>
      <c r="E164" s="415"/>
      <c r="F164" s="416"/>
      <c r="G164" s="423"/>
      <c r="H164" s="424"/>
      <c r="I164" s="425"/>
      <c r="J164" s="432"/>
      <c r="K164" s="433"/>
      <c r="L164" s="433"/>
      <c r="M164" s="434"/>
      <c r="N164" s="423"/>
      <c r="O164" s="424"/>
      <c r="P164" s="424"/>
      <c r="Q164" s="425"/>
      <c r="R164" s="110"/>
      <c r="S164" s="124"/>
      <c r="T164" s="124"/>
      <c r="U164" s="43"/>
    </row>
    <row r="165" spans="1:21" ht="18.75" customHeight="1" x14ac:dyDescent="0.45">
      <c r="A165" s="67"/>
      <c r="B165" s="43"/>
      <c r="C165" s="408" t="s">
        <v>954</v>
      </c>
      <c r="D165" s="409"/>
      <c r="E165" s="409"/>
      <c r="F165" s="410"/>
      <c r="G165" s="417"/>
      <c r="H165" s="418"/>
      <c r="I165" s="419"/>
      <c r="J165" s="426"/>
      <c r="K165" s="427"/>
      <c r="L165" s="427"/>
      <c r="M165" s="428"/>
      <c r="N165" s="417"/>
      <c r="O165" s="418"/>
      <c r="P165" s="418"/>
      <c r="Q165" s="419"/>
      <c r="R165" s="110"/>
      <c r="S165" s="124"/>
      <c r="T165" s="124"/>
      <c r="U165" s="43"/>
    </row>
    <row r="166" spans="1:21" ht="18.75" customHeight="1" x14ac:dyDescent="0.45">
      <c r="A166" s="67"/>
      <c r="B166" s="43"/>
      <c r="C166" s="411"/>
      <c r="D166" s="412"/>
      <c r="E166" s="412"/>
      <c r="F166" s="413"/>
      <c r="G166" s="420"/>
      <c r="H166" s="421"/>
      <c r="I166" s="422"/>
      <c r="J166" s="429"/>
      <c r="K166" s="430"/>
      <c r="L166" s="430"/>
      <c r="M166" s="431"/>
      <c r="N166" s="420"/>
      <c r="O166" s="421"/>
      <c r="P166" s="421"/>
      <c r="Q166" s="422"/>
      <c r="R166" s="110"/>
      <c r="S166" s="124"/>
      <c r="T166" s="124"/>
      <c r="U166" s="43"/>
    </row>
    <row r="167" spans="1:21" ht="18.75" customHeight="1" x14ac:dyDescent="0.45">
      <c r="A167" s="67"/>
      <c r="B167" s="43"/>
      <c r="C167" s="414"/>
      <c r="D167" s="415"/>
      <c r="E167" s="415"/>
      <c r="F167" s="416"/>
      <c r="G167" s="423"/>
      <c r="H167" s="424"/>
      <c r="I167" s="425"/>
      <c r="J167" s="432"/>
      <c r="K167" s="433"/>
      <c r="L167" s="433"/>
      <c r="M167" s="434"/>
      <c r="N167" s="423"/>
      <c r="O167" s="424"/>
      <c r="P167" s="424"/>
      <c r="Q167" s="425"/>
      <c r="R167" s="110"/>
      <c r="S167" s="124"/>
      <c r="T167" s="124"/>
      <c r="U167" s="43"/>
    </row>
    <row r="168" spans="1:21" ht="18.75" customHeight="1" x14ac:dyDescent="0.45">
      <c r="A168" s="67"/>
      <c r="B168" s="43"/>
      <c r="C168" s="408" t="s">
        <v>954</v>
      </c>
      <c r="D168" s="409"/>
      <c r="E168" s="409"/>
      <c r="F168" s="410"/>
      <c r="G168" s="417"/>
      <c r="H168" s="418"/>
      <c r="I168" s="419"/>
      <c r="J168" s="426"/>
      <c r="K168" s="427"/>
      <c r="L168" s="427"/>
      <c r="M168" s="428"/>
      <c r="N168" s="417"/>
      <c r="O168" s="418"/>
      <c r="P168" s="418"/>
      <c r="Q168" s="419"/>
      <c r="R168" s="110"/>
      <c r="S168" s="124"/>
      <c r="T168" s="124"/>
      <c r="U168" s="43"/>
    </row>
    <row r="169" spans="1:21" ht="18.75" customHeight="1" x14ac:dyDescent="0.45">
      <c r="A169" s="67"/>
      <c r="B169" s="43"/>
      <c r="C169" s="411"/>
      <c r="D169" s="412"/>
      <c r="E169" s="412"/>
      <c r="F169" s="413"/>
      <c r="G169" s="420"/>
      <c r="H169" s="421"/>
      <c r="I169" s="422"/>
      <c r="J169" s="429"/>
      <c r="K169" s="430"/>
      <c r="L169" s="430"/>
      <c r="M169" s="431"/>
      <c r="N169" s="420"/>
      <c r="O169" s="421"/>
      <c r="P169" s="421"/>
      <c r="Q169" s="422"/>
      <c r="R169" s="110"/>
      <c r="S169" s="124"/>
      <c r="T169" s="124"/>
      <c r="U169" s="43"/>
    </row>
    <row r="170" spans="1:21" ht="18.75" customHeight="1" x14ac:dyDescent="0.45">
      <c r="A170" s="67"/>
      <c r="B170" s="43"/>
      <c r="C170" s="414"/>
      <c r="D170" s="415"/>
      <c r="E170" s="415"/>
      <c r="F170" s="416"/>
      <c r="G170" s="423"/>
      <c r="H170" s="424"/>
      <c r="I170" s="425"/>
      <c r="J170" s="432"/>
      <c r="K170" s="433"/>
      <c r="L170" s="433"/>
      <c r="M170" s="434"/>
      <c r="N170" s="423"/>
      <c r="O170" s="424"/>
      <c r="P170" s="424"/>
      <c r="Q170" s="425"/>
      <c r="R170" s="110"/>
      <c r="S170" s="124"/>
      <c r="T170" s="124"/>
      <c r="U170" s="43"/>
    </row>
    <row r="171" spans="1:21" ht="18.75" customHeight="1" x14ac:dyDescent="0.45">
      <c r="A171" s="67"/>
      <c r="B171" s="43"/>
      <c r="C171" s="408" t="s">
        <v>954</v>
      </c>
      <c r="D171" s="409"/>
      <c r="E171" s="409"/>
      <c r="F171" s="410"/>
      <c r="G171" s="417"/>
      <c r="H171" s="418"/>
      <c r="I171" s="419"/>
      <c r="J171" s="426"/>
      <c r="K171" s="427"/>
      <c r="L171" s="427"/>
      <c r="M171" s="428"/>
      <c r="N171" s="417"/>
      <c r="O171" s="418"/>
      <c r="P171" s="418"/>
      <c r="Q171" s="419"/>
      <c r="R171" s="110"/>
      <c r="S171" s="124"/>
      <c r="T171" s="124"/>
      <c r="U171" s="43"/>
    </row>
    <row r="172" spans="1:21" ht="18.75" customHeight="1" x14ac:dyDescent="0.45">
      <c r="A172" s="67"/>
      <c r="B172" s="43"/>
      <c r="C172" s="411"/>
      <c r="D172" s="412"/>
      <c r="E172" s="412"/>
      <c r="F172" s="413"/>
      <c r="G172" s="420"/>
      <c r="H172" s="421"/>
      <c r="I172" s="422"/>
      <c r="J172" s="429"/>
      <c r="K172" s="430"/>
      <c r="L172" s="430"/>
      <c r="M172" s="431"/>
      <c r="N172" s="420"/>
      <c r="O172" s="421"/>
      <c r="P172" s="421"/>
      <c r="Q172" s="422"/>
      <c r="R172" s="110"/>
      <c r="S172" s="124"/>
      <c r="T172" s="124"/>
      <c r="U172" s="43"/>
    </row>
    <row r="173" spans="1:21" ht="18.75" customHeight="1" x14ac:dyDescent="0.45">
      <c r="A173" s="67"/>
      <c r="B173" s="43"/>
      <c r="C173" s="414"/>
      <c r="D173" s="415"/>
      <c r="E173" s="415"/>
      <c r="F173" s="416"/>
      <c r="G173" s="423"/>
      <c r="H173" s="424"/>
      <c r="I173" s="425"/>
      <c r="J173" s="432"/>
      <c r="K173" s="433"/>
      <c r="L173" s="433"/>
      <c r="M173" s="434"/>
      <c r="N173" s="423"/>
      <c r="O173" s="424"/>
      <c r="P173" s="424"/>
      <c r="Q173" s="425"/>
      <c r="R173" s="110"/>
      <c r="S173" s="124"/>
      <c r="T173" s="124"/>
      <c r="U173" s="43"/>
    </row>
    <row r="174" spans="1:21" ht="18.75" customHeight="1" x14ac:dyDescent="0.45">
      <c r="A174" s="67"/>
      <c r="B174" s="43"/>
      <c r="C174" s="43"/>
      <c r="D174" s="67"/>
      <c r="E174" s="67"/>
      <c r="F174" s="67"/>
      <c r="G174" s="67"/>
      <c r="H174" s="67"/>
      <c r="I174" s="67"/>
      <c r="J174" s="67"/>
      <c r="K174" s="67"/>
      <c r="L174" s="67"/>
      <c r="M174" s="67"/>
      <c r="N174" s="67"/>
      <c r="O174" s="43"/>
      <c r="P174" s="43"/>
      <c r="Q174" s="110"/>
      <c r="R174" s="110"/>
      <c r="S174" s="124"/>
      <c r="T174" s="124"/>
      <c r="U174" s="43"/>
    </row>
    <row r="175" spans="1:21" ht="18.75" customHeight="1" x14ac:dyDescent="0.45">
      <c r="A175" s="67"/>
      <c r="B175" s="114" t="s">
        <v>712</v>
      </c>
      <c r="C175" s="386" t="s">
        <v>713</v>
      </c>
      <c r="D175" s="386"/>
      <c r="E175" s="386"/>
      <c r="F175" s="386"/>
      <c r="G175" s="386"/>
      <c r="H175" s="466"/>
      <c r="I175" s="467"/>
      <c r="J175" s="467"/>
      <c r="K175" s="467"/>
      <c r="L175" s="467"/>
      <c r="M175" s="67"/>
      <c r="N175" s="67"/>
      <c r="O175" s="43"/>
      <c r="P175" s="43"/>
      <c r="Q175" s="110"/>
      <c r="R175" s="110"/>
      <c r="S175" s="124"/>
      <c r="T175" s="124"/>
      <c r="U175" s="43"/>
    </row>
    <row r="176" spans="1:21" ht="18.75" customHeight="1" x14ac:dyDescent="0.45">
      <c r="A176" s="67"/>
      <c r="B176" s="302"/>
      <c r="C176" s="386"/>
      <c r="D176" s="386"/>
      <c r="E176" s="386"/>
      <c r="F176" s="386"/>
      <c r="G176" s="386"/>
      <c r="H176" s="386"/>
      <c r="I176" s="259"/>
      <c r="J176" s="67"/>
      <c r="K176" s="67"/>
      <c r="L176" s="67"/>
      <c r="M176" s="67"/>
      <c r="N176" s="67"/>
      <c r="O176" s="43"/>
      <c r="P176" s="43"/>
      <c r="Q176" s="110"/>
      <c r="R176" s="110"/>
      <c r="S176" s="124"/>
      <c r="T176" s="124"/>
      <c r="U176" s="43"/>
    </row>
    <row r="177" spans="1:21" ht="18.75" customHeight="1" x14ac:dyDescent="0.45">
      <c r="A177" s="67"/>
      <c r="B177" s="303" t="str">
        <f>IF(I175&lt;&gt;"","2.5.3*","")</f>
        <v/>
      </c>
      <c r="C177" s="49" t="str">
        <f>IF(I175&lt;&gt;"","Please state the filenames of the documents","")</f>
        <v/>
      </c>
      <c r="D177" s="67"/>
      <c r="E177" s="67"/>
      <c r="F177" s="366"/>
      <c r="G177" s="366"/>
      <c r="H177" s="366"/>
      <c r="I177" s="366"/>
      <c r="J177" s="366"/>
      <c r="K177" s="366"/>
      <c r="L177" s="366"/>
      <c r="M177" s="67"/>
      <c r="N177" s="67"/>
      <c r="O177" s="43"/>
      <c r="P177" s="43"/>
      <c r="Q177" s="110"/>
      <c r="R177" s="110"/>
      <c r="S177" s="124"/>
      <c r="T177" s="124"/>
      <c r="U177" s="43"/>
    </row>
    <row r="178" spans="1:21" ht="18.75" customHeight="1" x14ac:dyDescent="0.45">
      <c r="A178" s="67"/>
      <c r="B178" s="43"/>
      <c r="C178" s="43"/>
      <c r="D178" s="67"/>
      <c r="E178" s="67"/>
      <c r="F178" s="366"/>
      <c r="G178" s="366"/>
      <c r="H178" s="366"/>
      <c r="I178" s="366"/>
      <c r="J178" s="366"/>
      <c r="K178" s="366"/>
      <c r="L178" s="366"/>
      <c r="M178" s="67"/>
      <c r="N178" s="67"/>
      <c r="O178" s="43"/>
      <c r="P178" s="43"/>
      <c r="Q178" s="110"/>
      <c r="R178" s="110"/>
      <c r="S178" s="124"/>
      <c r="T178" s="124"/>
      <c r="U178" s="43"/>
    </row>
    <row r="179" spans="1:21" ht="18.75" customHeight="1" x14ac:dyDescent="0.45">
      <c r="A179" s="67"/>
      <c r="B179" s="43"/>
      <c r="C179" s="43"/>
      <c r="D179" s="67"/>
      <c r="E179" s="67"/>
      <c r="F179" s="366"/>
      <c r="G179" s="366"/>
      <c r="H179" s="366"/>
      <c r="I179" s="366"/>
      <c r="J179" s="366"/>
      <c r="K179" s="366"/>
      <c r="L179" s="366"/>
      <c r="M179" s="67"/>
      <c r="N179" s="67"/>
      <c r="O179" s="43"/>
      <c r="P179" s="43"/>
      <c r="Q179" s="110"/>
      <c r="R179" s="110"/>
      <c r="S179" s="124"/>
      <c r="T179" s="124"/>
      <c r="U179" s="43"/>
    </row>
    <row r="180" spans="1:21" ht="18.75" customHeight="1" x14ac:dyDescent="0.45">
      <c r="A180" s="67"/>
      <c r="B180" s="43"/>
      <c r="C180" s="43"/>
      <c r="D180" s="67"/>
      <c r="E180" s="67"/>
      <c r="F180" s="366"/>
      <c r="G180" s="366"/>
      <c r="H180" s="366"/>
      <c r="I180" s="366"/>
      <c r="J180" s="366"/>
      <c r="K180" s="366"/>
      <c r="L180" s="366"/>
      <c r="M180" s="67"/>
      <c r="N180" s="67"/>
      <c r="O180" s="43"/>
      <c r="P180" s="43"/>
      <c r="Q180" s="110"/>
      <c r="R180" s="110"/>
      <c r="S180" s="124"/>
      <c r="T180" s="124"/>
      <c r="U180" s="43"/>
    </row>
    <row r="181" spans="1:21" ht="18.75" customHeight="1" x14ac:dyDescent="0.45">
      <c r="A181" s="67"/>
      <c r="B181" s="43"/>
      <c r="C181" s="43"/>
      <c r="D181" s="67"/>
      <c r="E181" s="67"/>
      <c r="F181" s="67"/>
      <c r="G181" s="67"/>
      <c r="H181" s="67"/>
      <c r="I181" s="67"/>
      <c r="J181" s="67"/>
      <c r="K181" s="67"/>
      <c r="L181" s="67"/>
      <c r="M181" s="67"/>
      <c r="N181" s="67"/>
      <c r="O181" s="43"/>
      <c r="P181" s="43"/>
      <c r="Q181" s="110"/>
      <c r="R181" s="110"/>
      <c r="S181" s="124"/>
      <c r="T181" s="124"/>
      <c r="U181" s="43"/>
    </row>
    <row r="182" spans="1:21" ht="18.75" customHeight="1" x14ac:dyDescent="0.45">
      <c r="A182" s="67"/>
      <c r="B182" s="43"/>
      <c r="C182" s="43"/>
      <c r="D182" s="67"/>
      <c r="E182" s="67"/>
      <c r="F182" s="67"/>
      <c r="G182" s="67"/>
      <c r="H182" s="67"/>
      <c r="I182" s="67"/>
      <c r="J182" s="67"/>
      <c r="K182" s="67"/>
      <c r="L182" s="67"/>
      <c r="M182" s="67"/>
      <c r="N182" s="67"/>
      <c r="O182" s="43"/>
      <c r="P182" s="43"/>
      <c r="Q182" s="110"/>
      <c r="R182" s="110"/>
      <c r="S182" s="124"/>
      <c r="T182" s="124"/>
      <c r="U182" s="43"/>
    </row>
    <row r="183" spans="1:21" ht="18.75" customHeight="1" x14ac:dyDescent="0.45">
      <c r="A183" s="67"/>
      <c r="B183" s="114"/>
      <c r="C183" s="110"/>
      <c r="D183" s="110"/>
      <c r="E183" s="110"/>
      <c r="F183" s="110"/>
      <c r="G183" s="110"/>
      <c r="H183" s="110"/>
      <c r="I183" s="110"/>
      <c r="J183" s="110"/>
      <c r="K183" s="110"/>
      <c r="L183" s="54"/>
      <c r="M183" s="54"/>
      <c r="N183" s="49"/>
      <c r="O183" s="43"/>
      <c r="P183" s="43"/>
      <c r="Q183" s="43"/>
      <c r="R183" s="43"/>
      <c r="S183" s="110"/>
      <c r="T183" s="106"/>
      <c r="U183" s="43"/>
    </row>
    <row r="184" spans="1:21" ht="17.25" hidden="1" customHeight="1" x14ac:dyDescent="0.45">
      <c r="A184" s="67" t="s">
        <v>662</v>
      </c>
      <c r="B184" s="114"/>
      <c r="C184" s="209" t="e">
        <f>SUM(C185:H215)</f>
        <v>#REF!</v>
      </c>
      <c r="D184" s="209"/>
      <c r="E184" s="209"/>
      <c r="F184" s="209"/>
      <c r="G184" s="209"/>
      <c r="H184" s="209"/>
      <c r="I184" s="110"/>
      <c r="J184" s="110"/>
      <c r="K184" s="110"/>
      <c r="L184" s="54"/>
      <c r="M184" s="54"/>
      <c r="N184" s="49"/>
      <c r="O184" s="43"/>
      <c r="P184" s="43"/>
      <c r="Q184" s="43"/>
      <c r="R184" s="43"/>
      <c r="S184" s="110"/>
      <c r="T184" s="106"/>
      <c r="U184" s="43"/>
    </row>
    <row r="185" spans="1:21" ht="17.25" hidden="1" customHeight="1" x14ac:dyDescent="0.45">
      <c r="A185" s="67" t="s">
        <v>662</v>
      </c>
      <c r="B185" s="114" t="s">
        <v>645</v>
      </c>
      <c r="C185" s="209">
        <f>IF(J19="",1,0)</f>
        <v>1</v>
      </c>
      <c r="D185" s="304"/>
      <c r="E185" s="209"/>
      <c r="F185" s="209"/>
      <c r="G185" s="209"/>
      <c r="H185" s="209"/>
      <c r="I185" s="110"/>
      <c r="J185" s="110"/>
      <c r="K185" s="110"/>
      <c r="L185" s="54"/>
      <c r="M185" s="54"/>
      <c r="N185" s="49"/>
      <c r="O185" s="43"/>
      <c r="P185" s="43"/>
      <c r="Q185" s="43"/>
      <c r="R185" s="43"/>
      <c r="S185" s="110"/>
      <c r="T185" s="106"/>
      <c r="U185" s="43"/>
    </row>
    <row r="186" spans="1:21" ht="17.25" hidden="1" customHeight="1" x14ac:dyDescent="0.45">
      <c r="A186" s="67" t="s">
        <v>662</v>
      </c>
      <c r="B186" s="114" t="s">
        <v>646</v>
      </c>
      <c r="C186" s="209">
        <f>IF(J26="",1,0)</f>
        <v>1</v>
      </c>
      <c r="D186" s="304"/>
      <c r="E186" s="209"/>
      <c r="F186" s="209"/>
      <c r="G186" s="209"/>
      <c r="H186" s="209"/>
      <c r="I186" s="110"/>
      <c r="J186" s="110"/>
      <c r="K186" s="110"/>
      <c r="L186" s="54"/>
      <c r="M186" s="54"/>
      <c r="N186" s="49"/>
      <c r="O186" s="43"/>
      <c r="P186" s="43"/>
      <c r="Q186" s="43"/>
      <c r="R186" s="43"/>
      <c r="S186" s="110"/>
      <c r="T186" s="106"/>
      <c r="U186" s="43"/>
    </row>
    <row r="187" spans="1:21" ht="17.25" hidden="1" customHeight="1" x14ac:dyDescent="0.45">
      <c r="A187" s="67" t="s">
        <v>662</v>
      </c>
      <c r="B187" s="114" t="s">
        <v>649</v>
      </c>
      <c r="C187" s="209">
        <f>IF(C49="",1,0)</f>
        <v>0</v>
      </c>
      <c r="D187" s="304">
        <f>IF(AND($C187=0,C49&lt;&gt;"Not used"),IF(D49="",1,0),0)</f>
        <v>1</v>
      </c>
      <c r="E187" s="304">
        <f>IF(AND($C187=0,$C49&lt;&gt;"Not used"),IF(E49="",1,0),0)</f>
        <v>1</v>
      </c>
      <c r="F187" s="304">
        <f>IF(AND($C187=0,$C49&lt;&gt;"Not used"),IF(K49="",1,0),0)</f>
        <v>1</v>
      </c>
      <c r="G187" s="304">
        <f>IF(AND($C187=0,$C49&lt;&gt;"Not used"),IF(I49="",1,0),0)</f>
        <v>1</v>
      </c>
      <c r="H187" s="304">
        <f>IF(AND($C187=0,$C49&lt;&gt;"Not used"),IF(P49="",1,0),0)</f>
        <v>1</v>
      </c>
      <c r="I187" s="110"/>
      <c r="J187" s="304"/>
      <c r="K187" s="110"/>
      <c r="L187" s="54"/>
      <c r="M187" s="54"/>
      <c r="N187" s="49"/>
      <c r="O187" s="43"/>
      <c r="P187" s="43"/>
      <c r="Q187" s="43"/>
      <c r="R187" s="43"/>
      <c r="S187" s="110"/>
      <c r="T187" s="106"/>
      <c r="U187" s="43"/>
    </row>
    <row r="188" spans="1:21" ht="17.25" hidden="1" customHeight="1" x14ac:dyDescent="0.45">
      <c r="A188" s="67" t="s">
        <v>662</v>
      </c>
      <c r="B188" s="114" t="s">
        <v>649</v>
      </c>
      <c r="C188" s="209">
        <f>IF(C54="",1,0)</f>
        <v>0</v>
      </c>
      <c r="D188" s="304">
        <f>IF(AND($C188=0,C54&lt;&gt;"Not used"),IF(D54="",1,0),0)</f>
        <v>1</v>
      </c>
      <c r="E188" s="304">
        <f>IF(AND($C188=0,$C54&lt;&gt;"Not used"),IF(E54="",1,0),0)</f>
        <v>1</v>
      </c>
      <c r="F188" s="304">
        <f>IF(AND($C188=0,$C54&lt;&gt;"Not used"),IF(K54="",1,0),0)</f>
        <v>1</v>
      </c>
      <c r="G188" s="304">
        <f>IF(AND($C188=0,$C54&lt;&gt;"Not used"),IF(I54="",1,0),0)</f>
        <v>1</v>
      </c>
      <c r="H188" s="304">
        <f>IF(AND($C188=0,$C54&lt;&gt;"Not used"),IF(P54="",1,0),0)</f>
        <v>1</v>
      </c>
      <c r="I188" s="110"/>
      <c r="J188" s="110"/>
      <c r="K188" s="110"/>
      <c r="L188" s="54"/>
      <c r="M188" s="54"/>
      <c r="N188" s="49"/>
      <c r="O188" s="43"/>
      <c r="P188" s="43"/>
      <c r="Q188" s="43"/>
      <c r="R188" s="43"/>
      <c r="S188" s="110"/>
      <c r="T188" s="106"/>
      <c r="U188" s="43"/>
    </row>
    <row r="189" spans="1:21" ht="17.25" hidden="1" customHeight="1" x14ac:dyDescent="0.45">
      <c r="A189" s="67" t="s">
        <v>662</v>
      </c>
      <c r="B189" s="114" t="s">
        <v>649</v>
      </c>
      <c r="C189" s="209">
        <f>IF(C59="",1,0)</f>
        <v>0</v>
      </c>
      <c r="D189" s="304">
        <f>IF(AND($C189=0,C59&lt;&gt;"Not used"),IF(D59="",1,0),0)</f>
        <v>1</v>
      </c>
      <c r="E189" s="304">
        <f>IF(AND($C189=0,$C59&lt;&gt;"Not used"),IF(E59="",1,0),0)</f>
        <v>1</v>
      </c>
      <c r="F189" s="304">
        <f>IF(AND($C189=0,$C59&lt;&gt;"Not used"),IF(K59="",1,0),0)</f>
        <v>1</v>
      </c>
      <c r="G189" s="304">
        <f>IF(AND($C189=0,$C59&lt;&gt;"Not used"),IF(I59="",1,0),0)</f>
        <v>1</v>
      </c>
      <c r="H189" s="304">
        <f>IF(AND($C189=0,$C59&lt;&gt;"Not used"),IF(P59="",1,0),0)</f>
        <v>1</v>
      </c>
      <c r="I189" s="110"/>
      <c r="J189" s="110"/>
      <c r="K189" s="110"/>
      <c r="L189" s="54"/>
      <c r="M189" s="54"/>
      <c r="N189" s="49"/>
      <c r="O189" s="43"/>
      <c r="P189" s="43"/>
      <c r="Q189" s="43"/>
      <c r="R189" s="43"/>
      <c r="S189" s="110"/>
      <c r="T189" s="106"/>
      <c r="U189" s="43"/>
    </row>
    <row r="190" spans="1:21" ht="17.25" hidden="1" customHeight="1" x14ac:dyDescent="0.45">
      <c r="A190" s="67" t="s">
        <v>662</v>
      </c>
      <c r="B190" s="114" t="s">
        <v>649</v>
      </c>
      <c r="C190" s="209">
        <f>IF(C64="",1,0)</f>
        <v>0</v>
      </c>
      <c r="D190" s="304">
        <f>IF(AND($C190=0,C64&lt;&gt;"Not used"),IF(D64="",1,0),0)</f>
        <v>1</v>
      </c>
      <c r="E190" s="304">
        <f>IF(AND($C190=0,$C64&lt;&gt;"Not used"),IF(E64="",1,0),0)</f>
        <v>1</v>
      </c>
      <c r="F190" s="304">
        <f>IF(AND($C190=0,$C64&lt;&gt;"Not used"),IF(K64="",1,0),0)</f>
        <v>1</v>
      </c>
      <c r="G190" s="304">
        <f>IF(AND($C190=0,$C64&lt;&gt;"Not used"),IF(I64="",1,0),0)</f>
        <v>1</v>
      </c>
      <c r="H190" s="304">
        <f>IF(AND($C190=0,$C64&lt;&gt;"Not used"),IF(P64="",1,0),0)</f>
        <v>1</v>
      </c>
      <c r="I190" s="110"/>
      <c r="J190" s="110"/>
      <c r="K190" s="110"/>
      <c r="L190" s="54"/>
      <c r="M190" s="54"/>
      <c r="N190" s="49"/>
      <c r="O190" s="43"/>
      <c r="P190" s="43"/>
      <c r="Q190" s="43"/>
      <c r="R190" s="43"/>
      <c r="S190" s="110"/>
      <c r="T190" s="106"/>
      <c r="U190" s="43"/>
    </row>
    <row r="191" spans="1:21" ht="17.25" hidden="1" customHeight="1" x14ac:dyDescent="0.45">
      <c r="A191" s="67" t="s">
        <v>662</v>
      </c>
      <c r="B191" s="114" t="s">
        <v>649</v>
      </c>
      <c r="C191" s="209">
        <f>IF(C69="",1,0)</f>
        <v>0</v>
      </c>
      <c r="D191" s="304">
        <f>IF(AND($C191=0,C69&lt;&gt;"Not used"),IF(D69="",1,0),0)</f>
        <v>1</v>
      </c>
      <c r="E191" s="304">
        <f>IF(AND($C191=0,$C69&lt;&gt;"Not used"),IF(E69="",1,0),0)</f>
        <v>1</v>
      </c>
      <c r="F191" s="304">
        <f>IF(AND($C191=0,$C69&lt;&gt;"Not used"),IF(K69="",1,0),0)</f>
        <v>1</v>
      </c>
      <c r="G191" s="304">
        <f>IF(AND($C191=0,$C69&lt;&gt;"Not used"),IF(I69="",1,0),0)</f>
        <v>1</v>
      </c>
      <c r="H191" s="304">
        <f>IF(AND($C191=0,$C69&lt;&gt;"Not used"),IF(P69="",1,0),0)</f>
        <v>1</v>
      </c>
      <c r="I191" s="110"/>
      <c r="J191" s="110"/>
      <c r="K191" s="110"/>
      <c r="L191" s="54"/>
      <c r="M191" s="54"/>
      <c r="N191" s="49"/>
      <c r="O191" s="43"/>
      <c r="P191" s="43"/>
      <c r="Q191" s="43"/>
      <c r="R191" s="43"/>
      <c r="S191" s="110"/>
      <c r="T191" s="106"/>
      <c r="U191" s="43"/>
    </row>
    <row r="192" spans="1:21" ht="17.25" hidden="1" customHeight="1" x14ac:dyDescent="0.45">
      <c r="A192" s="67" t="s">
        <v>662</v>
      </c>
      <c r="B192" s="114" t="s">
        <v>649</v>
      </c>
      <c r="C192" s="209">
        <f>IF(C74="",1,0)</f>
        <v>0</v>
      </c>
      <c r="D192" s="304">
        <f>IF(AND($C192=0,C74&lt;&gt;"Not used"),IF(D74="",1,0),0)</f>
        <v>1</v>
      </c>
      <c r="E192" s="304">
        <f>IF(AND($C192=0,$C74&lt;&gt;"Not used"),IF(E74="",1,0),0)</f>
        <v>1</v>
      </c>
      <c r="F192" s="304">
        <f>IF(AND($C192=0,$C74&lt;&gt;"Not used"),IF(K74="",1,0),0)</f>
        <v>1</v>
      </c>
      <c r="G192" s="304">
        <f>IF(AND($C192=0,$C74&lt;&gt;"Not used"),IF(I74="",1,0),0)</f>
        <v>1</v>
      </c>
      <c r="H192" s="304">
        <f>IF(AND($C192=0,$C74&lt;&gt;"Not used"),IF(P74="",1,0),0)</f>
        <v>1</v>
      </c>
      <c r="I192" s="110"/>
      <c r="J192" s="110"/>
      <c r="K192" s="110"/>
      <c r="L192" s="54"/>
      <c r="M192" s="54"/>
      <c r="N192" s="49"/>
      <c r="O192" s="43"/>
      <c r="P192" s="43"/>
      <c r="Q192" s="43"/>
      <c r="R192" s="43"/>
      <c r="S192" s="110"/>
      <c r="T192" s="106"/>
      <c r="U192" s="43"/>
    </row>
    <row r="193" spans="1:21" ht="17.25" hidden="1" customHeight="1" x14ac:dyDescent="0.45">
      <c r="A193" s="67" t="s">
        <v>662</v>
      </c>
      <c r="B193" s="114" t="s">
        <v>650</v>
      </c>
      <c r="C193" s="209">
        <f>IF(I80="",1,0)</f>
        <v>1</v>
      </c>
      <c r="D193" s="43"/>
      <c r="E193" s="43"/>
      <c r="F193" s="43"/>
      <c r="G193" s="43"/>
      <c r="H193" s="43"/>
      <c r="I193" s="110"/>
      <c r="J193" s="110"/>
      <c r="K193" s="110"/>
      <c r="L193" s="54"/>
      <c r="M193" s="54"/>
      <c r="N193" s="49"/>
      <c r="O193" s="43"/>
      <c r="P193" s="43"/>
      <c r="Q193" s="43"/>
      <c r="R193" s="43"/>
      <c r="S193" s="110"/>
      <c r="T193" s="106"/>
      <c r="U193" s="43"/>
    </row>
    <row r="194" spans="1:21" ht="17.25" hidden="1" customHeight="1" x14ac:dyDescent="0.45">
      <c r="A194" s="67" t="s">
        <v>662</v>
      </c>
      <c r="B194" s="114" t="s">
        <v>700</v>
      </c>
      <c r="C194" s="209">
        <f>IF(C105="",1,0)</f>
        <v>0</v>
      </c>
      <c r="D194" s="304">
        <f>IF(AND($C194=0,$C105&lt;&gt;"n/a"),IF(E105="",1,0),0)</f>
        <v>1</v>
      </c>
      <c r="E194" s="304">
        <f>IF(AND($C194=0,$C105&lt;&gt;"n/a"),IF(F105="",1,0),0)</f>
        <v>1</v>
      </c>
      <c r="F194" s="304">
        <f>IF(AND($C194=0,$C105&lt;&gt;"n/a"),IF(M105="",1,0),0)</f>
        <v>1</v>
      </c>
      <c r="G194" s="304">
        <f>IF(AND($C194=0,$C105&lt;&gt;"n/a"),IF(P105="",1,0),0)</f>
        <v>1</v>
      </c>
      <c r="H194" s="110"/>
      <c r="I194" s="110"/>
      <c r="J194" s="110"/>
      <c r="K194" s="110"/>
      <c r="L194" s="54"/>
      <c r="M194" s="54"/>
      <c r="N194" s="49"/>
      <c r="O194" s="43"/>
      <c r="P194" s="43"/>
      <c r="Q194" s="43"/>
      <c r="R194" s="43"/>
      <c r="S194" s="110"/>
      <c r="T194" s="106"/>
      <c r="U194" s="43"/>
    </row>
    <row r="195" spans="1:21" ht="17.25" hidden="1" customHeight="1" x14ac:dyDescent="0.45">
      <c r="A195" s="67" t="s">
        <v>662</v>
      </c>
      <c r="B195" s="114" t="s">
        <v>700</v>
      </c>
      <c r="C195" s="209">
        <f>IF(C108="",1,0)</f>
        <v>0</v>
      </c>
      <c r="D195" s="304">
        <f>IF(AND($C195=0,$C108&lt;&gt;"n/a"),IF(E108="",1,0),0)</f>
        <v>1</v>
      </c>
      <c r="E195" s="304">
        <f>IF(AND($C195=0,$C108&lt;&gt;"n/a"),IF(F108="",1,0),0)</f>
        <v>1</v>
      </c>
      <c r="F195" s="304">
        <f>IF(AND($C195=0,$C108&lt;&gt;"n/a"),IF(M108="",1,0),0)</f>
        <v>1</v>
      </c>
      <c r="G195" s="304">
        <f>IF(AND($C195=0,$C108&lt;&gt;"n/a"),IF(P108="",1,0),0)</f>
        <v>1</v>
      </c>
      <c r="H195" s="110"/>
      <c r="I195" s="110"/>
      <c r="J195" s="110"/>
      <c r="K195" s="110"/>
      <c r="L195" s="54"/>
      <c r="M195" s="54"/>
      <c r="N195" s="49"/>
      <c r="O195" s="43"/>
      <c r="P195" s="43"/>
      <c r="Q195" s="43"/>
      <c r="R195" s="43"/>
      <c r="S195" s="110"/>
      <c r="T195" s="106"/>
      <c r="U195" s="43"/>
    </row>
    <row r="196" spans="1:21" ht="17.25" hidden="1" customHeight="1" x14ac:dyDescent="0.45">
      <c r="A196" s="67" t="s">
        <v>662</v>
      </c>
      <c r="B196" s="114" t="s">
        <v>700</v>
      </c>
      <c r="C196" s="209">
        <f>IF(C111="",1,0)</f>
        <v>0</v>
      </c>
      <c r="D196" s="304">
        <f>IF(AND($C196=0,$C111&lt;&gt;"n/a"),IF(E111="",1,0),0)</f>
        <v>1</v>
      </c>
      <c r="E196" s="304">
        <f>IF(AND($C196=0,$C111&lt;&gt;"n/a"),IF(F111="",1,0),0)</f>
        <v>1</v>
      </c>
      <c r="F196" s="304">
        <f>IF(AND($C196=0,$C111&lt;&gt;"n/a"),IF(M111="",1,0),0)</f>
        <v>1</v>
      </c>
      <c r="G196" s="304">
        <f>IF(AND($C196=0,$C111&lt;&gt;"n/a"),IF(P111="",1,0),0)</f>
        <v>1</v>
      </c>
      <c r="H196" s="110"/>
      <c r="I196" s="110"/>
      <c r="J196" s="110"/>
      <c r="K196" s="110"/>
      <c r="L196" s="54"/>
      <c r="M196" s="54"/>
      <c r="N196" s="49"/>
      <c r="O196" s="43"/>
      <c r="P196" s="43"/>
      <c r="Q196" s="43"/>
      <c r="R196" s="43"/>
      <c r="S196" s="110"/>
      <c r="T196" s="106"/>
      <c r="U196" s="43"/>
    </row>
    <row r="197" spans="1:21" ht="17.25" hidden="1" customHeight="1" x14ac:dyDescent="0.45">
      <c r="A197" s="67" t="s">
        <v>662</v>
      </c>
      <c r="B197" s="114" t="s">
        <v>700</v>
      </c>
      <c r="C197" s="209">
        <f>IF(C114="",1,0)</f>
        <v>0</v>
      </c>
      <c r="D197" s="304">
        <f>IF(AND($C197=0,$C114&lt;&gt;"n/a"),IF(E114="",1,0),0)</f>
        <v>1</v>
      </c>
      <c r="E197" s="304">
        <f>IF(AND($C197=0,$C114&lt;&gt;"n/a"),IF(F114="",1,0),0)</f>
        <v>1</v>
      </c>
      <c r="F197" s="304">
        <f>IF(AND($C197=0,$C114&lt;&gt;"n/a"),IF(M114="",1,0),0)</f>
        <v>1</v>
      </c>
      <c r="G197" s="304">
        <f>IF(AND($C197=0,$C114&lt;&gt;"n/a"),IF(P114="",1,0),0)</f>
        <v>1</v>
      </c>
      <c r="H197" s="110"/>
      <c r="I197" s="110"/>
      <c r="J197" s="110"/>
      <c r="K197" s="110"/>
      <c r="L197" s="54"/>
      <c r="M197" s="54"/>
      <c r="N197" s="49"/>
      <c r="O197" s="43"/>
      <c r="P197" s="43"/>
      <c r="Q197" s="43"/>
      <c r="R197" s="43"/>
      <c r="S197" s="110"/>
      <c r="T197" s="106"/>
      <c r="U197" s="43"/>
    </row>
    <row r="198" spans="1:21" ht="17.25" hidden="1" customHeight="1" x14ac:dyDescent="0.45">
      <c r="A198" s="67" t="s">
        <v>662</v>
      </c>
      <c r="B198" s="114" t="s">
        <v>700</v>
      </c>
      <c r="C198" s="209">
        <f>IF(C117="",1,0)</f>
        <v>0</v>
      </c>
      <c r="D198" s="304">
        <f>IF(AND($C198=0,$C117&lt;&gt;"n/a"),IF(E117="",1,0),0)</f>
        <v>1</v>
      </c>
      <c r="E198" s="304">
        <f>IF(AND($C198=0,$C117&lt;&gt;"n/a"),IF(F117="",1,0),0)</f>
        <v>1</v>
      </c>
      <c r="F198" s="304">
        <f>IF(AND($C198=0,$C117&lt;&gt;"n/a"),IF(M117="",1,0),0)</f>
        <v>1</v>
      </c>
      <c r="G198" s="304">
        <f>IF(AND($C198=0,$C117&lt;&gt;"n/a"),IF(P117="",1,0),0)</f>
        <v>1</v>
      </c>
      <c r="H198" s="110"/>
      <c r="I198" s="110"/>
      <c r="J198" s="110"/>
      <c r="K198" s="110"/>
      <c r="L198" s="54"/>
      <c r="M198" s="54"/>
      <c r="N198" s="49"/>
      <c r="O198" s="43"/>
      <c r="P198" s="43"/>
      <c r="Q198" s="43"/>
      <c r="R198" s="43"/>
      <c r="S198" s="110"/>
      <c r="T198" s="106"/>
      <c r="U198" s="43"/>
    </row>
    <row r="199" spans="1:21" ht="17.25" hidden="1" customHeight="1" x14ac:dyDescent="0.45">
      <c r="A199" s="67" t="s">
        <v>662</v>
      </c>
      <c r="B199" s="114" t="s">
        <v>700</v>
      </c>
      <c r="C199" s="209">
        <f>IF(C120="",1,0)</f>
        <v>0</v>
      </c>
      <c r="D199" s="304">
        <f>IF(AND($C199=0,$C120&lt;&gt;"n/a"),IF(E120="",1,0),0)</f>
        <v>1</v>
      </c>
      <c r="E199" s="304">
        <f>IF(AND($C199=0,$C120&lt;&gt;"n/a"),IF(F120="",1,0),0)</f>
        <v>1</v>
      </c>
      <c r="F199" s="304">
        <f>IF(AND($C199=0,$C120&lt;&gt;"n/a"),IF(M120="",1,0),0)</f>
        <v>1</v>
      </c>
      <c r="G199" s="304">
        <f>IF(AND($C199=0,$C120&lt;&gt;"n/a"),IF(P120="",1,0),0)</f>
        <v>1</v>
      </c>
      <c r="H199" s="110"/>
      <c r="I199" s="110"/>
      <c r="J199" s="110"/>
      <c r="K199" s="110"/>
      <c r="L199" s="54"/>
      <c r="M199" s="54"/>
      <c r="N199" s="49"/>
      <c r="O199" s="43"/>
      <c r="P199" s="43"/>
      <c r="Q199" s="43"/>
      <c r="R199" s="43"/>
      <c r="S199" s="110"/>
      <c r="T199" s="106"/>
      <c r="U199" s="43"/>
    </row>
    <row r="200" spans="1:21" ht="17.25" hidden="1" customHeight="1" x14ac:dyDescent="0.45">
      <c r="A200" s="67" t="s">
        <v>662</v>
      </c>
      <c r="B200" s="114" t="s">
        <v>700</v>
      </c>
      <c r="C200" s="209">
        <f>IF(C123="",1,0)</f>
        <v>0</v>
      </c>
      <c r="D200" s="304">
        <f>IF(AND($C200=0,$C123&lt;&gt;"n/a"),IF(E123="",1,0),0)</f>
        <v>1</v>
      </c>
      <c r="E200" s="304">
        <f>IF(AND($C200=0,$C123&lt;&gt;"n/a"),IF(F123="",1,0),0)</f>
        <v>1</v>
      </c>
      <c r="F200" s="304">
        <f>IF(AND($C200=0,$C123&lt;&gt;"n/a"),IF(M123="",1,0),0)</f>
        <v>1</v>
      </c>
      <c r="G200" s="304">
        <f>IF(AND($C200=0,$C123&lt;&gt;"n/a"),IF(P123="",1,0),0)</f>
        <v>1</v>
      </c>
      <c r="H200" s="110"/>
      <c r="I200" s="110"/>
      <c r="J200" s="110"/>
      <c r="K200" s="110"/>
      <c r="L200" s="54"/>
      <c r="M200" s="54"/>
      <c r="N200" s="49"/>
      <c r="O200" s="43"/>
      <c r="P200" s="43"/>
      <c r="Q200" s="43"/>
      <c r="R200" s="43"/>
      <c r="S200" s="110"/>
      <c r="T200" s="106"/>
      <c r="U200" s="43"/>
    </row>
    <row r="201" spans="1:21" ht="17.25" hidden="1" customHeight="1" x14ac:dyDescent="0.45">
      <c r="A201" s="67" t="s">
        <v>662</v>
      </c>
      <c r="B201" s="114" t="s">
        <v>700</v>
      </c>
      <c r="C201" s="209">
        <f>IF(C126="",1,0)</f>
        <v>0</v>
      </c>
      <c r="D201" s="304">
        <f>IF(AND($C201=0,$C126&lt;&gt;"n/a"),IF(E126="",1,0),0)</f>
        <v>1</v>
      </c>
      <c r="E201" s="304">
        <f>IF(AND($C201=0,$C126&lt;&gt;"n/a"),IF(F126="",1,0),0)</f>
        <v>1</v>
      </c>
      <c r="F201" s="304">
        <f>IF(AND($C201=0,$C126&lt;&gt;"n/a"),IF(M126="",1,0),0)</f>
        <v>1</v>
      </c>
      <c r="G201" s="304">
        <f>IF(AND($C201=0,$C126&lt;&gt;"n/a"),IF(P126="",1,0),0)</f>
        <v>1</v>
      </c>
      <c r="H201" s="110"/>
      <c r="I201" s="110"/>
      <c r="J201" s="110"/>
      <c r="K201" s="110"/>
      <c r="L201" s="54"/>
      <c r="M201" s="54"/>
      <c r="N201" s="49"/>
      <c r="O201" s="43"/>
      <c r="P201" s="43"/>
      <c r="Q201" s="43"/>
      <c r="R201" s="43"/>
      <c r="S201" s="110"/>
      <c r="T201" s="106"/>
      <c r="U201" s="43"/>
    </row>
    <row r="202" spans="1:21" ht="17.25" hidden="1" customHeight="1" x14ac:dyDescent="0.45">
      <c r="A202" s="67" t="s">
        <v>662</v>
      </c>
      <c r="B202" s="114" t="s">
        <v>700</v>
      </c>
      <c r="C202" s="209">
        <f>IF(C129="",1,0)</f>
        <v>0</v>
      </c>
      <c r="D202" s="304">
        <f>IF(AND($C202=0,$C129&lt;&gt;"n/a"),IF(E129="",1,0),0)</f>
        <v>1</v>
      </c>
      <c r="E202" s="304">
        <f>IF(AND($C202=0,$C129&lt;&gt;"n/a"),IF(F129="",1,0),0)</f>
        <v>1</v>
      </c>
      <c r="F202" s="304">
        <f>IF(AND($C202=0,$C129&lt;&gt;"n/a"),IF(M129="",1,0),0)</f>
        <v>1</v>
      </c>
      <c r="G202" s="304">
        <f>IF(AND($C202=0,$C129&lt;&gt;"n/a"),IF(P129="",1,0),0)</f>
        <v>1</v>
      </c>
      <c r="H202" s="110"/>
      <c r="I202" s="110"/>
      <c r="J202" s="110"/>
      <c r="K202" s="110"/>
      <c r="L202" s="54"/>
      <c r="M202" s="54"/>
      <c r="N202" s="49"/>
      <c r="O202" s="43"/>
      <c r="P202" s="43"/>
      <c r="Q202" s="43"/>
      <c r="R202" s="43"/>
      <c r="S202" s="110"/>
      <c r="T202" s="106"/>
      <c r="U202" s="43"/>
    </row>
    <row r="203" spans="1:21" ht="17.25" hidden="1" customHeight="1" x14ac:dyDescent="0.45">
      <c r="A203" s="67" t="s">
        <v>662</v>
      </c>
      <c r="B203" s="114" t="s">
        <v>700</v>
      </c>
      <c r="C203" s="209">
        <f>IF(C132="",1,0)</f>
        <v>0</v>
      </c>
      <c r="D203" s="304">
        <f>IF(AND($C203=0,$C132&lt;&gt;"n/a"),IF(E132="",1,0),0)</f>
        <v>1</v>
      </c>
      <c r="E203" s="304">
        <f>IF(AND($C203=0,$C132&lt;&gt;"n/a"),IF(F132="",1,0),0)</f>
        <v>1</v>
      </c>
      <c r="F203" s="304">
        <f>IF(AND($C203=0,$C132&lt;&gt;"n/a"),IF(M132="",1,0),0)</f>
        <v>1</v>
      </c>
      <c r="G203" s="304">
        <f>IF(AND($C203=0,$C132&lt;&gt;"n/a"),IF(P132="",1,0),0)</f>
        <v>1</v>
      </c>
      <c r="H203" s="110"/>
      <c r="I203" s="110"/>
      <c r="J203" s="110"/>
      <c r="K203" s="110"/>
      <c r="L203" s="54"/>
      <c r="M203" s="54"/>
      <c r="N203" s="49"/>
      <c r="O203" s="43"/>
      <c r="P203" s="43"/>
      <c r="Q203" s="43"/>
      <c r="R203" s="43"/>
      <c r="S203" s="110"/>
      <c r="T203" s="106"/>
      <c r="U203" s="43"/>
    </row>
    <row r="204" spans="1:21" ht="17.25" hidden="1" customHeight="1" x14ac:dyDescent="0.45">
      <c r="A204" s="67" t="s">
        <v>662</v>
      </c>
      <c r="B204" s="114" t="s">
        <v>700</v>
      </c>
      <c r="C204" s="209" t="e">
        <f>IF(#REF!="",1,0)</f>
        <v>#REF!</v>
      </c>
      <c r="D204" s="304" t="e">
        <f>IF(AND($C204=0,#REF!&lt;&gt;"n/a"),IF(#REF!="",1,0),0)</f>
        <v>#REF!</v>
      </c>
      <c r="E204" s="304" t="e">
        <f>IF(AND($C204=0,#REF!&lt;&gt;"n/a"),IF(#REF!="",1,0),0)</f>
        <v>#REF!</v>
      </c>
      <c r="F204" s="304" t="e">
        <f>IF(AND($C204=0,#REF!&lt;&gt;"n/a"),IF(#REF!="",1,0),0)</f>
        <v>#REF!</v>
      </c>
      <c r="G204" s="304" t="e">
        <f>IF(AND($C204=0,#REF!&lt;&gt;"n/a"),IF(#REF!="",1,0),0)</f>
        <v>#REF!</v>
      </c>
      <c r="H204" s="110"/>
      <c r="I204" s="110"/>
      <c r="J204" s="110"/>
      <c r="K204" s="110"/>
      <c r="L204" s="54"/>
      <c r="M204" s="54"/>
      <c r="N204" s="49"/>
      <c r="O204" s="43"/>
      <c r="P204" s="43"/>
      <c r="Q204" s="43"/>
      <c r="R204" s="43"/>
      <c r="S204" s="110"/>
      <c r="T204" s="106"/>
      <c r="U204" s="43"/>
    </row>
    <row r="205" spans="1:21" ht="17.25" hidden="1" customHeight="1" x14ac:dyDescent="0.45">
      <c r="A205" s="67" t="s">
        <v>662</v>
      </c>
      <c r="B205" s="114" t="s">
        <v>700</v>
      </c>
      <c r="C205" s="209" t="e">
        <f>IF(#REF!="",1,0)</f>
        <v>#REF!</v>
      </c>
      <c r="D205" s="304" t="e">
        <f>IF(AND($C205=0,#REF!&lt;&gt;"n/a"),IF(#REF!="",1,0),0)</f>
        <v>#REF!</v>
      </c>
      <c r="E205" s="304" t="e">
        <f>IF(AND($C205=0,#REF!&lt;&gt;"n/a"),IF(#REF!="",1,0),0)</f>
        <v>#REF!</v>
      </c>
      <c r="F205" s="304" t="e">
        <f>IF(AND($C205=0,#REF!&lt;&gt;"n/a"),IF(#REF!="",1,0),0)</f>
        <v>#REF!</v>
      </c>
      <c r="G205" s="304" t="e">
        <f>IF(AND($C205=0,#REF!&lt;&gt;"n/a"),IF(#REF!="",1,0),0)</f>
        <v>#REF!</v>
      </c>
      <c r="H205" s="110"/>
      <c r="I205" s="110"/>
      <c r="J205" s="110"/>
      <c r="K205" s="110"/>
      <c r="L205" s="54"/>
      <c r="M205" s="54"/>
      <c r="N205" s="49"/>
      <c r="O205" s="43"/>
      <c r="P205" s="43"/>
      <c r="Q205" s="43"/>
      <c r="R205" s="43"/>
      <c r="S205" s="110"/>
      <c r="T205" s="106"/>
      <c r="U205" s="43"/>
    </row>
    <row r="206" spans="1:21" ht="17.25" hidden="1" customHeight="1" x14ac:dyDescent="0.45">
      <c r="A206" s="67" t="s">
        <v>662</v>
      </c>
      <c r="B206" s="114" t="s">
        <v>700</v>
      </c>
      <c r="C206" s="209" t="e">
        <f>IF(#REF!="",1,0)</f>
        <v>#REF!</v>
      </c>
      <c r="D206" s="304" t="e">
        <f>IF(AND($C206=0,#REF!&lt;&gt;"n/a"),IF(#REF!="",1,0),0)</f>
        <v>#REF!</v>
      </c>
      <c r="E206" s="304" t="e">
        <f>IF(AND($C206=0,#REF!&lt;&gt;"n/a"),IF(#REF!="",1,0),0)</f>
        <v>#REF!</v>
      </c>
      <c r="F206" s="304" t="e">
        <f>IF(AND($C206=0,#REF!&lt;&gt;"n/a"),IF(#REF!="",1,0),0)</f>
        <v>#REF!</v>
      </c>
      <c r="G206" s="304" t="e">
        <f>IF(AND($C206=0,#REF!&lt;&gt;"n/a"),IF(#REF!="",1,0),0)</f>
        <v>#REF!</v>
      </c>
      <c r="H206" s="110"/>
      <c r="I206" s="110"/>
      <c r="J206" s="110"/>
      <c r="K206" s="110"/>
      <c r="L206" s="54"/>
      <c r="M206" s="54"/>
      <c r="N206" s="49"/>
      <c r="O206" s="43"/>
      <c r="P206" s="43"/>
      <c r="Q206" s="43"/>
      <c r="R206" s="43"/>
      <c r="S206" s="110"/>
      <c r="T206" s="106"/>
      <c r="U206" s="43"/>
    </row>
    <row r="207" spans="1:21" ht="17.25" hidden="1" customHeight="1" x14ac:dyDescent="0.45">
      <c r="A207" s="67" t="s">
        <v>662</v>
      </c>
      <c r="B207" s="114" t="s">
        <v>704</v>
      </c>
      <c r="C207" s="209">
        <f>IF(C140="",1,0)</f>
        <v>1</v>
      </c>
      <c r="D207" s="43"/>
      <c r="E207" s="43"/>
      <c r="F207" s="43"/>
      <c r="G207" s="43"/>
      <c r="H207" s="43"/>
      <c r="I207" s="110"/>
      <c r="J207" s="110"/>
      <c r="K207" s="110"/>
      <c r="L207" s="54"/>
      <c r="M207" s="54"/>
      <c r="N207" s="49"/>
      <c r="O207" s="43"/>
      <c r="P207" s="43"/>
      <c r="Q207" s="43"/>
      <c r="R207" s="43"/>
      <c r="S207" s="110"/>
      <c r="T207" s="106"/>
      <c r="U207" s="43"/>
    </row>
    <row r="208" spans="1:21" ht="17.25" hidden="1" customHeight="1" x14ac:dyDescent="0.45">
      <c r="A208" s="67" t="s">
        <v>662</v>
      </c>
      <c r="B208" s="114" t="s">
        <v>711</v>
      </c>
      <c r="C208" s="209">
        <f>IF(C153="",1,0)</f>
        <v>0</v>
      </c>
      <c r="D208" s="304">
        <f>IF(AND($C208=0,$C153&lt;&gt;"n/a"),IF(G153="",1,0),0)</f>
        <v>1</v>
      </c>
      <c r="E208" s="304">
        <f>IF(AND($C208=0,$C153&lt;&gt;"n/a"),IF(J153="",1,0),0)</f>
        <v>1</v>
      </c>
      <c r="F208" s="304">
        <f>IF(AND($C208=0,$C153&lt;&gt;"n/a"),IF(N153="",1,0),0)</f>
        <v>1</v>
      </c>
      <c r="G208" s="43"/>
      <c r="H208" s="110"/>
      <c r="I208" s="110"/>
      <c r="J208" s="110"/>
      <c r="K208" s="110"/>
      <c r="L208" s="54"/>
      <c r="M208" s="54"/>
      <c r="N208" s="49"/>
      <c r="O208" s="43"/>
      <c r="P208" s="43"/>
      <c r="Q208" s="43"/>
      <c r="R208" s="43"/>
      <c r="S208" s="110"/>
      <c r="T208" s="106"/>
      <c r="U208" s="43"/>
    </row>
    <row r="209" spans="1:21" ht="17.25" hidden="1" customHeight="1" x14ac:dyDescent="0.45">
      <c r="A209" s="67" t="s">
        <v>662</v>
      </c>
      <c r="B209" s="114" t="s">
        <v>711</v>
      </c>
      <c r="C209" s="209">
        <f>IF(C156="",1,0)</f>
        <v>0</v>
      </c>
      <c r="D209" s="304">
        <f>IF(AND($C209=0,$C156&lt;&gt;"n/a"),IF(G156="",1,0),0)</f>
        <v>1</v>
      </c>
      <c r="E209" s="304">
        <f>IF(AND($C209=0,$C156&lt;&gt;"n/a"),IF(J156="",1,0),0)</f>
        <v>1</v>
      </c>
      <c r="F209" s="304">
        <f>IF(AND($C209=0,$C156&lt;&gt;"n/a"),IF(N156="",1,0),0)</f>
        <v>1</v>
      </c>
      <c r="G209" s="110"/>
      <c r="H209" s="110"/>
      <c r="I209" s="110"/>
      <c r="J209" s="110"/>
      <c r="K209" s="110"/>
      <c r="L209" s="54"/>
      <c r="M209" s="54"/>
      <c r="N209" s="49"/>
      <c r="O209" s="43"/>
      <c r="P209" s="43"/>
      <c r="Q209" s="43"/>
      <c r="R209" s="43"/>
      <c r="S209" s="110"/>
      <c r="T209" s="106"/>
      <c r="U209" s="43"/>
    </row>
    <row r="210" spans="1:21" ht="17.25" hidden="1" customHeight="1" x14ac:dyDescent="0.45">
      <c r="A210" s="67" t="s">
        <v>662</v>
      </c>
      <c r="B210" s="114" t="s">
        <v>711</v>
      </c>
      <c r="C210" s="209">
        <f>IF(C159="",1,0)</f>
        <v>0</v>
      </c>
      <c r="D210" s="304">
        <f>IF(AND($C210=0,$C159&lt;&gt;"n/a"),IF(G159="",1,0),0)</f>
        <v>1</v>
      </c>
      <c r="E210" s="304">
        <f>IF(AND($C210=0,$C159&lt;&gt;"n/a"),IF(J159="",1,0),0)</f>
        <v>1</v>
      </c>
      <c r="F210" s="304">
        <f>IF(AND($C210=0,$C159&lt;&gt;"n/a"),IF(N159="",1,0),0)</f>
        <v>1</v>
      </c>
      <c r="G210" s="43"/>
      <c r="H210" s="43"/>
      <c r="I210" s="110"/>
      <c r="J210" s="110"/>
      <c r="K210" s="110"/>
      <c r="L210" s="54"/>
      <c r="M210" s="54"/>
      <c r="N210" s="49"/>
      <c r="O210" s="43"/>
      <c r="P210" s="43"/>
      <c r="Q210" s="43"/>
      <c r="R210" s="43"/>
      <c r="S210" s="110"/>
      <c r="T210" s="106"/>
      <c r="U210" s="43"/>
    </row>
    <row r="211" spans="1:21" ht="17.25" hidden="1" customHeight="1" x14ac:dyDescent="0.45">
      <c r="A211" s="67" t="s">
        <v>662</v>
      </c>
      <c r="B211" s="114" t="s">
        <v>711</v>
      </c>
      <c r="C211" s="209">
        <f>IF(C162="",1,0)</f>
        <v>0</v>
      </c>
      <c r="D211" s="304">
        <f>IF(AND($C211=0,$C162&lt;&gt;"n/a"),IF(G162="",1,0),0)</f>
        <v>1</v>
      </c>
      <c r="E211" s="304">
        <f>IF(AND($C211=0,$C162&lt;&gt;"n/a"),IF(J162="",1,0),0)</f>
        <v>1</v>
      </c>
      <c r="F211" s="304">
        <f>IF(AND($C211=0,$C162&lt;&gt;"n/a"),IF(N162="",1,0),0)</f>
        <v>1</v>
      </c>
      <c r="G211" s="110"/>
      <c r="H211" s="110"/>
      <c r="I211" s="110"/>
      <c r="J211" s="110"/>
      <c r="K211" s="110"/>
      <c r="L211" s="54"/>
      <c r="M211" s="54"/>
      <c r="N211" s="49"/>
      <c r="O211" s="43"/>
      <c r="P211" s="43"/>
      <c r="Q211" s="43"/>
      <c r="R211" s="43"/>
      <c r="S211" s="110"/>
      <c r="T211" s="106"/>
      <c r="U211" s="43"/>
    </row>
    <row r="212" spans="1:21" ht="17.25" hidden="1" customHeight="1" x14ac:dyDescent="0.45">
      <c r="A212" s="67" t="s">
        <v>662</v>
      </c>
      <c r="B212" s="114" t="s">
        <v>711</v>
      </c>
      <c r="C212" s="209">
        <f>IF(C165="",1,0)</f>
        <v>0</v>
      </c>
      <c r="D212" s="304">
        <f>IF(AND($C212=0,$C165&lt;&gt;"n/a"),IF(G165="",1,0),0)</f>
        <v>1</v>
      </c>
      <c r="E212" s="304">
        <f>IF(AND($C212=0,$C165&lt;&gt;"n/a"),IF(J165="",1,0),0)</f>
        <v>1</v>
      </c>
      <c r="F212" s="304">
        <f>IF(AND($C212=0,$C165&lt;&gt;"n/a"),IF(N165="",1,0),0)</f>
        <v>1</v>
      </c>
      <c r="G212" s="110"/>
      <c r="H212" s="110"/>
      <c r="I212" s="110"/>
      <c r="J212" s="110"/>
      <c r="K212" s="110"/>
      <c r="L212" s="54"/>
      <c r="M212" s="54"/>
      <c r="N212" s="49"/>
      <c r="O212" s="43"/>
      <c r="P212" s="43"/>
      <c r="Q212" s="43"/>
      <c r="R212" s="43"/>
      <c r="S212" s="110"/>
      <c r="T212" s="106"/>
      <c r="U212" s="43"/>
    </row>
    <row r="213" spans="1:21" ht="17.25" hidden="1" customHeight="1" x14ac:dyDescent="0.45">
      <c r="A213" s="67" t="s">
        <v>662</v>
      </c>
      <c r="B213" s="114" t="s">
        <v>711</v>
      </c>
      <c r="C213" s="209">
        <f>IF(C168="",1,0)</f>
        <v>0</v>
      </c>
      <c r="D213" s="304">
        <f>IF(AND($C213=0,$C168&lt;&gt;"n/a"),IF(G168="",1,0),0)</f>
        <v>1</v>
      </c>
      <c r="E213" s="304">
        <f>IF(AND($C213=0,$C168&lt;&gt;"n/a"),IF(J168="",1,0),0)</f>
        <v>1</v>
      </c>
      <c r="F213" s="304">
        <f>IF(AND($C213=0,$C168&lt;&gt;"n/a"),IF(N168="",1,0),0)</f>
        <v>1</v>
      </c>
      <c r="G213" s="110"/>
      <c r="H213" s="110"/>
      <c r="I213" s="110"/>
      <c r="J213" s="110"/>
      <c r="K213" s="110"/>
      <c r="L213" s="54"/>
      <c r="M213" s="54"/>
      <c r="N213" s="49"/>
      <c r="O213" s="43"/>
      <c r="P213" s="43"/>
      <c r="Q213" s="43"/>
      <c r="R213" s="43"/>
      <c r="S213" s="110"/>
      <c r="T213" s="106"/>
      <c r="U213" s="43"/>
    </row>
    <row r="214" spans="1:21" ht="17.25" hidden="1" customHeight="1" x14ac:dyDescent="0.45">
      <c r="A214" s="67" t="s">
        <v>662</v>
      </c>
      <c r="B214" s="114" t="s">
        <v>712</v>
      </c>
      <c r="C214" s="209">
        <f>IF(I175="",1,0)</f>
        <v>1</v>
      </c>
      <c r="D214" s="43"/>
      <c r="E214" s="43"/>
      <c r="F214" s="43"/>
      <c r="G214" s="110"/>
      <c r="H214" s="110"/>
      <c r="I214" s="110"/>
      <c r="J214" s="110"/>
      <c r="K214" s="110"/>
      <c r="L214" s="54"/>
      <c r="M214" s="54"/>
      <c r="N214" s="49"/>
      <c r="O214" s="43"/>
      <c r="P214" s="43"/>
      <c r="Q214" s="43"/>
      <c r="R214" s="43"/>
      <c r="S214" s="110"/>
      <c r="T214" s="106"/>
      <c r="U214" s="43"/>
    </row>
    <row r="215" spans="1:21" ht="17.25" hidden="1" customHeight="1" x14ac:dyDescent="0.45">
      <c r="A215" s="67" t="s">
        <v>662</v>
      </c>
      <c r="B215" s="303" t="str">
        <f>IF(I213&lt;&gt;"","2.5.3*","")</f>
        <v/>
      </c>
      <c r="C215" s="209">
        <f>IF(I175&lt;&gt;"",IF(F177="",1,0),0)</f>
        <v>0</v>
      </c>
      <c r="D215" s="110"/>
      <c r="E215" s="110"/>
      <c r="F215" s="110"/>
      <c r="G215" s="110"/>
      <c r="H215" s="110"/>
      <c r="I215" s="110"/>
      <c r="J215" s="110"/>
      <c r="K215" s="110"/>
      <c r="L215" s="54"/>
      <c r="M215" s="54"/>
      <c r="N215" s="49"/>
      <c r="O215" s="43"/>
      <c r="P215" s="43"/>
      <c r="Q215" s="43"/>
      <c r="R215" s="43"/>
      <c r="S215" s="110"/>
      <c r="T215" s="106"/>
      <c r="U215" s="43"/>
    </row>
    <row r="216" spans="1:21" ht="18" customHeight="1" x14ac:dyDescent="0.45">
      <c r="A216" s="67"/>
      <c r="B216" s="114"/>
      <c r="C216" s="49"/>
      <c r="D216" s="49"/>
      <c r="E216" s="49"/>
      <c r="F216" s="49"/>
      <c r="G216" s="49"/>
      <c r="H216" s="49"/>
      <c r="I216" s="49"/>
      <c r="J216" s="49"/>
      <c r="K216" s="49"/>
      <c r="L216" s="49"/>
      <c r="M216" s="49"/>
      <c r="N216" s="84"/>
      <c r="O216" s="84"/>
      <c r="P216" s="84"/>
      <c r="Q216" s="49"/>
      <c r="R216" s="49"/>
      <c r="S216" s="43"/>
      <c r="T216" s="43"/>
      <c r="U216" s="43"/>
    </row>
    <row r="217" spans="1:21" ht="15" customHeight="1" x14ac:dyDescent="0.45">
      <c r="A217" s="43"/>
      <c r="B217" s="96" t="s">
        <v>619</v>
      </c>
      <c r="C217" s="43"/>
      <c r="D217" s="43"/>
      <c r="E217" s="43"/>
      <c r="F217" s="43"/>
      <c r="G217" s="43"/>
      <c r="H217" s="43"/>
      <c r="I217" s="43"/>
      <c r="J217" s="43"/>
      <c r="K217" s="43"/>
      <c r="L217" s="43"/>
      <c r="M217" s="43"/>
      <c r="N217" s="43"/>
      <c r="O217" s="43"/>
      <c r="P217" s="43"/>
      <c r="Q217" s="43"/>
      <c r="R217" s="43"/>
      <c r="S217" s="43"/>
      <c r="T217" s="43"/>
      <c r="U217" s="43"/>
    </row>
    <row r="218" spans="1:21" ht="15" customHeight="1" x14ac:dyDescent="0.45">
      <c r="A218" s="43"/>
      <c r="B218" s="43"/>
      <c r="C218" s="43"/>
      <c r="D218" s="43"/>
      <c r="E218" s="43"/>
      <c r="F218" s="43"/>
      <c r="G218" s="43"/>
      <c r="H218" s="43"/>
      <c r="I218" s="43"/>
      <c r="J218" s="43"/>
      <c r="K218" s="43"/>
      <c r="L218" s="43"/>
      <c r="M218" s="43"/>
      <c r="N218" s="43"/>
      <c r="O218" s="43"/>
      <c r="P218" s="43"/>
      <c r="Q218" s="43"/>
      <c r="R218" s="43"/>
      <c r="S218" s="43"/>
      <c r="T218" s="43"/>
      <c r="U218" s="43"/>
    </row>
    <row r="219" spans="1:21" ht="15" customHeight="1" x14ac:dyDescent="0.45">
      <c r="A219" s="43"/>
      <c r="B219" s="43"/>
      <c r="C219" s="43"/>
      <c r="D219" s="43"/>
      <c r="E219" s="43"/>
      <c r="F219" s="43"/>
      <c r="G219" s="43"/>
      <c r="H219" s="43"/>
      <c r="I219" s="43"/>
      <c r="J219" s="43"/>
      <c r="K219" s="43"/>
      <c r="L219" s="43"/>
      <c r="M219" s="43"/>
      <c r="N219" s="43"/>
      <c r="O219" s="43"/>
      <c r="P219" s="43"/>
      <c r="Q219" s="43"/>
      <c r="R219" s="43"/>
      <c r="S219" s="43"/>
      <c r="T219" s="43"/>
      <c r="U219" s="43"/>
    </row>
    <row r="220" spans="1:21" ht="15" hidden="1" customHeight="1" x14ac:dyDescent="0.45">
      <c r="A220" s="43"/>
      <c r="B220" s="43"/>
      <c r="C220" s="43"/>
      <c r="D220" s="43"/>
      <c r="E220" s="43"/>
      <c r="F220" s="43"/>
      <c r="G220" s="43"/>
      <c r="H220" s="43"/>
      <c r="I220" s="43"/>
      <c r="J220" s="43"/>
      <c r="K220" s="43"/>
      <c r="L220" s="43"/>
      <c r="M220" s="43"/>
      <c r="N220" s="43"/>
      <c r="O220" s="43"/>
      <c r="P220" s="43"/>
      <c r="Q220" s="43"/>
      <c r="R220" s="43"/>
      <c r="S220" s="43"/>
      <c r="T220" s="43"/>
      <c r="U220" s="43"/>
    </row>
    <row r="221" spans="1:21" ht="15" hidden="1" customHeight="1" x14ac:dyDescent="0.45">
      <c r="A221" s="43"/>
      <c r="B221" s="43"/>
      <c r="C221" s="43"/>
      <c r="D221" s="43"/>
      <c r="E221" s="43"/>
      <c r="F221" s="43"/>
      <c r="G221" s="43"/>
      <c r="H221" s="43"/>
      <c r="I221" s="43"/>
      <c r="J221" s="43"/>
      <c r="K221" s="43"/>
      <c r="L221" s="43"/>
      <c r="M221" s="43"/>
      <c r="N221" s="43"/>
      <c r="O221" s="43"/>
      <c r="P221" s="43"/>
      <c r="Q221" s="43"/>
      <c r="R221" s="43"/>
      <c r="S221" s="43"/>
      <c r="T221" s="43"/>
      <c r="U221" s="43"/>
    </row>
    <row r="222" spans="1:21" ht="15" hidden="1" customHeight="1" x14ac:dyDescent="0.45">
      <c r="A222" s="43"/>
      <c r="B222" s="43"/>
      <c r="C222" s="43"/>
      <c r="D222" s="43"/>
      <c r="E222" s="43"/>
      <c r="F222" s="43"/>
      <c r="G222" s="43"/>
      <c r="H222" s="43"/>
      <c r="I222" s="43"/>
      <c r="J222" s="43"/>
      <c r="K222" s="43"/>
      <c r="L222" s="43"/>
      <c r="M222" s="43"/>
      <c r="N222" s="43"/>
      <c r="O222" s="43"/>
      <c r="P222" s="43"/>
      <c r="Q222" s="43"/>
      <c r="R222" s="43"/>
      <c r="S222" s="43"/>
      <c r="T222" s="43"/>
      <c r="U222" s="43"/>
    </row>
    <row r="223" spans="1:21" ht="15" hidden="1" customHeight="1" x14ac:dyDescent="0.45"/>
    <row r="224" spans="1:21" ht="15" hidden="1" customHeight="1" x14ac:dyDescent="0.45"/>
    <row r="225" ht="15" hidden="1" customHeight="1" x14ac:dyDescent="0.45"/>
    <row r="226" ht="15" hidden="1" customHeight="1" x14ac:dyDescent="0.45"/>
    <row r="227" ht="15" hidden="1" customHeight="1" x14ac:dyDescent="0.45"/>
    <row r="228" ht="15" hidden="1" customHeight="1" x14ac:dyDescent="0.45"/>
    <row r="229" ht="15" hidden="1" customHeight="1" x14ac:dyDescent="0.45"/>
    <row r="230" ht="15" hidden="1" customHeight="1" x14ac:dyDescent="0.45"/>
    <row r="231" ht="15" hidden="1" customHeight="1" x14ac:dyDescent="0.45"/>
    <row r="232" ht="15" hidden="1" customHeight="1" x14ac:dyDescent="0.45"/>
    <row r="233" ht="15" hidden="1" customHeight="1" x14ac:dyDescent="0.45"/>
    <row r="234" ht="15" hidden="1" customHeight="1" x14ac:dyDescent="0.45"/>
    <row r="235" ht="15" hidden="1" customHeight="1" x14ac:dyDescent="0.45"/>
    <row r="236" ht="15" hidden="1" customHeight="1" x14ac:dyDescent="0.45"/>
    <row r="237" ht="15" hidden="1" customHeight="1" x14ac:dyDescent="0.45"/>
    <row r="238" ht="15" hidden="1" customHeight="1" x14ac:dyDescent="0.45"/>
    <row r="239" ht="15" hidden="1" customHeight="1" x14ac:dyDescent="0.45"/>
    <row r="240" ht="15" hidden="1" customHeight="1" x14ac:dyDescent="0.45"/>
    <row r="241" ht="15" hidden="1" customHeight="1" x14ac:dyDescent="0.45"/>
    <row r="242" ht="15" hidden="1" customHeight="1" x14ac:dyDescent="0.45"/>
    <row r="243" ht="15" hidden="1" customHeight="1" x14ac:dyDescent="0.45"/>
    <row r="244" ht="15" hidden="1" customHeight="1" x14ac:dyDescent="0.45"/>
    <row r="245" ht="15" hidden="1" customHeight="1" x14ac:dyDescent="0.45"/>
    <row r="246" ht="15" hidden="1" customHeight="1" x14ac:dyDescent="0.45"/>
    <row r="247" ht="15" hidden="1" customHeight="1" x14ac:dyDescent="0.45"/>
    <row r="248" ht="15" hidden="1" customHeight="1" x14ac:dyDescent="0.45"/>
    <row r="249" ht="15" hidden="1" customHeight="1" x14ac:dyDescent="0.45"/>
    <row r="250" ht="15" hidden="1" customHeight="1" x14ac:dyDescent="0.45"/>
    <row r="251" ht="15" hidden="1" customHeight="1" x14ac:dyDescent="0.45"/>
    <row r="252" ht="15" hidden="1" customHeight="1" x14ac:dyDescent="0.45"/>
    <row r="253" ht="15" hidden="1" customHeight="1" x14ac:dyDescent="0.45"/>
    <row r="254" ht="15" hidden="1" customHeight="1" x14ac:dyDescent="0.45"/>
    <row r="255" ht="15" hidden="1" customHeight="1" x14ac:dyDescent="0.45"/>
    <row r="256" ht="15" hidden="1" customHeight="1" x14ac:dyDescent="0.45"/>
    <row r="257" ht="15" hidden="1" customHeight="1" x14ac:dyDescent="0.45"/>
    <row r="258" ht="15" hidden="1" customHeight="1" x14ac:dyDescent="0.45"/>
    <row r="259" ht="15" hidden="1" customHeight="1" x14ac:dyDescent="0.45"/>
    <row r="260" ht="15" hidden="1" customHeight="1" x14ac:dyDescent="0.45"/>
    <row r="261" ht="15" hidden="1" customHeight="1" x14ac:dyDescent="0.45"/>
    <row r="262" ht="15" hidden="1" customHeight="1" x14ac:dyDescent="0.45"/>
    <row r="263" ht="15" hidden="1" customHeight="1" x14ac:dyDescent="0.45"/>
    <row r="264" ht="15" hidden="1" customHeight="1" x14ac:dyDescent="0.45"/>
    <row r="265" ht="15" hidden="1" customHeight="1" x14ac:dyDescent="0.45"/>
    <row r="266" ht="15" hidden="1" customHeight="1" x14ac:dyDescent="0.45"/>
    <row r="267" ht="15" hidden="1" customHeight="1" x14ac:dyDescent="0.45"/>
    <row r="268" ht="15" hidden="1" customHeight="1" x14ac:dyDescent="0.45"/>
    <row r="269" ht="15" hidden="1" customHeight="1" x14ac:dyDescent="0.45"/>
    <row r="270" ht="15" hidden="1" customHeight="1" x14ac:dyDescent="0.45"/>
    <row r="271" ht="15" hidden="1" customHeight="1" x14ac:dyDescent="0.45"/>
    <row r="272" ht="15" hidden="1" customHeight="1" x14ac:dyDescent="0.45"/>
    <row r="273" ht="15" hidden="1" customHeight="1" x14ac:dyDescent="0.45"/>
    <row r="274" ht="15" hidden="1" customHeight="1" x14ac:dyDescent="0.45"/>
    <row r="275" ht="15" hidden="1" customHeight="1" x14ac:dyDescent="0.45"/>
    <row r="276" ht="15" hidden="1" customHeight="1" x14ac:dyDescent="0.45"/>
    <row r="277" ht="15" hidden="1" customHeight="1" x14ac:dyDescent="0.45"/>
    <row r="278" ht="15" hidden="1" customHeight="1" x14ac:dyDescent="0.45"/>
    <row r="279" ht="15" hidden="1" customHeight="1" x14ac:dyDescent="0.45"/>
    <row r="280" ht="15" hidden="1" customHeight="1" x14ac:dyDescent="0.45"/>
    <row r="281" ht="15" hidden="1" customHeight="1" x14ac:dyDescent="0.45"/>
    <row r="282" ht="15" hidden="1" customHeight="1" x14ac:dyDescent="0.45"/>
    <row r="283" ht="15" hidden="1" customHeight="1" x14ac:dyDescent="0.45"/>
    <row r="284" ht="15" hidden="1" customHeight="1" x14ac:dyDescent="0.45"/>
    <row r="285" ht="15" hidden="1" customHeight="1" x14ac:dyDescent="0.45"/>
    <row r="286" ht="15" hidden="1" customHeight="1" x14ac:dyDescent="0.45"/>
    <row r="287" ht="15" hidden="1" customHeight="1" x14ac:dyDescent="0.45"/>
    <row r="288" ht="15" hidden="1" customHeight="1" x14ac:dyDescent="0.45"/>
    <row r="289" ht="15" hidden="1" customHeight="1" x14ac:dyDescent="0.45"/>
    <row r="290" ht="15" hidden="1" customHeight="1" x14ac:dyDescent="0.45"/>
    <row r="291" ht="15" hidden="1" customHeight="1" x14ac:dyDescent="0.45"/>
    <row r="292" ht="15" hidden="1" customHeight="1" x14ac:dyDescent="0.45"/>
    <row r="293" ht="15" hidden="1" customHeight="1" x14ac:dyDescent="0.45"/>
    <row r="294" ht="15" hidden="1" customHeight="1" x14ac:dyDescent="0.45"/>
    <row r="295" ht="15" hidden="1" customHeight="1" x14ac:dyDescent="0.45"/>
    <row r="296" ht="15" hidden="1" customHeight="1" x14ac:dyDescent="0.45"/>
    <row r="297" ht="15" hidden="1" customHeight="1" x14ac:dyDescent="0.45"/>
    <row r="298" ht="15" hidden="1" customHeight="1" x14ac:dyDescent="0.45"/>
    <row r="299" ht="15" hidden="1" customHeight="1" x14ac:dyDescent="0.45"/>
    <row r="300" ht="15" hidden="1" customHeight="1" x14ac:dyDescent="0.45"/>
    <row r="301" ht="15" hidden="1" customHeight="1" x14ac:dyDescent="0.45"/>
    <row r="302" ht="15" hidden="1" customHeight="1" x14ac:dyDescent="0.45"/>
    <row r="303" ht="15" hidden="1" customHeight="1" x14ac:dyDescent="0.45"/>
    <row r="304" ht="15" hidden="1" customHeight="1" x14ac:dyDescent="0.45"/>
    <row r="305" ht="15" hidden="1" customHeight="1" x14ac:dyDescent="0.45"/>
    <row r="306" ht="15" hidden="1" customHeight="1" x14ac:dyDescent="0.45"/>
    <row r="307" ht="15" hidden="1" customHeight="1" x14ac:dyDescent="0.45"/>
    <row r="308" ht="15" hidden="1" customHeight="1" x14ac:dyDescent="0.45"/>
    <row r="309" ht="15" hidden="1" customHeight="1" x14ac:dyDescent="0.45"/>
    <row r="310" ht="15" hidden="1" customHeight="1" x14ac:dyDescent="0.45"/>
    <row r="311" ht="15" hidden="1" customHeight="1" x14ac:dyDescent="0.45"/>
    <row r="312" ht="15" hidden="1" customHeight="1" x14ac:dyDescent="0.45"/>
    <row r="313" ht="15" hidden="1" customHeight="1" x14ac:dyDescent="0.45"/>
    <row r="314" ht="15" hidden="1" customHeight="1" x14ac:dyDescent="0.45"/>
    <row r="315" ht="15" hidden="1" customHeight="1" x14ac:dyDescent="0.45"/>
    <row r="316" ht="15" hidden="1" customHeight="1" x14ac:dyDescent="0.45"/>
    <row r="317" ht="15" hidden="1" customHeight="1" x14ac:dyDescent="0.45"/>
    <row r="318" ht="15" hidden="1" customHeight="1" x14ac:dyDescent="0.45"/>
    <row r="319" ht="15" hidden="1" customHeight="1" x14ac:dyDescent="0.45"/>
    <row r="320" ht="15" hidden="1" customHeight="1" x14ac:dyDescent="0.45"/>
    <row r="321" ht="15" hidden="1" customHeight="1" x14ac:dyDescent="0.45"/>
    <row r="322" ht="15" hidden="1" customHeight="1" x14ac:dyDescent="0.45"/>
    <row r="323" ht="15" hidden="1" customHeight="1" x14ac:dyDescent="0.45"/>
    <row r="324" ht="15" hidden="1" customHeight="1" x14ac:dyDescent="0.45"/>
    <row r="325" ht="15" hidden="1" customHeight="1" x14ac:dyDescent="0.45"/>
    <row r="326" ht="15" hidden="1" customHeight="1" x14ac:dyDescent="0.45"/>
    <row r="327" ht="15" hidden="1" customHeight="1" x14ac:dyDescent="0.45"/>
    <row r="328" ht="15" hidden="1" customHeight="1" x14ac:dyDescent="0.45"/>
    <row r="329" ht="15" hidden="1" customHeight="1" x14ac:dyDescent="0.45"/>
    <row r="330" ht="15" hidden="1" customHeight="1" x14ac:dyDescent="0.45"/>
    <row r="331" ht="15" hidden="1" customHeight="1" x14ac:dyDescent="0.45"/>
    <row r="332" ht="15" hidden="1" customHeight="1" x14ac:dyDescent="0.45"/>
    <row r="333" ht="15" hidden="1" customHeight="1" x14ac:dyDescent="0.45"/>
    <row r="334" ht="15" hidden="1" customHeight="1" x14ac:dyDescent="0.45"/>
    <row r="335" ht="15" hidden="1" customHeight="1" x14ac:dyDescent="0.45"/>
    <row r="336" ht="15" hidden="1" customHeight="1" x14ac:dyDescent="0.45"/>
    <row r="337" ht="15" hidden="1" customHeight="1" x14ac:dyDescent="0.45"/>
    <row r="338" ht="15" hidden="1" customHeight="1" x14ac:dyDescent="0.45"/>
    <row r="339" ht="15" hidden="1" customHeight="1" x14ac:dyDescent="0.45"/>
    <row r="340" ht="15" hidden="1" customHeight="1" x14ac:dyDescent="0.45"/>
    <row r="341" ht="15" hidden="1" customHeight="1" x14ac:dyDescent="0.45"/>
    <row r="342" ht="15" hidden="1" customHeight="1" x14ac:dyDescent="0.45"/>
    <row r="343" ht="15" hidden="1" customHeight="1" x14ac:dyDescent="0.45"/>
    <row r="344" ht="15" hidden="1" customHeight="1" x14ac:dyDescent="0.45"/>
    <row r="345" ht="15" hidden="1" customHeight="1" x14ac:dyDescent="0.45"/>
    <row r="346" ht="15" hidden="1" customHeight="1" x14ac:dyDescent="0.45"/>
    <row r="347" ht="15" hidden="1" customHeight="1" x14ac:dyDescent="0.45"/>
    <row r="348" ht="15" hidden="1" customHeight="1" x14ac:dyDescent="0.45"/>
    <row r="349" ht="15" hidden="1" customHeight="1" x14ac:dyDescent="0.45"/>
    <row r="350" ht="15" hidden="1" customHeight="1" x14ac:dyDescent="0.45"/>
    <row r="351" ht="15" hidden="1" customHeight="1" x14ac:dyDescent="0.45"/>
    <row r="352" ht="15" hidden="1" customHeight="1" x14ac:dyDescent="0.45"/>
    <row r="353" ht="15" hidden="1" customHeight="1" x14ac:dyDescent="0.45"/>
  </sheetData>
  <sheetProtection password="E291" sheet="1" objects="1" scenarios="1"/>
  <mergeCells count="196">
    <mergeCell ref="C49:C53"/>
    <mergeCell ref="P49:Q53"/>
    <mergeCell ref="C54:C58"/>
    <mergeCell ref="J26:Q32"/>
    <mergeCell ref="C26:D27"/>
    <mergeCell ref="E26:H32"/>
    <mergeCell ref="P8:S9"/>
    <mergeCell ref="D49:D53"/>
    <mergeCell ref="P46:Q48"/>
    <mergeCell ref="J18:Q18"/>
    <mergeCell ref="D46:D48"/>
    <mergeCell ref="L1:M2"/>
    <mergeCell ref="D3:F4"/>
    <mergeCell ref="B7:G8"/>
    <mergeCell ref="B5:I6"/>
    <mergeCell ref="O10:R11"/>
    <mergeCell ref="C46:C48"/>
    <mergeCell ref="J19:Q25"/>
    <mergeCell ref="C19:D20"/>
    <mergeCell ref="E18:H18"/>
    <mergeCell ref="E19:H25"/>
    <mergeCell ref="P6:R7"/>
    <mergeCell ref="M103:O104"/>
    <mergeCell ref="P103:Q104"/>
    <mergeCell ref="C103:D104"/>
    <mergeCell ref="C80:H81"/>
    <mergeCell ref="I80:L81"/>
    <mergeCell ref="C74:C78"/>
    <mergeCell ref="D74:D78"/>
    <mergeCell ref="P74:Q78"/>
    <mergeCell ref="C69:C73"/>
    <mergeCell ref="D69:D73"/>
    <mergeCell ref="P69:Q73"/>
    <mergeCell ref="C94:D95"/>
    <mergeCell ref="E94:F95"/>
    <mergeCell ref="G94:J95"/>
    <mergeCell ref="K94:Q95"/>
    <mergeCell ref="C96:D97"/>
    <mergeCell ref="E96:F97"/>
    <mergeCell ref="G96:J97"/>
    <mergeCell ref="K96:Q97"/>
    <mergeCell ref="C98:D99"/>
    <mergeCell ref="E98:F99"/>
    <mergeCell ref="G98:J99"/>
    <mergeCell ref="F69:H73"/>
    <mergeCell ref="F74:H78"/>
    <mergeCell ref="P64:Q68"/>
    <mergeCell ref="D54:D58"/>
    <mergeCell ref="P54:Q58"/>
    <mergeCell ref="P59:Q63"/>
    <mergeCell ref="E46:E48"/>
    <mergeCell ref="E49:E53"/>
    <mergeCell ref="E54:E58"/>
    <mergeCell ref="E59:E63"/>
    <mergeCell ref="K49:O53"/>
    <mergeCell ref="K46:O48"/>
    <mergeCell ref="I46:J48"/>
    <mergeCell ref="F46:H48"/>
    <mergeCell ref="F49:H53"/>
    <mergeCell ref="F54:H58"/>
    <mergeCell ref="F59:H63"/>
    <mergeCell ref="F64:H68"/>
    <mergeCell ref="I64:J68"/>
    <mergeCell ref="I49:J53"/>
    <mergeCell ref="I54:J58"/>
    <mergeCell ref="M111:O113"/>
    <mergeCell ref="P111:Q113"/>
    <mergeCell ref="C108:D110"/>
    <mergeCell ref="M105:O107"/>
    <mergeCell ref="P105:Q107"/>
    <mergeCell ref="C105:D107"/>
    <mergeCell ref="M108:O110"/>
    <mergeCell ref="P108:Q110"/>
    <mergeCell ref="E105:E107"/>
    <mergeCell ref="E108:E110"/>
    <mergeCell ref="E111:E113"/>
    <mergeCell ref="K105:L107"/>
    <mergeCell ref="K108:L110"/>
    <mergeCell ref="K111:L113"/>
    <mergeCell ref="F105:J107"/>
    <mergeCell ref="F108:J110"/>
    <mergeCell ref="F111:J113"/>
    <mergeCell ref="C111:D113"/>
    <mergeCell ref="C132:D134"/>
    <mergeCell ref="M132:O134"/>
    <mergeCell ref="E132:E134"/>
    <mergeCell ref="F132:J134"/>
    <mergeCell ref="K132:L134"/>
    <mergeCell ref="M114:O116"/>
    <mergeCell ref="P114:Q116"/>
    <mergeCell ref="M117:O119"/>
    <mergeCell ref="P117:Q119"/>
    <mergeCell ref="M120:O122"/>
    <mergeCell ref="P120:Q122"/>
    <mergeCell ref="C123:D125"/>
    <mergeCell ref="M123:O125"/>
    <mergeCell ref="P123:Q125"/>
    <mergeCell ref="C117:D119"/>
    <mergeCell ref="C120:D122"/>
    <mergeCell ref="E114:E116"/>
    <mergeCell ref="F114:J116"/>
    <mergeCell ref="K114:L116"/>
    <mergeCell ref="E117:E119"/>
    <mergeCell ref="F117:J119"/>
    <mergeCell ref="K117:L119"/>
    <mergeCell ref="E120:E122"/>
    <mergeCell ref="C114:D116"/>
    <mergeCell ref="N156:Q158"/>
    <mergeCell ref="C159:F161"/>
    <mergeCell ref="G159:I161"/>
    <mergeCell ref="J159:M161"/>
    <mergeCell ref="N159:Q161"/>
    <mergeCell ref="N151:Q152"/>
    <mergeCell ref="G151:I152"/>
    <mergeCell ref="J151:M152"/>
    <mergeCell ref="C153:F155"/>
    <mergeCell ref="G153:I155"/>
    <mergeCell ref="N153:Q155"/>
    <mergeCell ref="C151:F152"/>
    <mergeCell ref="N168:Q170"/>
    <mergeCell ref="C175:H176"/>
    <mergeCell ref="C162:F164"/>
    <mergeCell ref="G162:I164"/>
    <mergeCell ref="J162:M164"/>
    <mergeCell ref="N162:Q164"/>
    <mergeCell ref="C165:F167"/>
    <mergeCell ref="G165:I167"/>
    <mergeCell ref="J165:M167"/>
    <mergeCell ref="N165:Q167"/>
    <mergeCell ref="I175:L175"/>
    <mergeCell ref="F177:L180"/>
    <mergeCell ref="B9:M10"/>
    <mergeCell ref="C168:F170"/>
    <mergeCell ref="G168:I170"/>
    <mergeCell ref="J168:M170"/>
    <mergeCell ref="J153:M155"/>
    <mergeCell ref="C156:F158"/>
    <mergeCell ref="G156:I158"/>
    <mergeCell ref="J156:M158"/>
    <mergeCell ref="C140:Q144"/>
    <mergeCell ref="P132:Q134"/>
    <mergeCell ref="M126:O128"/>
    <mergeCell ref="P126:Q128"/>
    <mergeCell ref="C129:D131"/>
    <mergeCell ref="M129:O131"/>
    <mergeCell ref="P129:Q131"/>
    <mergeCell ref="C126:D128"/>
    <mergeCell ref="K54:O58"/>
    <mergeCell ref="K59:O63"/>
    <mergeCell ref="K64:O68"/>
    <mergeCell ref="K69:O73"/>
    <mergeCell ref="K74:O78"/>
    <mergeCell ref="C88:D89"/>
    <mergeCell ref="I59:J63"/>
    <mergeCell ref="I69:J73"/>
    <mergeCell ref="I74:J78"/>
    <mergeCell ref="C64:C68"/>
    <mergeCell ref="D64:D68"/>
    <mergeCell ref="E64:E68"/>
    <mergeCell ref="E69:E73"/>
    <mergeCell ref="E74:E78"/>
    <mergeCell ref="C59:C63"/>
    <mergeCell ref="D59:D63"/>
    <mergeCell ref="E88:F89"/>
    <mergeCell ref="E90:F91"/>
    <mergeCell ref="E92:F93"/>
    <mergeCell ref="G88:J89"/>
    <mergeCell ref="G90:J91"/>
    <mergeCell ref="G92:J93"/>
    <mergeCell ref="K88:Q89"/>
    <mergeCell ref="K90:Q91"/>
    <mergeCell ref="K92:Q93"/>
    <mergeCell ref="C34:E36"/>
    <mergeCell ref="F34:O40"/>
    <mergeCell ref="C148:Q149"/>
    <mergeCell ref="C171:F173"/>
    <mergeCell ref="G171:I173"/>
    <mergeCell ref="J171:M173"/>
    <mergeCell ref="N171:Q173"/>
    <mergeCell ref="F120:J122"/>
    <mergeCell ref="K120:L122"/>
    <mergeCell ref="E123:E125"/>
    <mergeCell ref="F123:J125"/>
    <mergeCell ref="K123:L125"/>
    <mergeCell ref="E126:E128"/>
    <mergeCell ref="F126:J128"/>
    <mergeCell ref="K126:L128"/>
    <mergeCell ref="E129:E131"/>
    <mergeCell ref="F129:J131"/>
    <mergeCell ref="K129:L131"/>
    <mergeCell ref="K98:Q99"/>
    <mergeCell ref="E103:E104"/>
    <mergeCell ref="K103:L104"/>
    <mergeCell ref="F103:J104"/>
    <mergeCell ref="C90:D91"/>
    <mergeCell ref="C92:D93"/>
  </mergeCells>
  <conditionalFormatting sqref="D52:D53 D49:F51 K49:K51 E54:F56 E74:F76 E69:F71 E64:F66 E59:F61 P49:Q53 K54:K56 I49:I51 K59:K61 K64:K66 K69:K71 K74:K76">
    <cfRule type="expression" dxfId="103" priority="121">
      <formula>IF(OR($C49=1,$C49=2,,$C49=3,$C49=4,$C49=5,$C49=6),1,0)</formula>
    </cfRule>
  </conditionalFormatting>
  <conditionalFormatting sqref="I54:I56">
    <cfRule type="expression" dxfId="102" priority="115">
      <formula>IF(OR($C54=1,$C54=2,,$C54=3,$C54=4,$C54=5,$C54=6),1,0)</formula>
    </cfRule>
  </conditionalFormatting>
  <conditionalFormatting sqref="I74:I76">
    <cfRule type="expression" dxfId="101" priority="111">
      <formula>IF(OR($C74=1,$C74=2,,$C74=3,$C74=4,$C74=5,$C74=6),1,0)</formula>
    </cfRule>
  </conditionalFormatting>
  <conditionalFormatting sqref="D54:D58">
    <cfRule type="expression" dxfId="100" priority="110">
      <formula>IF(OR($C54=1,$C54=2,,$C54=3,$C54=4,$C54=5,$C54=6),1,0)</formula>
    </cfRule>
  </conditionalFormatting>
  <conditionalFormatting sqref="D59:D63">
    <cfRule type="expression" dxfId="99" priority="109">
      <formula>IF(OR($C59=1,$C59=2,,$C59=3,$C59=4,$C59=5,$C59=6),1,0)</formula>
    </cfRule>
  </conditionalFormatting>
  <conditionalFormatting sqref="D64:D68">
    <cfRule type="expression" dxfId="98" priority="108">
      <formula>IF(OR($C64=1,$C64=2,,$C64=3,$C64=4,$C64=5,$C64=6),1,0)</formula>
    </cfRule>
  </conditionalFormatting>
  <conditionalFormatting sqref="D69:D73">
    <cfRule type="expression" dxfId="97" priority="107">
      <formula>IF(OR($C69=1,$C69=2,,$C69=3,$C69=4,$C69=5,$C69=6),1,0)</formula>
    </cfRule>
  </conditionalFormatting>
  <conditionalFormatting sqref="D74:D78">
    <cfRule type="expression" dxfId="96" priority="106">
      <formula>IF(OR($C74=1,$C74=2,,$C74=3,$C74=4,$C74=5,$C74=6),1,0)</formula>
    </cfRule>
  </conditionalFormatting>
  <conditionalFormatting sqref="P54:Q58">
    <cfRule type="expression" dxfId="95" priority="105">
      <formula>IF(OR($C54=1,$C54=2,,$C54=3,$C54=4,$C54=5,$C54=6),1,0)</formula>
    </cfRule>
  </conditionalFormatting>
  <conditionalFormatting sqref="P74:Q78">
    <cfRule type="expression" dxfId="94" priority="101">
      <formula>IF(OR($C74=1,$C74=2,,$C74=3,$C74=4,$C74=5,$C74=6),1,0)</formula>
    </cfRule>
  </conditionalFormatting>
  <conditionalFormatting sqref="P105:P106 E92 K90 G90 G92 K92 K105:K106 K108:K109 K111:K112 E105:F106 M105:M106 F108:F109 F111:F112">
    <cfRule type="expression" dxfId="93" priority="100">
      <formula>IF(OR($C90="n/a",$C90="na",$C90="not applicable"),0,IF($C90&lt;&gt;"",1,0))</formula>
    </cfRule>
  </conditionalFormatting>
  <conditionalFormatting sqref="E108:E109">
    <cfRule type="expression" dxfId="92" priority="78">
      <formula>IF(OR($C108="n/a",$C108="na",$C108="not applicable"),0,IF($C108&lt;&gt;"",1,0))</formula>
    </cfRule>
  </conditionalFormatting>
  <conditionalFormatting sqref="E111:E112">
    <cfRule type="expression" dxfId="91" priority="77">
      <formula>IF(OR($C111="n/a",$C111="na",$C111="not applicable"),0,IF($C111&lt;&gt;"",1,0))</formula>
    </cfRule>
  </conditionalFormatting>
  <conditionalFormatting sqref="G162:Q164">
    <cfRule type="expression" dxfId="90" priority="51">
      <formula>IF(OR($C162="n/a",$C162="na",$C162="not applicable"),0,IF($C162&lt;&gt;"",1,0))</formula>
    </cfRule>
  </conditionalFormatting>
  <conditionalFormatting sqref="G153:Q155">
    <cfRule type="expression" dxfId="89" priority="54">
      <formula>IF(OR($C153="n/a",$C153="na",$C153="not applicable"),0,IF($C153&lt;&gt;"",1,0))</formula>
    </cfRule>
  </conditionalFormatting>
  <conditionalFormatting sqref="P108:P109">
    <cfRule type="expression" dxfId="88" priority="66">
      <formula>IF(OR($C108="n/a",$C108="na",$C108="not applicable"),0,IF($C108&lt;&gt;"",1,0))</formula>
    </cfRule>
  </conditionalFormatting>
  <conditionalFormatting sqref="P111:P112">
    <cfRule type="expression" dxfId="87" priority="65">
      <formula>IF(OR($C111="n/a",$C111="na",$C111="not applicable"),0,IF($C111&lt;&gt;"",1,0))</formula>
    </cfRule>
  </conditionalFormatting>
  <conditionalFormatting sqref="G159:Q161">
    <cfRule type="expression" dxfId="86" priority="39">
      <formula>IF(OR($C159="n/a",$C159="na",$C159="not applicable"),0,IF($C159&lt;&gt;"",1,0))</formula>
    </cfRule>
  </conditionalFormatting>
  <conditionalFormatting sqref="G165:Q167">
    <cfRule type="expression" dxfId="85" priority="50">
      <formula>IF(OR($C165="n/a",$C165="na",$C165="not applicable"),0,IF($C165&lt;&gt;"",1,0))</formula>
    </cfRule>
  </conditionalFormatting>
  <conditionalFormatting sqref="G156:Q158">
    <cfRule type="expression" dxfId="84" priority="53">
      <formula>IF(OR($C156="n/a",$C156="na",$C156="not applicable"),0,IF($C156&lt;&gt;"",1,0))</formula>
    </cfRule>
  </conditionalFormatting>
  <conditionalFormatting sqref="G168:Q170">
    <cfRule type="expression" dxfId="83" priority="49">
      <formula>IF(OR($C168="n/a",$C168="na",$C168="not applicable"),0,IF($C168&lt;&gt;"",1,0))</formula>
    </cfRule>
  </conditionalFormatting>
  <conditionalFormatting sqref="F177:L180">
    <cfRule type="expression" dxfId="82" priority="48">
      <formula>IF($I$175&lt;&gt;"",1,0)</formula>
    </cfRule>
  </conditionalFormatting>
  <conditionalFormatting sqref="I69:I71">
    <cfRule type="expression" dxfId="81" priority="45">
      <formula>IF(OR($C69=1,$C69=2,,$C69=3,$C69=4,$C69=5,$C69=6),1,0)</formula>
    </cfRule>
  </conditionalFormatting>
  <conditionalFormatting sqref="P69:Q73">
    <cfRule type="expression" dxfId="80" priority="44">
      <formula>IF(OR($C69=1,$C69=2,,$C69=3,$C69=4,$C69=5,$C69=6),1,0)</formula>
    </cfRule>
  </conditionalFormatting>
  <conditionalFormatting sqref="I64:I66">
    <cfRule type="expression" dxfId="79" priority="43">
      <formula>IF(OR($C64=1,$C64=2,,$C64=3,$C64=4,$C64=5,$C64=6),1,0)</formula>
    </cfRule>
  </conditionalFormatting>
  <conditionalFormatting sqref="P64:Q68">
    <cfRule type="expression" dxfId="78" priority="42">
      <formula>IF(OR($C64=1,$C64=2,,$C64=3,$C64=4,$C64=5,$C64=6),1,0)</formula>
    </cfRule>
  </conditionalFormatting>
  <conditionalFormatting sqref="I59:I61">
    <cfRule type="expression" dxfId="77" priority="41">
      <formula>IF(OR($C59=1,$C59=2,,$C59=3,$C59=4,$C59=5,$C59=6),1,0)</formula>
    </cfRule>
  </conditionalFormatting>
  <conditionalFormatting sqref="P59:Q63">
    <cfRule type="expression" dxfId="76" priority="40">
      <formula>IF(OR($C59=1,$C59=2,,$C59=3,$C59=4,$C59=5,$C59=6),1,0)</formula>
    </cfRule>
  </conditionalFormatting>
  <conditionalFormatting sqref="E94 G94 K94">
    <cfRule type="expression" dxfId="75" priority="34">
      <formula>IF(OR($C94="n/a",$C94="na",$C94="not applicable"),0,IF($C94&lt;&gt;"",1,0))</formula>
    </cfRule>
  </conditionalFormatting>
  <conditionalFormatting sqref="E96 G96 K96">
    <cfRule type="expression" dxfId="74" priority="33">
      <formula>IF(OR($C96="n/a",$C96="na",$C96="not applicable"),0,IF($C96&lt;&gt;"",1,0))</formula>
    </cfRule>
  </conditionalFormatting>
  <conditionalFormatting sqref="E90">
    <cfRule type="expression" dxfId="73" priority="139">
      <formula>IF(OR($C90="n/a",$C90="na",$C90="not applicable"),0,IF($C90&lt;&gt;"",1,0))</formula>
    </cfRule>
  </conditionalFormatting>
  <conditionalFormatting sqref="E98 G98 K98">
    <cfRule type="expression" dxfId="72" priority="32">
      <formula>IF(OR($C98="n/a",$C98="na",$C98="not applicable"),0,IF($C98&lt;&gt;"",1,0))</formula>
    </cfRule>
  </conditionalFormatting>
  <conditionalFormatting sqref="M108:M109">
    <cfRule type="expression" dxfId="71" priority="31">
      <formula>IF(OR($C108="n/a",$C108="na",$C108="not applicable"),0,IF($C108&lt;&gt;"",1,0))</formula>
    </cfRule>
  </conditionalFormatting>
  <conditionalFormatting sqref="M111:M112">
    <cfRule type="expression" dxfId="70" priority="30">
      <formula>IF(OR($C111="n/a",$C111="na",$C111="not applicable"),0,IF($C111&lt;&gt;"",1,0))</formula>
    </cfRule>
  </conditionalFormatting>
  <conditionalFormatting sqref="K114:K115 F114:F115">
    <cfRule type="expression" dxfId="69" priority="29">
      <formula>IF(OR($C114="n/a",$C114="na",$C114="not applicable"),0,IF($C114&lt;&gt;"",1,0))</formula>
    </cfRule>
  </conditionalFormatting>
  <conditionalFormatting sqref="E114:E115">
    <cfRule type="expression" dxfId="68" priority="28">
      <formula>IF(OR($C114="n/a",$C114="na",$C114="not applicable"),0,IF($C114&lt;&gt;"",1,0))</formula>
    </cfRule>
  </conditionalFormatting>
  <conditionalFormatting sqref="P114:P115">
    <cfRule type="expression" dxfId="67" priority="27">
      <formula>IF(OR($C114="n/a",$C114="na",$C114="not applicable"),0,IF($C114&lt;&gt;"",1,0))</formula>
    </cfRule>
  </conditionalFormatting>
  <conditionalFormatting sqref="M114:M115">
    <cfRule type="expression" dxfId="66" priority="26">
      <formula>IF(OR($C114="n/a",$C114="na",$C114="not applicable"),0,IF($C114&lt;&gt;"",1,0))</formula>
    </cfRule>
  </conditionalFormatting>
  <conditionalFormatting sqref="K117:K118 F117:F118">
    <cfRule type="expression" dxfId="65" priority="25">
      <formula>IF(OR($C117="n/a",$C117="na",$C117="not applicable"),0,IF($C117&lt;&gt;"",1,0))</formula>
    </cfRule>
  </conditionalFormatting>
  <conditionalFormatting sqref="E117:E118">
    <cfRule type="expression" dxfId="64" priority="24">
      <formula>IF(OR($C117="n/a",$C117="na",$C117="not applicable"),0,IF($C117&lt;&gt;"",1,0))</formula>
    </cfRule>
  </conditionalFormatting>
  <conditionalFormatting sqref="P117:P118">
    <cfRule type="expression" dxfId="63" priority="23">
      <formula>IF(OR($C117="n/a",$C117="na",$C117="not applicable"),0,IF($C117&lt;&gt;"",1,0))</formula>
    </cfRule>
  </conditionalFormatting>
  <conditionalFormatting sqref="M117:M118">
    <cfRule type="expression" dxfId="62" priority="22">
      <formula>IF(OR($C117="n/a",$C117="na",$C117="not applicable"),0,IF($C117&lt;&gt;"",1,0))</formula>
    </cfRule>
  </conditionalFormatting>
  <conditionalFormatting sqref="K120:K121 F120:F121">
    <cfRule type="expression" dxfId="61" priority="21">
      <formula>IF(OR($C120="n/a",$C120="na",$C120="not applicable"),0,IF($C120&lt;&gt;"",1,0))</formula>
    </cfRule>
  </conditionalFormatting>
  <conditionalFormatting sqref="E120:E121">
    <cfRule type="expression" dxfId="60" priority="20">
      <formula>IF(OR($C120="n/a",$C120="na",$C120="not applicable"),0,IF($C120&lt;&gt;"",1,0))</formula>
    </cfRule>
  </conditionalFormatting>
  <conditionalFormatting sqref="P120:P121">
    <cfRule type="expression" dxfId="59" priority="19">
      <formula>IF(OR($C120="n/a",$C120="na",$C120="not applicable"),0,IF($C120&lt;&gt;"",1,0))</formula>
    </cfRule>
  </conditionalFormatting>
  <conditionalFormatting sqref="M120:M121">
    <cfRule type="expression" dxfId="58" priority="18">
      <formula>IF(OR($C120="n/a",$C120="na",$C120="not applicable"),0,IF($C120&lt;&gt;"",1,0))</formula>
    </cfRule>
  </conditionalFormatting>
  <conditionalFormatting sqref="K123:K124 F123:F124">
    <cfRule type="expression" dxfId="57" priority="17">
      <formula>IF(OR($C123="n/a",$C123="na",$C123="not applicable"),0,IF($C123&lt;&gt;"",1,0))</formula>
    </cfRule>
  </conditionalFormatting>
  <conditionalFormatting sqref="E123:E124">
    <cfRule type="expression" dxfId="56" priority="16">
      <formula>IF(OR($C123="n/a",$C123="na",$C123="not applicable"),0,IF($C123&lt;&gt;"",1,0))</formula>
    </cfRule>
  </conditionalFormatting>
  <conditionalFormatting sqref="P123:P124">
    <cfRule type="expression" dxfId="55" priority="15">
      <formula>IF(OR($C123="n/a",$C123="na",$C123="not applicable"),0,IF($C123&lt;&gt;"",1,0))</formula>
    </cfRule>
  </conditionalFormatting>
  <conditionalFormatting sqref="M123:M124">
    <cfRule type="expression" dxfId="54" priority="14">
      <formula>IF(OR($C123="n/a",$C123="na",$C123="not applicable"),0,IF($C123&lt;&gt;"",1,0))</formula>
    </cfRule>
  </conditionalFormatting>
  <conditionalFormatting sqref="K126:K127 F126:F127">
    <cfRule type="expression" dxfId="53" priority="13">
      <formula>IF(OR($C126="n/a",$C126="na",$C126="not applicable"),0,IF($C126&lt;&gt;"",1,0))</formula>
    </cfRule>
  </conditionalFormatting>
  <conditionalFormatting sqref="E126:E127">
    <cfRule type="expression" dxfId="52" priority="12">
      <formula>IF(OR($C126="n/a",$C126="na",$C126="not applicable"),0,IF($C126&lt;&gt;"",1,0))</formula>
    </cfRule>
  </conditionalFormatting>
  <conditionalFormatting sqref="P126:P127">
    <cfRule type="expression" dxfId="51" priority="11">
      <formula>IF(OR($C126="n/a",$C126="na",$C126="not applicable"),0,IF($C126&lt;&gt;"",1,0))</formula>
    </cfRule>
  </conditionalFormatting>
  <conditionalFormatting sqref="M126:M127">
    <cfRule type="expression" dxfId="50" priority="10">
      <formula>IF(OR($C126="n/a",$C126="na",$C126="not applicable"),0,IF($C126&lt;&gt;"",1,0))</formula>
    </cfRule>
  </conditionalFormatting>
  <conditionalFormatting sqref="K129:K130 F129:F130">
    <cfRule type="expression" dxfId="49" priority="9">
      <formula>IF(OR($C129="n/a",$C129="na",$C129="not applicable"),0,IF($C129&lt;&gt;"",1,0))</formula>
    </cfRule>
  </conditionalFormatting>
  <conditionalFormatting sqref="E129:E130">
    <cfRule type="expression" dxfId="48" priority="8">
      <formula>IF(OR($C129="n/a",$C129="na",$C129="not applicable"),0,IF($C129&lt;&gt;"",1,0))</formula>
    </cfRule>
  </conditionalFormatting>
  <conditionalFormatting sqref="P129:P130">
    <cfRule type="expression" dxfId="47" priority="7">
      <formula>IF(OR($C129="n/a",$C129="na",$C129="not applicable"),0,IF($C129&lt;&gt;"",1,0))</formula>
    </cfRule>
  </conditionalFormatting>
  <conditionalFormatting sqref="M129:M130">
    <cfRule type="expression" dxfId="46" priority="6">
      <formula>IF(OR($C129="n/a",$C129="na",$C129="not applicable"),0,IF($C129&lt;&gt;"",1,0))</formula>
    </cfRule>
  </conditionalFormatting>
  <conditionalFormatting sqref="K132:K133 F132:F133">
    <cfRule type="expression" dxfId="45" priority="5">
      <formula>IF(OR($C132="n/a",$C132="na",$C132="not applicable"),0,IF($C132&lt;&gt;"",1,0))</formula>
    </cfRule>
  </conditionalFormatting>
  <conditionalFormatting sqref="E132:E133">
    <cfRule type="expression" dxfId="44" priority="4">
      <formula>IF(OR($C132="n/a",$C132="na",$C132="not applicable"),0,IF($C132&lt;&gt;"",1,0))</formula>
    </cfRule>
  </conditionalFormatting>
  <conditionalFormatting sqref="P132:P133">
    <cfRule type="expression" dxfId="43" priority="3">
      <formula>IF(OR($C132="n/a",$C132="na",$C132="not applicable"),0,IF($C132&lt;&gt;"",1,0))</formula>
    </cfRule>
  </conditionalFormatting>
  <conditionalFormatting sqref="M132:M133">
    <cfRule type="expression" dxfId="42" priority="2">
      <formula>IF(OR($C132="n/a",$C132="na",$C132="not applicable"),0,IF($C132&lt;&gt;"",1,0))</formula>
    </cfRule>
  </conditionalFormatting>
  <conditionalFormatting sqref="G171:Q173">
    <cfRule type="expression" dxfId="41" priority="1">
      <formula>IF(OR($C171="n/a",$C171="na",$C171="not applicable"),0,IF($C171&lt;&gt;"",1,0))</formula>
    </cfRule>
  </conditionalFormatting>
  <dataValidations count="7">
    <dataValidation type="list" allowBlank="1" showInputMessage="1" showErrorMessage="1" sqref="I80:L81" xr:uid="{00000000-0002-0000-0500-000000000000}">
      <formula1>"A separate document has been provided with this form,This has been copied into the 'Gantt Chart' worksheet of this document"</formula1>
    </dataValidation>
    <dataValidation type="list" allowBlank="1" showInputMessage="1" showErrorMessage="1" sqref="C49:C78" xr:uid="{00000000-0002-0000-0500-000001000000}">
      <formula1>"Not used,1,2,3,4,5,6"</formula1>
    </dataValidation>
    <dataValidation type="list" allowBlank="1" showInputMessage="1" showErrorMessage="1" sqref="D49:D78" xr:uid="{00000000-0002-0000-0500-000002000000}">
      <formula1>"Feasibility Study,Preliminary Engineering"</formula1>
    </dataValidation>
    <dataValidation type="list" allowBlank="1" showInputMessage="1" showErrorMessage="1" sqref="P105:Q134" xr:uid="{00000000-0002-0000-0500-000003000000}">
      <formula1>"Yes"</formula1>
    </dataValidation>
    <dataValidation type="list" allowBlank="1" showInputMessage="1" showErrorMessage="1" sqref="N165:N166 N153:N154 N156:N157 N168:N169 N162:N163 N159:N160 G153:I173 N171:N172" xr:uid="{00000000-0002-0000-0500-000004000000}">
      <formula1>"High,Medium, Low"</formula1>
    </dataValidation>
    <dataValidation type="list" allowBlank="1" showInputMessage="1" showErrorMessage="1" sqref="I175" xr:uid="{00000000-0002-0000-0500-000005000000}">
      <formula1>"These documents have been provided with this form"</formula1>
    </dataValidation>
    <dataValidation type="list" allowBlank="1" showInputMessage="1" showErrorMessage="1" sqref="M105:O134" xr:uid="{00000000-0002-0000-0500-000006000000}">
      <formula1>$V$90:$V$94</formula1>
    </dataValidation>
  </dataValidations>
  <hyperlinks>
    <hyperlink ref="L1:M2" location="'Home page'!A1" display="Click here to go back to the home page" xr:uid="{00000000-0004-0000-0500-000000000000}"/>
  </hyperlinks>
  <pageMargins left="0.7" right="0.7" top="0.75" bottom="0.75" header="0.3" footer="0.3"/>
  <pageSetup paperSize="9" scale="3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8" id="{13A1ABBE-6573-4B9D-8686-CC66C1946552}">
            <xm:f>IF('Home page'!$X$12="CP0",1,0)</xm:f>
            <x14:dxf>
              <fill>
                <patternFill>
                  <bgColor rgb="FF92D050"/>
                </patternFill>
              </fill>
              <border>
                <left style="thin">
                  <color auto="1"/>
                </left>
                <right style="thin">
                  <color auto="1"/>
                </right>
                <top style="thin">
                  <color auto="1"/>
                </top>
                <bottom style="thin">
                  <color auto="1"/>
                </bottom>
                <vertical/>
                <horizontal/>
              </border>
            </x14:dxf>
          </x14:cfRule>
          <xm:sqref>J19:Q25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'HIDE-Drop downs'!$B$4:$B$28</xm:f>
          </x14:formula1>
          <xm:sqref>P49:Q78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92D050"/>
    <pageSetUpPr fitToPage="1"/>
  </sheetPr>
  <dimension ref="A1:CW390"/>
  <sheetViews>
    <sheetView showRowColHeaders="0" zoomScale="80" zoomScaleNormal="80" workbookViewId="0"/>
  </sheetViews>
  <sheetFormatPr defaultColWidth="0" defaultRowHeight="14.25" zeroHeight="1" x14ac:dyDescent="0.45"/>
  <cols>
    <col min="1" max="1" width="4.59765625" style="29" customWidth="1"/>
    <col min="2" max="2" width="10.59765625" style="29" customWidth="1"/>
    <col min="3" max="3" width="64.1328125" style="29" customWidth="1"/>
    <col min="4" max="8" width="19.1328125" style="29" customWidth="1"/>
    <col min="9" max="9" width="19.86328125" style="29" customWidth="1"/>
    <col min="10" max="13" width="18.1328125" style="29" customWidth="1"/>
    <col min="14" max="14" width="9.265625" style="29" customWidth="1"/>
    <col min="15" max="21" width="27.73046875" style="29" hidden="1" customWidth="1"/>
    <col min="22" max="23" width="39.3984375" style="29" hidden="1" customWidth="1"/>
    <col min="24" max="24" width="11.1328125" style="29" hidden="1" customWidth="1"/>
    <col min="25" max="25" width="14" style="29" hidden="1" customWidth="1"/>
    <col min="26" max="26" width="14.73046875" style="29" hidden="1" customWidth="1"/>
    <col min="27" max="27" width="11.265625" style="29" hidden="1" customWidth="1"/>
    <col min="28" max="31" width="16.73046875" style="29" hidden="1" customWidth="1"/>
    <col min="32" max="33" width="15.59765625" style="29" hidden="1" customWidth="1"/>
    <col min="34" max="40" width="18.265625" style="29" hidden="1" customWidth="1"/>
    <col min="41" max="41" width="16.73046875" style="29" hidden="1" customWidth="1" collapsed="1"/>
    <col min="42" max="43" width="16.73046875" style="29" hidden="1" customWidth="1"/>
    <col min="44" max="44" width="30.73046875" style="29" hidden="1" customWidth="1"/>
    <col min="45" max="46" width="9.1328125" style="29" hidden="1" customWidth="1"/>
    <col min="47" max="47" width="24.3984375" style="29" hidden="1" customWidth="1"/>
    <col min="48" max="48" width="17.265625" style="29" hidden="1" customWidth="1"/>
    <col min="49" max="49" width="20.59765625" style="29" hidden="1" customWidth="1"/>
    <col min="50" max="50" width="25.59765625" style="29" hidden="1" customWidth="1"/>
    <col min="51" max="51" width="24.265625" style="29" hidden="1" customWidth="1"/>
    <col min="52" max="52" width="5.3984375" style="29" hidden="1" customWidth="1"/>
    <col min="53" max="53" width="4.86328125" style="29" hidden="1" customWidth="1"/>
    <col min="54" max="54" width="18.59765625" style="29" hidden="1" customWidth="1"/>
    <col min="55" max="57" width="20.86328125" style="29" hidden="1" customWidth="1"/>
    <col min="58" max="58" width="19.265625" style="29" hidden="1" customWidth="1"/>
    <col min="59" max="59" width="7.86328125" style="29" hidden="1" customWidth="1"/>
    <col min="60" max="60" width="4.86328125" style="29" hidden="1" customWidth="1"/>
    <col min="61" max="61" width="47.59765625" style="29" hidden="1" customWidth="1"/>
    <col min="62" max="62" width="11.265625" style="29" hidden="1" customWidth="1"/>
    <col min="63" max="66" width="16.73046875" style="29" hidden="1" customWidth="1"/>
    <col min="67" max="75" width="18.73046875" style="29" hidden="1" customWidth="1"/>
    <col min="76" max="78" width="16.73046875" style="29" hidden="1" customWidth="1"/>
    <col min="79" max="79" width="13.73046875" style="29" hidden="1" customWidth="1"/>
    <col min="80" max="80" width="7.3984375" style="29" hidden="1" customWidth="1"/>
    <col min="81" max="81" width="9.1328125" style="43" hidden="1" customWidth="1"/>
    <col min="82" max="84" width="20.59765625" style="29" hidden="1" customWidth="1"/>
    <col min="85" max="87" width="16.73046875" style="29" hidden="1" customWidth="1"/>
    <col min="88" max="96" width="17.73046875" style="29" hidden="1" customWidth="1"/>
    <col min="97" max="97" width="16.73046875" style="29" hidden="1" customWidth="1" collapsed="1"/>
    <col min="98" max="99" width="16.73046875" style="29" hidden="1" customWidth="1"/>
    <col min="100" max="100" width="12.265625" style="29" hidden="1" customWidth="1"/>
    <col min="101" max="101" width="9.1328125" style="305" hidden="1" customWidth="1"/>
    <col min="102" max="16384" width="9.1328125" style="305" hidden="1"/>
  </cols>
  <sheetData>
    <row r="1" spans="1:101" s="29" customFormat="1" ht="27" customHeight="1" x14ac:dyDescent="0.5">
      <c r="A1" s="43"/>
      <c r="C1" s="43"/>
      <c r="D1" s="43"/>
      <c r="E1" s="45"/>
      <c r="F1" s="43"/>
      <c r="G1" s="43"/>
      <c r="H1" s="382" t="s">
        <v>769</v>
      </c>
      <c r="I1" s="126" t="s">
        <v>79</v>
      </c>
      <c r="J1" s="107"/>
      <c r="K1" s="67"/>
      <c r="L1" s="67"/>
      <c r="M1" s="43"/>
      <c r="N1" s="43"/>
      <c r="O1" s="43"/>
      <c r="P1" s="43"/>
      <c r="Q1" s="43"/>
      <c r="R1" s="43"/>
      <c r="S1" s="43"/>
      <c r="T1" s="43"/>
      <c r="U1" s="43"/>
      <c r="V1" s="43"/>
      <c r="W1" s="43"/>
      <c r="X1" s="43"/>
      <c r="Y1" s="43"/>
      <c r="Z1" s="43"/>
    </row>
    <row r="2" spans="1:101" s="29" customFormat="1" ht="27" customHeight="1" x14ac:dyDescent="0.7">
      <c r="A2" s="43"/>
      <c r="B2" s="42"/>
      <c r="C2" s="184" t="s">
        <v>68</v>
      </c>
      <c r="D2" s="185"/>
      <c r="E2" s="67"/>
      <c r="F2" s="43"/>
      <c r="G2" s="132"/>
      <c r="H2" s="382"/>
      <c r="I2" s="128" t="s">
        <v>635</v>
      </c>
      <c r="J2" s="127" t="s">
        <v>929</v>
      </c>
      <c r="K2" s="47"/>
      <c r="L2" s="67"/>
      <c r="M2" s="43"/>
      <c r="N2" s="43"/>
      <c r="O2" s="43"/>
      <c r="P2" s="43"/>
      <c r="Q2" s="43"/>
      <c r="R2" s="43"/>
      <c r="S2" s="43"/>
      <c r="T2" s="43"/>
      <c r="U2" s="43"/>
      <c r="V2" s="62" t="s">
        <v>78</v>
      </c>
      <c r="W2" s="43"/>
      <c r="X2" s="43"/>
      <c r="Y2" s="43"/>
      <c r="Z2" s="43"/>
    </row>
    <row r="3" spans="1:101" s="29" customFormat="1" ht="8.25" customHeight="1" x14ac:dyDescent="0.7">
      <c r="A3" s="43"/>
      <c r="B3" s="42"/>
      <c r="C3" s="520" t="str">
        <f>'Home page'!H3</f>
        <v>Phase 1 Application Form</v>
      </c>
      <c r="D3" s="520"/>
      <c r="E3" s="217"/>
      <c r="F3" s="43"/>
      <c r="G3" s="27"/>
      <c r="H3" s="382"/>
      <c r="I3" s="129"/>
      <c r="J3" s="108"/>
      <c r="K3" s="47"/>
      <c r="L3" s="67"/>
      <c r="M3" s="43"/>
      <c r="N3" s="43"/>
      <c r="O3" s="43"/>
      <c r="P3" s="43"/>
      <c r="Q3" s="43"/>
      <c r="R3" s="43"/>
      <c r="S3" s="43"/>
      <c r="T3" s="43"/>
      <c r="U3" s="43"/>
      <c r="V3" s="43"/>
      <c r="W3" s="43"/>
      <c r="X3" s="43"/>
      <c r="Y3" s="43"/>
      <c r="Z3" s="43"/>
    </row>
    <row r="4" spans="1:101" s="29" customFormat="1" ht="16.5" customHeight="1" x14ac:dyDescent="0.7">
      <c r="A4" s="43"/>
      <c r="B4" s="42"/>
      <c r="C4" s="520"/>
      <c r="D4" s="520"/>
      <c r="E4" s="217"/>
      <c r="F4" s="43"/>
      <c r="G4" s="27"/>
      <c r="H4" s="144"/>
      <c r="I4" s="109"/>
      <c r="J4" s="108" t="s">
        <v>930</v>
      </c>
      <c r="K4" s="106"/>
      <c r="L4" s="106"/>
      <c r="M4" s="106"/>
      <c r="N4" s="43"/>
      <c r="O4" s="43"/>
      <c r="P4" s="43"/>
      <c r="Q4" s="43"/>
      <c r="R4" s="43"/>
      <c r="S4" s="43"/>
      <c r="T4" s="43"/>
      <c r="U4" s="43"/>
      <c r="V4" s="43"/>
      <c r="W4" s="43"/>
      <c r="X4" s="43"/>
      <c r="Y4" s="43"/>
      <c r="Z4" s="43"/>
    </row>
    <row r="5" spans="1:101" s="29" customFormat="1" ht="17.25" customHeight="1" x14ac:dyDescent="0.55000000000000004">
      <c r="A5" s="43"/>
      <c r="C5" s="186"/>
      <c r="D5" s="186"/>
      <c r="E5" s="186"/>
      <c r="F5" s="186"/>
      <c r="G5" s="186"/>
      <c r="H5" s="186"/>
      <c r="I5" s="208"/>
      <c r="J5" s="108"/>
      <c r="K5" s="106"/>
      <c r="L5" s="106"/>
      <c r="M5" s="106"/>
      <c r="N5" s="43"/>
      <c r="O5" s="43"/>
      <c r="P5" s="43"/>
      <c r="Q5" s="43"/>
      <c r="R5" s="43"/>
      <c r="S5" s="43"/>
      <c r="T5" s="43"/>
      <c r="U5" s="43"/>
      <c r="V5" s="43"/>
      <c r="W5" s="43"/>
      <c r="X5" s="43"/>
      <c r="Y5" s="43"/>
      <c r="Z5" s="43"/>
    </row>
    <row r="6" spans="1:101" s="29" customFormat="1" ht="17.25" customHeight="1" x14ac:dyDescent="0.55000000000000004">
      <c r="A6" s="43"/>
      <c r="B6" s="186" t="str">
        <f>CONCATENATE('Home page'!L10,",  ",'Home page'!L13,",  ",'Home page'!L12)</f>
        <v>[Company name],  [Site name],  [Project title]</v>
      </c>
      <c r="C6" s="186"/>
      <c r="D6" s="186"/>
      <c r="E6" s="186"/>
      <c r="F6" s="186"/>
      <c r="G6" s="186"/>
      <c r="H6" s="186"/>
      <c r="I6" s="123"/>
      <c r="J6" s="387" t="s">
        <v>931</v>
      </c>
      <c r="K6" s="387"/>
      <c r="L6" s="387"/>
      <c r="M6" s="106"/>
      <c r="N6" s="43"/>
      <c r="O6" s="43"/>
      <c r="P6" s="43"/>
      <c r="Q6" s="43"/>
      <c r="R6" s="43"/>
      <c r="S6" s="43"/>
      <c r="T6" s="43"/>
      <c r="U6" s="43"/>
      <c r="V6" s="43"/>
      <c r="W6" s="43"/>
      <c r="X6" s="43"/>
      <c r="Y6" s="43"/>
      <c r="Z6" s="43"/>
    </row>
    <row r="7" spans="1:101" s="29" customFormat="1" ht="17.25" customHeight="1" x14ac:dyDescent="0.6">
      <c r="A7" s="43"/>
      <c r="B7" s="383" t="str">
        <f>'Home page'!D38</f>
        <v>Section 3 - Finance and additionality</v>
      </c>
      <c r="C7" s="383"/>
      <c r="D7" s="383"/>
      <c r="E7" s="383"/>
      <c r="F7" s="383"/>
      <c r="G7" s="134"/>
      <c r="H7" s="144"/>
      <c r="I7" s="43"/>
      <c r="J7" s="387"/>
      <c r="K7" s="387"/>
      <c r="L7" s="387"/>
      <c r="M7" s="106"/>
      <c r="N7" s="43"/>
      <c r="O7" s="43"/>
      <c r="P7" s="43"/>
      <c r="Q7" s="43"/>
      <c r="R7" s="43"/>
      <c r="S7" s="43"/>
      <c r="T7" s="43"/>
      <c r="U7" s="43"/>
      <c r="V7" s="43"/>
      <c r="W7" s="43"/>
      <c r="X7" s="43"/>
      <c r="Y7" s="43"/>
      <c r="Z7" s="43"/>
    </row>
    <row r="8" spans="1:101" s="29" customFormat="1" ht="17.25" customHeight="1" x14ac:dyDescent="0.6">
      <c r="A8" s="43"/>
      <c r="B8" s="383"/>
      <c r="C8" s="383"/>
      <c r="D8" s="383"/>
      <c r="E8" s="383"/>
      <c r="F8" s="383"/>
      <c r="G8" s="134"/>
      <c r="H8" s="144"/>
      <c r="I8" s="112"/>
      <c r="J8" s="387" t="s">
        <v>636</v>
      </c>
      <c r="K8" s="387"/>
      <c r="L8" s="387"/>
      <c r="M8" s="387"/>
      <c r="N8" s="43"/>
      <c r="O8" s="43"/>
      <c r="P8" s="43"/>
      <c r="Q8" s="43"/>
      <c r="R8" s="43"/>
      <c r="S8" s="43"/>
      <c r="T8" s="43"/>
      <c r="U8" s="43"/>
      <c r="V8" s="43"/>
      <c r="W8" s="43"/>
      <c r="X8" s="43"/>
      <c r="Y8" s="43"/>
      <c r="Z8" s="43"/>
    </row>
    <row r="9" spans="1:101" s="29" customFormat="1" ht="16.5" customHeight="1" x14ac:dyDescent="0.45">
      <c r="A9" s="43"/>
      <c r="B9" s="140" t="s">
        <v>770</v>
      </c>
      <c r="C9" s="140"/>
      <c r="D9" s="140"/>
      <c r="E9" s="140"/>
      <c r="F9" s="140"/>
      <c r="G9" s="140"/>
      <c r="H9" s="140"/>
      <c r="J9" s="387"/>
      <c r="K9" s="387"/>
      <c r="L9" s="387"/>
      <c r="M9" s="387"/>
      <c r="N9" s="43"/>
      <c r="O9" s="43"/>
      <c r="P9" s="43"/>
      <c r="Q9" s="43"/>
      <c r="R9" s="43"/>
      <c r="S9" s="43"/>
      <c r="T9" s="43"/>
      <c r="U9" s="43"/>
      <c r="V9" s="43"/>
      <c r="W9" s="43"/>
      <c r="X9" s="43"/>
      <c r="Y9" s="43"/>
      <c r="Z9" s="43"/>
    </row>
    <row r="10" spans="1:101" s="29" customFormat="1" ht="16.5" customHeight="1" x14ac:dyDescent="0.45">
      <c r="A10" s="43"/>
      <c r="B10" s="139" t="str">
        <f>IF('Home page'!X12="CP0","Objective of this worksheet:  To provide detailed information about the costs of the Feasibility Study and Preliminary Engineering projects.","Objective of this worksheet:  To provide detailed information about the costs of the Preliminary Engineering project.")</f>
        <v>Objective of this worksheet:  To provide detailed information about the costs of the Feasibility Study and Preliminary Engineering projects.</v>
      </c>
      <c r="C10" s="139"/>
      <c r="D10" s="139"/>
      <c r="E10" s="139"/>
      <c r="F10" s="139"/>
      <c r="G10" s="139"/>
      <c r="H10" s="139"/>
      <c r="I10" s="386" t="s">
        <v>685</v>
      </c>
      <c r="J10" s="386"/>
      <c r="K10" s="386"/>
      <c r="L10" s="43"/>
      <c r="M10" s="131"/>
      <c r="N10" s="43"/>
      <c r="O10" s="43"/>
      <c r="P10" s="43"/>
      <c r="Q10" s="43"/>
      <c r="R10" s="43"/>
      <c r="S10" s="43"/>
      <c r="T10" s="43"/>
      <c r="U10" s="43"/>
      <c r="V10" s="43"/>
      <c r="W10" s="43"/>
      <c r="X10" s="43"/>
      <c r="Y10" s="43"/>
      <c r="Z10" s="43"/>
    </row>
    <row r="11" spans="1:101" s="29" customFormat="1" ht="16.5" customHeight="1" x14ac:dyDescent="0.45">
      <c r="A11" s="43"/>
      <c r="B11" s="65" t="str">
        <f>CONCATENATE("This section aligns to the fourth assessment criteria: ",MID('Home page'!D38,13,50),".")</f>
        <v>This section aligns to the fourth assessment criteria: Finance and additionality.</v>
      </c>
      <c r="C11" s="139"/>
      <c r="D11" s="139"/>
      <c r="E11" s="139"/>
      <c r="F11" s="139"/>
      <c r="G11" s="139"/>
      <c r="H11" s="139"/>
      <c r="I11" s="386"/>
      <c r="J11" s="386"/>
      <c r="K11" s="386"/>
      <c r="L11" s="43"/>
      <c r="M11" s="209"/>
      <c r="N11" s="43"/>
      <c r="O11" s="43"/>
      <c r="P11" s="43"/>
      <c r="Q11" s="43"/>
      <c r="R11" s="43"/>
      <c r="S11" s="43"/>
      <c r="T11" s="43"/>
      <c r="U11" s="43"/>
      <c r="V11" s="43"/>
      <c r="W11" s="43"/>
      <c r="X11" s="43"/>
      <c r="Y11" s="43"/>
      <c r="Z11" s="43"/>
    </row>
    <row r="12" spans="1:101" s="29" customFormat="1" ht="4.5" customHeight="1" x14ac:dyDescent="0.45">
      <c r="A12" s="43"/>
      <c r="B12" s="43"/>
      <c r="C12" s="139"/>
      <c r="D12" s="139"/>
      <c r="E12" s="139"/>
      <c r="F12" s="139"/>
      <c r="G12" s="139"/>
      <c r="H12" s="144"/>
      <c r="I12" s="43"/>
      <c r="J12" s="43"/>
      <c r="K12" s="43"/>
      <c r="L12" s="43"/>
      <c r="M12" s="209"/>
      <c r="N12" s="43"/>
      <c r="O12" s="43"/>
      <c r="P12" s="43"/>
      <c r="Q12" s="43"/>
      <c r="R12" s="43"/>
      <c r="S12" s="43"/>
      <c r="T12" s="43"/>
      <c r="U12" s="43"/>
      <c r="V12" s="43"/>
      <c r="W12" s="43"/>
      <c r="X12" s="43"/>
      <c r="Y12" s="43"/>
      <c r="Z12" s="43"/>
    </row>
    <row r="13" spans="1:101" s="29" customFormat="1" ht="16.5" customHeight="1" x14ac:dyDescent="0.45">
      <c r="A13" s="43"/>
      <c r="B13" s="141" t="str">
        <f>CONCATENATE("Status on completion of this form:  ","XXX"," green data entry cells yet to be completed")</f>
        <v>Status on completion of this form:  XXX green data entry cells yet to be completed</v>
      </c>
      <c r="C13" s="139"/>
      <c r="D13" s="139"/>
      <c r="E13" s="139"/>
      <c r="F13" s="139"/>
      <c r="G13" s="139"/>
      <c r="H13" s="144"/>
      <c r="I13" s="43"/>
      <c r="J13" s="43"/>
      <c r="K13" s="43"/>
      <c r="L13" s="210"/>
      <c r="M13" s="133"/>
      <c r="N13" s="43"/>
      <c r="O13" s="43"/>
      <c r="P13" s="43"/>
      <c r="Q13" s="43"/>
      <c r="R13" s="43"/>
      <c r="S13" s="43"/>
      <c r="T13" s="43"/>
      <c r="U13" s="43"/>
      <c r="V13" s="43"/>
      <c r="W13" s="43"/>
      <c r="X13" s="43"/>
      <c r="Y13" s="43"/>
      <c r="Z13" s="43"/>
    </row>
    <row r="14" spans="1:101" s="29" customFormat="1" ht="16.5" customHeight="1" x14ac:dyDescent="0.7">
      <c r="A14" s="43"/>
      <c r="B14" s="42"/>
      <c r="C14" s="43"/>
      <c r="D14" s="85"/>
      <c r="E14" s="132"/>
      <c r="F14" s="132"/>
      <c r="G14" s="132"/>
      <c r="H14" s="144"/>
      <c r="I14" s="138"/>
      <c r="J14" s="138"/>
      <c r="K14" s="43"/>
      <c r="L14" s="43"/>
      <c r="M14" s="43"/>
      <c r="N14" s="210"/>
      <c r="O14" s="133"/>
      <c r="P14" s="43"/>
      <c r="Q14" s="43"/>
      <c r="R14" s="43"/>
      <c r="S14" s="43"/>
      <c r="T14" s="43"/>
      <c r="U14" s="43"/>
      <c r="V14" s="43"/>
      <c r="W14" s="43"/>
      <c r="X14" s="43"/>
      <c r="Y14" s="43"/>
      <c r="Z14" s="43"/>
      <c r="AA14" s="43"/>
      <c r="AB14" s="43"/>
    </row>
    <row r="15" spans="1:101" x14ac:dyDescent="0.4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D15" s="43"/>
      <c r="CE15" s="43"/>
      <c r="CF15" s="43"/>
      <c r="CG15" s="43"/>
      <c r="CH15" s="43"/>
      <c r="CI15" s="43"/>
      <c r="CJ15" s="43"/>
      <c r="CK15" s="43"/>
      <c r="CL15" s="43"/>
      <c r="CM15" s="43"/>
      <c r="CN15" s="43"/>
      <c r="CO15" s="43"/>
      <c r="CP15" s="43"/>
      <c r="CQ15" s="43"/>
      <c r="CR15" s="43"/>
      <c r="CS15" s="43"/>
      <c r="CT15" s="43"/>
      <c r="CU15" s="43"/>
      <c r="CV15" s="43"/>
      <c r="CW15" s="43"/>
    </row>
    <row r="16" spans="1:101" ht="17.649999999999999" x14ac:dyDescent="0.45">
      <c r="A16" s="43"/>
      <c r="B16" s="152" t="str">
        <f>CONCATENATE("3.1  Labour and overhead costs from staff of ",'Home page'!L10)</f>
        <v>3.1  Labour and overhead costs from staff of [Company name]</v>
      </c>
      <c r="C16" s="151"/>
      <c r="D16" s="306"/>
      <c r="E16" s="224"/>
      <c r="F16" s="43"/>
      <c r="G16" s="224"/>
      <c r="H16" s="43"/>
      <c r="I16" s="224"/>
      <c r="J16" s="43"/>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D16" s="43"/>
      <c r="CE16" s="43"/>
      <c r="CF16" s="43"/>
      <c r="CG16" s="43"/>
      <c r="CH16" s="43"/>
      <c r="CI16" s="43"/>
      <c r="CJ16" s="43"/>
      <c r="CK16" s="43"/>
      <c r="CL16" s="43"/>
      <c r="CM16" s="43"/>
      <c r="CN16" s="43"/>
      <c r="CO16" s="43"/>
      <c r="CP16" s="43"/>
      <c r="CQ16" s="43"/>
      <c r="CR16" s="43"/>
      <c r="CS16" s="43"/>
      <c r="CT16" s="43"/>
      <c r="CU16" s="43"/>
      <c r="CV16" s="43"/>
      <c r="CW16" s="43"/>
    </row>
    <row r="17" spans="1:101" ht="6.75" customHeight="1" x14ac:dyDescent="0.45">
      <c r="A17" s="43"/>
      <c r="B17" s="49"/>
      <c r="C17" s="49"/>
      <c r="D17" s="49"/>
      <c r="E17" s="49"/>
      <c r="F17" s="49"/>
      <c r="G17" s="49"/>
      <c r="H17" s="49"/>
      <c r="I17" s="49"/>
      <c r="J17" s="49"/>
      <c r="K17" s="73"/>
      <c r="L17" s="73"/>
      <c r="M17" s="163"/>
      <c r="N17" s="163"/>
      <c r="O17" s="73"/>
      <c r="P17" s="73"/>
      <c r="Q17" s="73"/>
      <c r="R17" s="73"/>
      <c r="S17" s="73"/>
      <c r="T17" s="73"/>
      <c r="U17" s="73"/>
      <c r="V17" s="73"/>
      <c r="W17" s="73"/>
      <c r="X17" s="73"/>
      <c r="Y17" s="163"/>
      <c r="Z17" s="163"/>
      <c r="AA17" s="73"/>
      <c r="AB17" s="45"/>
      <c r="AC17" s="45"/>
      <c r="AD17" s="45"/>
      <c r="AE17" s="45"/>
      <c r="AF17" s="163"/>
      <c r="AG17" s="163"/>
      <c r="AH17" s="45"/>
      <c r="AI17" s="43"/>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row>
    <row r="18" spans="1:101" ht="73.5" customHeight="1" x14ac:dyDescent="0.45">
      <c r="A18" s="43"/>
      <c r="B18" s="49"/>
      <c r="C18" s="516" t="s">
        <v>1000</v>
      </c>
      <c r="D18" s="202" t="s">
        <v>87</v>
      </c>
      <c r="E18" s="202" t="s">
        <v>4</v>
      </c>
      <c r="F18" s="202" t="str">
        <f>IF('Home page'!$X$12="CP0","Feasibility Study:
Payment Milestone 1","n/a: Feasibility Study already complete")</f>
        <v>Feasibility Study:
Payment Milestone 1</v>
      </c>
      <c r="G18" s="202" t="s">
        <v>771</v>
      </c>
      <c r="H18" s="202" t="s">
        <v>796</v>
      </c>
      <c r="I18" s="202" t="s">
        <v>797</v>
      </c>
      <c r="J18" s="202" t="s">
        <v>810</v>
      </c>
      <c r="K18" s="202" t="s">
        <v>816</v>
      </c>
      <c r="L18" s="202" t="s">
        <v>811</v>
      </c>
      <c r="M18" s="202" t="s">
        <v>998</v>
      </c>
      <c r="N18" s="307"/>
      <c r="O18" s="307"/>
      <c r="P18" s="73"/>
      <c r="Q18" s="261"/>
      <c r="R18" s="261"/>
      <c r="S18" s="153"/>
      <c r="T18" s="153"/>
      <c r="U18" s="153"/>
      <c r="V18" s="73"/>
      <c r="W18" s="308"/>
      <c r="X18" s="309"/>
      <c r="Y18" s="307"/>
      <c r="Z18" s="307"/>
      <c r="AA18" s="307"/>
      <c r="AB18" s="307"/>
      <c r="AC18" s="45"/>
      <c r="AD18" s="308"/>
      <c r="AE18" s="308"/>
      <c r="AF18" s="307"/>
      <c r="AG18" s="307"/>
      <c r="AH18" s="307"/>
      <c r="AI18" s="43"/>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row>
    <row r="19" spans="1:101" ht="24.6" customHeight="1" x14ac:dyDescent="0.45">
      <c r="A19" s="43"/>
      <c r="B19" s="49"/>
      <c r="C19" s="517"/>
      <c r="D19" s="310" t="s">
        <v>84</v>
      </c>
      <c r="E19" s="310" t="s">
        <v>71</v>
      </c>
      <c r="F19" s="310" t="s">
        <v>86</v>
      </c>
      <c r="G19" s="310" t="s">
        <v>86</v>
      </c>
      <c r="H19" s="310" t="s">
        <v>53</v>
      </c>
      <c r="I19" s="310" t="s">
        <v>53</v>
      </c>
      <c r="J19" s="310" t="s">
        <v>53</v>
      </c>
      <c r="K19" s="310" t="s">
        <v>53</v>
      </c>
      <c r="L19" s="310" t="s">
        <v>53</v>
      </c>
      <c r="M19" s="310" t="s">
        <v>53</v>
      </c>
      <c r="N19" s="307"/>
      <c r="O19" s="307"/>
      <c r="P19" s="73"/>
      <c r="Q19" s="261"/>
      <c r="R19" s="261"/>
      <c r="S19" s="153"/>
      <c r="T19" s="153"/>
      <c r="U19" s="153"/>
      <c r="V19" s="73"/>
      <c r="W19" s="308"/>
      <c r="X19" s="309"/>
      <c r="Y19" s="307"/>
      <c r="Z19" s="307"/>
      <c r="AA19" s="307"/>
      <c r="AB19" s="307"/>
      <c r="AC19" s="45"/>
      <c r="AD19" s="308"/>
      <c r="AE19" s="309"/>
      <c r="AF19" s="307"/>
      <c r="AG19" s="307"/>
      <c r="AH19" s="307"/>
      <c r="AI19" s="43"/>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row>
    <row r="20" spans="1:101" s="319" customFormat="1" ht="18.75" customHeight="1" x14ac:dyDescent="0.45">
      <c r="A20" s="311"/>
      <c r="B20" s="223" t="s">
        <v>651</v>
      </c>
      <c r="C20" s="312" t="s">
        <v>999</v>
      </c>
      <c r="D20" s="313"/>
      <c r="E20" s="314"/>
      <c r="F20" s="315"/>
      <c r="G20" s="315"/>
      <c r="H20" s="176">
        <f>SUM(F20:G20)*D20</f>
        <v>0</v>
      </c>
      <c r="I20" s="176">
        <f>H20*E20</f>
        <v>0</v>
      </c>
      <c r="J20" s="176">
        <f>F20*D20</f>
        <v>0</v>
      </c>
      <c r="K20" s="176">
        <f>E20*J20</f>
        <v>0</v>
      </c>
      <c r="L20" s="176">
        <f>G20*D20</f>
        <v>0</v>
      </c>
      <c r="M20" s="176">
        <f>E20*L20</f>
        <v>0</v>
      </c>
      <c r="N20" s="316"/>
      <c r="O20" s="179"/>
      <c r="P20" s="317"/>
      <c r="Q20" s="63"/>
      <c r="R20" s="63"/>
      <c r="S20" s="63"/>
      <c r="T20" s="63"/>
      <c r="U20" s="177"/>
      <c r="V20" s="317"/>
      <c r="W20" s="63"/>
      <c r="X20" s="63"/>
      <c r="Y20" s="258"/>
      <c r="Z20" s="258"/>
      <c r="AA20" s="177"/>
      <c r="AB20" s="177"/>
      <c r="AC20" s="317"/>
      <c r="AD20" s="318"/>
      <c r="AE20" s="318"/>
      <c r="AF20" s="318"/>
      <c r="AG20" s="318"/>
      <c r="AH20" s="178"/>
      <c r="AI20" s="311"/>
    </row>
    <row r="21" spans="1:101" s="319" customFormat="1" ht="18.75" customHeight="1" x14ac:dyDescent="0.45">
      <c r="A21" s="311"/>
      <c r="B21" s="223" t="s">
        <v>652</v>
      </c>
      <c r="C21" s="312" t="s">
        <v>999</v>
      </c>
      <c r="D21" s="313"/>
      <c r="E21" s="314"/>
      <c r="F21" s="315"/>
      <c r="G21" s="315"/>
      <c r="H21" s="176">
        <f t="shared" ref="H21:H29" si="0">SUM(F21:G21)*D21</f>
        <v>0</v>
      </c>
      <c r="I21" s="176">
        <f t="shared" ref="I21:I29" si="1">H21*E21</f>
        <v>0</v>
      </c>
      <c r="J21" s="176">
        <f t="shared" ref="J21:J29" si="2">F21*D21</f>
        <v>0</v>
      </c>
      <c r="K21" s="176">
        <f t="shared" ref="K21:K29" si="3">E21*J21</f>
        <v>0</v>
      </c>
      <c r="L21" s="176">
        <f t="shared" ref="L21:L29" si="4">G21*D21</f>
        <v>0</v>
      </c>
      <c r="M21" s="176">
        <f t="shared" ref="M21:M29" si="5">E21*L21</f>
        <v>0</v>
      </c>
      <c r="N21" s="316"/>
      <c r="O21" s="179"/>
      <c r="P21" s="317"/>
      <c r="Q21" s="63"/>
      <c r="R21" s="63"/>
      <c r="S21" s="63"/>
      <c r="T21" s="63"/>
      <c r="U21" s="177"/>
      <c r="V21" s="317"/>
      <c r="W21" s="63"/>
      <c r="X21" s="63"/>
      <c r="Y21" s="258"/>
      <c r="Z21" s="258"/>
      <c r="AA21" s="177"/>
      <c r="AB21" s="177"/>
      <c r="AC21" s="317"/>
      <c r="AD21" s="318"/>
      <c r="AE21" s="318"/>
      <c r="AF21" s="318"/>
      <c r="AG21" s="318"/>
      <c r="AH21" s="178"/>
      <c r="AI21" s="311"/>
    </row>
    <row r="22" spans="1:101" s="319" customFormat="1" ht="18.75" customHeight="1" x14ac:dyDescent="0.45">
      <c r="A22" s="311"/>
      <c r="B22" s="223" t="s">
        <v>653</v>
      </c>
      <c r="C22" s="312" t="s">
        <v>999</v>
      </c>
      <c r="D22" s="313"/>
      <c r="E22" s="314"/>
      <c r="F22" s="315"/>
      <c r="G22" s="315"/>
      <c r="H22" s="176">
        <f t="shared" si="0"/>
        <v>0</v>
      </c>
      <c r="I22" s="176">
        <f t="shared" si="1"/>
        <v>0</v>
      </c>
      <c r="J22" s="176">
        <f t="shared" si="2"/>
        <v>0</v>
      </c>
      <c r="K22" s="176">
        <f t="shared" si="3"/>
        <v>0</v>
      </c>
      <c r="L22" s="176">
        <f t="shared" si="4"/>
        <v>0</v>
      </c>
      <c r="M22" s="176">
        <f t="shared" si="5"/>
        <v>0</v>
      </c>
      <c r="N22" s="316"/>
      <c r="O22" s="179"/>
      <c r="P22" s="317"/>
      <c r="Q22" s="63"/>
      <c r="R22" s="63"/>
      <c r="S22" s="63"/>
      <c r="T22" s="63"/>
      <c r="U22" s="177"/>
      <c r="V22" s="317"/>
      <c r="W22" s="63"/>
      <c r="X22" s="63"/>
      <c r="Y22" s="258"/>
      <c r="Z22" s="258"/>
      <c r="AA22" s="177"/>
      <c r="AB22" s="177"/>
      <c r="AC22" s="317"/>
      <c r="AD22" s="318"/>
      <c r="AE22" s="318"/>
      <c r="AF22" s="318"/>
      <c r="AG22" s="318"/>
      <c r="AH22" s="178"/>
      <c r="AI22" s="311"/>
    </row>
    <row r="23" spans="1:101" s="319" customFormat="1" ht="18.75" customHeight="1" x14ac:dyDescent="0.45">
      <c r="A23" s="311"/>
      <c r="B23" s="223" t="s">
        <v>654</v>
      </c>
      <c r="C23" s="312" t="s">
        <v>999</v>
      </c>
      <c r="D23" s="313"/>
      <c r="E23" s="314"/>
      <c r="F23" s="315"/>
      <c r="G23" s="315"/>
      <c r="H23" s="176">
        <f t="shared" si="0"/>
        <v>0</v>
      </c>
      <c r="I23" s="176">
        <f t="shared" si="1"/>
        <v>0</v>
      </c>
      <c r="J23" s="176">
        <f t="shared" si="2"/>
        <v>0</v>
      </c>
      <c r="K23" s="176">
        <f t="shared" si="3"/>
        <v>0</v>
      </c>
      <c r="L23" s="176">
        <f t="shared" si="4"/>
        <v>0</v>
      </c>
      <c r="M23" s="176">
        <f t="shared" si="5"/>
        <v>0</v>
      </c>
      <c r="N23" s="316"/>
      <c r="O23" s="179"/>
      <c r="P23" s="317"/>
      <c r="Q23" s="63"/>
      <c r="R23" s="63"/>
      <c r="S23" s="63"/>
      <c r="T23" s="63"/>
      <c r="U23" s="177"/>
      <c r="V23" s="317"/>
      <c r="W23" s="63"/>
      <c r="X23" s="63"/>
      <c r="Y23" s="258"/>
      <c r="Z23" s="258"/>
      <c r="AA23" s="177"/>
      <c r="AB23" s="177"/>
      <c r="AC23" s="317"/>
      <c r="AD23" s="318"/>
      <c r="AE23" s="318"/>
      <c r="AF23" s="318"/>
      <c r="AG23" s="318"/>
      <c r="AH23" s="178"/>
      <c r="AI23" s="311"/>
    </row>
    <row r="24" spans="1:101" s="319" customFormat="1" ht="18.75" customHeight="1" x14ac:dyDescent="0.45">
      <c r="A24" s="311"/>
      <c r="B24" s="223" t="s">
        <v>655</v>
      </c>
      <c r="C24" s="312" t="s">
        <v>999</v>
      </c>
      <c r="D24" s="313"/>
      <c r="E24" s="314"/>
      <c r="F24" s="315"/>
      <c r="G24" s="315"/>
      <c r="H24" s="176">
        <f t="shared" si="0"/>
        <v>0</v>
      </c>
      <c r="I24" s="176">
        <f t="shared" si="1"/>
        <v>0</v>
      </c>
      <c r="J24" s="176">
        <f t="shared" si="2"/>
        <v>0</v>
      </c>
      <c r="K24" s="176">
        <f t="shared" si="3"/>
        <v>0</v>
      </c>
      <c r="L24" s="176">
        <f t="shared" si="4"/>
        <v>0</v>
      </c>
      <c r="M24" s="176">
        <f t="shared" si="5"/>
        <v>0</v>
      </c>
      <c r="N24" s="316"/>
      <c r="O24" s="179"/>
      <c r="P24" s="317"/>
      <c r="Q24" s="63"/>
      <c r="R24" s="63"/>
      <c r="S24" s="63"/>
      <c r="T24" s="63"/>
      <c r="U24" s="177"/>
      <c r="V24" s="317"/>
      <c r="W24" s="63"/>
      <c r="X24" s="63"/>
      <c r="Y24" s="258"/>
      <c r="Z24" s="258"/>
      <c r="AA24" s="177"/>
      <c r="AB24" s="177"/>
      <c r="AC24" s="317"/>
      <c r="AD24" s="318"/>
      <c r="AE24" s="318"/>
      <c r="AF24" s="318"/>
      <c r="AG24" s="318"/>
      <c r="AH24" s="178"/>
      <c r="AI24" s="311"/>
    </row>
    <row r="25" spans="1:101" s="319" customFormat="1" ht="18.75" customHeight="1" x14ac:dyDescent="0.45">
      <c r="A25" s="311"/>
      <c r="B25" s="223" t="s">
        <v>764</v>
      </c>
      <c r="C25" s="312" t="s">
        <v>999</v>
      </c>
      <c r="D25" s="313"/>
      <c r="E25" s="314"/>
      <c r="F25" s="315"/>
      <c r="G25" s="315"/>
      <c r="H25" s="176">
        <f t="shared" si="0"/>
        <v>0</v>
      </c>
      <c r="I25" s="176">
        <f t="shared" si="1"/>
        <v>0</v>
      </c>
      <c r="J25" s="176">
        <f t="shared" si="2"/>
        <v>0</v>
      </c>
      <c r="K25" s="176">
        <f t="shared" si="3"/>
        <v>0</v>
      </c>
      <c r="L25" s="176">
        <f t="shared" si="4"/>
        <v>0</v>
      </c>
      <c r="M25" s="176">
        <f t="shared" si="5"/>
        <v>0</v>
      </c>
      <c r="N25" s="316"/>
      <c r="O25" s="179"/>
      <c r="P25" s="317"/>
      <c r="Q25" s="63"/>
      <c r="R25" s="63"/>
      <c r="S25" s="63"/>
      <c r="T25" s="63"/>
      <c r="U25" s="177"/>
      <c r="V25" s="317"/>
      <c r="W25" s="63"/>
      <c r="X25" s="63"/>
      <c r="Y25" s="258"/>
      <c r="Z25" s="258"/>
      <c r="AA25" s="177"/>
      <c r="AB25" s="177"/>
      <c r="AC25" s="317"/>
      <c r="AD25" s="318"/>
      <c r="AE25" s="318"/>
      <c r="AF25" s="318"/>
      <c r="AG25" s="318"/>
      <c r="AH25" s="178"/>
      <c r="AI25" s="311"/>
    </row>
    <row r="26" spans="1:101" s="319" customFormat="1" ht="18.75" customHeight="1" x14ac:dyDescent="0.45">
      <c r="A26" s="311"/>
      <c r="B26" s="223" t="s">
        <v>765</v>
      </c>
      <c r="C26" s="312" t="s">
        <v>999</v>
      </c>
      <c r="D26" s="313"/>
      <c r="E26" s="314"/>
      <c r="F26" s="315"/>
      <c r="G26" s="315"/>
      <c r="H26" s="176">
        <f t="shared" si="0"/>
        <v>0</v>
      </c>
      <c r="I26" s="176">
        <f t="shared" si="1"/>
        <v>0</v>
      </c>
      <c r="J26" s="176">
        <f t="shared" si="2"/>
        <v>0</v>
      </c>
      <c r="K26" s="176">
        <f t="shared" si="3"/>
        <v>0</v>
      </c>
      <c r="L26" s="176">
        <f t="shared" si="4"/>
        <v>0</v>
      </c>
      <c r="M26" s="176">
        <f t="shared" si="5"/>
        <v>0</v>
      </c>
      <c r="N26" s="316"/>
      <c r="O26" s="179"/>
      <c r="P26" s="317"/>
      <c r="Q26" s="63"/>
      <c r="R26" s="63"/>
      <c r="S26" s="63"/>
      <c r="T26" s="63"/>
      <c r="U26" s="177"/>
      <c r="V26" s="317"/>
      <c r="W26" s="63"/>
      <c r="X26" s="63"/>
      <c r="Y26" s="258"/>
      <c r="Z26" s="258"/>
      <c r="AA26" s="177"/>
      <c r="AB26" s="177"/>
      <c r="AC26" s="317"/>
      <c r="AD26" s="318"/>
      <c r="AE26" s="318"/>
      <c r="AF26" s="318"/>
      <c r="AG26" s="318"/>
      <c r="AH26" s="178"/>
      <c r="AI26" s="311"/>
    </row>
    <row r="27" spans="1:101" s="319" customFormat="1" ht="18.75" customHeight="1" x14ac:dyDescent="0.45">
      <c r="A27" s="311"/>
      <c r="B27" s="223" t="s">
        <v>958</v>
      </c>
      <c r="C27" s="312" t="s">
        <v>999</v>
      </c>
      <c r="D27" s="313"/>
      <c r="E27" s="314"/>
      <c r="F27" s="315"/>
      <c r="G27" s="315"/>
      <c r="H27" s="176">
        <f t="shared" si="0"/>
        <v>0</v>
      </c>
      <c r="I27" s="176">
        <f t="shared" si="1"/>
        <v>0</v>
      </c>
      <c r="J27" s="176">
        <f t="shared" si="2"/>
        <v>0</v>
      </c>
      <c r="K27" s="176">
        <f t="shared" si="3"/>
        <v>0</v>
      </c>
      <c r="L27" s="176">
        <f t="shared" si="4"/>
        <v>0</v>
      </c>
      <c r="M27" s="176">
        <f t="shared" si="5"/>
        <v>0</v>
      </c>
      <c r="N27" s="316"/>
      <c r="O27" s="179"/>
      <c r="P27" s="317"/>
      <c r="Q27" s="63"/>
      <c r="R27" s="63"/>
      <c r="S27" s="63"/>
      <c r="T27" s="63"/>
      <c r="U27" s="177"/>
      <c r="V27" s="317"/>
      <c r="W27" s="63"/>
      <c r="X27" s="63"/>
      <c r="Y27" s="258"/>
      <c r="Z27" s="258"/>
      <c r="AA27" s="177"/>
      <c r="AB27" s="177"/>
      <c r="AC27" s="317"/>
      <c r="AD27" s="318"/>
      <c r="AE27" s="318"/>
      <c r="AF27" s="318"/>
      <c r="AG27" s="318"/>
      <c r="AH27" s="178"/>
      <c r="AI27" s="311"/>
    </row>
    <row r="28" spans="1:101" s="319" customFormat="1" ht="18.75" customHeight="1" x14ac:dyDescent="0.45">
      <c r="A28" s="311"/>
      <c r="B28" s="223" t="s">
        <v>766</v>
      </c>
      <c r="C28" s="312" t="s">
        <v>999</v>
      </c>
      <c r="D28" s="313"/>
      <c r="E28" s="314"/>
      <c r="F28" s="315"/>
      <c r="G28" s="315"/>
      <c r="H28" s="176">
        <f t="shared" si="0"/>
        <v>0</v>
      </c>
      <c r="I28" s="176">
        <f t="shared" si="1"/>
        <v>0</v>
      </c>
      <c r="J28" s="176">
        <f t="shared" si="2"/>
        <v>0</v>
      </c>
      <c r="K28" s="176">
        <f t="shared" si="3"/>
        <v>0</v>
      </c>
      <c r="L28" s="176">
        <f t="shared" si="4"/>
        <v>0</v>
      </c>
      <c r="M28" s="176">
        <f t="shared" si="5"/>
        <v>0</v>
      </c>
      <c r="N28" s="316"/>
      <c r="O28" s="179"/>
      <c r="P28" s="317"/>
      <c r="Q28" s="63"/>
      <c r="R28" s="63"/>
      <c r="S28" s="63"/>
      <c r="T28" s="63"/>
      <c r="U28" s="177"/>
      <c r="V28" s="317"/>
      <c r="W28" s="63"/>
      <c r="X28" s="63"/>
      <c r="Y28" s="258"/>
      <c r="Z28" s="258"/>
      <c r="AA28" s="177"/>
      <c r="AB28" s="177"/>
      <c r="AC28" s="317"/>
      <c r="AD28" s="318"/>
      <c r="AE28" s="318"/>
      <c r="AF28" s="318"/>
      <c r="AG28" s="318"/>
      <c r="AH28" s="178"/>
      <c r="AI28" s="311"/>
    </row>
    <row r="29" spans="1:101" s="319" customFormat="1" ht="18.75" customHeight="1" x14ac:dyDescent="0.45">
      <c r="A29" s="311"/>
      <c r="B29" s="223" t="s">
        <v>767</v>
      </c>
      <c r="C29" s="312" t="s">
        <v>999</v>
      </c>
      <c r="D29" s="313"/>
      <c r="E29" s="314"/>
      <c r="F29" s="315"/>
      <c r="G29" s="315"/>
      <c r="H29" s="176">
        <f t="shared" si="0"/>
        <v>0</v>
      </c>
      <c r="I29" s="176">
        <f t="shared" si="1"/>
        <v>0</v>
      </c>
      <c r="J29" s="176">
        <f t="shared" si="2"/>
        <v>0</v>
      </c>
      <c r="K29" s="176">
        <f t="shared" si="3"/>
        <v>0</v>
      </c>
      <c r="L29" s="176">
        <f t="shared" si="4"/>
        <v>0</v>
      </c>
      <c r="M29" s="176">
        <f t="shared" si="5"/>
        <v>0</v>
      </c>
      <c r="N29" s="316"/>
      <c r="O29" s="179"/>
      <c r="P29" s="317"/>
      <c r="Q29" s="63"/>
      <c r="R29" s="63"/>
      <c r="S29" s="63"/>
      <c r="T29" s="63"/>
      <c r="U29" s="177"/>
      <c r="V29" s="317"/>
      <c r="W29" s="63"/>
      <c r="X29" s="63"/>
      <c r="Y29" s="258"/>
      <c r="Z29" s="258"/>
      <c r="AA29" s="177"/>
      <c r="AB29" s="177"/>
      <c r="AC29" s="317"/>
      <c r="AD29" s="318"/>
      <c r="AE29" s="318"/>
      <c r="AF29" s="318"/>
      <c r="AG29" s="318"/>
      <c r="AH29" s="178"/>
      <c r="AI29" s="311"/>
    </row>
    <row r="30" spans="1:101" ht="18.75" customHeight="1" x14ac:dyDescent="0.45">
      <c r="A30" s="43"/>
      <c r="B30" s="320"/>
      <c r="C30" s="43"/>
      <c r="D30" s="43"/>
      <c r="E30" s="43"/>
      <c r="F30" s="43"/>
      <c r="G30" s="43"/>
      <c r="H30" s="321">
        <f t="shared" ref="H30:M30" si="6">SUM(H20:H29)</f>
        <v>0</v>
      </c>
      <c r="I30" s="321">
        <f t="shared" si="6"/>
        <v>0</v>
      </c>
      <c r="J30" s="321">
        <f t="shared" si="6"/>
        <v>0</v>
      </c>
      <c r="K30" s="321">
        <f t="shared" si="6"/>
        <v>0</v>
      </c>
      <c r="L30" s="321">
        <f t="shared" si="6"/>
        <v>0</v>
      </c>
      <c r="M30" s="321">
        <f t="shared" si="6"/>
        <v>0</v>
      </c>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D30" s="43"/>
      <c r="CE30" s="43"/>
      <c r="CF30" s="43"/>
      <c r="CG30" s="43"/>
      <c r="CH30" s="43"/>
      <c r="CI30" s="43"/>
      <c r="CJ30" s="43"/>
      <c r="CK30" s="43"/>
      <c r="CL30" s="43"/>
      <c r="CM30" s="43"/>
      <c r="CN30" s="43"/>
      <c r="CO30" s="43"/>
      <c r="CP30" s="43"/>
      <c r="CQ30" s="43"/>
      <c r="CR30" s="43"/>
      <c r="CS30" s="43"/>
      <c r="CT30" s="43"/>
      <c r="CU30" s="43"/>
      <c r="CV30" s="43"/>
      <c r="CW30" s="43"/>
    </row>
    <row r="31" spans="1:101" ht="18.75" customHeight="1" x14ac:dyDescent="0.45">
      <c r="A31" s="43"/>
      <c r="B31" s="223" t="s">
        <v>768</v>
      </c>
      <c r="C31" s="386" t="s">
        <v>823</v>
      </c>
      <c r="D31" s="386"/>
      <c r="E31" s="386"/>
      <c r="F31" s="386"/>
      <c r="G31" s="386"/>
      <c r="H31" s="386"/>
      <c r="I31" s="386"/>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D31" s="43"/>
      <c r="CE31" s="43"/>
      <c r="CF31" s="43"/>
      <c r="CG31" s="43"/>
      <c r="CH31" s="43"/>
      <c r="CI31" s="43"/>
      <c r="CJ31" s="43"/>
      <c r="CK31" s="43"/>
      <c r="CL31" s="43"/>
      <c r="CM31" s="43"/>
      <c r="CN31" s="43"/>
      <c r="CO31" s="43"/>
      <c r="CP31" s="43"/>
      <c r="CQ31" s="43"/>
      <c r="CR31" s="43"/>
      <c r="CS31" s="43"/>
      <c r="CT31" s="43"/>
      <c r="CU31" s="43"/>
      <c r="CV31" s="43"/>
      <c r="CW31" s="43"/>
    </row>
    <row r="32" spans="1:101" ht="18.75" customHeight="1" x14ac:dyDescent="0.45">
      <c r="A32" s="43"/>
      <c r="B32" s="203"/>
      <c r="C32" s="457"/>
      <c r="D32" s="458"/>
      <c r="E32" s="458"/>
      <c r="F32" s="458"/>
      <c r="G32" s="458"/>
      <c r="H32" s="458"/>
      <c r="I32" s="459"/>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D32" s="43"/>
      <c r="CE32" s="43"/>
      <c r="CF32" s="43"/>
      <c r="CG32" s="43"/>
      <c r="CH32" s="43"/>
      <c r="CI32" s="43"/>
      <c r="CJ32" s="43"/>
      <c r="CK32" s="43"/>
      <c r="CL32" s="43"/>
      <c r="CM32" s="43"/>
      <c r="CN32" s="43"/>
      <c r="CO32" s="43"/>
      <c r="CP32" s="43"/>
      <c r="CQ32" s="43"/>
      <c r="CR32" s="43"/>
      <c r="CS32" s="43"/>
      <c r="CT32" s="43"/>
      <c r="CU32" s="43"/>
      <c r="CV32" s="43"/>
      <c r="CW32" s="43"/>
    </row>
    <row r="33" spans="1:101" ht="18.75" customHeight="1" x14ac:dyDescent="0.45">
      <c r="A33" s="43"/>
      <c r="B33" s="203"/>
      <c r="C33" s="460"/>
      <c r="D33" s="461"/>
      <c r="E33" s="461"/>
      <c r="F33" s="461"/>
      <c r="G33" s="461"/>
      <c r="H33" s="461"/>
      <c r="I33" s="462"/>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D33" s="43"/>
      <c r="CE33" s="43"/>
      <c r="CF33" s="43"/>
      <c r="CG33" s="43"/>
      <c r="CH33" s="43"/>
      <c r="CI33" s="43"/>
      <c r="CJ33" s="43"/>
      <c r="CK33" s="43"/>
      <c r="CL33" s="43"/>
      <c r="CM33" s="43"/>
      <c r="CN33" s="43"/>
      <c r="CO33" s="43"/>
      <c r="CP33" s="43"/>
      <c r="CQ33" s="43"/>
      <c r="CR33" s="43"/>
      <c r="CS33" s="43"/>
      <c r="CT33" s="43"/>
      <c r="CU33" s="43"/>
      <c r="CV33" s="43"/>
      <c r="CW33" s="43"/>
    </row>
    <row r="34" spans="1:101" ht="18.75" customHeight="1" x14ac:dyDescent="0.45">
      <c r="A34" s="43"/>
      <c r="B34" s="203"/>
      <c r="C34" s="460"/>
      <c r="D34" s="461"/>
      <c r="E34" s="461"/>
      <c r="F34" s="461"/>
      <c r="G34" s="461"/>
      <c r="H34" s="461"/>
      <c r="I34" s="462"/>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D34" s="43"/>
      <c r="CE34" s="43"/>
      <c r="CF34" s="43"/>
      <c r="CG34" s="43"/>
      <c r="CH34" s="43"/>
      <c r="CI34" s="43"/>
      <c r="CJ34" s="43"/>
      <c r="CK34" s="43"/>
      <c r="CL34" s="43"/>
      <c r="CM34" s="43"/>
      <c r="CN34" s="43"/>
      <c r="CO34" s="43"/>
      <c r="CP34" s="43"/>
      <c r="CQ34" s="43"/>
      <c r="CR34" s="43"/>
      <c r="CS34" s="43"/>
      <c r="CT34" s="43"/>
      <c r="CU34" s="43"/>
      <c r="CV34" s="43"/>
      <c r="CW34" s="43"/>
    </row>
    <row r="35" spans="1:101" ht="18.75" customHeight="1" x14ac:dyDescent="0.45">
      <c r="A35" s="43"/>
      <c r="B35" s="203"/>
      <c r="C35" s="460"/>
      <c r="D35" s="461"/>
      <c r="E35" s="461"/>
      <c r="F35" s="461"/>
      <c r="G35" s="461"/>
      <c r="H35" s="461"/>
      <c r="I35" s="462"/>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D35" s="43"/>
      <c r="CE35" s="43"/>
      <c r="CF35" s="43"/>
      <c r="CG35" s="43"/>
      <c r="CH35" s="43"/>
      <c r="CI35" s="43"/>
      <c r="CJ35" s="43"/>
      <c r="CK35" s="43"/>
      <c r="CL35" s="43"/>
      <c r="CM35" s="43"/>
      <c r="CN35" s="43"/>
      <c r="CO35" s="43"/>
      <c r="CP35" s="43"/>
      <c r="CQ35" s="43"/>
      <c r="CR35" s="43"/>
      <c r="CS35" s="43"/>
      <c r="CT35" s="43"/>
      <c r="CU35" s="43"/>
      <c r="CV35" s="43"/>
      <c r="CW35" s="43"/>
    </row>
    <row r="36" spans="1:101" ht="18.75" customHeight="1" x14ac:dyDescent="0.45">
      <c r="A36" s="43"/>
      <c r="B36" s="203"/>
      <c r="C36" s="460"/>
      <c r="D36" s="461"/>
      <c r="E36" s="461"/>
      <c r="F36" s="461"/>
      <c r="G36" s="461"/>
      <c r="H36" s="461"/>
      <c r="I36" s="462"/>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D36" s="43"/>
      <c r="CE36" s="43"/>
      <c r="CF36" s="43"/>
      <c r="CG36" s="43"/>
      <c r="CH36" s="43"/>
      <c r="CI36" s="43"/>
      <c r="CJ36" s="43"/>
      <c r="CK36" s="43"/>
      <c r="CL36" s="43"/>
      <c r="CM36" s="43"/>
      <c r="CN36" s="43"/>
      <c r="CO36" s="43"/>
      <c r="CP36" s="43"/>
      <c r="CQ36" s="43"/>
      <c r="CR36" s="43"/>
      <c r="CS36" s="43"/>
      <c r="CT36" s="43"/>
      <c r="CU36" s="43"/>
      <c r="CV36" s="43"/>
      <c r="CW36" s="43"/>
    </row>
    <row r="37" spans="1:101" ht="18.75" customHeight="1" x14ac:dyDescent="0.45">
      <c r="A37" s="43"/>
      <c r="B37" s="169"/>
      <c r="C37" s="463"/>
      <c r="D37" s="464"/>
      <c r="E37" s="464"/>
      <c r="F37" s="464"/>
      <c r="G37" s="464"/>
      <c r="H37" s="464"/>
      <c r="I37" s="465"/>
      <c r="J37" s="43"/>
      <c r="K37" s="43"/>
      <c r="L37" s="43"/>
      <c r="M37" s="43"/>
      <c r="N37" s="43"/>
      <c r="O37" s="43"/>
      <c r="P37" s="43"/>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row>
    <row r="38" spans="1:101" ht="18.75" customHeight="1" x14ac:dyDescent="0.45">
      <c r="A38" s="43"/>
      <c r="B38" s="43"/>
      <c r="C38" s="43"/>
      <c r="D38" s="43"/>
      <c r="E38" s="43"/>
      <c r="F38" s="43"/>
      <c r="G38" s="43"/>
      <c r="H38" s="43"/>
      <c r="I38" s="43"/>
      <c r="J38" s="43"/>
      <c r="K38" s="43"/>
      <c r="L38" s="43"/>
      <c r="M38" s="43"/>
      <c r="N38" s="43"/>
      <c r="O38" s="43"/>
      <c r="P38" s="43"/>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row>
    <row r="39" spans="1:101" ht="18.75" customHeight="1" x14ac:dyDescent="0.45">
      <c r="A39" s="43"/>
      <c r="B39" s="43"/>
      <c r="C39" s="43"/>
      <c r="D39" s="43"/>
      <c r="E39" s="43"/>
      <c r="F39" s="43"/>
      <c r="G39" s="43"/>
      <c r="H39" s="43"/>
      <c r="I39" s="43"/>
      <c r="J39" s="43"/>
      <c r="K39" s="43"/>
      <c r="L39" s="43"/>
      <c r="M39" s="43"/>
      <c r="N39" s="43"/>
      <c r="O39" s="43"/>
      <c r="P39" s="43"/>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row>
    <row r="40" spans="1:101" ht="18.75" customHeight="1" x14ac:dyDescent="0.45">
      <c r="A40" s="43"/>
      <c r="B40" s="152" t="s">
        <v>959</v>
      </c>
      <c r="C40" s="151"/>
      <c r="D40" s="306"/>
      <c r="E40" s="224"/>
      <c r="F40" s="43"/>
      <c r="G40" s="224"/>
      <c r="H40" s="43"/>
      <c r="I40" s="224"/>
      <c r="J40" s="43"/>
      <c r="K40" s="43"/>
      <c r="L40" s="43"/>
      <c r="M40" s="43"/>
      <c r="N40" s="43"/>
      <c r="O40" s="43"/>
      <c r="P40" s="43"/>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row>
    <row r="41" spans="1:101" ht="18.75" customHeight="1" x14ac:dyDescent="0.45">
      <c r="A41" s="43"/>
      <c r="B41" s="49"/>
      <c r="C41" s="507" t="s">
        <v>1001</v>
      </c>
      <c r="D41" s="508"/>
      <c r="E41" s="468" t="s">
        <v>778</v>
      </c>
      <c r="F41" s="468" t="str">
        <f>IF('Home page'!$X$12="CP0","Feasibility Study:
Payment Milestone 1","n/a: Feasibility Study already complete")</f>
        <v>Feasibility Study:
Payment Milestone 1</v>
      </c>
      <c r="G41" s="468" t="s">
        <v>771</v>
      </c>
      <c r="H41" s="468" t="s">
        <v>795</v>
      </c>
      <c r="I41" s="468" t="s">
        <v>812</v>
      </c>
      <c r="J41" s="468" t="s">
        <v>813</v>
      </c>
      <c r="K41" s="43"/>
      <c r="L41" s="43"/>
      <c r="M41" s="43"/>
      <c r="N41" s="43"/>
      <c r="O41" s="43"/>
      <c r="P41" s="43"/>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row>
    <row r="42" spans="1:101" ht="18.75" customHeight="1" x14ac:dyDescent="0.45">
      <c r="A42" s="43"/>
      <c r="B42" s="49"/>
      <c r="C42" s="509"/>
      <c r="D42" s="510"/>
      <c r="E42" s="469"/>
      <c r="F42" s="469"/>
      <c r="G42" s="469"/>
      <c r="H42" s="469"/>
      <c r="I42" s="469"/>
      <c r="J42" s="469"/>
      <c r="K42" s="43"/>
      <c r="L42" s="43"/>
      <c r="M42" s="43"/>
      <c r="N42" s="43"/>
      <c r="O42" s="43"/>
      <c r="P42" s="43"/>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row>
    <row r="43" spans="1:101" ht="18.75" customHeight="1" x14ac:dyDescent="0.45">
      <c r="A43" s="43"/>
      <c r="B43" s="49"/>
      <c r="C43" s="509"/>
      <c r="D43" s="510"/>
      <c r="E43" s="469"/>
      <c r="F43" s="469"/>
      <c r="G43" s="469"/>
      <c r="H43" s="469"/>
      <c r="I43" s="469"/>
      <c r="J43" s="469"/>
      <c r="K43" s="43"/>
      <c r="L43" s="43"/>
      <c r="M43" s="43"/>
      <c r="N43" s="43"/>
      <c r="O43" s="43"/>
      <c r="P43" s="43"/>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5"/>
      <c r="CV43" s="305"/>
    </row>
    <row r="44" spans="1:101" ht="18.75" customHeight="1" x14ac:dyDescent="0.45">
      <c r="A44" s="43"/>
      <c r="B44" s="49"/>
      <c r="C44" s="509"/>
      <c r="D44" s="510"/>
      <c r="E44" s="494"/>
      <c r="F44" s="494"/>
      <c r="G44" s="494"/>
      <c r="H44" s="494"/>
      <c r="I44" s="494"/>
      <c r="J44" s="494"/>
      <c r="K44" s="43"/>
      <c r="L44" s="43"/>
      <c r="M44" s="43"/>
      <c r="N44" s="43"/>
      <c r="O44" s="43"/>
      <c r="P44" s="43"/>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row>
    <row r="45" spans="1:101" ht="18.75" customHeight="1" x14ac:dyDescent="0.45">
      <c r="A45" s="43"/>
      <c r="B45" s="49"/>
      <c r="C45" s="511"/>
      <c r="D45" s="512"/>
      <c r="E45" s="310" t="s">
        <v>85</v>
      </c>
      <c r="F45" s="310" t="s">
        <v>779</v>
      </c>
      <c r="G45" s="310" t="s">
        <v>779</v>
      </c>
      <c r="H45" s="310" t="s">
        <v>53</v>
      </c>
      <c r="I45" s="310" t="s">
        <v>53</v>
      </c>
      <c r="J45" s="310" t="s">
        <v>53</v>
      </c>
      <c r="K45" s="43"/>
      <c r="L45" s="43"/>
      <c r="M45" s="43"/>
      <c r="N45" s="43"/>
      <c r="O45" s="43"/>
      <c r="P45" s="43"/>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row>
    <row r="46" spans="1:101" s="319" customFormat="1" ht="18.75" customHeight="1" x14ac:dyDescent="0.45">
      <c r="A46" s="311"/>
      <c r="B46" s="223" t="s">
        <v>656</v>
      </c>
      <c r="C46" s="506" t="s">
        <v>1002</v>
      </c>
      <c r="D46" s="506"/>
      <c r="E46" s="313"/>
      <c r="F46" s="315"/>
      <c r="G46" s="315"/>
      <c r="H46" s="176">
        <f>SUM(F46:G46)*E46</f>
        <v>0</v>
      </c>
      <c r="I46" s="176">
        <f>F46*E46</f>
        <v>0</v>
      </c>
      <c r="J46" s="176">
        <f>G46*E46</f>
        <v>0</v>
      </c>
      <c r="K46" s="311"/>
      <c r="L46" s="311"/>
      <c r="M46" s="311"/>
      <c r="N46" s="311"/>
      <c r="O46" s="311"/>
      <c r="P46" s="311"/>
    </row>
    <row r="47" spans="1:101" s="319" customFormat="1" ht="18.75" customHeight="1" x14ac:dyDescent="0.45">
      <c r="A47" s="311"/>
      <c r="B47" s="223" t="s">
        <v>750</v>
      </c>
      <c r="C47" s="506" t="s">
        <v>1002</v>
      </c>
      <c r="D47" s="506"/>
      <c r="E47" s="313"/>
      <c r="F47" s="315"/>
      <c r="G47" s="315"/>
      <c r="H47" s="176">
        <f t="shared" ref="H47:H55" si="7">SUM(F47:G47)*E47</f>
        <v>0</v>
      </c>
      <c r="I47" s="176">
        <f t="shared" ref="I47:I55" si="8">F47*E47</f>
        <v>0</v>
      </c>
      <c r="J47" s="176">
        <f t="shared" ref="J47:J55" si="9">G47*E47</f>
        <v>0</v>
      </c>
      <c r="K47" s="311"/>
      <c r="L47" s="311"/>
      <c r="M47" s="311"/>
      <c r="N47" s="311"/>
      <c r="O47" s="311"/>
      <c r="P47" s="311"/>
    </row>
    <row r="48" spans="1:101" s="319" customFormat="1" ht="18.75" customHeight="1" x14ac:dyDescent="0.45">
      <c r="A48" s="311"/>
      <c r="B48" s="223" t="s">
        <v>751</v>
      </c>
      <c r="C48" s="506" t="s">
        <v>1002</v>
      </c>
      <c r="D48" s="506"/>
      <c r="E48" s="313"/>
      <c r="F48" s="315"/>
      <c r="G48" s="315"/>
      <c r="H48" s="176">
        <f t="shared" si="7"/>
        <v>0</v>
      </c>
      <c r="I48" s="176">
        <f t="shared" si="8"/>
        <v>0</v>
      </c>
      <c r="J48" s="176">
        <f t="shared" si="9"/>
        <v>0</v>
      </c>
      <c r="K48" s="311"/>
      <c r="L48" s="311"/>
      <c r="M48" s="311"/>
      <c r="N48" s="311"/>
      <c r="O48" s="311"/>
      <c r="P48" s="311"/>
    </row>
    <row r="49" spans="1:100" s="319" customFormat="1" ht="18.75" customHeight="1" x14ac:dyDescent="0.45">
      <c r="A49" s="311"/>
      <c r="B49" s="223" t="s">
        <v>752</v>
      </c>
      <c r="C49" s="506" t="s">
        <v>1002</v>
      </c>
      <c r="D49" s="506"/>
      <c r="E49" s="313"/>
      <c r="F49" s="315"/>
      <c r="G49" s="315"/>
      <c r="H49" s="176">
        <f t="shared" si="7"/>
        <v>0</v>
      </c>
      <c r="I49" s="176">
        <f t="shared" si="8"/>
        <v>0</v>
      </c>
      <c r="J49" s="176">
        <f t="shared" si="9"/>
        <v>0</v>
      </c>
      <c r="K49" s="311"/>
      <c r="L49" s="311"/>
      <c r="M49" s="311"/>
      <c r="N49" s="311"/>
      <c r="O49" s="311"/>
      <c r="P49" s="311"/>
    </row>
    <row r="50" spans="1:100" s="319" customFormat="1" ht="18.75" customHeight="1" x14ac:dyDescent="0.45">
      <c r="A50" s="311"/>
      <c r="B50" s="223" t="s">
        <v>753</v>
      </c>
      <c r="C50" s="506" t="s">
        <v>1002</v>
      </c>
      <c r="D50" s="506"/>
      <c r="E50" s="313"/>
      <c r="F50" s="315"/>
      <c r="G50" s="315"/>
      <c r="H50" s="176">
        <f t="shared" si="7"/>
        <v>0</v>
      </c>
      <c r="I50" s="176">
        <f t="shared" si="8"/>
        <v>0</v>
      </c>
      <c r="J50" s="176">
        <f t="shared" si="9"/>
        <v>0</v>
      </c>
      <c r="K50" s="311"/>
      <c r="L50" s="311"/>
      <c r="M50" s="311"/>
      <c r="N50" s="311"/>
      <c r="O50" s="311"/>
      <c r="P50" s="311"/>
    </row>
    <row r="51" spans="1:100" s="319" customFormat="1" ht="18.75" customHeight="1" x14ac:dyDescent="0.45">
      <c r="A51" s="311"/>
      <c r="B51" s="223" t="s">
        <v>754</v>
      </c>
      <c r="C51" s="506" t="s">
        <v>1002</v>
      </c>
      <c r="D51" s="506"/>
      <c r="E51" s="313"/>
      <c r="F51" s="315"/>
      <c r="G51" s="315"/>
      <c r="H51" s="176">
        <f t="shared" si="7"/>
        <v>0</v>
      </c>
      <c r="I51" s="176">
        <f t="shared" si="8"/>
        <v>0</v>
      </c>
      <c r="J51" s="176">
        <f t="shared" si="9"/>
        <v>0</v>
      </c>
      <c r="K51" s="311"/>
      <c r="L51" s="311"/>
      <c r="M51" s="311"/>
      <c r="N51" s="311"/>
      <c r="O51" s="311"/>
      <c r="P51" s="311"/>
    </row>
    <row r="52" spans="1:100" s="319" customFormat="1" ht="18.75" customHeight="1" x14ac:dyDescent="0.45">
      <c r="A52" s="311"/>
      <c r="B52" s="223" t="s">
        <v>755</v>
      </c>
      <c r="C52" s="506" t="s">
        <v>1002</v>
      </c>
      <c r="D52" s="506"/>
      <c r="E52" s="313"/>
      <c r="F52" s="315"/>
      <c r="G52" s="315"/>
      <c r="H52" s="176">
        <f t="shared" si="7"/>
        <v>0</v>
      </c>
      <c r="I52" s="176">
        <f t="shared" si="8"/>
        <v>0</v>
      </c>
      <c r="J52" s="176">
        <f t="shared" si="9"/>
        <v>0</v>
      </c>
      <c r="K52" s="311"/>
      <c r="L52" s="311"/>
      <c r="M52" s="311"/>
      <c r="N52" s="311"/>
      <c r="O52" s="311"/>
      <c r="P52" s="311"/>
    </row>
    <row r="53" spans="1:100" s="319" customFormat="1" ht="18.75" customHeight="1" x14ac:dyDescent="0.45">
      <c r="A53" s="311"/>
      <c r="B53" s="223" t="s">
        <v>960</v>
      </c>
      <c r="C53" s="506" t="s">
        <v>1002</v>
      </c>
      <c r="D53" s="506"/>
      <c r="E53" s="313"/>
      <c r="F53" s="315"/>
      <c r="G53" s="315"/>
      <c r="H53" s="176">
        <f t="shared" si="7"/>
        <v>0</v>
      </c>
      <c r="I53" s="176">
        <f t="shared" si="8"/>
        <v>0</v>
      </c>
      <c r="J53" s="176">
        <f t="shared" si="9"/>
        <v>0</v>
      </c>
      <c r="K53" s="311"/>
      <c r="L53" s="311"/>
      <c r="M53" s="311"/>
      <c r="N53" s="311"/>
      <c r="O53" s="311"/>
      <c r="P53" s="311"/>
    </row>
    <row r="54" spans="1:100" s="319" customFormat="1" ht="18.75" customHeight="1" x14ac:dyDescent="0.45">
      <c r="A54" s="311"/>
      <c r="B54" s="223" t="s">
        <v>756</v>
      </c>
      <c r="C54" s="506" t="s">
        <v>1002</v>
      </c>
      <c r="D54" s="506"/>
      <c r="E54" s="313"/>
      <c r="F54" s="315"/>
      <c r="G54" s="315"/>
      <c r="H54" s="176">
        <f t="shared" si="7"/>
        <v>0</v>
      </c>
      <c r="I54" s="176">
        <f t="shared" si="8"/>
        <v>0</v>
      </c>
      <c r="J54" s="176">
        <f t="shared" si="9"/>
        <v>0</v>
      </c>
      <c r="K54" s="311"/>
      <c r="L54" s="311"/>
      <c r="M54" s="311"/>
      <c r="N54" s="311"/>
      <c r="O54" s="311"/>
      <c r="P54" s="311"/>
    </row>
    <row r="55" spans="1:100" s="319" customFormat="1" ht="18.75" customHeight="1" x14ac:dyDescent="0.45">
      <c r="A55" s="311"/>
      <c r="B55" s="223" t="s">
        <v>757</v>
      </c>
      <c r="C55" s="506" t="s">
        <v>1002</v>
      </c>
      <c r="D55" s="506"/>
      <c r="E55" s="313"/>
      <c r="F55" s="315"/>
      <c r="G55" s="315"/>
      <c r="H55" s="176">
        <f t="shared" si="7"/>
        <v>0</v>
      </c>
      <c r="I55" s="176">
        <f t="shared" si="8"/>
        <v>0</v>
      </c>
      <c r="J55" s="176">
        <f t="shared" si="9"/>
        <v>0</v>
      </c>
      <c r="K55" s="311"/>
      <c r="L55" s="311"/>
      <c r="M55" s="311"/>
      <c r="N55" s="311"/>
      <c r="O55" s="311"/>
      <c r="P55" s="311"/>
    </row>
    <row r="56" spans="1:100" ht="18.75" customHeight="1" x14ac:dyDescent="0.45">
      <c r="A56" s="43"/>
      <c r="B56" s="320"/>
      <c r="C56" s="43"/>
      <c r="D56" s="43"/>
      <c r="E56" s="43"/>
      <c r="F56" s="43"/>
      <c r="G56" s="43"/>
      <c r="H56" s="321">
        <f>SUM(H46:H55)</f>
        <v>0</v>
      </c>
      <c r="I56" s="321">
        <f>SUM(I46:I55)</f>
        <v>0</v>
      </c>
      <c r="J56" s="321">
        <f>SUM(J46:J55)</f>
        <v>0</v>
      </c>
      <c r="K56" s="43"/>
      <c r="L56" s="43"/>
      <c r="M56" s="43"/>
      <c r="N56" s="43"/>
      <c r="O56" s="43"/>
      <c r="P56" s="43"/>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c r="CU56" s="305"/>
      <c r="CV56" s="305"/>
    </row>
    <row r="57" spans="1:100" ht="18.75" customHeight="1" x14ac:dyDescent="0.45">
      <c r="A57" s="43"/>
      <c r="B57" s="223" t="s">
        <v>961</v>
      </c>
      <c r="C57" s="386" t="s">
        <v>824</v>
      </c>
      <c r="D57" s="386"/>
      <c r="E57" s="386"/>
      <c r="F57" s="386"/>
      <c r="G57" s="386"/>
      <c r="H57" s="386"/>
      <c r="I57" s="386"/>
      <c r="J57" s="43"/>
      <c r="K57" s="43"/>
      <c r="L57" s="43"/>
      <c r="M57" s="43"/>
      <c r="N57" s="43"/>
      <c r="O57" s="43"/>
      <c r="P57" s="43"/>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row>
    <row r="58" spans="1:100" ht="18.75" customHeight="1" x14ac:dyDescent="0.45">
      <c r="A58" s="43"/>
      <c r="B58" s="169"/>
      <c r="C58" s="457"/>
      <c r="D58" s="458"/>
      <c r="E58" s="458"/>
      <c r="F58" s="458"/>
      <c r="G58" s="458"/>
      <c r="H58" s="458"/>
      <c r="I58" s="459"/>
      <c r="J58" s="43"/>
      <c r="K58" s="43"/>
      <c r="L58" s="43"/>
      <c r="M58" s="43"/>
      <c r="N58" s="43"/>
      <c r="O58" s="43"/>
      <c r="P58" s="43"/>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row>
    <row r="59" spans="1:100" ht="18.75" customHeight="1" x14ac:dyDescent="0.45">
      <c r="A59" s="43"/>
      <c r="B59" s="169"/>
      <c r="C59" s="460"/>
      <c r="D59" s="461"/>
      <c r="E59" s="461"/>
      <c r="F59" s="461"/>
      <c r="G59" s="461"/>
      <c r="H59" s="461"/>
      <c r="I59" s="462"/>
      <c r="J59" s="43"/>
      <c r="K59" s="43"/>
      <c r="L59" s="43"/>
      <c r="M59" s="43"/>
      <c r="N59" s="43"/>
      <c r="O59" s="43"/>
      <c r="P59" s="43"/>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row>
    <row r="60" spans="1:100" ht="18.75" customHeight="1" x14ac:dyDescent="0.45">
      <c r="A60" s="43"/>
      <c r="B60" s="169"/>
      <c r="C60" s="460"/>
      <c r="D60" s="461"/>
      <c r="E60" s="461"/>
      <c r="F60" s="461"/>
      <c r="G60" s="461"/>
      <c r="H60" s="461"/>
      <c r="I60" s="462"/>
      <c r="J60" s="43"/>
      <c r="K60" s="43"/>
      <c r="L60" s="43"/>
      <c r="M60" s="43"/>
      <c r="N60" s="43"/>
      <c r="O60" s="43"/>
      <c r="P60" s="43"/>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row>
    <row r="61" spans="1:100" ht="18.75" customHeight="1" x14ac:dyDescent="0.45">
      <c r="A61" s="43"/>
      <c r="B61" s="169"/>
      <c r="C61" s="460"/>
      <c r="D61" s="461"/>
      <c r="E61" s="461"/>
      <c r="F61" s="461"/>
      <c r="G61" s="461"/>
      <c r="H61" s="461"/>
      <c r="I61" s="462"/>
      <c r="J61" s="43"/>
      <c r="K61" s="43"/>
      <c r="L61" s="43"/>
      <c r="M61" s="43"/>
      <c r="N61" s="43"/>
      <c r="O61" s="43"/>
      <c r="P61" s="43"/>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row>
    <row r="62" spans="1:100" ht="18.75" customHeight="1" x14ac:dyDescent="0.45">
      <c r="A62" s="43"/>
      <c r="B62" s="169"/>
      <c r="C62" s="460"/>
      <c r="D62" s="461"/>
      <c r="E62" s="461"/>
      <c r="F62" s="461"/>
      <c r="G62" s="461"/>
      <c r="H62" s="461"/>
      <c r="I62" s="462"/>
      <c r="J62" s="43"/>
      <c r="K62" s="43"/>
      <c r="L62" s="43"/>
      <c r="M62" s="43"/>
      <c r="N62" s="43"/>
      <c r="O62" s="43"/>
      <c r="P62" s="43"/>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row>
    <row r="63" spans="1:100" ht="18.75" customHeight="1" x14ac:dyDescent="0.45">
      <c r="A63" s="43"/>
      <c r="B63" s="169"/>
      <c r="C63" s="463"/>
      <c r="D63" s="464"/>
      <c r="E63" s="464"/>
      <c r="F63" s="464"/>
      <c r="G63" s="464"/>
      <c r="H63" s="464"/>
      <c r="I63" s="465"/>
      <c r="J63" s="43"/>
      <c r="K63" s="43"/>
      <c r="L63" s="43"/>
      <c r="M63" s="43"/>
      <c r="N63" s="43"/>
      <c r="O63" s="43"/>
      <c r="P63" s="43"/>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row>
    <row r="64" spans="1:100" ht="18.75" customHeight="1" x14ac:dyDescent="0.45">
      <c r="A64" s="43"/>
      <c r="B64" s="43"/>
      <c r="C64" s="43"/>
      <c r="D64" s="43"/>
      <c r="E64" s="43"/>
      <c r="F64" s="43"/>
      <c r="G64" s="43"/>
      <c r="H64" s="43"/>
      <c r="I64" s="43"/>
      <c r="J64" s="43"/>
      <c r="K64" s="43"/>
      <c r="L64" s="43"/>
      <c r="M64" s="43"/>
      <c r="N64" s="43"/>
      <c r="O64" s="43"/>
      <c r="P64" s="43"/>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row>
    <row r="65" spans="1:100" ht="18.75" customHeight="1" x14ac:dyDescent="0.45">
      <c r="A65" s="43"/>
      <c r="B65" s="43"/>
      <c r="C65" s="43"/>
      <c r="D65" s="43"/>
      <c r="E65" s="43"/>
      <c r="F65" s="43"/>
      <c r="G65" s="43"/>
      <c r="H65" s="43"/>
      <c r="I65" s="43"/>
      <c r="J65" s="43"/>
      <c r="K65" s="43"/>
      <c r="L65" s="43"/>
      <c r="M65" s="43"/>
      <c r="N65" s="43"/>
      <c r="O65" s="43"/>
      <c r="P65" s="43"/>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5"/>
      <c r="BG65" s="305"/>
      <c r="BH65" s="305"/>
      <c r="BI65" s="305"/>
      <c r="BJ65" s="305"/>
      <c r="BK65" s="305"/>
      <c r="BL65" s="305"/>
      <c r="BM65" s="305"/>
      <c r="BN65" s="305"/>
      <c r="BO65" s="305"/>
      <c r="BP65" s="305"/>
      <c r="BQ65" s="305"/>
      <c r="BR65" s="305"/>
      <c r="BS65" s="305"/>
      <c r="BT65" s="305"/>
      <c r="BU65" s="305"/>
      <c r="BV65" s="305"/>
      <c r="BW65" s="305"/>
      <c r="BX65" s="305"/>
      <c r="BY65" s="305"/>
      <c r="BZ65" s="305"/>
      <c r="CA65" s="305"/>
      <c r="CB65" s="305"/>
      <c r="CC65" s="305"/>
      <c r="CD65" s="305"/>
      <c r="CE65" s="305"/>
      <c r="CF65" s="305"/>
      <c r="CG65" s="305"/>
      <c r="CH65" s="305"/>
      <c r="CI65" s="305"/>
      <c r="CJ65" s="305"/>
      <c r="CK65" s="305"/>
      <c r="CL65" s="305"/>
      <c r="CM65" s="305"/>
      <c r="CN65" s="305"/>
      <c r="CO65" s="305"/>
      <c r="CP65" s="305"/>
      <c r="CQ65" s="305"/>
      <c r="CR65" s="305"/>
      <c r="CS65" s="305"/>
      <c r="CT65" s="305"/>
      <c r="CU65" s="305"/>
      <c r="CV65" s="305"/>
    </row>
    <row r="66" spans="1:100" ht="18.75" customHeight="1" x14ac:dyDescent="0.45">
      <c r="A66" s="43"/>
      <c r="B66" s="152" t="s">
        <v>962</v>
      </c>
      <c r="C66" s="151"/>
      <c r="D66" s="306"/>
      <c r="E66" s="224"/>
      <c r="F66" s="43"/>
      <c r="G66" s="305"/>
      <c r="H66" s="43"/>
      <c r="I66" s="224"/>
      <c r="J66" s="43"/>
      <c r="K66" s="43"/>
      <c r="L66" s="43"/>
      <c r="M66" s="43"/>
      <c r="N66" s="43"/>
      <c r="O66" s="43"/>
      <c r="P66" s="43"/>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c r="BY66" s="305"/>
      <c r="BZ66" s="305"/>
      <c r="CA66" s="305"/>
      <c r="CB66" s="305"/>
      <c r="CC66" s="305"/>
      <c r="CD66" s="305"/>
      <c r="CE66" s="305"/>
      <c r="CF66" s="305"/>
      <c r="CG66" s="305"/>
      <c r="CH66" s="305"/>
      <c r="CI66" s="305"/>
      <c r="CJ66" s="305"/>
      <c r="CK66" s="305"/>
      <c r="CL66" s="305"/>
      <c r="CM66" s="305"/>
      <c r="CN66" s="305"/>
      <c r="CO66" s="305"/>
      <c r="CP66" s="305"/>
      <c r="CQ66" s="305"/>
      <c r="CR66" s="305"/>
      <c r="CS66" s="305"/>
      <c r="CT66" s="305"/>
      <c r="CU66" s="305"/>
      <c r="CV66" s="305"/>
    </row>
    <row r="67" spans="1:100" ht="18.75" customHeight="1" x14ac:dyDescent="0.45">
      <c r="A67" s="43"/>
      <c r="B67" s="49"/>
      <c r="C67" s="468" t="s">
        <v>1003</v>
      </c>
      <c r="D67" s="468" t="s">
        <v>793</v>
      </c>
      <c r="E67" s="468"/>
      <c r="F67" s="468"/>
      <c r="G67" s="445" t="s">
        <v>14</v>
      </c>
      <c r="H67" s="442"/>
      <c r="I67" s="468" t="str">
        <f>IF('Home page'!$X$12="CP0","Feasibility Study:
Payment Milestone 1","n/a: Feasibility Study already complete")</f>
        <v>Feasibility Study:
Payment Milestone 1</v>
      </c>
      <c r="J67" s="468" t="s">
        <v>771</v>
      </c>
      <c r="K67" s="468" t="s">
        <v>794</v>
      </c>
      <c r="L67" s="43"/>
      <c r="M67" s="43"/>
      <c r="N67" s="43"/>
      <c r="O67" s="43"/>
      <c r="P67" s="43"/>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305"/>
      <c r="BU67" s="305"/>
      <c r="BV67" s="305"/>
      <c r="BW67" s="305"/>
      <c r="BX67" s="305"/>
      <c r="BY67" s="305"/>
      <c r="BZ67" s="305"/>
      <c r="CA67" s="305"/>
      <c r="CB67" s="305"/>
      <c r="CC67" s="305"/>
      <c r="CD67" s="305"/>
      <c r="CE67" s="305"/>
      <c r="CF67" s="305"/>
      <c r="CG67" s="305"/>
      <c r="CH67" s="305"/>
      <c r="CI67" s="305"/>
      <c r="CJ67" s="305"/>
      <c r="CK67" s="305"/>
      <c r="CL67" s="305"/>
      <c r="CM67" s="305"/>
      <c r="CN67" s="305"/>
      <c r="CO67" s="305"/>
      <c r="CP67" s="305"/>
      <c r="CQ67" s="305"/>
      <c r="CR67" s="305"/>
      <c r="CS67" s="305"/>
      <c r="CT67" s="305"/>
      <c r="CU67" s="305"/>
      <c r="CV67" s="305"/>
    </row>
    <row r="68" spans="1:100" ht="18.75" customHeight="1" x14ac:dyDescent="0.45">
      <c r="A68" s="43"/>
      <c r="B68" s="49"/>
      <c r="C68" s="469"/>
      <c r="D68" s="469"/>
      <c r="E68" s="469"/>
      <c r="F68" s="469"/>
      <c r="G68" s="452"/>
      <c r="H68" s="454"/>
      <c r="I68" s="469"/>
      <c r="J68" s="469"/>
      <c r="K68" s="469"/>
      <c r="L68" s="43"/>
      <c r="M68" s="43"/>
      <c r="N68" s="43"/>
      <c r="O68" s="43"/>
      <c r="P68" s="43"/>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305"/>
      <c r="BU68" s="305"/>
      <c r="BV68" s="305"/>
      <c r="BW68" s="305"/>
      <c r="BX68" s="305"/>
      <c r="BY68" s="305"/>
      <c r="BZ68" s="305"/>
      <c r="CA68" s="305"/>
      <c r="CB68" s="305"/>
      <c r="CC68" s="305"/>
      <c r="CD68" s="305"/>
      <c r="CE68" s="305"/>
      <c r="CF68" s="305"/>
      <c r="CG68" s="305"/>
      <c r="CH68" s="305"/>
      <c r="CI68" s="305"/>
      <c r="CJ68" s="305"/>
      <c r="CK68" s="305"/>
      <c r="CL68" s="305"/>
      <c r="CM68" s="305"/>
      <c r="CN68" s="305"/>
      <c r="CO68" s="305"/>
      <c r="CP68" s="305"/>
      <c r="CQ68" s="305"/>
      <c r="CR68" s="305"/>
      <c r="CS68" s="305"/>
      <c r="CT68" s="305"/>
      <c r="CU68" s="305"/>
      <c r="CV68" s="305"/>
    </row>
    <row r="69" spans="1:100" ht="18.75" customHeight="1" x14ac:dyDescent="0.45">
      <c r="A69" s="43"/>
      <c r="B69" s="49"/>
      <c r="C69" s="469"/>
      <c r="D69" s="469"/>
      <c r="E69" s="469"/>
      <c r="F69" s="469"/>
      <c r="G69" s="452"/>
      <c r="H69" s="454"/>
      <c r="I69" s="469"/>
      <c r="J69" s="469"/>
      <c r="K69" s="469"/>
      <c r="L69" s="43"/>
      <c r="M69" s="43"/>
      <c r="N69" s="43"/>
      <c r="O69" s="43"/>
      <c r="P69" s="43"/>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305"/>
      <c r="BU69" s="305"/>
      <c r="BV69" s="305"/>
      <c r="BW69" s="305"/>
      <c r="BX69" s="305"/>
      <c r="BY69" s="305"/>
      <c r="BZ69" s="305"/>
      <c r="CA69" s="305"/>
      <c r="CB69" s="305"/>
      <c r="CC69" s="305"/>
      <c r="CD69" s="305"/>
      <c r="CE69" s="305"/>
      <c r="CF69" s="305"/>
      <c r="CG69" s="305"/>
      <c r="CH69" s="305"/>
      <c r="CI69" s="305"/>
      <c r="CJ69" s="305"/>
      <c r="CK69" s="305"/>
      <c r="CL69" s="305"/>
      <c r="CM69" s="305"/>
      <c r="CN69" s="305"/>
      <c r="CO69" s="305"/>
      <c r="CP69" s="305"/>
      <c r="CQ69" s="305"/>
      <c r="CR69" s="305"/>
      <c r="CS69" s="305"/>
      <c r="CT69" s="305"/>
      <c r="CU69" s="305"/>
      <c r="CV69" s="305"/>
    </row>
    <row r="70" spans="1:100" ht="18.75" customHeight="1" x14ac:dyDescent="0.45">
      <c r="A70" s="43"/>
      <c r="B70" s="49"/>
      <c r="C70" s="469"/>
      <c r="D70" s="469"/>
      <c r="E70" s="469"/>
      <c r="F70" s="469"/>
      <c r="G70" s="452"/>
      <c r="H70" s="454"/>
      <c r="I70" s="494"/>
      <c r="J70" s="494"/>
      <c r="K70" s="494"/>
      <c r="L70" s="43"/>
      <c r="M70" s="43"/>
      <c r="N70" s="43"/>
      <c r="O70" s="43"/>
      <c r="P70" s="43"/>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305"/>
      <c r="BQ70" s="305"/>
      <c r="BR70" s="305"/>
      <c r="BS70" s="305"/>
      <c r="BT70" s="305"/>
      <c r="BU70" s="305"/>
      <c r="BV70" s="305"/>
      <c r="BW70" s="305"/>
      <c r="BX70" s="305"/>
      <c r="BY70" s="305"/>
      <c r="BZ70" s="305"/>
      <c r="CA70" s="305"/>
      <c r="CB70" s="305"/>
      <c r="CC70" s="305"/>
      <c r="CD70" s="305"/>
      <c r="CE70" s="305"/>
      <c r="CF70" s="305"/>
      <c r="CG70" s="305"/>
      <c r="CH70" s="305"/>
      <c r="CI70" s="305"/>
      <c r="CJ70" s="305"/>
      <c r="CK70" s="305"/>
      <c r="CL70" s="305"/>
      <c r="CM70" s="305"/>
      <c r="CN70" s="305"/>
      <c r="CO70" s="305"/>
      <c r="CP70" s="305"/>
      <c r="CQ70" s="305"/>
      <c r="CR70" s="305"/>
      <c r="CS70" s="305"/>
      <c r="CT70" s="305"/>
      <c r="CU70" s="305"/>
      <c r="CV70" s="305"/>
    </row>
    <row r="71" spans="1:100" ht="18.75" customHeight="1" x14ac:dyDescent="0.45">
      <c r="A71" s="43"/>
      <c r="B71" s="49"/>
      <c r="C71" s="493"/>
      <c r="D71" s="469"/>
      <c r="E71" s="469"/>
      <c r="F71" s="469"/>
      <c r="G71" s="446"/>
      <c r="H71" s="444"/>
      <c r="I71" s="310" t="s">
        <v>20</v>
      </c>
      <c r="J71" s="310" t="s">
        <v>20</v>
      </c>
      <c r="K71" s="310" t="s">
        <v>53</v>
      </c>
      <c r="L71" s="43"/>
      <c r="M71" s="43"/>
      <c r="N71" s="43"/>
      <c r="O71" s="43"/>
      <c r="P71" s="43"/>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c r="CO71" s="305"/>
      <c r="CP71" s="305"/>
      <c r="CQ71" s="305"/>
      <c r="CR71" s="305"/>
      <c r="CS71" s="305"/>
      <c r="CT71" s="305"/>
      <c r="CU71" s="305"/>
      <c r="CV71" s="305"/>
    </row>
    <row r="72" spans="1:100" s="319" customFormat="1" ht="18.75" customHeight="1" x14ac:dyDescent="0.45">
      <c r="A72" s="311"/>
      <c r="B72" s="223" t="s">
        <v>758</v>
      </c>
      <c r="C72" s="312" t="s">
        <v>1004</v>
      </c>
      <c r="D72" s="513"/>
      <c r="E72" s="514"/>
      <c r="F72" s="515"/>
      <c r="G72" s="504"/>
      <c r="H72" s="505"/>
      <c r="I72" s="322"/>
      <c r="J72" s="322"/>
      <c r="K72" s="260">
        <f>SUM(I72:J72)</f>
        <v>0</v>
      </c>
      <c r="L72" s="311"/>
      <c r="M72" s="311"/>
      <c r="N72" s="311"/>
      <c r="O72" s="311"/>
      <c r="P72" s="311"/>
    </row>
    <row r="73" spans="1:100" s="319" customFormat="1" ht="18.75" customHeight="1" x14ac:dyDescent="0.45">
      <c r="A73" s="311"/>
      <c r="B73" s="223" t="s">
        <v>963</v>
      </c>
      <c r="C73" s="312" t="s">
        <v>1004</v>
      </c>
      <c r="D73" s="513"/>
      <c r="E73" s="514"/>
      <c r="F73" s="515"/>
      <c r="G73" s="504"/>
      <c r="H73" s="505"/>
      <c r="I73" s="322"/>
      <c r="J73" s="322"/>
      <c r="K73" s="260">
        <f t="shared" ref="K73:K81" si="10">SUM(I73:J73)</f>
        <v>0</v>
      </c>
      <c r="L73" s="311"/>
      <c r="M73" s="311"/>
      <c r="N73" s="311"/>
      <c r="O73" s="311"/>
      <c r="P73" s="311"/>
    </row>
    <row r="74" spans="1:100" s="319" customFormat="1" ht="18.75" customHeight="1" x14ac:dyDescent="0.45">
      <c r="A74" s="311"/>
      <c r="B74" s="223" t="s">
        <v>964</v>
      </c>
      <c r="C74" s="312" t="s">
        <v>1004</v>
      </c>
      <c r="D74" s="513"/>
      <c r="E74" s="514"/>
      <c r="F74" s="515"/>
      <c r="G74" s="504"/>
      <c r="H74" s="505"/>
      <c r="I74" s="322"/>
      <c r="J74" s="322"/>
      <c r="K74" s="260">
        <f t="shared" si="10"/>
        <v>0</v>
      </c>
      <c r="L74" s="311"/>
      <c r="M74" s="311"/>
      <c r="N74" s="311"/>
      <c r="O74" s="311"/>
      <c r="P74" s="311"/>
    </row>
    <row r="75" spans="1:100" s="319" customFormat="1" ht="18.75" customHeight="1" x14ac:dyDescent="0.45">
      <c r="A75" s="311"/>
      <c r="B75" s="223" t="s">
        <v>965</v>
      </c>
      <c r="C75" s="312" t="s">
        <v>1004</v>
      </c>
      <c r="D75" s="513"/>
      <c r="E75" s="514"/>
      <c r="F75" s="515"/>
      <c r="G75" s="504"/>
      <c r="H75" s="505"/>
      <c r="I75" s="322"/>
      <c r="J75" s="322"/>
      <c r="K75" s="260">
        <f t="shared" si="10"/>
        <v>0</v>
      </c>
      <c r="L75" s="311"/>
      <c r="M75" s="311"/>
      <c r="N75" s="311"/>
      <c r="O75" s="311"/>
      <c r="P75" s="311"/>
    </row>
    <row r="76" spans="1:100" s="319" customFormat="1" ht="18.75" customHeight="1" x14ac:dyDescent="0.45">
      <c r="A76" s="311"/>
      <c r="B76" s="223" t="s">
        <v>966</v>
      </c>
      <c r="C76" s="312" t="s">
        <v>1004</v>
      </c>
      <c r="D76" s="513"/>
      <c r="E76" s="514"/>
      <c r="F76" s="515"/>
      <c r="G76" s="504"/>
      <c r="H76" s="505"/>
      <c r="I76" s="322"/>
      <c r="J76" s="322"/>
      <c r="K76" s="260">
        <f t="shared" si="10"/>
        <v>0</v>
      </c>
      <c r="L76" s="311"/>
      <c r="M76" s="311"/>
      <c r="N76" s="311"/>
      <c r="O76" s="311"/>
      <c r="P76" s="311"/>
    </row>
    <row r="77" spans="1:100" s="319" customFormat="1" ht="18.75" customHeight="1" x14ac:dyDescent="0.45">
      <c r="A77" s="311"/>
      <c r="B77" s="223" t="s">
        <v>967</v>
      </c>
      <c r="C77" s="312" t="s">
        <v>1004</v>
      </c>
      <c r="D77" s="513"/>
      <c r="E77" s="514"/>
      <c r="F77" s="515"/>
      <c r="G77" s="504"/>
      <c r="H77" s="505"/>
      <c r="I77" s="322"/>
      <c r="J77" s="322"/>
      <c r="K77" s="260">
        <f t="shared" si="10"/>
        <v>0</v>
      </c>
      <c r="L77" s="311"/>
      <c r="M77" s="311"/>
      <c r="N77" s="311"/>
      <c r="O77" s="311"/>
      <c r="P77" s="311"/>
    </row>
    <row r="78" spans="1:100" s="319" customFormat="1" ht="18.75" customHeight="1" x14ac:dyDescent="0.45">
      <c r="A78" s="311"/>
      <c r="B78" s="223" t="s">
        <v>968</v>
      </c>
      <c r="C78" s="312" t="s">
        <v>1004</v>
      </c>
      <c r="D78" s="513"/>
      <c r="E78" s="514"/>
      <c r="F78" s="515"/>
      <c r="G78" s="504"/>
      <c r="H78" s="505"/>
      <c r="I78" s="322"/>
      <c r="J78" s="322"/>
      <c r="K78" s="260">
        <f t="shared" si="10"/>
        <v>0</v>
      </c>
      <c r="L78" s="311"/>
      <c r="M78" s="311"/>
      <c r="N78" s="311"/>
      <c r="O78" s="311"/>
      <c r="P78" s="311"/>
    </row>
    <row r="79" spans="1:100" s="319" customFormat="1" ht="18.75" customHeight="1" x14ac:dyDescent="0.45">
      <c r="A79" s="311"/>
      <c r="B79" s="223" t="s">
        <v>969</v>
      </c>
      <c r="C79" s="312" t="s">
        <v>1004</v>
      </c>
      <c r="D79" s="513"/>
      <c r="E79" s="514"/>
      <c r="F79" s="515"/>
      <c r="G79" s="504"/>
      <c r="H79" s="505"/>
      <c r="I79" s="322"/>
      <c r="J79" s="322"/>
      <c r="K79" s="260">
        <f t="shared" si="10"/>
        <v>0</v>
      </c>
      <c r="L79" s="311"/>
      <c r="M79" s="311"/>
      <c r="N79" s="311"/>
      <c r="O79" s="311"/>
      <c r="P79" s="311"/>
    </row>
    <row r="80" spans="1:100" s="319" customFormat="1" ht="18.75" customHeight="1" x14ac:dyDescent="0.45">
      <c r="A80" s="311"/>
      <c r="B80" s="223" t="s">
        <v>970</v>
      </c>
      <c r="C80" s="312" t="s">
        <v>1004</v>
      </c>
      <c r="D80" s="513"/>
      <c r="E80" s="514"/>
      <c r="F80" s="515"/>
      <c r="G80" s="504"/>
      <c r="H80" s="505"/>
      <c r="I80" s="322"/>
      <c r="J80" s="322"/>
      <c r="K80" s="260">
        <f t="shared" si="10"/>
        <v>0</v>
      </c>
      <c r="L80" s="311"/>
      <c r="M80" s="311"/>
      <c r="N80" s="311"/>
      <c r="O80" s="311"/>
      <c r="P80" s="311"/>
    </row>
    <row r="81" spans="1:100" s="319" customFormat="1" ht="18.75" customHeight="1" x14ac:dyDescent="0.45">
      <c r="A81" s="311"/>
      <c r="B81" s="223" t="s">
        <v>971</v>
      </c>
      <c r="C81" s="312" t="s">
        <v>1004</v>
      </c>
      <c r="D81" s="513"/>
      <c r="E81" s="514"/>
      <c r="F81" s="515"/>
      <c r="G81" s="504"/>
      <c r="H81" s="505"/>
      <c r="I81" s="322"/>
      <c r="J81" s="322"/>
      <c r="K81" s="260">
        <f t="shared" si="10"/>
        <v>0</v>
      </c>
      <c r="L81" s="311"/>
      <c r="M81" s="311"/>
      <c r="N81" s="311"/>
      <c r="O81" s="311"/>
      <c r="P81" s="311"/>
    </row>
    <row r="82" spans="1:100" ht="18.75" customHeight="1" x14ac:dyDescent="0.45">
      <c r="A82" s="43"/>
      <c r="B82" s="320"/>
      <c r="C82" s="43"/>
      <c r="D82" s="43"/>
      <c r="E82" s="43"/>
      <c r="F82" s="43"/>
      <c r="G82" s="43"/>
      <c r="H82" s="45"/>
      <c r="I82" s="321">
        <f>SUM(I72:I81)</f>
        <v>0</v>
      </c>
      <c r="J82" s="321">
        <f>SUM(J72:J81)</f>
        <v>0</v>
      </c>
      <c r="K82" s="321">
        <f>SUM(K72:K81)</f>
        <v>0</v>
      </c>
      <c r="L82" s="43"/>
      <c r="M82" s="43"/>
      <c r="N82" s="43"/>
      <c r="O82" s="43"/>
      <c r="P82" s="43"/>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c r="BO82" s="305"/>
      <c r="BP82" s="305"/>
      <c r="BQ82" s="305"/>
      <c r="BR82" s="305"/>
      <c r="BS82" s="305"/>
      <c r="BT82" s="305"/>
      <c r="BU82" s="305"/>
      <c r="BV82" s="305"/>
      <c r="BW82" s="305"/>
      <c r="BX82" s="305"/>
      <c r="BY82" s="305"/>
      <c r="BZ82" s="305"/>
      <c r="CA82" s="305"/>
      <c r="CB82" s="305"/>
      <c r="CC82" s="305"/>
      <c r="CD82" s="305"/>
      <c r="CE82" s="305"/>
      <c r="CF82" s="305"/>
      <c r="CG82" s="305"/>
      <c r="CH82" s="305"/>
      <c r="CI82" s="305"/>
      <c r="CJ82" s="305"/>
      <c r="CK82" s="305"/>
      <c r="CL82" s="305"/>
      <c r="CM82" s="305"/>
      <c r="CN82" s="305"/>
      <c r="CO82" s="305"/>
      <c r="CP82" s="305"/>
      <c r="CQ82" s="305"/>
      <c r="CR82" s="305"/>
      <c r="CS82" s="305"/>
      <c r="CT82" s="305"/>
      <c r="CU82" s="305"/>
      <c r="CV82" s="305"/>
    </row>
    <row r="83" spans="1:100" ht="18.75" customHeight="1" x14ac:dyDescent="0.45">
      <c r="A83" s="43"/>
      <c r="B83" s="223" t="s">
        <v>972</v>
      </c>
      <c r="C83" s="386" t="s">
        <v>825</v>
      </c>
      <c r="D83" s="386"/>
      <c r="E83" s="386"/>
      <c r="F83" s="386"/>
      <c r="G83" s="386"/>
      <c r="H83" s="386"/>
      <c r="I83" s="386"/>
      <c r="J83" s="43"/>
      <c r="K83" s="43"/>
      <c r="L83" s="43"/>
      <c r="M83" s="43"/>
      <c r="N83" s="43"/>
      <c r="O83" s="43"/>
      <c r="P83" s="43"/>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05"/>
      <c r="CJ83" s="305"/>
      <c r="CK83" s="305"/>
      <c r="CL83" s="305"/>
      <c r="CM83" s="305"/>
      <c r="CN83" s="305"/>
      <c r="CO83" s="305"/>
      <c r="CP83" s="305"/>
      <c r="CQ83" s="305"/>
      <c r="CR83" s="305"/>
      <c r="CS83" s="305"/>
      <c r="CT83" s="305"/>
      <c r="CU83" s="305"/>
      <c r="CV83" s="305"/>
    </row>
    <row r="84" spans="1:100" ht="18.75" customHeight="1" x14ac:dyDescent="0.45">
      <c r="A84" s="43"/>
      <c r="B84" s="169"/>
      <c r="C84" s="457"/>
      <c r="D84" s="458"/>
      <c r="E84" s="458"/>
      <c r="F84" s="458"/>
      <c r="G84" s="458"/>
      <c r="H84" s="458"/>
      <c r="I84" s="459"/>
      <c r="J84" s="43"/>
      <c r="K84" s="43"/>
      <c r="L84" s="43"/>
      <c r="M84" s="43"/>
      <c r="N84" s="43"/>
      <c r="O84" s="43"/>
      <c r="P84" s="43"/>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05"/>
      <c r="BK84" s="305"/>
      <c r="BL84" s="305"/>
      <c r="BM84" s="305"/>
      <c r="BN84" s="305"/>
      <c r="BO84" s="305"/>
      <c r="BP84" s="305"/>
      <c r="BQ84" s="305"/>
      <c r="BR84" s="305"/>
      <c r="BS84" s="305"/>
      <c r="BT84" s="305"/>
      <c r="BU84" s="305"/>
      <c r="BV84" s="305"/>
      <c r="BW84" s="305"/>
      <c r="BX84" s="305"/>
      <c r="BY84" s="305"/>
      <c r="BZ84" s="305"/>
      <c r="CA84" s="305"/>
      <c r="CB84" s="305"/>
      <c r="CC84" s="305"/>
      <c r="CD84" s="305"/>
      <c r="CE84" s="305"/>
      <c r="CF84" s="305"/>
      <c r="CG84" s="305"/>
      <c r="CH84" s="305"/>
      <c r="CI84" s="305"/>
      <c r="CJ84" s="305"/>
      <c r="CK84" s="305"/>
      <c r="CL84" s="305"/>
      <c r="CM84" s="305"/>
      <c r="CN84" s="305"/>
      <c r="CO84" s="305"/>
      <c r="CP84" s="305"/>
      <c r="CQ84" s="305"/>
      <c r="CR84" s="305"/>
      <c r="CS84" s="305"/>
      <c r="CT84" s="305"/>
      <c r="CU84" s="305"/>
      <c r="CV84" s="305"/>
    </row>
    <row r="85" spans="1:100" ht="18.75" customHeight="1" x14ac:dyDescent="0.45">
      <c r="A85" s="43"/>
      <c r="B85" s="169"/>
      <c r="C85" s="460"/>
      <c r="D85" s="461"/>
      <c r="E85" s="461"/>
      <c r="F85" s="461"/>
      <c r="G85" s="461"/>
      <c r="H85" s="461"/>
      <c r="I85" s="462"/>
      <c r="J85" s="43"/>
      <c r="K85" s="43"/>
      <c r="L85" s="43"/>
      <c r="M85" s="43"/>
      <c r="N85" s="43"/>
      <c r="O85" s="43"/>
      <c r="P85" s="43"/>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05"/>
      <c r="AX85" s="305"/>
      <c r="AY85" s="305"/>
      <c r="AZ85" s="305"/>
      <c r="BA85" s="305"/>
      <c r="BB85" s="305"/>
      <c r="BC85" s="305"/>
      <c r="BD85" s="305"/>
      <c r="BE85" s="305"/>
      <c r="BF85" s="305"/>
      <c r="BG85" s="305"/>
      <c r="BH85" s="305"/>
      <c r="BI85" s="305"/>
      <c r="BJ85" s="305"/>
      <c r="BK85" s="305"/>
      <c r="BL85" s="305"/>
      <c r="BM85" s="305"/>
      <c r="BN85" s="305"/>
      <c r="BO85" s="305"/>
      <c r="BP85" s="305"/>
      <c r="BQ85" s="305"/>
      <c r="BR85" s="305"/>
      <c r="BS85" s="305"/>
      <c r="BT85" s="305"/>
      <c r="BU85" s="305"/>
      <c r="BV85" s="305"/>
      <c r="BW85" s="305"/>
      <c r="BX85" s="305"/>
      <c r="BY85" s="305"/>
      <c r="BZ85" s="305"/>
      <c r="CA85" s="305"/>
      <c r="CB85" s="305"/>
      <c r="CC85" s="305"/>
      <c r="CD85" s="305"/>
      <c r="CE85" s="305"/>
      <c r="CF85" s="305"/>
      <c r="CG85" s="305"/>
      <c r="CH85" s="305"/>
      <c r="CI85" s="305"/>
      <c r="CJ85" s="305"/>
      <c r="CK85" s="305"/>
      <c r="CL85" s="305"/>
      <c r="CM85" s="305"/>
      <c r="CN85" s="305"/>
      <c r="CO85" s="305"/>
      <c r="CP85" s="305"/>
      <c r="CQ85" s="305"/>
      <c r="CR85" s="305"/>
      <c r="CS85" s="305"/>
      <c r="CT85" s="305"/>
      <c r="CU85" s="305"/>
      <c r="CV85" s="305"/>
    </row>
    <row r="86" spans="1:100" ht="18.75" customHeight="1" x14ac:dyDescent="0.45">
      <c r="A86" s="43"/>
      <c r="B86" s="169"/>
      <c r="C86" s="460"/>
      <c r="D86" s="461"/>
      <c r="E86" s="461"/>
      <c r="F86" s="461"/>
      <c r="G86" s="461"/>
      <c r="H86" s="461"/>
      <c r="I86" s="462"/>
      <c r="J86" s="43"/>
      <c r="K86" s="43"/>
      <c r="L86" s="43"/>
      <c r="M86" s="43"/>
      <c r="N86" s="43"/>
      <c r="O86" s="43"/>
      <c r="P86" s="43"/>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c r="BB86" s="305"/>
      <c r="BC86" s="305"/>
      <c r="BD86" s="305"/>
      <c r="BE86" s="305"/>
      <c r="BF86" s="305"/>
      <c r="BG86" s="305"/>
      <c r="BH86" s="305"/>
      <c r="BI86" s="305"/>
      <c r="BJ86" s="305"/>
      <c r="BK86" s="305"/>
      <c r="BL86" s="305"/>
      <c r="BM86" s="305"/>
      <c r="BN86" s="305"/>
      <c r="BO86" s="305"/>
      <c r="BP86" s="305"/>
      <c r="BQ86" s="305"/>
      <c r="BR86" s="305"/>
      <c r="BS86" s="305"/>
      <c r="BT86" s="305"/>
      <c r="BU86" s="305"/>
      <c r="BV86" s="305"/>
      <c r="BW86" s="305"/>
      <c r="BX86" s="305"/>
      <c r="BY86" s="305"/>
      <c r="BZ86" s="305"/>
      <c r="CA86" s="305"/>
      <c r="CB86" s="305"/>
      <c r="CC86" s="305"/>
      <c r="CD86" s="305"/>
      <c r="CE86" s="305"/>
      <c r="CF86" s="305"/>
      <c r="CG86" s="305"/>
      <c r="CH86" s="305"/>
      <c r="CI86" s="305"/>
      <c r="CJ86" s="305"/>
      <c r="CK86" s="305"/>
      <c r="CL86" s="305"/>
      <c r="CM86" s="305"/>
      <c r="CN86" s="305"/>
      <c r="CO86" s="305"/>
      <c r="CP86" s="305"/>
      <c r="CQ86" s="305"/>
      <c r="CR86" s="305"/>
      <c r="CS86" s="305"/>
      <c r="CT86" s="305"/>
      <c r="CU86" s="305"/>
      <c r="CV86" s="305"/>
    </row>
    <row r="87" spans="1:100" ht="18.75" customHeight="1" x14ac:dyDescent="0.45">
      <c r="A87" s="43"/>
      <c r="B87" s="169"/>
      <c r="C87" s="460"/>
      <c r="D87" s="461"/>
      <c r="E87" s="461"/>
      <c r="F87" s="461"/>
      <c r="G87" s="461"/>
      <c r="H87" s="461"/>
      <c r="I87" s="462"/>
      <c r="J87" s="43"/>
      <c r="K87" s="43"/>
      <c r="L87" s="43"/>
      <c r="M87" s="43"/>
      <c r="N87" s="43"/>
      <c r="O87" s="43"/>
      <c r="P87" s="43"/>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5"/>
      <c r="BR87" s="305"/>
      <c r="BS87" s="305"/>
      <c r="BT87" s="305"/>
      <c r="BU87" s="305"/>
      <c r="BV87" s="305"/>
      <c r="BW87" s="305"/>
      <c r="BX87" s="305"/>
      <c r="BY87" s="305"/>
      <c r="BZ87" s="305"/>
      <c r="CA87" s="305"/>
      <c r="CB87" s="305"/>
      <c r="CC87" s="305"/>
      <c r="CD87" s="305"/>
      <c r="CE87" s="305"/>
      <c r="CF87" s="305"/>
      <c r="CG87" s="305"/>
      <c r="CH87" s="305"/>
      <c r="CI87" s="305"/>
      <c r="CJ87" s="305"/>
      <c r="CK87" s="305"/>
      <c r="CL87" s="305"/>
      <c r="CM87" s="305"/>
      <c r="CN87" s="305"/>
      <c r="CO87" s="305"/>
      <c r="CP87" s="305"/>
      <c r="CQ87" s="305"/>
      <c r="CR87" s="305"/>
      <c r="CS87" s="305"/>
      <c r="CT87" s="305"/>
      <c r="CU87" s="305"/>
      <c r="CV87" s="305"/>
    </row>
    <row r="88" spans="1:100" ht="18.75" customHeight="1" x14ac:dyDescent="0.45">
      <c r="A88" s="43"/>
      <c r="B88" s="169"/>
      <c r="C88" s="460"/>
      <c r="D88" s="461"/>
      <c r="E88" s="461"/>
      <c r="F88" s="461"/>
      <c r="G88" s="461"/>
      <c r="H88" s="461"/>
      <c r="I88" s="462"/>
      <c r="J88" s="43"/>
      <c r="K88" s="43"/>
      <c r="L88" s="43"/>
      <c r="M88" s="43"/>
      <c r="N88" s="43"/>
      <c r="O88" s="43"/>
      <c r="P88" s="43"/>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5"/>
      <c r="CB88" s="305"/>
      <c r="CC88" s="305"/>
      <c r="CD88" s="305"/>
      <c r="CE88" s="305"/>
      <c r="CF88" s="305"/>
      <c r="CG88" s="305"/>
      <c r="CH88" s="305"/>
      <c r="CI88" s="305"/>
      <c r="CJ88" s="305"/>
      <c r="CK88" s="305"/>
      <c r="CL88" s="305"/>
      <c r="CM88" s="305"/>
      <c r="CN88" s="305"/>
      <c r="CO88" s="305"/>
      <c r="CP88" s="305"/>
      <c r="CQ88" s="305"/>
      <c r="CR88" s="305"/>
      <c r="CS88" s="305"/>
      <c r="CT88" s="305"/>
      <c r="CU88" s="305"/>
      <c r="CV88" s="305"/>
    </row>
    <row r="89" spans="1:100" ht="18.75" customHeight="1" x14ac:dyDescent="0.45">
      <c r="A89" s="43"/>
      <c r="B89" s="169"/>
      <c r="C89" s="463"/>
      <c r="D89" s="464"/>
      <c r="E89" s="464"/>
      <c r="F89" s="464"/>
      <c r="G89" s="464"/>
      <c r="H89" s="464"/>
      <c r="I89" s="465"/>
      <c r="J89" s="43"/>
      <c r="K89" s="43"/>
      <c r="L89" s="43"/>
      <c r="M89" s="43"/>
      <c r="N89" s="43"/>
      <c r="O89" s="43"/>
      <c r="P89" s="43"/>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row>
    <row r="90" spans="1:100" ht="18.75" customHeight="1" x14ac:dyDescent="0.45">
      <c r="A90" s="43"/>
      <c r="B90" s="43"/>
      <c r="C90" s="43"/>
      <c r="D90" s="43"/>
      <c r="E90" s="43"/>
      <c r="F90" s="43"/>
      <c r="G90" s="43"/>
      <c r="H90" s="43"/>
      <c r="I90" s="43"/>
      <c r="J90" s="43"/>
      <c r="K90" s="43"/>
      <c r="L90" s="43"/>
      <c r="M90" s="43"/>
      <c r="N90" s="43"/>
      <c r="O90" s="43"/>
      <c r="P90" s="43"/>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row>
    <row r="91" spans="1:100" ht="18.75" customHeight="1" x14ac:dyDescent="0.45">
      <c r="A91" s="43"/>
      <c r="B91" s="43"/>
      <c r="C91" s="43"/>
      <c r="D91" s="43"/>
      <c r="E91" s="43"/>
      <c r="F91" s="43"/>
      <c r="G91" s="43"/>
      <c r="H91" s="43"/>
      <c r="I91" s="43"/>
      <c r="J91" s="43"/>
      <c r="K91" s="43"/>
      <c r="L91" s="43"/>
      <c r="M91" s="43"/>
      <c r="N91" s="43"/>
      <c r="O91" s="43"/>
      <c r="P91" s="43"/>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05"/>
      <c r="BO91" s="305"/>
      <c r="BP91" s="305"/>
      <c r="BQ91" s="305"/>
      <c r="BR91" s="305"/>
      <c r="BS91" s="305"/>
      <c r="BT91" s="305"/>
      <c r="BU91" s="305"/>
      <c r="BV91" s="305"/>
      <c r="BW91" s="305"/>
      <c r="BX91" s="305"/>
      <c r="BY91" s="305"/>
      <c r="BZ91" s="305"/>
      <c r="CA91" s="305"/>
      <c r="CB91" s="305"/>
      <c r="CC91" s="305"/>
      <c r="CD91" s="305"/>
      <c r="CE91" s="305"/>
      <c r="CF91" s="305"/>
      <c r="CG91" s="305"/>
      <c r="CH91" s="305"/>
      <c r="CI91" s="305"/>
      <c r="CJ91" s="305"/>
      <c r="CK91" s="305"/>
      <c r="CL91" s="305"/>
      <c r="CM91" s="305"/>
      <c r="CN91" s="305"/>
      <c r="CO91" s="305"/>
      <c r="CP91" s="305"/>
      <c r="CQ91" s="305"/>
      <c r="CR91" s="305"/>
      <c r="CS91" s="305"/>
      <c r="CT91" s="305"/>
      <c r="CU91" s="305"/>
      <c r="CV91" s="305"/>
    </row>
    <row r="92" spans="1:100" ht="18.75" customHeight="1" x14ac:dyDescent="0.45">
      <c r="A92" s="43"/>
      <c r="B92" s="152" t="str">
        <f>CONCATENATE("3.4  Travel and subsistence costs for staff of ",'Home page'!L10)</f>
        <v>3.4  Travel and subsistence costs for staff of [Company name]</v>
      </c>
      <c r="C92" s="151"/>
      <c r="D92" s="306"/>
      <c r="E92" s="224"/>
      <c r="F92" s="43"/>
      <c r="G92" s="305"/>
      <c r="H92" s="43"/>
      <c r="I92" s="224"/>
      <c r="J92" s="43"/>
      <c r="K92" s="43"/>
      <c r="L92" s="43"/>
      <c r="M92" s="43"/>
      <c r="N92" s="43"/>
      <c r="O92" s="43"/>
      <c r="P92" s="43"/>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305"/>
      <c r="BB92" s="305"/>
      <c r="BC92" s="305"/>
      <c r="BD92" s="305"/>
      <c r="BE92" s="305"/>
      <c r="BF92" s="305"/>
      <c r="BG92" s="305"/>
      <c r="BH92" s="305"/>
      <c r="BI92" s="305"/>
      <c r="BJ92" s="305"/>
      <c r="BK92" s="305"/>
      <c r="BL92" s="305"/>
      <c r="BM92" s="305"/>
      <c r="BN92" s="305"/>
      <c r="BO92" s="305"/>
      <c r="BP92" s="305"/>
      <c r="BQ92" s="305"/>
      <c r="BR92" s="305"/>
      <c r="BS92" s="305"/>
      <c r="BT92" s="305"/>
      <c r="BU92" s="305"/>
      <c r="BV92" s="305"/>
      <c r="BW92" s="305"/>
      <c r="BX92" s="305"/>
      <c r="BY92" s="305"/>
      <c r="BZ92" s="305"/>
      <c r="CA92" s="305"/>
      <c r="CB92" s="305"/>
      <c r="CC92" s="305"/>
      <c r="CD92" s="305"/>
      <c r="CE92" s="305"/>
      <c r="CF92" s="305"/>
      <c r="CG92" s="305"/>
      <c r="CH92" s="305"/>
      <c r="CI92" s="305"/>
      <c r="CJ92" s="305"/>
      <c r="CK92" s="305"/>
      <c r="CL92" s="305"/>
      <c r="CM92" s="305"/>
      <c r="CN92" s="305"/>
      <c r="CO92" s="305"/>
      <c r="CP92" s="305"/>
      <c r="CQ92" s="305"/>
      <c r="CR92" s="305"/>
      <c r="CS92" s="305"/>
      <c r="CT92" s="305"/>
      <c r="CU92" s="305"/>
      <c r="CV92" s="305"/>
    </row>
    <row r="93" spans="1:100" ht="18.75" customHeight="1" x14ac:dyDescent="0.45">
      <c r="A93" s="43"/>
      <c r="B93" s="49"/>
      <c r="C93" s="468" t="s">
        <v>1007</v>
      </c>
      <c r="D93" s="468" t="s">
        <v>807</v>
      </c>
      <c r="E93" s="468" t="str">
        <f>IF('Home page'!$X$12="CP0","Feasibility Study:
Payment Milestone 1","n/a: Feasibility Study already complete")</f>
        <v>Feasibility Study:
Payment Milestone 1</v>
      </c>
      <c r="F93" s="468" t="s">
        <v>771</v>
      </c>
      <c r="G93" s="468" t="s">
        <v>808</v>
      </c>
      <c r="H93" s="468" t="s">
        <v>814</v>
      </c>
      <c r="I93" s="468" t="s">
        <v>815</v>
      </c>
      <c r="J93" s="43"/>
      <c r="K93" s="43"/>
      <c r="L93" s="43"/>
      <c r="M93" s="43"/>
      <c r="N93" s="43"/>
      <c r="O93" s="43"/>
      <c r="P93" s="43"/>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c r="BB93" s="305"/>
      <c r="BC93" s="305"/>
      <c r="BD93" s="305"/>
      <c r="BE93" s="305"/>
      <c r="BF93" s="305"/>
      <c r="BG93" s="305"/>
      <c r="BH93" s="305"/>
      <c r="BI93" s="305"/>
      <c r="BJ93" s="305"/>
      <c r="BK93" s="305"/>
      <c r="BL93" s="305"/>
      <c r="BM93" s="305"/>
      <c r="BN93" s="305"/>
      <c r="BO93" s="305"/>
      <c r="BP93" s="305"/>
      <c r="BQ93" s="305"/>
      <c r="BR93" s="305"/>
      <c r="BS93" s="305"/>
      <c r="BT93" s="305"/>
      <c r="BU93" s="305"/>
      <c r="BV93" s="305"/>
      <c r="BW93" s="305"/>
      <c r="BX93" s="305"/>
      <c r="BY93" s="305"/>
      <c r="BZ93" s="305"/>
      <c r="CA93" s="305"/>
      <c r="CB93" s="305"/>
      <c r="CC93" s="305"/>
      <c r="CD93" s="305"/>
      <c r="CE93" s="305"/>
      <c r="CF93" s="305"/>
      <c r="CG93" s="305"/>
      <c r="CH93" s="305"/>
      <c r="CI93" s="305"/>
      <c r="CJ93" s="305"/>
      <c r="CK93" s="305"/>
      <c r="CL93" s="305"/>
      <c r="CM93" s="305"/>
      <c r="CN93" s="305"/>
      <c r="CO93" s="305"/>
      <c r="CP93" s="305"/>
      <c r="CQ93" s="305"/>
      <c r="CR93" s="305"/>
      <c r="CS93" s="305"/>
      <c r="CT93" s="305"/>
      <c r="CU93" s="305"/>
      <c r="CV93" s="305"/>
    </row>
    <row r="94" spans="1:100" ht="18.75" customHeight="1" x14ac:dyDescent="0.45">
      <c r="A94" s="43"/>
      <c r="B94" s="49"/>
      <c r="C94" s="469"/>
      <c r="D94" s="469"/>
      <c r="E94" s="469"/>
      <c r="F94" s="469"/>
      <c r="G94" s="469"/>
      <c r="H94" s="469"/>
      <c r="I94" s="469"/>
      <c r="J94" s="43"/>
      <c r="K94" s="43"/>
      <c r="L94" s="43"/>
      <c r="M94" s="43"/>
      <c r="N94" s="43"/>
      <c r="O94" s="43"/>
      <c r="P94" s="43"/>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5"/>
      <c r="BX94" s="305"/>
      <c r="BY94" s="305"/>
      <c r="BZ94" s="305"/>
      <c r="CA94" s="305"/>
      <c r="CB94" s="305"/>
      <c r="CC94" s="305"/>
      <c r="CD94" s="305"/>
      <c r="CE94" s="305"/>
      <c r="CF94" s="305"/>
      <c r="CG94" s="305"/>
      <c r="CH94" s="305"/>
      <c r="CI94" s="305"/>
      <c r="CJ94" s="305"/>
      <c r="CK94" s="305"/>
      <c r="CL94" s="305"/>
      <c r="CM94" s="305"/>
      <c r="CN94" s="305"/>
      <c r="CO94" s="305"/>
      <c r="CP94" s="305"/>
      <c r="CQ94" s="305"/>
      <c r="CR94" s="305"/>
      <c r="CS94" s="305"/>
      <c r="CT94" s="305"/>
      <c r="CU94" s="305"/>
      <c r="CV94" s="305"/>
    </row>
    <row r="95" spans="1:100" ht="18.75" customHeight="1" x14ac:dyDescent="0.45">
      <c r="A95" s="43"/>
      <c r="B95" s="49"/>
      <c r="C95" s="469"/>
      <c r="D95" s="469"/>
      <c r="E95" s="469"/>
      <c r="F95" s="469"/>
      <c r="G95" s="469"/>
      <c r="H95" s="469"/>
      <c r="I95" s="469"/>
      <c r="J95" s="43"/>
      <c r="K95" s="43"/>
      <c r="L95" s="43"/>
      <c r="M95" s="43"/>
      <c r="N95" s="43"/>
      <c r="O95" s="43"/>
      <c r="P95" s="43"/>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5"/>
      <c r="BX95" s="305"/>
      <c r="BY95" s="305"/>
      <c r="BZ95" s="305"/>
      <c r="CA95" s="305"/>
      <c r="CB95" s="305"/>
      <c r="CC95" s="305"/>
      <c r="CD95" s="305"/>
      <c r="CE95" s="305"/>
      <c r="CF95" s="305"/>
      <c r="CG95" s="305"/>
      <c r="CH95" s="305"/>
      <c r="CI95" s="305"/>
      <c r="CJ95" s="305"/>
      <c r="CK95" s="305"/>
      <c r="CL95" s="305"/>
      <c r="CM95" s="305"/>
      <c r="CN95" s="305"/>
      <c r="CO95" s="305"/>
      <c r="CP95" s="305"/>
      <c r="CQ95" s="305"/>
      <c r="CR95" s="305"/>
      <c r="CS95" s="305"/>
      <c r="CT95" s="305"/>
      <c r="CU95" s="305"/>
      <c r="CV95" s="305"/>
    </row>
    <row r="96" spans="1:100" ht="18.75" customHeight="1" x14ac:dyDescent="0.45">
      <c r="A96" s="43"/>
      <c r="B96" s="49"/>
      <c r="C96" s="469"/>
      <c r="D96" s="494"/>
      <c r="E96" s="494"/>
      <c r="F96" s="494"/>
      <c r="G96" s="494"/>
      <c r="H96" s="494"/>
      <c r="I96" s="494"/>
      <c r="J96" s="43"/>
      <c r="K96" s="43"/>
      <c r="L96" s="43"/>
      <c r="M96" s="43"/>
      <c r="N96" s="43"/>
      <c r="O96" s="43"/>
      <c r="P96" s="43"/>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05"/>
      <c r="CA96" s="305"/>
      <c r="CB96" s="305"/>
      <c r="CC96" s="305"/>
      <c r="CD96" s="305"/>
      <c r="CE96" s="305"/>
      <c r="CF96" s="305"/>
      <c r="CG96" s="305"/>
      <c r="CH96" s="305"/>
      <c r="CI96" s="305"/>
      <c r="CJ96" s="305"/>
      <c r="CK96" s="305"/>
      <c r="CL96" s="305"/>
      <c r="CM96" s="305"/>
      <c r="CN96" s="305"/>
      <c r="CO96" s="305"/>
      <c r="CP96" s="305"/>
      <c r="CQ96" s="305"/>
      <c r="CR96" s="305"/>
      <c r="CS96" s="305"/>
      <c r="CT96" s="305"/>
      <c r="CU96" s="305"/>
      <c r="CV96" s="305"/>
    </row>
    <row r="97" spans="1:100" ht="18.75" customHeight="1" x14ac:dyDescent="0.45">
      <c r="A97" s="43"/>
      <c r="B97" s="49"/>
      <c r="C97" s="493"/>
      <c r="D97" s="310" t="s">
        <v>809</v>
      </c>
      <c r="E97" s="310" t="s">
        <v>779</v>
      </c>
      <c r="F97" s="310" t="s">
        <v>779</v>
      </c>
      <c r="G97" s="310" t="s">
        <v>53</v>
      </c>
      <c r="H97" s="310" t="s">
        <v>53</v>
      </c>
      <c r="I97" s="310" t="s">
        <v>53</v>
      </c>
      <c r="J97" s="43"/>
      <c r="K97" s="43"/>
      <c r="L97" s="43"/>
      <c r="M97" s="43"/>
      <c r="N97" s="43"/>
      <c r="O97" s="43"/>
      <c r="P97" s="43"/>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5"/>
      <c r="BX97" s="305"/>
      <c r="BY97" s="305"/>
      <c r="BZ97" s="305"/>
      <c r="CA97" s="305"/>
      <c r="CB97" s="305"/>
      <c r="CC97" s="305"/>
      <c r="CD97" s="305"/>
      <c r="CE97" s="305"/>
      <c r="CF97" s="305"/>
      <c r="CG97" s="305"/>
      <c r="CH97" s="305"/>
      <c r="CI97" s="305"/>
      <c r="CJ97" s="305"/>
      <c r="CK97" s="305"/>
      <c r="CL97" s="305"/>
      <c r="CM97" s="305"/>
      <c r="CN97" s="305"/>
      <c r="CO97" s="305"/>
      <c r="CP97" s="305"/>
      <c r="CQ97" s="305"/>
      <c r="CR97" s="305"/>
      <c r="CS97" s="305"/>
      <c r="CT97" s="305"/>
      <c r="CU97" s="305"/>
      <c r="CV97" s="305"/>
    </row>
    <row r="98" spans="1:100" s="319" customFormat="1" ht="18.75" customHeight="1" x14ac:dyDescent="0.45">
      <c r="A98" s="311"/>
      <c r="B98" s="223" t="s">
        <v>760</v>
      </c>
      <c r="C98" s="312" t="s">
        <v>1005</v>
      </c>
      <c r="D98" s="323"/>
      <c r="E98" s="322"/>
      <c r="F98" s="322"/>
      <c r="G98" s="176">
        <f>SUM(E98:F98)*D98</f>
        <v>0</v>
      </c>
      <c r="H98" s="176">
        <f>E98*D98</f>
        <v>0</v>
      </c>
      <c r="I98" s="176">
        <f>F98*D98</f>
        <v>0</v>
      </c>
      <c r="J98" s="311"/>
      <c r="K98" s="311"/>
      <c r="L98" s="311"/>
      <c r="M98" s="311"/>
      <c r="N98" s="311"/>
      <c r="O98" s="311"/>
      <c r="P98" s="311"/>
    </row>
    <row r="99" spans="1:100" s="319" customFormat="1" ht="18.75" customHeight="1" x14ac:dyDescent="0.45">
      <c r="A99" s="311"/>
      <c r="B99" s="223" t="s">
        <v>1010</v>
      </c>
      <c r="C99" s="312" t="s">
        <v>1005</v>
      </c>
      <c r="D99" s="323"/>
      <c r="E99" s="322"/>
      <c r="F99" s="322"/>
      <c r="G99" s="176">
        <f t="shared" ref="G99:G107" si="11">SUM(E99:F99)*D99</f>
        <v>0</v>
      </c>
      <c r="H99" s="176">
        <f t="shared" ref="H99:H107" si="12">E99*D99</f>
        <v>0</v>
      </c>
      <c r="I99" s="176">
        <f t="shared" ref="I99:I107" si="13">F99*D99</f>
        <v>0</v>
      </c>
      <c r="J99" s="311"/>
      <c r="K99" s="311"/>
      <c r="L99" s="311"/>
      <c r="M99" s="311"/>
      <c r="N99" s="311"/>
      <c r="O99" s="311"/>
      <c r="P99" s="311"/>
    </row>
    <row r="100" spans="1:100" s="319" customFormat="1" ht="18.75" customHeight="1" x14ac:dyDescent="0.45">
      <c r="A100" s="311"/>
      <c r="B100" s="223" t="s">
        <v>1011</v>
      </c>
      <c r="C100" s="312" t="s">
        <v>1005</v>
      </c>
      <c r="D100" s="323"/>
      <c r="E100" s="322"/>
      <c r="F100" s="322"/>
      <c r="G100" s="176">
        <f t="shared" si="11"/>
        <v>0</v>
      </c>
      <c r="H100" s="176">
        <f t="shared" si="12"/>
        <v>0</v>
      </c>
      <c r="I100" s="176">
        <f t="shared" si="13"/>
        <v>0</v>
      </c>
      <c r="J100" s="311"/>
      <c r="K100" s="311"/>
      <c r="L100" s="311"/>
      <c r="M100" s="311"/>
      <c r="N100" s="311"/>
      <c r="O100" s="311"/>
      <c r="P100" s="311"/>
    </row>
    <row r="101" spans="1:100" s="319" customFormat="1" ht="18.75" customHeight="1" x14ac:dyDescent="0.45">
      <c r="A101" s="311"/>
      <c r="B101" s="223" t="s">
        <v>1012</v>
      </c>
      <c r="C101" s="312" t="s">
        <v>1005</v>
      </c>
      <c r="D101" s="323"/>
      <c r="E101" s="322"/>
      <c r="F101" s="322"/>
      <c r="G101" s="176">
        <f t="shared" si="11"/>
        <v>0</v>
      </c>
      <c r="H101" s="176">
        <f t="shared" si="12"/>
        <v>0</v>
      </c>
      <c r="I101" s="176">
        <f t="shared" si="13"/>
        <v>0</v>
      </c>
      <c r="J101" s="311"/>
      <c r="K101" s="311"/>
      <c r="L101" s="311"/>
      <c r="M101" s="311"/>
      <c r="N101" s="311"/>
      <c r="O101" s="311"/>
      <c r="P101" s="311"/>
    </row>
    <row r="102" spans="1:100" s="319" customFormat="1" ht="18.75" customHeight="1" x14ac:dyDescent="0.45">
      <c r="A102" s="311"/>
      <c r="B102" s="223" t="s">
        <v>1013</v>
      </c>
      <c r="C102" s="312" t="s">
        <v>1005</v>
      </c>
      <c r="D102" s="323"/>
      <c r="E102" s="322"/>
      <c r="F102" s="322"/>
      <c r="G102" s="176">
        <f t="shared" si="11"/>
        <v>0</v>
      </c>
      <c r="H102" s="176">
        <f t="shared" si="12"/>
        <v>0</v>
      </c>
      <c r="I102" s="176">
        <f t="shared" si="13"/>
        <v>0</v>
      </c>
      <c r="J102" s="311"/>
      <c r="K102" s="311"/>
      <c r="L102" s="311"/>
      <c r="M102" s="311"/>
      <c r="N102" s="311"/>
      <c r="O102" s="311"/>
      <c r="P102" s="311"/>
    </row>
    <row r="103" spans="1:100" s="319" customFormat="1" ht="18.75" customHeight="1" x14ac:dyDescent="0.45">
      <c r="A103" s="311"/>
      <c r="B103" s="223" t="s">
        <v>1014</v>
      </c>
      <c r="C103" s="312" t="s">
        <v>1005</v>
      </c>
      <c r="D103" s="323"/>
      <c r="E103" s="322"/>
      <c r="F103" s="322"/>
      <c r="G103" s="176">
        <f t="shared" si="11"/>
        <v>0</v>
      </c>
      <c r="H103" s="176">
        <f t="shared" si="12"/>
        <v>0</v>
      </c>
      <c r="I103" s="176">
        <f t="shared" si="13"/>
        <v>0</v>
      </c>
      <c r="J103" s="311"/>
      <c r="K103" s="311"/>
      <c r="L103" s="311"/>
      <c r="M103" s="311"/>
      <c r="N103" s="311"/>
      <c r="O103" s="311"/>
      <c r="P103" s="311"/>
    </row>
    <row r="104" spans="1:100" s="319" customFormat="1" ht="18.75" customHeight="1" x14ac:dyDescent="0.45">
      <c r="A104" s="311"/>
      <c r="B104" s="223" t="s">
        <v>1015</v>
      </c>
      <c r="C104" s="312" t="s">
        <v>1005</v>
      </c>
      <c r="D104" s="323"/>
      <c r="E104" s="322"/>
      <c r="F104" s="322"/>
      <c r="G104" s="176">
        <f t="shared" si="11"/>
        <v>0</v>
      </c>
      <c r="H104" s="176">
        <f t="shared" si="12"/>
        <v>0</v>
      </c>
      <c r="I104" s="176">
        <f t="shared" si="13"/>
        <v>0</v>
      </c>
      <c r="J104" s="311"/>
      <c r="K104" s="311"/>
      <c r="L104" s="311"/>
      <c r="M104" s="311"/>
      <c r="N104" s="311"/>
      <c r="O104" s="311"/>
      <c r="P104" s="311"/>
    </row>
    <row r="105" spans="1:100" s="319" customFormat="1" ht="18.75" customHeight="1" x14ac:dyDescent="0.45">
      <c r="A105" s="311"/>
      <c r="B105" s="223" t="s">
        <v>1016</v>
      </c>
      <c r="C105" s="312" t="s">
        <v>1005</v>
      </c>
      <c r="D105" s="323"/>
      <c r="E105" s="322"/>
      <c r="F105" s="322"/>
      <c r="G105" s="176">
        <f t="shared" si="11"/>
        <v>0</v>
      </c>
      <c r="H105" s="176">
        <f t="shared" si="12"/>
        <v>0</v>
      </c>
      <c r="I105" s="176">
        <f t="shared" si="13"/>
        <v>0</v>
      </c>
      <c r="J105" s="311"/>
      <c r="K105" s="311"/>
      <c r="L105" s="311"/>
      <c r="M105" s="311"/>
      <c r="N105" s="311"/>
      <c r="O105" s="311"/>
      <c r="P105" s="311"/>
    </row>
    <row r="106" spans="1:100" s="319" customFormat="1" ht="18.75" customHeight="1" x14ac:dyDescent="0.45">
      <c r="A106" s="311"/>
      <c r="B106" s="223" t="s">
        <v>1017</v>
      </c>
      <c r="C106" s="312" t="s">
        <v>1005</v>
      </c>
      <c r="D106" s="323"/>
      <c r="E106" s="322"/>
      <c r="F106" s="322"/>
      <c r="G106" s="176">
        <f t="shared" si="11"/>
        <v>0</v>
      </c>
      <c r="H106" s="176">
        <f t="shared" si="12"/>
        <v>0</v>
      </c>
      <c r="I106" s="176">
        <f t="shared" si="13"/>
        <v>0</v>
      </c>
      <c r="J106" s="311"/>
      <c r="K106" s="311"/>
      <c r="L106" s="311"/>
      <c r="M106" s="311"/>
      <c r="N106" s="311"/>
      <c r="O106" s="311"/>
      <c r="P106" s="311"/>
    </row>
    <row r="107" spans="1:100" s="319" customFormat="1" ht="18.75" customHeight="1" x14ac:dyDescent="0.45">
      <c r="A107" s="311"/>
      <c r="B107" s="223" t="s">
        <v>1018</v>
      </c>
      <c r="C107" s="312" t="s">
        <v>1005</v>
      </c>
      <c r="D107" s="323"/>
      <c r="E107" s="322"/>
      <c r="F107" s="322"/>
      <c r="G107" s="176">
        <f t="shared" si="11"/>
        <v>0</v>
      </c>
      <c r="H107" s="176">
        <f t="shared" si="12"/>
        <v>0</v>
      </c>
      <c r="I107" s="176">
        <f t="shared" si="13"/>
        <v>0</v>
      </c>
      <c r="J107" s="311"/>
      <c r="K107" s="311"/>
      <c r="L107" s="311"/>
      <c r="M107" s="311"/>
      <c r="N107" s="311"/>
      <c r="O107" s="311"/>
      <c r="P107" s="311"/>
    </row>
    <row r="108" spans="1:100" ht="18.75" customHeight="1" x14ac:dyDescent="0.45">
      <c r="A108" s="43"/>
      <c r="B108" s="320"/>
      <c r="C108" s="43"/>
      <c r="D108" s="43"/>
      <c r="E108" s="321"/>
      <c r="F108" s="321"/>
      <c r="G108" s="321">
        <f>SUM(G98:G107)</f>
        <v>0</v>
      </c>
      <c r="H108" s="321">
        <f>SUM(H98:H107)</f>
        <v>0</v>
      </c>
      <c r="I108" s="321">
        <f>SUM(I98:I107)</f>
        <v>0</v>
      </c>
      <c r="J108" s="43"/>
      <c r="K108" s="43"/>
      <c r="L108" s="43"/>
      <c r="M108" s="43"/>
      <c r="N108" s="43"/>
      <c r="O108" s="43"/>
      <c r="P108" s="43"/>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c r="BB108" s="305"/>
      <c r="BC108" s="305"/>
      <c r="BD108" s="305"/>
      <c r="BE108" s="305"/>
      <c r="BF108" s="305"/>
      <c r="BG108" s="305"/>
      <c r="BH108" s="305"/>
      <c r="BI108" s="305"/>
      <c r="BJ108" s="305"/>
      <c r="BK108" s="305"/>
      <c r="BL108" s="305"/>
      <c r="BM108" s="305"/>
      <c r="BN108" s="305"/>
      <c r="BO108" s="305"/>
      <c r="BP108" s="305"/>
      <c r="BQ108" s="305"/>
      <c r="BR108" s="305"/>
      <c r="BS108" s="305"/>
      <c r="BT108" s="305"/>
      <c r="BU108" s="305"/>
      <c r="BV108" s="305"/>
      <c r="BW108" s="305"/>
      <c r="BX108" s="305"/>
      <c r="BY108" s="305"/>
      <c r="BZ108" s="305"/>
      <c r="CA108" s="305"/>
      <c r="CB108" s="305"/>
      <c r="CC108" s="305"/>
      <c r="CD108" s="305"/>
      <c r="CE108" s="305"/>
      <c r="CF108" s="305"/>
      <c r="CG108" s="305"/>
      <c r="CH108" s="305"/>
      <c r="CI108" s="305"/>
      <c r="CJ108" s="305"/>
      <c r="CK108" s="305"/>
      <c r="CL108" s="305"/>
      <c r="CM108" s="305"/>
      <c r="CN108" s="305"/>
      <c r="CO108" s="305"/>
      <c r="CP108" s="305"/>
      <c r="CQ108" s="305"/>
      <c r="CR108" s="305"/>
      <c r="CS108" s="305"/>
      <c r="CT108" s="305"/>
      <c r="CU108" s="305"/>
      <c r="CV108" s="305"/>
    </row>
    <row r="109" spans="1:100" ht="18.75" customHeight="1" x14ac:dyDescent="0.45">
      <c r="A109" s="43"/>
      <c r="B109" s="223" t="s">
        <v>1019</v>
      </c>
      <c r="C109" s="386" t="s">
        <v>826</v>
      </c>
      <c r="D109" s="386"/>
      <c r="E109" s="386"/>
      <c r="F109" s="386"/>
      <c r="G109" s="386"/>
      <c r="H109" s="386"/>
      <c r="I109" s="386"/>
      <c r="J109" s="43"/>
      <c r="K109" s="43"/>
      <c r="L109" s="43"/>
      <c r="M109" s="43"/>
      <c r="N109" s="43"/>
      <c r="O109" s="43"/>
      <c r="P109" s="43"/>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c r="BU109" s="305"/>
      <c r="BV109" s="305"/>
      <c r="BW109" s="305"/>
      <c r="BX109" s="305"/>
      <c r="BY109" s="305"/>
      <c r="BZ109" s="305"/>
      <c r="CA109" s="305"/>
      <c r="CB109" s="305"/>
      <c r="CC109" s="305"/>
      <c r="CD109" s="305"/>
      <c r="CE109" s="305"/>
      <c r="CF109" s="305"/>
      <c r="CG109" s="305"/>
      <c r="CH109" s="305"/>
      <c r="CI109" s="305"/>
      <c r="CJ109" s="305"/>
      <c r="CK109" s="305"/>
      <c r="CL109" s="305"/>
      <c r="CM109" s="305"/>
      <c r="CN109" s="305"/>
      <c r="CO109" s="305"/>
      <c r="CP109" s="305"/>
      <c r="CQ109" s="305"/>
      <c r="CR109" s="305"/>
      <c r="CS109" s="305"/>
      <c r="CT109" s="305"/>
      <c r="CU109" s="305"/>
      <c r="CV109" s="305"/>
    </row>
    <row r="110" spans="1:100" ht="18.75" customHeight="1" x14ac:dyDescent="0.45">
      <c r="A110" s="43"/>
      <c r="B110" s="169"/>
      <c r="C110" s="457"/>
      <c r="D110" s="458"/>
      <c r="E110" s="458"/>
      <c r="F110" s="458"/>
      <c r="G110" s="458"/>
      <c r="H110" s="458"/>
      <c r="I110" s="459"/>
      <c r="J110" s="43"/>
      <c r="K110" s="43"/>
      <c r="L110" s="43"/>
      <c r="M110" s="43"/>
      <c r="N110" s="43"/>
      <c r="O110" s="43"/>
      <c r="P110" s="43"/>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c r="BB110" s="305"/>
      <c r="BC110" s="305"/>
      <c r="BD110" s="305"/>
      <c r="BE110" s="305"/>
      <c r="BF110" s="305"/>
      <c r="BG110" s="305"/>
      <c r="BH110" s="305"/>
      <c r="BI110" s="305"/>
      <c r="BJ110" s="305"/>
      <c r="BK110" s="305"/>
      <c r="BL110" s="305"/>
      <c r="BM110" s="305"/>
      <c r="BN110" s="305"/>
      <c r="BO110" s="305"/>
      <c r="BP110" s="305"/>
      <c r="BQ110" s="305"/>
      <c r="BR110" s="305"/>
      <c r="BS110" s="305"/>
      <c r="BT110" s="305"/>
      <c r="BU110" s="305"/>
      <c r="BV110" s="305"/>
      <c r="BW110" s="305"/>
      <c r="BX110" s="305"/>
      <c r="BY110" s="305"/>
      <c r="BZ110" s="305"/>
      <c r="CA110" s="305"/>
      <c r="CB110" s="305"/>
      <c r="CC110" s="305"/>
      <c r="CD110" s="305"/>
      <c r="CE110" s="305"/>
      <c r="CF110" s="305"/>
      <c r="CG110" s="305"/>
      <c r="CH110" s="305"/>
      <c r="CI110" s="305"/>
      <c r="CJ110" s="305"/>
      <c r="CK110" s="305"/>
      <c r="CL110" s="305"/>
      <c r="CM110" s="305"/>
      <c r="CN110" s="305"/>
      <c r="CO110" s="305"/>
      <c r="CP110" s="305"/>
      <c r="CQ110" s="305"/>
      <c r="CR110" s="305"/>
      <c r="CS110" s="305"/>
      <c r="CT110" s="305"/>
      <c r="CU110" s="305"/>
      <c r="CV110" s="305"/>
    </row>
    <row r="111" spans="1:100" ht="18.75" customHeight="1" x14ac:dyDescent="0.45">
      <c r="A111" s="43"/>
      <c r="B111" s="169"/>
      <c r="C111" s="460"/>
      <c r="D111" s="461"/>
      <c r="E111" s="461"/>
      <c r="F111" s="461"/>
      <c r="G111" s="461"/>
      <c r="H111" s="461"/>
      <c r="I111" s="462"/>
      <c r="J111" s="43"/>
      <c r="K111" s="43"/>
      <c r="L111" s="43"/>
      <c r="M111" s="43"/>
      <c r="N111" s="43"/>
      <c r="O111" s="43"/>
      <c r="P111" s="43"/>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5"/>
      <c r="BC111" s="305"/>
      <c r="BD111" s="305"/>
      <c r="BE111" s="305"/>
      <c r="BF111" s="305"/>
      <c r="BG111" s="305"/>
      <c r="BH111" s="305"/>
      <c r="BI111" s="305"/>
      <c r="BJ111" s="305"/>
      <c r="BK111" s="305"/>
      <c r="BL111" s="305"/>
      <c r="BM111" s="305"/>
      <c r="BN111" s="305"/>
      <c r="BO111" s="305"/>
      <c r="BP111" s="305"/>
      <c r="BQ111" s="305"/>
      <c r="BR111" s="305"/>
      <c r="BS111" s="305"/>
      <c r="BT111" s="305"/>
      <c r="BU111" s="305"/>
      <c r="BV111" s="305"/>
      <c r="BW111" s="305"/>
      <c r="BX111" s="305"/>
      <c r="BY111" s="305"/>
      <c r="BZ111" s="305"/>
      <c r="CA111" s="305"/>
      <c r="CB111" s="305"/>
      <c r="CC111" s="305"/>
      <c r="CD111" s="305"/>
      <c r="CE111" s="305"/>
      <c r="CF111" s="305"/>
      <c r="CG111" s="305"/>
      <c r="CH111" s="305"/>
      <c r="CI111" s="305"/>
      <c r="CJ111" s="305"/>
      <c r="CK111" s="305"/>
      <c r="CL111" s="305"/>
      <c r="CM111" s="305"/>
      <c r="CN111" s="305"/>
      <c r="CO111" s="305"/>
      <c r="CP111" s="305"/>
      <c r="CQ111" s="305"/>
      <c r="CR111" s="305"/>
      <c r="CS111" s="305"/>
      <c r="CT111" s="305"/>
      <c r="CU111" s="305"/>
      <c r="CV111" s="305"/>
    </row>
    <row r="112" spans="1:100" ht="18.75" customHeight="1" x14ac:dyDescent="0.45">
      <c r="A112" s="43"/>
      <c r="B112" s="169"/>
      <c r="C112" s="460"/>
      <c r="D112" s="461"/>
      <c r="E112" s="461"/>
      <c r="F112" s="461"/>
      <c r="G112" s="461"/>
      <c r="H112" s="461"/>
      <c r="I112" s="462"/>
      <c r="J112" s="43"/>
      <c r="K112" s="43"/>
      <c r="L112" s="43"/>
      <c r="M112" s="43"/>
      <c r="N112" s="43"/>
      <c r="O112" s="43"/>
      <c r="P112" s="43"/>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305"/>
      <c r="BD112" s="305"/>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5"/>
      <c r="BZ112" s="305"/>
      <c r="CA112" s="305"/>
      <c r="CB112" s="305"/>
      <c r="CC112" s="305"/>
      <c r="CD112" s="305"/>
      <c r="CE112" s="305"/>
      <c r="CF112" s="305"/>
      <c r="CG112" s="305"/>
      <c r="CH112" s="305"/>
      <c r="CI112" s="305"/>
      <c r="CJ112" s="305"/>
      <c r="CK112" s="305"/>
      <c r="CL112" s="305"/>
      <c r="CM112" s="305"/>
      <c r="CN112" s="305"/>
      <c r="CO112" s="305"/>
      <c r="CP112" s="305"/>
      <c r="CQ112" s="305"/>
      <c r="CR112" s="305"/>
      <c r="CS112" s="305"/>
      <c r="CT112" s="305"/>
      <c r="CU112" s="305"/>
      <c r="CV112" s="305"/>
    </row>
    <row r="113" spans="1:100" ht="18.75" customHeight="1" x14ac:dyDescent="0.45">
      <c r="A113" s="43"/>
      <c r="B113" s="169"/>
      <c r="C113" s="460"/>
      <c r="D113" s="461"/>
      <c r="E113" s="461"/>
      <c r="F113" s="461"/>
      <c r="G113" s="461"/>
      <c r="H113" s="461"/>
      <c r="I113" s="462"/>
      <c r="J113" s="43"/>
      <c r="K113" s="43"/>
      <c r="L113" s="43"/>
      <c r="M113" s="43"/>
      <c r="N113" s="43"/>
      <c r="O113" s="43"/>
      <c r="P113" s="43"/>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c r="CR113" s="305"/>
      <c r="CS113" s="305"/>
      <c r="CT113" s="305"/>
      <c r="CU113" s="305"/>
      <c r="CV113" s="305"/>
    </row>
    <row r="114" spans="1:100" ht="18.75" customHeight="1" x14ac:dyDescent="0.45">
      <c r="A114" s="43"/>
      <c r="B114" s="169"/>
      <c r="C114" s="460"/>
      <c r="D114" s="461"/>
      <c r="E114" s="461"/>
      <c r="F114" s="461"/>
      <c r="G114" s="461"/>
      <c r="H114" s="461"/>
      <c r="I114" s="462"/>
      <c r="J114" s="43"/>
      <c r="K114" s="43"/>
      <c r="L114" s="43"/>
      <c r="M114" s="43"/>
      <c r="N114" s="43"/>
      <c r="O114" s="43"/>
      <c r="P114" s="43"/>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c r="BI114" s="305"/>
      <c r="BJ114" s="305"/>
      <c r="BK114" s="305"/>
      <c r="BL114" s="305"/>
      <c r="BM114" s="305"/>
      <c r="BN114" s="305"/>
      <c r="BO114" s="305"/>
      <c r="BP114" s="305"/>
      <c r="BQ114" s="305"/>
      <c r="BR114" s="305"/>
      <c r="BS114" s="305"/>
      <c r="BT114" s="305"/>
      <c r="BU114" s="305"/>
      <c r="BV114" s="305"/>
      <c r="BW114" s="305"/>
      <c r="BX114" s="305"/>
      <c r="BY114" s="305"/>
      <c r="BZ114" s="305"/>
      <c r="CA114" s="305"/>
      <c r="CB114" s="305"/>
      <c r="CC114" s="305"/>
      <c r="CD114" s="305"/>
      <c r="CE114" s="305"/>
      <c r="CF114" s="305"/>
      <c r="CG114" s="305"/>
      <c r="CH114" s="305"/>
      <c r="CI114" s="305"/>
      <c r="CJ114" s="305"/>
      <c r="CK114" s="305"/>
      <c r="CL114" s="305"/>
      <c r="CM114" s="305"/>
      <c r="CN114" s="305"/>
      <c r="CO114" s="305"/>
      <c r="CP114" s="305"/>
      <c r="CQ114" s="305"/>
      <c r="CR114" s="305"/>
      <c r="CS114" s="305"/>
      <c r="CT114" s="305"/>
      <c r="CU114" s="305"/>
      <c r="CV114" s="305"/>
    </row>
    <row r="115" spans="1:100" ht="18.75" customHeight="1" x14ac:dyDescent="0.45">
      <c r="A115" s="43"/>
      <c r="B115" s="169"/>
      <c r="C115" s="463"/>
      <c r="D115" s="464"/>
      <c r="E115" s="464"/>
      <c r="F115" s="464"/>
      <c r="G115" s="464"/>
      <c r="H115" s="464"/>
      <c r="I115" s="465"/>
      <c r="J115" s="43"/>
      <c r="K115" s="43"/>
      <c r="L115" s="43"/>
      <c r="M115" s="43"/>
      <c r="N115" s="43"/>
      <c r="O115" s="43"/>
      <c r="P115" s="43"/>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5"/>
      <c r="CN115" s="305"/>
      <c r="CO115" s="305"/>
      <c r="CP115" s="305"/>
      <c r="CQ115" s="305"/>
      <c r="CR115" s="305"/>
      <c r="CS115" s="305"/>
      <c r="CT115" s="305"/>
      <c r="CU115" s="305"/>
      <c r="CV115" s="305"/>
    </row>
    <row r="116" spans="1:100" ht="18.75" customHeight="1" x14ac:dyDescent="0.45">
      <c r="A116" s="43"/>
      <c r="B116" s="43"/>
      <c r="C116" s="43"/>
      <c r="D116" s="43"/>
      <c r="E116" s="43"/>
      <c r="F116" s="43"/>
      <c r="G116" s="43"/>
      <c r="H116" s="43"/>
      <c r="I116" s="43"/>
      <c r="J116" s="43"/>
      <c r="K116" s="43"/>
      <c r="L116" s="43"/>
      <c r="M116" s="43"/>
      <c r="N116" s="43"/>
      <c r="O116" s="43"/>
      <c r="P116" s="43"/>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305"/>
      <c r="BU116" s="305"/>
      <c r="BV116" s="305"/>
      <c r="BW116" s="305"/>
      <c r="BX116" s="305"/>
      <c r="BY116" s="305"/>
      <c r="BZ116" s="305"/>
      <c r="CA116" s="305"/>
      <c r="CB116" s="305"/>
      <c r="CC116" s="305"/>
      <c r="CD116" s="305"/>
      <c r="CE116" s="305"/>
      <c r="CF116" s="305"/>
      <c r="CG116" s="305"/>
      <c r="CH116" s="305"/>
      <c r="CI116" s="305"/>
      <c r="CJ116" s="305"/>
      <c r="CK116" s="305"/>
      <c r="CL116" s="305"/>
      <c r="CM116" s="305"/>
      <c r="CN116" s="305"/>
      <c r="CO116" s="305"/>
      <c r="CP116" s="305"/>
      <c r="CQ116" s="305"/>
      <c r="CR116" s="305"/>
      <c r="CS116" s="305"/>
      <c r="CT116" s="305"/>
      <c r="CU116" s="305"/>
      <c r="CV116" s="305"/>
    </row>
    <row r="117" spans="1:100" ht="18.75" customHeight="1" x14ac:dyDescent="0.45">
      <c r="A117" s="43"/>
      <c r="B117" s="43"/>
      <c r="C117" s="43"/>
      <c r="D117" s="43"/>
      <c r="E117" s="43"/>
      <c r="F117" s="43"/>
      <c r="G117" s="43"/>
      <c r="H117" s="43"/>
      <c r="I117" s="43"/>
      <c r="J117" s="43"/>
      <c r="K117" s="43"/>
      <c r="L117" s="43"/>
      <c r="M117" s="43"/>
      <c r="N117" s="43"/>
      <c r="O117" s="43"/>
      <c r="P117" s="43"/>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05"/>
      <c r="BZ117" s="305"/>
      <c r="CA117" s="305"/>
      <c r="CB117" s="305"/>
      <c r="CC117" s="305"/>
      <c r="CD117" s="305"/>
      <c r="CE117" s="305"/>
      <c r="CF117" s="305"/>
      <c r="CG117" s="305"/>
      <c r="CH117" s="305"/>
      <c r="CI117" s="305"/>
      <c r="CJ117" s="305"/>
      <c r="CK117" s="305"/>
      <c r="CL117" s="305"/>
      <c r="CM117" s="305"/>
      <c r="CN117" s="305"/>
      <c r="CO117" s="305"/>
      <c r="CP117" s="305"/>
      <c r="CQ117" s="305"/>
      <c r="CR117" s="305"/>
      <c r="CS117" s="305"/>
      <c r="CT117" s="305"/>
      <c r="CU117" s="305"/>
      <c r="CV117" s="305"/>
    </row>
    <row r="118" spans="1:100" ht="18.75" customHeight="1" x14ac:dyDescent="0.45">
      <c r="A118" s="43"/>
      <c r="B118" s="152" t="s">
        <v>973</v>
      </c>
      <c r="C118" s="151"/>
      <c r="D118" s="306"/>
      <c r="E118" s="224"/>
      <c r="F118" s="43"/>
      <c r="G118" s="305"/>
      <c r="H118" s="43"/>
      <c r="I118" s="224"/>
      <c r="J118" s="43"/>
      <c r="K118" s="43"/>
      <c r="L118" s="43"/>
      <c r="M118" s="43"/>
      <c r="N118" s="43"/>
      <c r="O118" s="43"/>
      <c r="P118" s="43"/>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5"/>
      <c r="BU118" s="305"/>
      <c r="BV118" s="305"/>
      <c r="BW118" s="305"/>
      <c r="BX118" s="305"/>
      <c r="BY118" s="305"/>
      <c r="BZ118" s="305"/>
      <c r="CA118" s="305"/>
      <c r="CB118" s="305"/>
      <c r="CC118" s="305"/>
      <c r="CD118" s="305"/>
      <c r="CE118" s="305"/>
      <c r="CF118" s="305"/>
      <c r="CG118" s="305"/>
      <c r="CH118" s="305"/>
      <c r="CI118" s="305"/>
      <c r="CJ118" s="305"/>
      <c r="CK118" s="305"/>
      <c r="CL118" s="305"/>
      <c r="CM118" s="305"/>
      <c r="CN118" s="305"/>
      <c r="CO118" s="305"/>
      <c r="CP118" s="305"/>
      <c r="CQ118" s="305"/>
      <c r="CR118" s="305"/>
      <c r="CS118" s="305"/>
      <c r="CT118" s="305"/>
      <c r="CU118" s="305"/>
      <c r="CV118" s="305"/>
    </row>
    <row r="119" spans="1:100" ht="18.75" customHeight="1" x14ac:dyDescent="0.45">
      <c r="A119" s="43"/>
      <c r="B119" s="49"/>
      <c r="C119" s="468" t="s">
        <v>1006</v>
      </c>
      <c r="D119" s="468" t="s">
        <v>807</v>
      </c>
      <c r="E119" s="468" t="str">
        <f>IF('Home page'!$X$12="CP0","Feasibility Study:
Payment Milestone 1","n/a: Feasibility Study already complete")</f>
        <v>Feasibility Study:
Payment Milestone 1</v>
      </c>
      <c r="F119" s="468" t="s">
        <v>771</v>
      </c>
      <c r="G119" s="468" t="s">
        <v>808</v>
      </c>
      <c r="H119" s="468" t="s">
        <v>814</v>
      </c>
      <c r="I119" s="468" t="s">
        <v>815</v>
      </c>
      <c r="J119" s="43"/>
      <c r="K119" s="43"/>
      <c r="L119" s="43"/>
      <c r="M119" s="43"/>
      <c r="N119" s="43"/>
      <c r="O119" s="43"/>
      <c r="P119" s="43"/>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5"/>
      <c r="BU119" s="305"/>
      <c r="BV119" s="305"/>
      <c r="BW119" s="305"/>
      <c r="BX119" s="305"/>
      <c r="BY119" s="305"/>
      <c r="BZ119" s="305"/>
      <c r="CA119" s="305"/>
      <c r="CB119" s="305"/>
      <c r="CC119" s="305"/>
      <c r="CD119" s="305"/>
      <c r="CE119" s="305"/>
      <c r="CF119" s="305"/>
      <c r="CG119" s="305"/>
      <c r="CH119" s="305"/>
      <c r="CI119" s="305"/>
      <c r="CJ119" s="305"/>
      <c r="CK119" s="305"/>
      <c r="CL119" s="305"/>
      <c r="CM119" s="305"/>
      <c r="CN119" s="305"/>
      <c r="CO119" s="305"/>
      <c r="CP119" s="305"/>
      <c r="CQ119" s="305"/>
      <c r="CR119" s="305"/>
      <c r="CS119" s="305"/>
      <c r="CT119" s="305"/>
      <c r="CU119" s="305"/>
      <c r="CV119" s="305"/>
    </row>
    <row r="120" spans="1:100" ht="18.75" customHeight="1" x14ac:dyDescent="0.45">
      <c r="A120" s="43"/>
      <c r="B120" s="49"/>
      <c r="C120" s="469"/>
      <c r="D120" s="469"/>
      <c r="E120" s="469"/>
      <c r="F120" s="469"/>
      <c r="G120" s="469"/>
      <c r="H120" s="469"/>
      <c r="I120" s="469"/>
      <c r="J120" s="43"/>
      <c r="K120" s="43"/>
      <c r="L120" s="43"/>
      <c r="M120" s="43"/>
      <c r="N120" s="43"/>
      <c r="O120" s="43"/>
      <c r="P120" s="43"/>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c r="BI120" s="305"/>
      <c r="BJ120" s="305"/>
      <c r="BK120" s="305"/>
      <c r="BL120" s="305"/>
      <c r="BM120" s="305"/>
      <c r="BN120" s="305"/>
      <c r="BO120" s="305"/>
      <c r="BP120" s="305"/>
      <c r="BQ120" s="305"/>
      <c r="BR120" s="305"/>
      <c r="BS120" s="305"/>
      <c r="BT120" s="305"/>
      <c r="BU120" s="305"/>
      <c r="BV120" s="305"/>
      <c r="BW120" s="305"/>
      <c r="BX120" s="305"/>
      <c r="BY120" s="305"/>
      <c r="BZ120" s="305"/>
      <c r="CA120" s="305"/>
      <c r="CB120" s="305"/>
      <c r="CC120" s="305"/>
      <c r="CD120" s="305"/>
      <c r="CE120" s="305"/>
      <c r="CF120" s="305"/>
      <c r="CG120" s="305"/>
      <c r="CH120" s="305"/>
      <c r="CI120" s="305"/>
      <c r="CJ120" s="305"/>
      <c r="CK120" s="305"/>
      <c r="CL120" s="305"/>
      <c r="CM120" s="305"/>
      <c r="CN120" s="305"/>
      <c r="CO120" s="305"/>
      <c r="CP120" s="305"/>
      <c r="CQ120" s="305"/>
      <c r="CR120" s="305"/>
      <c r="CS120" s="305"/>
      <c r="CT120" s="305"/>
      <c r="CU120" s="305"/>
      <c r="CV120" s="305"/>
    </row>
    <row r="121" spans="1:100" ht="18.75" customHeight="1" x14ac:dyDescent="0.45">
      <c r="A121" s="43"/>
      <c r="B121" s="49"/>
      <c r="C121" s="469"/>
      <c r="D121" s="469"/>
      <c r="E121" s="469"/>
      <c r="F121" s="469"/>
      <c r="G121" s="469"/>
      <c r="H121" s="469"/>
      <c r="I121" s="469"/>
      <c r="J121" s="43"/>
      <c r="K121" s="43"/>
      <c r="L121" s="43"/>
      <c r="M121" s="43"/>
      <c r="N121" s="43"/>
      <c r="O121" s="43"/>
      <c r="P121" s="43"/>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5"/>
      <c r="BX121" s="305"/>
      <c r="BY121" s="305"/>
      <c r="BZ121" s="305"/>
      <c r="CA121" s="305"/>
      <c r="CB121" s="305"/>
      <c r="CC121" s="305"/>
      <c r="CD121" s="305"/>
      <c r="CE121" s="305"/>
      <c r="CF121" s="305"/>
      <c r="CG121" s="305"/>
      <c r="CH121" s="305"/>
      <c r="CI121" s="305"/>
      <c r="CJ121" s="305"/>
      <c r="CK121" s="305"/>
      <c r="CL121" s="305"/>
      <c r="CM121" s="305"/>
      <c r="CN121" s="305"/>
      <c r="CO121" s="305"/>
      <c r="CP121" s="305"/>
      <c r="CQ121" s="305"/>
      <c r="CR121" s="305"/>
      <c r="CS121" s="305"/>
      <c r="CT121" s="305"/>
      <c r="CU121" s="305"/>
      <c r="CV121" s="305"/>
    </row>
    <row r="122" spans="1:100" ht="18.75" customHeight="1" x14ac:dyDescent="0.45">
      <c r="A122" s="43"/>
      <c r="B122" s="49"/>
      <c r="C122" s="469"/>
      <c r="D122" s="494"/>
      <c r="E122" s="494"/>
      <c r="F122" s="494"/>
      <c r="G122" s="494"/>
      <c r="H122" s="494"/>
      <c r="I122" s="494"/>
      <c r="J122" s="43"/>
      <c r="K122" s="43"/>
      <c r="L122" s="43"/>
      <c r="M122" s="43"/>
      <c r="N122" s="43"/>
      <c r="O122" s="43"/>
      <c r="P122" s="43"/>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305"/>
      <c r="BH122" s="305"/>
      <c r="BI122" s="305"/>
      <c r="BJ122" s="305"/>
      <c r="BK122" s="305"/>
      <c r="BL122" s="305"/>
      <c r="BM122" s="305"/>
      <c r="BN122" s="305"/>
      <c r="BO122" s="305"/>
      <c r="BP122" s="305"/>
      <c r="BQ122" s="305"/>
      <c r="BR122" s="305"/>
      <c r="BS122" s="305"/>
      <c r="BT122" s="305"/>
      <c r="BU122" s="305"/>
      <c r="BV122" s="305"/>
      <c r="BW122" s="305"/>
      <c r="BX122" s="305"/>
      <c r="BY122" s="305"/>
      <c r="BZ122" s="305"/>
      <c r="CA122" s="305"/>
      <c r="CB122" s="305"/>
      <c r="CC122" s="305"/>
      <c r="CD122" s="305"/>
      <c r="CE122" s="305"/>
      <c r="CF122" s="305"/>
      <c r="CG122" s="305"/>
      <c r="CH122" s="305"/>
      <c r="CI122" s="305"/>
      <c r="CJ122" s="305"/>
      <c r="CK122" s="305"/>
      <c r="CL122" s="305"/>
      <c r="CM122" s="305"/>
      <c r="CN122" s="305"/>
      <c r="CO122" s="305"/>
      <c r="CP122" s="305"/>
      <c r="CQ122" s="305"/>
      <c r="CR122" s="305"/>
      <c r="CS122" s="305"/>
      <c r="CT122" s="305"/>
      <c r="CU122" s="305"/>
      <c r="CV122" s="305"/>
    </row>
    <row r="123" spans="1:100" ht="18.75" customHeight="1" x14ac:dyDescent="0.45">
      <c r="A123" s="43"/>
      <c r="B123" s="49"/>
      <c r="C123" s="493"/>
      <c r="D123" s="310" t="s">
        <v>809</v>
      </c>
      <c r="E123" s="310" t="s">
        <v>779</v>
      </c>
      <c r="F123" s="310" t="s">
        <v>779</v>
      </c>
      <c r="G123" s="310" t="s">
        <v>53</v>
      </c>
      <c r="H123" s="310" t="s">
        <v>53</v>
      </c>
      <c r="I123" s="310" t="s">
        <v>53</v>
      </c>
      <c r="J123" s="43"/>
      <c r="K123" s="43"/>
      <c r="L123" s="43"/>
      <c r="M123" s="43"/>
      <c r="N123" s="43"/>
      <c r="O123" s="43"/>
      <c r="P123" s="43"/>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c r="BB123" s="305"/>
      <c r="BC123" s="305"/>
      <c r="BD123" s="305"/>
      <c r="BE123" s="305"/>
      <c r="BF123" s="305"/>
      <c r="BG123" s="305"/>
      <c r="BH123" s="305"/>
      <c r="BI123" s="305"/>
      <c r="BJ123" s="305"/>
      <c r="BK123" s="305"/>
      <c r="BL123" s="305"/>
      <c r="BM123" s="305"/>
      <c r="BN123" s="305"/>
      <c r="BO123" s="305"/>
      <c r="BP123" s="305"/>
      <c r="BQ123" s="305"/>
      <c r="BR123" s="305"/>
      <c r="BS123" s="305"/>
      <c r="BT123" s="305"/>
      <c r="BU123" s="305"/>
      <c r="BV123" s="305"/>
      <c r="BW123" s="305"/>
      <c r="BX123" s="305"/>
      <c r="BY123" s="305"/>
      <c r="BZ123" s="305"/>
      <c r="CA123" s="305"/>
      <c r="CB123" s="305"/>
      <c r="CC123" s="305"/>
      <c r="CD123" s="305"/>
      <c r="CE123" s="305"/>
      <c r="CF123" s="305"/>
      <c r="CG123" s="305"/>
      <c r="CH123" s="305"/>
      <c r="CI123" s="305"/>
      <c r="CJ123" s="305"/>
      <c r="CK123" s="305"/>
      <c r="CL123" s="305"/>
      <c r="CM123" s="305"/>
      <c r="CN123" s="305"/>
      <c r="CO123" s="305"/>
      <c r="CP123" s="305"/>
      <c r="CQ123" s="305"/>
      <c r="CR123" s="305"/>
      <c r="CS123" s="305"/>
      <c r="CT123" s="305"/>
      <c r="CU123" s="305"/>
      <c r="CV123" s="305"/>
    </row>
    <row r="124" spans="1:100" s="319" customFormat="1" ht="18.75" customHeight="1" x14ac:dyDescent="0.45">
      <c r="A124" s="311"/>
      <c r="B124" s="223" t="s">
        <v>761</v>
      </c>
      <c r="C124" s="312" t="s">
        <v>1009</v>
      </c>
      <c r="D124" s="323"/>
      <c r="E124" s="322"/>
      <c r="F124" s="322"/>
      <c r="G124" s="176">
        <f>SUM(E124:F124)*D124</f>
        <v>0</v>
      </c>
      <c r="H124" s="176">
        <f>E124*D124</f>
        <v>0</v>
      </c>
      <c r="I124" s="176">
        <f>F124*D124</f>
        <v>0</v>
      </c>
      <c r="J124" s="311"/>
      <c r="K124" s="311"/>
      <c r="L124" s="311"/>
      <c r="M124" s="311"/>
      <c r="N124" s="311"/>
      <c r="O124" s="311"/>
      <c r="P124" s="311"/>
    </row>
    <row r="125" spans="1:100" s="319" customFormat="1" ht="18.75" customHeight="1" x14ac:dyDescent="0.45">
      <c r="A125" s="311"/>
      <c r="B125" s="223" t="s">
        <v>974</v>
      </c>
      <c r="C125" s="312" t="s">
        <v>1009</v>
      </c>
      <c r="D125" s="323"/>
      <c r="E125" s="322"/>
      <c r="F125" s="322"/>
      <c r="G125" s="176">
        <f t="shared" ref="G125:G133" si="14">SUM(E125:F125)*D125</f>
        <v>0</v>
      </c>
      <c r="H125" s="176">
        <f t="shared" ref="H125:H133" si="15">E125*D125</f>
        <v>0</v>
      </c>
      <c r="I125" s="176">
        <f t="shared" ref="I125:I133" si="16">F125*D125</f>
        <v>0</v>
      </c>
      <c r="J125" s="311"/>
      <c r="K125" s="311"/>
      <c r="L125" s="311"/>
      <c r="M125" s="311"/>
      <c r="N125" s="311"/>
      <c r="O125" s="311"/>
      <c r="P125" s="311"/>
    </row>
    <row r="126" spans="1:100" s="319" customFormat="1" ht="18.75" customHeight="1" x14ac:dyDescent="0.45">
      <c r="A126" s="311"/>
      <c r="B126" s="223" t="s">
        <v>975</v>
      </c>
      <c r="C126" s="312" t="s">
        <v>1009</v>
      </c>
      <c r="D126" s="323"/>
      <c r="E126" s="322"/>
      <c r="F126" s="322"/>
      <c r="G126" s="176">
        <f t="shared" si="14"/>
        <v>0</v>
      </c>
      <c r="H126" s="176">
        <f t="shared" si="15"/>
        <v>0</v>
      </c>
      <c r="I126" s="176">
        <f t="shared" si="16"/>
        <v>0</v>
      </c>
      <c r="J126" s="311"/>
      <c r="K126" s="311"/>
      <c r="L126" s="311"/>
      <c r="M126" s="311"/>
      <c r="N126" s="311"/>
      <c r="O126" s="311"/>
      <c r="P126" s="311"/>
    </row>
    <row r="127" spans="1:100" s="319" customFormat="1" ht="18.75" customHeight="1" x14ac:dyDescent="0.45">
      <c r="A127" s="311"/>
      <c r="B127" s="223" t="s">
        <v>976</v>
      </c>
      <c r="C127" s="312" t="s">
        <v>1009</v>
      </c>
      <c r="D127" s="323"/>
      <c r="E127" s="322"/>
      <c r="F127" s="322"/>
      <c r="G127" s="176">
        <f t="shared" si="14"/>
        <v>0</v>
      </c>
      <c r="H127" s="176">
        <f t="shared" si="15"/>
        <v>0</v>
      </c>
      <c r="I127" s="176">
        <f t="shared" si="16"/>
        <v>0</v>
      </c>
      <c r="J127" s="311"/>
      <c r="K127" s="311"/>
      <c r="L127" s="311"/>
      <c r="M127" s="311"/>
      <c r="N127" s="311"/>
      <c r="O127" s="311"/>
      <c r="P127" s="311"/>
    </row>
    <row r="128" spans="1:100" s="319" customFormat="1" ht="18.75" customHeight="1" x14ac:dyDescent="0.45">
      <c r="A128" s="311"/>
      <c r="B128" s="223" t="s">
        <v>977</v>
      </c>
      <c r="C128" s="312" t="s">
        <v>1009</v>
      </c>
      <c r="D128" s="323"/>
      <c r="E128" s="322"/>
      <c r="F128" s="322"/>
      <c r="G128" s="176">
        <f t="shared" si="14"/>
        <v>0</v>
      </c>
      <c r="H128" s="176">
        <f t="shared" si="15"/>
        <v>0</v>
      </c>
      <c r="I128" s="176">
        <f t="shared" si="16"/>
        <v>0</v>
      </c>
      <c r="J128" s="311"/>
      <c r="K128" s="311"/>
      <c r="L128" s="311"/>
      <c r="M128" s="311"/>
      <c r="N128" s="311"/>
      <c r="O128" s="311"/>
      <c r="P128" s="311"/>
    </row>
    <row r="129" spans="1:101" s="319" customFormat="1" ht="18.75" customHeight="1" x14ac:dyDescent="0.45">
      <c r="A129" s="311"/>
      <c r="B129" s="223" t="s">
        <v>978</v>
      </c>
      <c r="C129" s="312" t="s">
        <v>1009</v>
      </c>
      <c r="D129" s="323"/>
      <c r="E129" s="322"/>
      <c r="F129" s="322"/>
      <c r="G129" s="176">
        <f t="shared" si="14"/>
        <v>0</v>
      </c>
      <c r="H129" s="176">
        <f t="shared" si="15"/>
        <v>0</v>
      </c>
      <c r="I129" s="176">
        <f t="shared" si="16"/>
        <v>0</v>
      </c>
      <c r="J129" s="311"/>
      <c r="K129" s="311"/>
      <c r="L129" s="311"/>
      <c r="M129" s="311"/>
      <c r="N129" s="311"/>
      <c r="O129" s="311"/>
      <c r="P129" s="311"/>
    </row>
    <row r="130" spans="1:101" s="319" customFormat="1" ht="18.75" customHeight="1" x14ac:dyDescent="0.45">
      <c r="A130" s="311"/>
      <c r="B130" s="223" t="s">
        <v>979</v>
      </c>
      <c r="C130" s="312" t="s">
        <v>1009</v>
      </c>
      <c r="D130" s="323"/>
      <c r="E130" s="322"/>
      <c r="F130" s="322"/>
      <c r="G130" s="176">
        <f t="shared" si="14"/>
        <v>0</v>
      </c>
      <c r="H130" s="176">
        <f t="shared" si="15"/>
        <v>0</v>
      </c>
      <c r="I130" s="176">
        <f t="shared" si="16"/>
        <v>0</v>
      </c>
      <c r="J130" s="311"/>
      <c r="K130" s="311"/>
      <c r="L130" s="311"/>
      <c r="M130" s="311"/>
      <c r="N130" s="311"/>
      <c r="O130" s="311"/>
      <c r="P130" s="311"/>
    </row>
    <row r="131" spans="1:101" s="319" customFormat="1" ht="18.75" customHeight="1" x14ac:dyDescent="0.45">
      <c r="A131" s="311"/>
      <c r="B131" s="223" t="s">
        <v>980</v>
      </c>
      <c r="C131" s="312" t="s">
        <v>1009</v>
      </c>
      <c r="D131" s="323"/>
      <c r="E131" s="322"/>
      <c r="F131" s="322"/>
      <c r="G131" s="176">
        <f t="shared" si="14"/>
        <v>0</v>
      </c>
      <c r="H131" s="176">
        <f t="shared" si="15"/>
        <v>0</v>
      </c>
      <c r="I131" s="176">
        <f t="shared" si="16"/>
        <v>0</v>
      </c>
      <c r="J131" s="311"/>
      <c r="K131" s="311"/>
      <c r="L131" s="311"/>
      <c r="M131" s="311"/>
      <c r="N131" s="311"/>
      <c r="O131" s="311"/>
      <c r="P131" s="311"/>
    </row>
    <row r="132" spans="1:101" s="319" customFormat="1" ht="18.75" customHeight="1" x14ac:dyDescent="0.45">
      <c r="A132" s="311"/>
      <c r="B132" s="223" t="s">
        <v>981</v>
      </c>
      <c r="C132" s="312" t="s">
        <v>1009</v>
      </c>
      <c r="D132" s="323"/>
      <c r="E132" s="322"/>
      <c r="F132" s="322"/>
      <c r="G132" s="176">
        <f t="shared" si="14"/>
        <v>0</v>
      </c>
      <c r="H132" s="176">
        <f t="shared" si="15"/>
        <v>0</v>
      </c>
      <c r="I132" s="176">
        <f t="shared" si="16"/>
        <v>0</v>
      </c>
      <c r="J132" s="311"/>
      <c r="K132" s="311"/>
      <c r="L132" s="311"/>
      <c r="M132" s="311"/>
      <c r="N132" s="311"/>
      <c r="O132" s="311"/>
      <c r="P132" s="311"/>
    </row>
    <row r="133" spans="1:101" s="319" customFormat="1" ht="18.75" customHeight="1" x14ac:dyDescent="0.45">
      <c r="A133" s="311"/>
      <c r="B133" s="223" t="s">
        <v>982</v>
      </c>
      <c r="C133" s="312" t="s">
        <v>1009</v>
      </c>
      <c r="D133" s="323"/>
      <c r="E133" s="322"/>
      <c r="F133" s="322"/>
      <c r="G133" s="176">
        <f t="shared" si="14"/>
        <v>0</v>
      </c>
      <c r="H133" s="176">
        <f t="shared" si="15"/>
        <v>0</v>
      </c>
      <c r="I133" s="176">
        <f t="shared" si="16"/>
        <v>0</v>
      </c>
      <c r="J133" s="311"/>
      <c r="K133" s="311"/>
      <c r="L133" s="311"/>
      <c r="M133" s="311"/>
      <c r="N133" s="311"/>
      <c r="O133" s="311"/>
      <c r="P133" s="311"/>
    </row>
    <row r="134" spans="1:101" ht="18.75" customHeight="1" x14ac:dyDescent="0.45">
      <c r="A134" s="43"/>
      <c r="B134" s="320"/>
      <c r="C134" s="43"/>
      <c r="D134" s="43"/>
      <c r="E134" s="321"/>
      <c r="F134" s="321"/>
      <c r="G134" s="321">
        <f>SUM(G124:G133)</f>
        <v>0</v>
      </c>
      <c r="H134" s="321">
        <f>SUM(H124:H133)</f>
        <v>0</v>
      </c>
      <c r="I134" s="321">
        <f>SUM(I124:I133)</f>
        <v>0</v>
      </c>
      <c r="J134" s="43"/>
      <c r="K134" s="43"/>
      <c r="L134" s="43"/>
      <c r="M134" s="43"/>
      <c r="N134" s="43"/>
      <c r="O134" s="43"/>
      <c r="P134" s="43"/>
      <c r="Q134" s="305"/>
      <c r="R134" s="305"/>
      <c r="S134" s="305"/>
      <c r="T134" s="305"/>
      <c r="U134" s="305"/>
      <c r="V134" s="305"/>
      <c r="W134" s="305"/>
      <c r="X134" s="305"/>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c r="AZ134" s="305"/>
      <c r="BA134" s="305"/>
      <c r="BB134" s="305"/>
      <c r="BC134" s="305"/>
      <c r="BD134" s="305"/>
      <c r="BE134" s="305"/>
      <c r="BF134" s="305"/>
      <c r="BG134" s="305"/>
      <c r="BH134" s="305"/>
      <c r="BI134" s="305"/>
      <c r="BJ134" s="305"/>
      <c r="BK134" s="305"/>
      <c r="BL134" s="305"/>
      <c r="BM134" s="305"/>
      <c r="BN134" s="305"/>
      <c r="BO134" s="305"/>
      <c r="BP134" s="305"/>
      <c r="BQ134" s="305"/>
      <c r="BR134" s="305"/>
      <c r="BS134" s="305"/>
      <c r="BT134" s="305"/>
      <c r="BU134" s="305"/>
      <c r="BV134" s="305"/>
      <c r="BW134" s="305"/>
      <c r="BX134" s="305"/>
      <c r="BY134" s="305"/>
      <c r="BZ134" s="305"/>
      <c r="CA134" s="305"/>
      <c r="CB134" s="305"/>
      <c r="CC134" s="305"/>
      <c r="CD134" s="305"/>
      <c r="CE134" s="305"/>
      <c r="CF134" s="305"/>
      <c r="CG134" s="305"/>
      <c r="CH134" s="305"/>
      <c r="CI134" s="305"/>
      <c r="CJ134" s="305"/>
      <c r="CK134" s="305"/>
      <c r="CL134" s="305"/>
      <c r="CM134" s="305"/>
      <c r="CN134" s="305"/>
      <c r="CO134" s="305"/>
      <c r="CP134" s="305"/>
      <c r="CQ134" s="305"/>
      <c r="CR134" s="305"/>
      <c r="CS134" s="305"/>
      <c r="CT134" s="305"/>
      <c r="CU134" s="305"/>
      <c r="CV134" s="305"/>
    </row>
    <row r="135" spans="1:101" ht="18.75" customHeight="1" x14ac:dyDescent="0.45">
      <c r="A135" s="43"/>
      <c r="B135" s="223" t="s">
        <v>983</v>
      </c>
      <c r="C135" s="386" t="s">
        <v>1008</v>
      </c>
      <c r="D135" s="386"/>
      <c r="E135" s="386"/>
      <c r="F135" s="386"/>
      <c r="G135" s="386"/>
      <c r="H135" s="386"/>
      <c r="I135" s="386"/>
      <c r="J135" s="43"/>
      <c r="K135" s="43"/>
      <c r="L135" s="43"/>
      <c r="M135" s="43"/>
      <c r="N135" s="43"/>
      <c r="O135" s="43"/>
      <c r="P135" s="43"/>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305"/>
      <c r="BC135" s="305"/>
      <c r="BD135" s="305"/>
      <c r="BE135" s="305"/>
      <c r="BF135" s="305"/>
      <c r="BG135" s="305"/>
      <c r="BH135" s="305"/>
      <c r="BI135" s="305"/>
      <c r="BJ135" s="305"/>
      <c r="BK135" s="305"/>
      <c r="BL135" s="305"/>
      <c r="BM135" s="305"/>
      <c r="BN135" s="305"/>
      <c r="BO135" s="305"/>
      <c r="BP135" s="305"/>
      <c r="BQ135" s="305"/>
      <c r="BR135" s="305"/>
      <c r="BS135" s="305"/>
      <c r="BT135" s="305"/>
      <c r="BU135" s="305"/>
      <c r="BV135" s="305"/>
      <c r="BW135" s="305"/>
      <c r="BX135" s="305"/>
      <c r="BY135" s="305"/>
      <c r="BZ135" s="305"/>
      <c r="CA135" s="305"/>
      <c r="CB135" s="305"/>
      <c r="CC135" s="305"/>
      <c r="CD135" s="305"/>
      <c r="CE135" s="305"/>
      <c r="CF135" s="305"/>
      <c r="CG135" s="305"/>
      <c r="CH135" s="305"/>
      <c r="CI135" s="305"/>
      <c r="CJ135" s="305"/>
      <c r="CK135" s="305"/>
      <c r="CL135" s="305"/>
      <c r="CM135" s="305"/>
      <c r="CN135" s="305"/>
      <c r="CO135" s="305"/>
      <c r="CP135" s="305"/>
      <c r="CQ135" s="305"/>
      <c r="CR135" s="305"/>
      <c r="CS135" s="305"/>
      <c r="CT135" s="305"/>
      <c r="CU135" s="305"/>
      <c r="CV135" s="305"/>
    </row>
    <row r="136" spans="1:101" ht="18.75" customHeight="1" x14ac:dyDescent="0.45">
      <c r="A136" s="43"/>
      <c r="B136" s="169"/>
      <c r="C136" s="457"/>
      <c r="D136" s="458"/>
      <c r="E136" s="458"/>
      <c r="F136" s="458"/>
      <c r="G136" s="458"/>
      <c r="H136" s="458"/>
      <c r="I136" s="459"/>
      <c r="J136" s="43"/>
      <c r="K136" s="43"/>
      <c r="L136" s="43"/>
      <c r="M136" s="43"/>
      <c r="N136" s="43"/>
      <c r="O136" s="43"/>
      <c r="P136" s="43"/>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305"/>
      <c r="BI136" s="305"/>
      <c r="BJ136" s="305"/>
      <c r="BK136" s="305"/>
      <c r="BL136" s="305"/>
      <c r="BM136" s="305"/>
      <c r="BN136" s="305"/>
      <c r="BO136" s="305"/>
      <c r="BP136" s="305"/>
      <c r="BQ136" s="305"/>
      <c r="BR136" s="305"/>
      <c r="BS136" s="305"/>
      <c r="BT136" s="305"/>
      <c r="BU136" s="305"/>
      <c r="BV136" s="305"/>
      <c r="BW136" s="305"/>
      <c r="BX136" s="305"/>
      <c r="BY136" s="305"/>
      <c r="BZ136" s="305"/>
      <c r="CA136" s="305"/>
      <c r="CB136" s="305"/>
      <c r="CC136" s="305"/>
      <c r="CD136" s="305"/>
      <c r="CE136" s="305"/>
      <c r="CF136" s="305"/>
      <c r="CG136" s="305"/>
      <c r="CH136" s="305"/>
      <c r="CI136" s="305"/>
      <c r="CJ136" s="305"/>
      <c r="CK136" s="305"/>
      <c r="CL136" s="305"/>
      <c r="CM136" s="305"/>
      <c r="CN136" s="305"/>
      <c r="CO136" s="305"/>
      <c r="CP136" s="305"/>
      <c r="CQ136" s="305"/>
      <c r="CR136" s="305"/>
      <c r="CS136" s="305"/>
      <c r="CT136" s="305"/>
      <c r="CU136" s="305"/>
      <c r="CV136" s="305"/>
    </row>
    <row r="137" spans="1:101" ht="18.75" customHeight="1" x14ac:dyDescent="0.45">
      <c r="A137" s="43"/>
      <c r="B137" s="169"/>
      <c r="C137" s="460"/>
      <c r="D137" s="461"/>
      <c r="E137" s="461"/>
      <c r="F137" s="461"/>
      <c r="G137" s="461"/>
      <c r="H137" s="461"/>
      <c r="I137" s="462"/>
      <c r="J137" s="43"/>
      <c r="K137" s="43"/>
      <c r="L137" s="43"/>
      <c r="M137" s="43"/>
      <c r="N137" s="43"/>
      <c r="O137" s="43"/>
      <c r="P137" s="43"/>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c r="BU137" s="305"/>
      <c r="BV137" s="305"/>
      <c r="BW137" s="305"/>
      <c r="BX137" s="305"/>
      <c r="BY137" s="305"/>
      <c r="BZ137" s="305"/>
      <c r="CA137" s="305"/>
      <c r="CB137" s="305"/>
      <c r="CC137" s="305"/>
      <c r="CD137" s="305"/>
      <c r="CE137" s="305"/>
      <c r="CF137" s="305"/>
      <c r="CG137" s="305"/>
      <c r="CH137" s="305"/>
      <c r="CI137" s="305"/>
      <c r="CJ137" s="305"/>
      <c r="CK137" s="305"/>
      <c r="CL137" s="305"/>
      <c r="CM137" s="305"/>
      <c r="CN137" s="305"/>
      <c r="CO137" s="305"/>
      <c r="CP137" s="305"/>
      <c r="CQ137" s="305"/>
      <c r="CR137" s="305"/>
      <c r="CS137" s="305"/>
      <c r="CT137" s="305"/>
      <c r="CU137" s="305"/>
      <c r="CV137" s="305"/>
    </row>
    <row r="138" spans="1:101" ht="18.75" customHeight="1" x14ac:dyDescent="0.45">
      <c r="A138" s="43"/>
      <c r="B138" s="169"/>
      <c r="C138" s="460"/>
      <c r="D138" s="461"/>
      <c r="E138" s="461"/>
      <c r="F138" s="461"/>
      <c r="G138" s="461"/>
      <c r="H138" s="461"/>
      <c r="I138" s="462"/>
      <c r="J138" s="43"/>
      <c r="K138" s="43"/>
      <c r="L138" s="43"/>
      <c r="M138" s="43"/>
      <c r="N138" s="43"/>
      <c r="O138" s="43"/>
      <c r="P138" s="43"/>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305"/>
      <c r="BT138" s="305"/>
      <c r="BU138" s="305"/>
      <c r="BV138" s="305"/>
      <c r="BW138" s="305"/>
      <c r="BX138" s="305"/>
      <c r="BY138" s="305"/>
      <c r="BZ138" s="305"/>
      <c r="CA138" s="305"/>
      <c r="CB138" s="305"/>
      <c r="CC138" s="305"/>
      <c r="CD138" s="305"/>
      <c r="CE138" s="305"/>
      <c r="CF138" s="305"/>
      <c r="CG138" s="305"/>
      <c r="CH138" s="305"/>
      <c r="CI138" s="305"/>
      <c r="CJ138" s="305"/>
      <c r="CK138" s="305"/>
      <c r="CL138" s="305"/>
      <c r="CM138" s="305"/>
      <c r="CN138" s="305"/>
      <c r="CO138" s="305"/>
      <c r="CP138" s="305"/>
      <c r="CQ138" s="305"/>
      <c r="CR138" s="305"/>
      <c r="CS138" s="305"/>
      <c r="CT138" s="305"/>
      <c r="CU138" s="305"/>
      <c r="CV138" s="305"/>
    </row>
    <row r="139" spans="1:101" ht="18.75" customHeight="1" x14ac:dyDescent="0.45">
      <c r="A139" s="43"/>
      <c r="B139" s="169"/>
      <c r="C139" s="460"/>
      <c r="D139" s="461"/>
      <c r="E139" s="461"/>
      <c r="F139" s="461"/>
      <c r="G139" s="461"/>
      <c r="H139" s="461"/>
      <c r="I139" s="462"/>
      <c r="J139" s="43"/>
      <c r="K139" s="43"/>
      <c r="L139" s="43"/>
      <c r="M139" s="43"/>
      <c r="N139" s="43"/>
      <c r="O139" s="43"/>
      <c r="P139" s="43"/>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c r="CR139" s="305"/>
      <c r="CS139" s="305"/>
      <c r="CT139" s="305"/>
      <c r="CU139" s="305"/>
      <c r="CV139" s="305"/>
    </row>
    <row r="140" spans="1:101" ht="18.75" customHeight="1" x14ac:dyDescent="0.45">
      <c r="A140" s="43"/>
      <c r="B140" s="169"/>
      <c r="C140" s="460"/>
      <c r="D140" s="461"/>
      <c r="E140" s="461"/>
      <c r="F140" s="461"/>
      <c r="G140" s="461"/>
      <c r="H140" s="461"/>
      <c r="I140" s="462"/>
      <c r="J140" s="43"/>
      <c r="K140" s="43"/>
      <c r="L140" s="43"/>
      <c r="M140" s="43"/>
      <c r="N140" s="43"/>
      <c r="O140" s="43"/>
      <c r="P140" s="43"/>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c r="CR140" s="305"/>
      <c r="CS140" s="305"/>
      <c r="CT140" s="305"/>
      <c r="CU140" s="305"/>
      <c r="CV140" s="305"/>
    </row>
    <row r="141" spans="1:101" ht="18.75" customHeight="1" x14ac:dyDescent="0.45">
      <c r="A141" s="43"/>
      <c r="B141" s="169"/>
      <c r="C141" s="463"/>
      <c r="D141" s="464"/>
      <c r="E141" s="464"/>
      <c r="F141" s="464"/>
      <c r="G141" s="464"/>
      <c r="H141" s="464"/>
      <c r="I141" s="465"/>
      <c r="J141" s="43"/>
      <c r="K141" s="43"/>
      <c r="L141" s="43"/>
      <c r="M141" s="43"/>
      <c r="N141" s="43"/>
      <c r="O141" s="43"/>
      <c r="P141" s="43"/>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05"/>
      <c r="CT141" s="305"/>
      <c r="CU141" s="305"/>
      <c r="CV141" s="305"/>
    </row>
    <row r="142" spans="1:101" ht="18.75" customHeight="1" x14ac:dyDescent="0.45">
      <c r="A142" s="43"/>
      <c r="B142" s="43"/>
      <c r="C142" s="43"/>
      <c r="D142" s="43"/>
      <c r="E142" s="43"/>
      <c r="F142" s="43"/>
      <c r="G142" s="43"/>
      <c r="H142" s="43"/>
      <c r="I142" s="43"/>
      <c r="J142" s="43"/>
      <c r="K142" s="43"/>
      <c r="L142" s="43"/>
      <c r="M142" s="43"/>
      <c r="N142" s="43"/>
      <c r="O142" s="43"/>
      <c r="P142" s="43"/>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c r="CR142" s="305"/>
      <c r="CS142" s="305"/>
      <c r="CT142" s="305"/>
      <c r="CU142" s="305"/>
      <c r="CV142" s="305"/>
    </row>
    <row r="143" spans="1:101" ht="18.75" customHeight="1" x14ac:dyDescent="0.45">
      <c r="A143" s="43"/>
      <c r="B143" s="43"/>
      <c r="C143" s="43"/>
      <c r="D143" s="43"/>
      <c r="E143" s="43"/>
      <c r="F143" s="43"/>
      <c r="G143" s="43"/>
      <c r="H143" s="43"/>
      <c r="I143" s="43"/>
      <c r="J143" s="43"/>
      <c r="K143" s="43"/>
      <c r="L143" s="43"/>
      <c r="M143" s="43"/>
      <c r="N143" s="43"/>
      <c r="O143" s="43"/>
      <c r="P143" s="43"/>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c r="CR143" s="305"/>
      <c r="CS143" s="305"/>
      <c r="CT143" s="305"/>
      <c r="CU143" s="305"/>
      <c r="CV143" s="305"/>
    </row>
    <row r="144" spans="1:101" ht="18.75" customHeight="1" x14ac:dyDescent="0.45">
      <c r="A144" s="43"/>
      <c r="B144" s="152" t="str">
        <f>IF('Home page'!X12="CP0","3.6  Feasibility Study and Preliminary Engineering cost summary breakdown","3.6  Preliminary Engineering cost summary breakdown")</f>
        <v>3.6  Feasibility Study and Preliminary Engineering cost summary breakdown</v>
      </c>
      <c r="C144" s="324"/>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D144" s="43"/>
      <c r="CE144" s="43"/>
      <c r="CF144" s="43"/>
      <c r="CG144" s="43"/>
      <c r="CH144" s="43"/>
      <c r="CI144" s="43"/>
      <c r="CJ144" s="43"/>
      <c r="CK144" s="43"/>
      <c r="CL144" s="43"/>
      <c r="CM144" s="43"/>
      <c r="CN144" s="43"/>
      <c r="CO144" s="43"/>
      <c r="CP144" s="43"/>
      <c r="CQ144" s="43"/>
      <c r="CR144" s="43"/>
      <c r="CS144" s="43"/>
      <c r="CT144" s="43"/>
      <c r="CU144" s="43"/>
      <c r="CV144" s="43"/>
      <c r="CW144" s="43"/>
    </row>
    <row r="145" spans="1:101" ht="18.75" customHeight="1" x14ac:dyDescent="0.45">
      <c r="A145" s="43"/>
      <c r="B145" s="43"/>
      <c r="C145" s="491"/>
      <c r="D145" s="468" t="s">
        <v>76</v>
      </c>
      <c r="E145" s="468" t="s">
        <v>77</v>
      </c>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D145" s="43"/>
      <c r="CE145" s="43"/>
      <c r="CF145" s="43"/>
      <c r="CG145" s="43"/>
      <c r="CH145" s="43"/>
      <c r="CI145" s="43"/>
      <c r="CJ145" s="305"/>
      <c r="CK145" s="305"/>
      <c r="CL145" s="305"/>
      <c r="CM145" s="305"/>
      <c r="CN145" s="305"/>
      <c r="CO145" s="305"/>
      <c r="CP145" s="305"/>
      <c r="CQ145" s="305"/>
      <c r="CR145" s="305"/>
      <c r="CS145" s="305"/>
      <c r="CT145" s="305"/>
      <c r="CU145" s="305"/>
      <c r="CV145" s="305"/>
    </row>
    <row r="146" spans="1:101" ht="18.75" customHeight="1" x14ac:dyDescent="0.45">
      <c r="A146" s="43"/>
      <c r="B146" s="43"/>
      <c r="C146" s="492"/>
      <c r="D146" s="494"/>
      <c r="E146" s="494"/>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D146" s="43"/>
      <c r="CE146" s="43"/>
      <c r="CF146" s="43"/>
      <c r="CG146" s="43"/>
      <c r="CH146" s="43"/>
      <c r="CI146" s="43"/>
      <c r="CJ146" s="305"/>
      <c r="CK146" s="305"/>
      <c r="CL146" s="305"/>
      <c r="CM146" s="305"/>
      <c r="CN146" s="305"/>
      <c r="CO146" s="305"/>
      <c r="CP146" s="305"/>
      <c r="CQ146" s="305"/>
      <c r="CR146" s="305"/>
      <c r="CS146" s="305"/>
      <c r="CT146" s="305"/>
      <c r="CU146" s="305"/>
      <c r="CV146" s="305"/>
    </row>
    <row r="147" spans="1:101" ht="18.75" customHeight="1" x14ac:dyDescent="0.45">
      <c r="A147" s="43"/>
      <c r="B147" s="223" t="s">
        <v>1020</v>
      </c>
      <c r="C147" s="325" t="s">
        <v>21</v>
      </c>
      <c r="D147" s="180">
        <f>J30</f>
        <v>0</v>
      </c>
      <c r="E147" s="180">
        <f>L30</f>
        <v>0</v>
      </c>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D147" s="43"/>
      <c r="CE147" s="43"/>
      <c r="CF147" s="43"/>
      <c r="CG147" s="43"/>
      <c r="CH147" s="43"/>
      <c r="CI147" s="43"/>
      <c r="CJ147" s="305"/>
      <c r="CK147" s="305"/>
      <c r="CL147" s="305"/>
      <c r="CM147" s="305"/>
      <c r="CN147" s="305"/>
      <c r="CO147" s="305"/>
      <c r="CP147" s="305"/>
      <c r="CQ147" s="305"/>
      <c r="CR147" s="305"/>
      <c r="CS147" s="305"/>
      <c r="CT147" s="305"/>
      <c r="CU147" s="305"/>
      <c r="CV147" s="305"/>
    </row>
    <row r="148" spans="1:101" ht="18.75" customHeight="1" x14ac:dyDescent="0.45">
      <c r="A148" s="43"/>
      <c r="B148" s="223" t="s">
        <v>1021</v>
      </c>
      <c r="C148" s="325" t="s">
        <v>34</v>
      </c>
      <c r="D148" s="180">
        <f>K30</f>
        <v>0</v>
      </c>
      <c r="E148" s="180">
        <f>M30</f>
        <v>0</v>
      </c>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D148" s="43"/>
      <c r="CE148" s="43"/>
      <c r="CF148" s="43"/>
      <c r="CG148" s="43"/>
      <c r="CH148" s="43"/>
      <c r="CI148" s="43"/>
      <c r="CJ148" s="305"/>
      <c r="CK148" s="305"/>
      <c r="CL148" s="305"/>
      <c r="CM148" s="305"/>
      <c r="CN148" s="305"/>
      <c r="CO148" s="305"/>
      <c r="CP148" s="305"/>
      <c r="CQ148" s="305"/>
      <c r="CR148" s="305"/>
      <c r="CS148" s="305"/>
      <c r="CT148" s="305"/>
      <c r="CU148" s="305"/>
      <c r="CV148" s="305"/>
    </row>
    <row r="149" spans="1:101" ht="18.75" customHeight="1" x14ac:dyDescent="0.45">
      <c r="A149" s="43"/>
      <c r="B149" s="223" t="s">
        <v>1022</v>
      </c>
      <c r="C149" s="325" t="s">
        <v>6</v>
      </c>
      <c r="D149" s="180">
        <f>I56</f>
        <v>0</v>
      </c>
      <c r="E149" s="180">
        <f>J56</f>
        <v>0</v>
      </c>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D149" s="43"/>
      <c r="CE149" s="43"/>
      <c r="CF149" s="43"/>
      <c r="CG149" s="43"/>
      <c r="CH149" s="43"/>
      <c r="CI149" s="43"/>
      <c r="CJ149" s="305"/>
      <c r="CK149" s="305"/>
      <c r="CL149" s="305"/>
      <c r="CM149" s="305"/>
      <c r="CN149" s="305"/>
      <c r="CO149" s="305"/>
      <c r="CP149" s="305"/>
      <c r="CQ149" s="305"/>
      <c r="CR149" s="305"/>
      <c r="CS149" s="305"/>
      <c r="CT149" s="305"/>
      <c r="CU149" s="305"/>
      <c r="CV149" s="305"/>
    </row>
    <row r="150" spans="1:101" ht="18.75" customHeight="1" x14ac:dyDescent="0.45">
      <c r="A150" s="43"/>
      <c r="B150" s="223" t="s">
        <v>1023</v>
      </c>
      <c r="C150" s="325" t="s">
        <v>35</v>
      </c>
      <c r="D150" s="180">
        <f>I82</f>
        <v>0</v>
      </c>
      <c r="E150" s="180">
        <f>J82</f>
        <v>0</v>
      </c>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D150" s="43"/>
      <c r="CE150" s="43"/>
      <c r="CF150" s="43"/>
      <c r="CG150" s="43"/>
      <c r="CH150" s="43"/>
      <c r="CI150" s="43"/>
      <c r="CJ150" s="305"/>
      <c r="CK150" s="305"/>
      <c r="CL150" s="305"/>
      <c r="CM150" s="305"/>
      <c r="CN150" s="305"/>
      <c r="CO150" s="305"/>
      <c r="CP150" s="305"/>
      <c r="CQ150" s="305"/>
      <c r="CR150" s="305"/>
      <c r="CS150" s="305"/>
      <c r="CT150" s="305"/>
      <c r="CU150" s="305"/>
      <c r="CV150" s="305"/>
    </row>
    <row r="151" spans="1:101" ht="18.75" customHeight="1" x14ac:dyDescent="0.45">
      <c r="A151" s="43"/>
      <c r="B151" s="223" t="s">
        <v>1024</v>
      </c>
      <c r="C151" s="325" t="s">
        <v>16</v>
      </c>
      <c r="D151" s="180">
        <f>H108</f>
        <v>0</v>
      </c>
      <c r="E151" s="180">
        <f>I108</f>
        <v>0</v>
      </c>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D151" s="43"/>
      <c r="CE151" s="43"/>
      <c r="CF151" s="43"/>
      <c r="CG151" s="43"/>
      <c r="CH151" s="43"/>
      <c r="CI151" s="43"/>
      <c r="CJ151" s="305"/>
      <c r="CK151" s="305"/>
      <c r="CL151" s="305"/>
      <c r="CM151" s="305"/>
      <c r="CN151" s="305"/>
      <c r="CO151" s="305"/>
      <c r="CP151" s="305"/>
      <c r="CQ151" s="305"/>
      <c r="CR151" s="305"/>
      <c r="CS151" s="305"/>
      <c r="CT151" s="305"/>
      <c r="CU151" s="305"/>
      <c r="CV151" s="305"/>
    </row>
    <row r="152" spans="1:101" ht="18.75" customHeight="1" x14ac:dyDescent="0.45">
      <c r="A152" s="43"/>
      <c r="B152" s="223" t="s">
        <v>1025</v>
      </c>
      <c r="C152" s="325" t="s">
        <v>19</v>
      </c>
      <c r="D152" s="180">
        <f>H134</f>
        <v>0</v>
      </c>
      <c r="E152" s="180">
        <f>I134</f>
        <v>0</v>
      </c>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D152" s="43"/>
      <c r="CE152" s="43"/>
      <c r="CF152" s="43"/>
      <c r="CG152" s="43"/>
      <c r="CH152" s="43"/>
      <c r="CI152" s="43"/>
      <c r="CJ152" s="305"/>
      <c r="CK152" s="305"/>
      <c r="CL152" s="305"/>
      <c r="CM152" s="305"/>
      <c r="CN152" s="305"/>
      <c r="CO152" s="305"/>
      <c r="CP152" s="305"/>
      <c r="CQ152" s="305"/>
      <c r="CR152" s="305"/>
      <c r="CS152" s="305"/>
      <c r="CT152" s="305"/>
      <c r="CU152" s="305"/>
      <c r="CV152" s="305"/>
    </row>
    <row r="153" spans="1:101" ht="18.75" customHeight="1" x14ac:dyDescent="0.45">
      <c r="A153" s="43"/>
      <c r="B153" s="223" t="s">
        <v>1026</v>
      </c>
      <c r="C153" s="326" t="s">
        <v>554</v>
      </c>
      <c r="D153" s="181">
        <f>SUM(D147:D152)</f>
        <v>0</v>
      </c>
      <c r="E153" s="181">
        <f>SUM(E147:E152)</f>
        <v>0</v>
      </c>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D153" s="43"/>
      <c r="CE153" s="43"/>
      <c r="CF153" s="43"/>
      <c r="CG153" s="43"/>
      <c r="CH153" s="43"/>
      <c r="CI153" s="43"/>
      <c r="CJ153" s="305"/>
      <c r="CK153" s="305"/>
      <c r="CL153" s="305"/>
      <c r="CM153" s="305"/>
      <c r="CN153" s="305"/>
      <c r="CO153" s="305"/>
      <c r="CP153" s="305"/>
      <c r="CQ153" s="305"/>
      <c r="CR153" s="305"/>
      <c r="CS153" s="305"/>
      <c r="CT153" s="305"/>
      <c r="CU153" s="305"/>
      <c r="CV153" s="305"/>
    </row>
    <row r="154" spans="1:101" ht="18.75" customHeight="1" x14ac:dyDescent="0.45">
      <c r="A154" s="43"/>
      <c r="B154" s="320"/>
      <c r="C154" s="43"/>
      <c r="D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D154" s="43"/>
      <c r="CE154" s="43"/>
      <c r="CF154" s="43"/>
      <c r="CG154" s="43"/>
      <c r="CH154" s="43"/>
      <c r="CI154" s="43"/>
      <c r="CJ154" s="305"/>
      <c r="CK154" s="305"/>
      <c r="CL154" s="305"/>
      <c r="CM154" s="305"/>
      <c r="CN154" s="305"/>
      <c r="CO154" s="305"/>
      <c r="CP154" s="305"/>
      <c r="CQ154" s="305"/>
      <c r="CR154" s="305"/>
      <c r="CS154" s="305"/>
      <c r="CT154" s="305"/>
      <c r="CU154" s="305"/>
      <c r="CV154" s="305"/>
    </row>
    <row r="155" spans="1:101" ht="18.75" customHeight="1" x14ac:dyDescent="0.45">
      <c r="A155" s="43"/>
      <c r="B155" s="43"/>
      <c r="C155" s="43"/>
      <c r="D155" s="43"/>
      <c r="E155" s="212"/>
      <c r="F155" s="86"/>
      <c r="G155" s="86"/>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D155" s="43"/>
      <c r="CE155" s="43"/>
      <c r="CF155" s="43"/>
      <c r="CG155" s="43"/>
      <c r="CH155" s="43"/>
      <c r="CI155" s="43"/>
      <c r="CJ155" s="305"/>
      <c r="CK155" s="305"/>
      <c r="CL155" s="305"/>
      <c r="CM155" s="305"/>
      <c r="CN155" s="305"/>
      <c r="CO155" s="305"/>
      <c r="CP155" s="305"/>
      <c r="CQ155" s="305"/>
      <c r="CR155" s="305"/>
      <c r="CS155" s="305"/>
      <c r="CT155" s="305"/>
      <c r="CU155" s="305"/>
      <c r="CV155" s="305"/>
    </row>
    <row r="156" spans="1:101" ht="18.75" customHeight="1" x14ac:dyDescent="0.45">
      <c r="A156" s="43"/>
      <c r="B156" s="152" t="s">
        <v>1028</v>
      </c>
      <c r="C156" s="327"/>
      <c r="D156" s="328"/>
      <c r="E156" s="65"/>
      <c r="F156" s="65"/>
      <c r="G156" s="65"/>
      <c r="H156" s="65"/>
      <c r="I156" s="65"/>
      <c r="J156" s="65"/>
      <c r="K156" s="65"/>
      <c r="L156" s="65"/>
      <c r="M156" s="65"/>
      <c r="N156" s="65"/>
      <c r="O156" s="65"/>
      <c r="P156" s="65"/>
      <c r="Q156" s="65"/>
      <c r="R156" s="65"/>
      <c r="S156" s="65"/>
      <c r="T156" s="65"/>
      <c r="U156" s="65"/>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D156" s="43"/>
      <c r="CE156" s="43"/>
      <c r="CF156" s="43"/>
      <c r="CG156" s="43"/>
      <c r="CH156" s="43"/>
      <c r="CI156" s="43"/>
      <c r="CJ156" s="43"/>
      <c r="CK156" s="43"/>
      <c r="CL156" s="43"/>
      <c r="CM156" s="43"/>
      <c r="CN156" s="43"/>
      <c r="CO156" s="43"/>
      <c r="CP156" s="43"/>
      <c r="CQ156" s="43"/>
      <c r="CR156" s="43"/>
      <c r="CS156" s="43"/>
      <c r="CT156" s="43"/>
      <c r="CU156" s="43"/>
      <c r="CV156" s="43"/>
      <c r="CW156" s="43"/>
    </row>
    <row r="157" spans="1:101" ht="18.75" customHeight="1" x14ac:dyDescent="0.45">
      <c r="A157" s="43"/>
      <c r="B157" s="329"/>
      <c r="C157" s="476" t="s">
        <v>1027</v>
      </c>
      <c r="D157" s="476"/>
      <c r="E157" s="476"/>
      <c r="F157" s="476"/>
      <c r="G157" s="476"/>
      <c r="H157" s="66"/>
      <c r="I157" s="66"/>
      <c r="J157" s="66"/>
      <c r="K157" s="66"/>
      <c r="L157" s="66"/>
      <c r="M157" s="66"/>
      <c r="N157" s="66"/>
      <c r="O157" s="66"/>
      <c r="P157" s="66"/>
      <c r="Q157" s="66"/>
      <c r="R157" s="66"/>
      <c r="S157" s="66"/>
      <c r="T157" s="66"/>
      <c r="U157" s="66"/>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D157" s="43"/>
      <c r="CE157" s="43"/>
      <c r="CF157" s="43"/>
      <c r="CG157" s="43"/>
      <c r="CH157" s="43"/>
      <c r="CI157" s="43"/>
      <c r="CJ157" s="43"/>
      <c r="CK157" s="43"/>
      <c r="CL157" s="43"/>
      <c r="CM157" s="43"/>
      <c r="CN157" s="43"/>
      <c r="CO157" s="43"/>
      <c r="CP157" s="43"/>
      <c r="CQ157" s="43"/>
      <c r="CR157" s="43"/>
      <c r="CS157" s="43"/>
      <c r="CT157" s="43"/>
      <c r="CU157" s="43"/>
      <c r="CV157" s="43"/>
      <c r="CW157" s="43"/>
    </row>
    <row r="158" spans="1:101" ht="18.75" customHeight="1" x14ac:dyDescent="0.45">
      <c r="A158" s="43"/>
      <c r="B158" s="329"/>
      <c r="C158" s="476"/>
      <c r="D158" s="476"/>
      <c r="E158" s="476"/>
      <c r="F158" s="476"/>
      <c r="G158" s="476"/>
      <c r="H158" s="66"/>
      <c r="I158" s="66"/>
      <c r="J158" s="66"/>
      <c r="K158" s="66"/>
      <c r="L158" s="66"/>
      <c r="M158" s="66"/>
      <c r="N158" s="66"/>
      <c r="O158" s="66"/>
      <c r="P158" s="66"/>
      <c r="Q158" s="66"/>
      <c r="R158" s="66"/>
      <c r="S158" s="66"/>
      <c r="T158" s="66"/>
      <c r="U158" s="66"/>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D158" s="43"/>
      <c r="CE158" s="43"/>
      <c r="CF158" s="43"/>
      <c r="CG158" s="43"/>
      <c r="CH158" s="43"/>
      <c r="CI158" s="43"/>
      <c r="CJ158" s="43"/>
      <c r="CK158" s="43"/>
      <c r="CL158" s="43"/>
      <c r="CM158" s="43"/>
      <c r="CN158" s="43"/>
      <c r="CO158" s="43"/>
      <c r="CP158" s="43"/>
      <c r="CQ158" s="43"/>
      <c r="CR158" s="43"/>
      <c r="CS158" s="43"/>
      <c r="CT158" s="43"/>
      <c r="CU158" s="43"/>
      <c r="CV158" s="43"/>
      <c r="CW158" s="43"/>
    </row>
    <row r="159" spans="1:101" ht="18.75" customHeight="1" x14ac:dyDescent="0.45">
      <c r="A159" s="43"/>
      <c r="B159" s="329"/>
      <c r="C159" s="476"/>
      <c r="D159" s="476"/>
      <c r="E159" s="476"/>
      <c r="F159" s="476"/>
      <c r="G159" s="476"/>
      <c r="H159" s="66"/>
      <c r="I159" s="66"/>
      <c r="J159" s="66"/>
      <c r="K159" s="66"/>
      <c r="L159" s="66"/>
      <c r="M159" s="66"/>
      <c r="N159" s="66"/>
      <c r="O159" s="66"/>
      <c r="P159" s="66"/>
      <c r="Q159" s="66"/>
      <c r="R159" s="66"/>
      <c r="S159" s="66"/>
      <c r="T159" s="66"/>
      <c r="U159" s="66"/>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D159" s="43"/>
      <c r="CE159" s="43"/>
      <c r="CF159" s="43"/>
      <c r="CG159" s="43"/>
      <c r="CH159" s="43"/>
      <c r="CI159" s="43"/>
      <c r="CJ159" s="43"/>
      <c r="CK159" s="43"/>
      <c r="CL159" s="43"/>
      <c r="CM159" s="43"/>
      <c r="CN159" s="43"/>
      <c r="CO159" s="43"/>
      <c r="CP159" s="43"/>
      <c r="CQ159" s="43"/>
      <c r="CR159" s="43"/>
      <c r="CS159" s="43"/>
      <c r="CT159" s="43"/>
      <c r="CU159" s="43"/>
      <c r="CV159" s="43"/>
      <c r="CW159" s="43"/>
    </row>
    <row r="160" spans="1:101" ht="18.75" customHeight="1" x14ac:dyDescent="0.45">
      <c r="A160" s="43"/>
      <c r="B160" s="65"/>
      <c r="C160" s="476"/>
      <c r="D160" s="476"/>
      <c r="E160" s="476"/>
      <c r="F160" s="476"/>
      <c r="G160" s="476"/>
      <c r="H160" s="66"/>
      <c r="I160" s="66"/>
      <c r="J160" s="66"/>
      <c r="K160" s="66"/>
      <c r="L160" s="66"/>
      <c r="M160" s="66"/>
      <c r="N160" s="66"/>
      <c r="O160" s="66"/>
      <c r="P160" s="66"/>
      <c r="Q160" s="66"/>
      <c r="R160" s="66"/>
      <c r="S160" s="66"/>
      <c r="T160" s="66"/>
      <c r="U160" s="66"/>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D160" s="43"/>
      <c r="CE160" s="43"/>
      <c r="CF160" s="43"/>
      <c r="CG160" s="43"/>
      <c r="CH160" s="43"/>
      <c r="CI160" s="43"/>
      <c r="CJ160" s="43"/>
      <c r="CK160" s="43"/>
      <c r="CL160" s="43"/>
      <c r="CM160" s="43"/>
      <c r="CN160" s="43"/>
      <c r="CO160" s="43"/>
      <c r="CP160" s="43"/>
      <c r="CQ160" s="43"/>
      <c r="CR160" s="43"/>
      <c r="CS160" s="43"/>
      <c r="CT160" s="43"/>
      <c r="CU160" s="43"/>
      <c r="CV160" s="43"/>
      <c r="CW160" s="43"/>
    </row>
    <row r="161" spans="1:100" ht="18.75" customHeight="1" x14ac:dyDescent="0.45">
      <c r="A161" s="43"/>
      <c r="B161" s="223" t="s">
        <v>984</v>
      </c>
      <c r="C161" s="158" t="s">
        <v>46</v>
      </c>
      <c r="D161" s="495" t="s">
        <v>47</v>
      </c>
      <c r="E161" s="495"/>
      <c r="F161" s="495" t="s">
        <v>48</v>
      </c>
      <c r="G161" s="495"/>
      <c r="H161" s="330" t="s">
        <v>43</v>
      </c>
      <c r="I161" s="43"/>
      <c r="J161" s="331"/>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D161" s="43"/>
      <c r="CE161" s="43"/>
      <c r="CF161" s="43"/>
      <c r="CG161" s="43"/>
      <c r="CH161" s="43"/>
      <c r="CI161" s="305"/>
      <c r="CJ161" s="305"/>
      <c r="CK161" s="305"/>
      <c r="CL161" s="305"/>
      <c r="CM161" s="305"/>
      <c r="CN161" s="305"/>
      <c r="CO161" s="305"/>
      <c r="CP161" s="305"/>
      <c r="CQ161" s="305"/>
      <c r="CR161" s="305"/>
      <c r="CS161" s="305"/>
      <c r="CT161" s="305"/>
      <c r="CU161" s="305"/>
      <c r="CV161" s="305"/>
    </row>
    <row r="162" spans="1:100" ht="18.75" customHeight="1" x14ac:dyDescent="0.45">
      <c r="A162" s="43"/>
      <c r="B162" s="223" t="s">
        <v>985</v>
      </c>
      <c r="C162" s="213" t="s">
        <v>66</v>
      </c>
      <c r="D162" s="496" t="s">
        <v>41</v>
      </c>
      <c r="E162" s="496"/>
      <c r="F162" s="496" t="s">
        <v>42</v>
      </c>
      <c r="G162" s="496"/>
      <c r="H162" s="330" t="s">
        <v>62</v>
      </c>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D162" s="43"/>
      <c r="CE162" s="43"/>
      <c r="CF162" s="43"/>
      <c r="CG162" s="43"/>
      <c r="CH162" s="43"/>
      <c r="CI162" s="305"/>
      <c r="CJ162" s="305"/>
      <c r="CK162" s="305"/>
      <c r="CL162" s="305"/>
      <c r="CM162" s="305"/>
      <c r="CN162" s="305"/>
      <c r="CO162" s="305"/>
      <c r="CP162" s="305"/>
      <c r="CQ162" s="305"/>
      <c r="CR162" s="305"/>
      <c r="CS162" s="305"/>
      <c r="CT162" s="305"/>
      <c r="CU162" s="305"/>
      <c r="CV162" s="305"/>
    </row>
    <row r="163" spans="1:100" ht="18.75" customHeight="1" x14ac:dyDescent="0.45">
      <c r="A163" s="43"/>
      <c r="B163" s="223" t="s">
        <v>986</v>
      </c>
      <c r="C163" s="158" t="s">
        <v>20</v>
      </c>
      <c r="D163" s="501">
        <f>IF('Home page'!X12="CP1","n/a",D153)</f>
        <v>0</v>
      </c>
      <c r="E163" s="501"/>
      <c r="F163" s="501">
        <f>E153</f>
        <v>0</v>
      </c>
      <c r="G163" s="501"/>
      <c r="H163" s="182">
        <f>SUM(D163:F163)</f>
        <v>0</v>
      </c>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D163" s="43"/>
      <c r="CE163" s="43"/>
      <c r="CF163" s="43"/>
      <c r="CG163" s="43"/>
      <c r="CH163" s="43"/>
      <c r="CI163" s="305"/>
      <c r="CJ163" s="305"/>
      <c r="CK163" s="305"/>
      <c r="CL163" s="305"/>
      <c r="CM163" s="305"/>
      <c r="CN163" s="305"/>
      <c r="CO163" s="305"/>
      <c r="CP163" s="305"/>
      <c r="CQ163" s="305"/>
      <c r="CR163" s="305"/>
      <c r="CS163" s="305"/>
      <c r="CT163" s="305"/>
      <c r="CU163" s="305"/>
      <c r="CV163" s="305"/>
    </row>
    <row r="164" spans="1:100" ht="18.75" customHeight="1" x14ac:dyDescent="0.45">
      <c r="A164" s="43"/>
      <c r="B164" s="223" t="s">
        <v>989</v>
      </c>
      <c r="C164" s="158" t="s">
        <v>819</v>
      </c>
      <c r="D164" s="502"/>
      <c r="E164" s="502"/>
      <c r="F164" s="502"/>
      <c r="G164" s="502"/>
      <c r="H164" s="182">
        <f>SUM(D164:F164)</f>
        <v>0</v>
      </c>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D164" s="43"/>
      <c r="CE164" s="43"/>
      <c r="CF164" s="43"/>
      <c r="CG164" s="43"/>
      <c r="CH164" s="43"/>
      <c r="CI164" s="305"/>
      <c r="CJ164" s="305"/>
      <c r="CK164" s="305"/>
      <c r="CL164" s="305"/>
      <c r="CM164" s="305"/>
      <c r="CN164" s="305"/>
      <c r="CO164" s="305"/>
      <c r="CP164" s="305"/>
      <c r="CQ164" s="305"/>
      <c r="CR164" s="305"/>
      <c r="CS164" s="305"/>
      <c r="CT164" s="305"/>
      <c r="CU164" s="305"/>
      <c r="CV164" s="305"/>
    </row>
    <row r="165" spans="1:100" ht="18.75" customHeight="1" x14ac:dyDescent="0.45">
      <c r="A165" s="43"/>
      <c r="B165" s="223" t="s">
        <v>990</v>
      </c>
      <c r="C165" s="158" t="s">
        <v>45</v>
      </c>
      <c r="D165" s="503"/>
      <c r="E165" s="503"/>
      <c r="F165" s="503"/>
      <c r="G165" s="503"/>
      <c r="H165" s="183" t="str">
        <f>IFERROR(H166/H163,"")</f>
        <v/>
      </c>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D165" s="43"/>
      <c r="CE165" s="43"/>
      <c r="CF165" s="43"/>
      <c r="CG165" s="43"/>
      <c r="CH165" s="43"/>
      <c r="CI165" s="305"/>
      <c r="CJ165" s="305"/>
      <c r="CK165" s="305"/>
      <c r="CL165" s="305"/>
      <c r="CM165" s="305"/>
      <c r="CN165" s="305"/>
      <c r="CO165" s="305"/>
      <c r="CP165" s="305"/>
      <c r="CQ165" s="305"/>
      <c r="CR165" s="305"/>
      <c r="CS165" s="305"/>
      <c r="CT165" s="305"/>
      <c r="CU165" s="305"/>
      <c r="CV165" s="305"/>
    </row>
    <row r="166" spans="1:100" ht="18.75" customHeight="1" x14ac:dyDescent="0.45">
      <c r="A166" s="43"/>
      <c r="B166" s="223" t="s">
        <v>987</v>
      </c>
      <c r="C166" s="158" t="s">
        <v>44</v>
      </c>
      <c r="D166" s="518">
        <f>IF(D163="n/a",0,D163*D165)</f>
        <v>0</v>
      </c>
      <c r="E166" s="518"/>
      <c r="F166" s="518">
        <f>F163*F165</f>
        <v>0</v>
      </c>
      <c r="G166" s="518"/>
      <c r="H166" s="182">
        <f>SUM(D166:F166)</f>
        <v>0</v>
      </c>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D166" s="43"/>
      <c r="CE166" s="43"/>
      <c r="CF166" s="43"/>
      <c r="CG166" s="43"/>
      <c r="CH166" s="43"/>
      <c r="CI166" s="305"/>
      <c r="CJ166" s="305"/>
      <c r="CK166" s="305"/>
      <c r="CL166" s="305"/>
      <c r="CM166" s="305"/>
      <c r="CN166" s="305"/>
      <c r="CO166" s="305"/>
      <c r="CP166" s="305"/>
      <c r="CQ166" s="305"/>
      <c r="CR166" s="305"/>
      <c r="CS166" s="305"/>
      <c r="CT166" s="305"/>
      <c r="CU166" s="305"/>
      <c r="CV166" s="305"/>
    </row>
    <row r="167" spans="1:100" ht="18.75" customHeight="1" x14ac:dyDescent="0.45">
      <c r="A167" s="43"/>
      <c r="B167" s="521" t="s">
        <v>988</v>
      </c>
      <c r="C167" s="497" t="s">
        <v>56</v>
      </c>
      <c r="D167" s="529" t="str">
        <f>IF(D163="n/a","","a) Submission of Checkpoint 1
b) Electronic copy of feasibility study.")</f>
        <v>a) Submission of Checkpoint 1
b) Electronic copy of feasibility study.</v>
      </c>
      <c r="E167" s="530"/>
      <c r="F167" s="529" t="s">
        <v>820</v>
      </c>
      <c r="G167" s="530"/>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D167" s="43"/>
      <c r="CE167" s="43"/>
      <c r="CF167" s="43"/>
      <c r="CG167" s="43"/>
      <c r="CH167" s="43"/>
      <c r="CI167" s="305"/>
      <c r="CJ167" s="305"/>
      <c r="CK167" s="305"/>
      <c r="CL167" s="305"/>
      <c r="CM167" s="305"/>
      <c r="CN167" s="305"/>
      <c r="CO167" s="305"/>
      <c r="CP167" s="305"/>
      <c r="CQ167" s="305"/>
      <c r="CR167" s="305"/>
      <c r="CS167" s="305"/>
      <c r="CT167" s="305"/>
      <c r="CU167" s="305"/>
      <c r="CV167" s="305"/>
    </row>
    <row r="168" spans="1:100" ht="18.75" customHeight="1" x14ac:dyDescent="0.45">
      <c r="A168" s="43"/>
      <c r="B168" s="521"/>
      <c r="C168" s="498"/>
      <c r="D168" s="531"/>
      <c r="E168" s="532"/>
      <c r="F168" s="531"/>
      <c r="G168" s="532"/>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D168" s="43"/>
      <c r="CE168" s="43"/>
      <c r="CF168" s="43"/>
      <c r="CG168" s="43"/>
      <c r="CH168" s="43"/>
      <c r="CI168" s="305"/>
      <c r="CJ168" s="305"/>
      <c r="CK168" s="305"/>
      <c r="CL168" s="305"/>
      <c r="CM168" s="305"/>
      <c r="CN168" s="305"/>
      <c r="CO168" s="305"/>
      <c r="CP168" s="305"/>
      <c r="CQ168" s="305"/>
      <c r="CR168" s="305"/>
      <c r="CS168" s="305"/>
      <c r="CT168" s="305"/>
      <c r="CU168" s="305"/>
      <c r="CV168" s="305"/>
    </row>
    <row r="169" spans="1:100" ht="18.75" customHeight="1" x14ac:dyDescent="0.45">
      <c r="A169" s="43"/>
      <c r="B169" s="521"/>
      <c r="C169" s="499"/>
      <c r="D169" s="533"/>
      <c r="E169" s="534"/>
      <c r="F169" s="533"/>
      <c r="G169" s="534"/>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D169" s="43"/>
      <c r="CE169" s="43"/>
      <c r="CF169" s="43"/>
      <c r="CG169" s="43"/>
      <c r="CH169" s="43"/>
      <c r="CI169" s="305"/>
      <c r="CJ169" s="305"/>
      <c r="CK169" s="305"/>
      <c r="CL169" s="305"/>
      <c r="CM169" s="305"/>
      <c r="CN169" s="305"/>
      <c r="CO169" s="305"/>
      <c r="CP169" s="305"/>
      <c r="CQ169" s="305"/>
      <c r="CR169" s="305"/>
      <c r="CS169" s="305"/>
      <c r="CT169" s="305"/>
      <c r="CU169" s="305"/>
      <c r="CV169" s="305"/>
    </row>
    <row r="170" spans="1:100" ht="18.75" customHeight="1" x14ac:dyDescent="0.45">
      <c r="A170" s="43"/>
      <c r="B170" s="223" t="s">
        <v>991</v>
      </c>
      <c r="C170" s="158" t="s">
        <v>57</v>
      </c>
      <c r="D170" s="500"/>
      <c r="E170" s="500"/>
      <c r="F170" s="500"/>
      <c r="G170" s="500"/>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D170" s="43"/>
      <c r="CE170" s="43"/>
      <c r="CF170" s="43"/>
      <c r="CG170" s="43"/>
      <c r="CH170" s="43"/>
      <c r="CI170" s="305"/>
      <c r="CJ170" s="305"/>
      <c r="CK170" s="305"/>
      <c r="CL170" s="305"/>
      <c r="CM170" s="305"/>
      <c r="CN170" s="305"/>
      <c r="CO170" s="305"/>
      <c r="CP170" s="305"/>
      <c r="CQ170" s="305"/>
      <c r="CR170" s="305"/>
      <c r="CS170" s="305"/>
      <c r="CT170" s="305"/>
      <c r="CU170" s="305"/>
      <c r="CV170" s="305"/>
    </row>
    <row r="171" spans="1:100" ht="18.75" customHeight="1" x14ac:dyDescent="0.45">
      <c r="A171" s="43"/>
      <c r="B171" s="521" t="s">
        <v>992</v>
      </c>
      <c r="C171" s="522" t="s">
        <v>52</v>
      </c>
      <c r="D171" s="455"/>
      <c r="E171" s="455"/>
      <c r="F171" s="455"/>
      <c r="G171" s="455"/>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D171" s="43"/>
      <c r="CE171" s="43"/>
      <c r="CF171" s="43"/>
      <c r="CG171" s="43"/>
      <c r="CH171" s="43"/>
      <c r="CI171" s="305"/>
      <c r="CJ171" s="305"/>
      <c r="CK171" s="305"/>
      <c r="CL171" s="305"/>
      <c r="CM171" s="305"/>
      <c r="CN171" s="305"/>
      <c r="CO171" s="305"/>
      <c r="CP171" s="305"/>
      <c r="CQ171" s="305"/>
      <c r="CR171" s="305"/>
      <c r="CS171" s="305"/>
      <c r="CT171" s="305"/>
      <c r="CU171" s="305"/>
      <c r="CV171" s="305"/>
    </row>
    <row r="172" spans="1:100" ht="18.75" customHeight="1" x14ac:dyDescent="0.45">
      <c r="A172" s="43"/>
      <c r="B172" s="521"/>
      <c r="C172" s="523"/>
      <c r="D172" s="455"/>
      <c r="E172" s="455"/>
      <c r="F172" s="455"/>
      <c r="G172" s="455"/>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D172" s="43"/>
      <c r="CE172" s="43"/>
      <c r="CF172" s="43"/>
      <c r="CG172" s="43"/>
      <c r="CH172" s="43"/>
      <c r="CI172" s="305"/>
      <c r="CJ172" s="305"/>
      <c r="CK172" s="305"/>
      <c r="CL172" s="305"/>
      <c r="CM172" s="305"/>
      <c r="CN172" s="305"/>
      <c r="CO172" s="305"/>
      <c r="CP172" s="305"/>
      <c r="CQ172" s="305"/>
      <c r="CR172" s="305"/>
      <c r="CS172" s="305"/>
      <c r="CT172" s="305"/>
      <c r="CU172" s="305"/>
      <c r="CV172" s="305"/>
    </row>
    <row r="173" spans="1:100" ht="18.75" customHeight="1" x14ac:dyDescent="0.45">
      <c r="A173" s="43"/>
      <c r="B173" s="521"/>
      <c r="C173" s="523"/>
      <c r="D173" s="455"/>
      <c r="E173" s="455"/>
      <c r="F173" s="455"/>
      <c r="G173" s="455"/>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D173" s="43"/>
      <c r="CE173" s="43"/>
      <c r="CF173" s="43"/>
      <c r="CG173" s="43"/>
      <c r="CH173" s="43"/>
      <c r="CI173" s="305"/>
      <c r="CJ173" s="305"/>
      <c r="CK173" s="305"/>
      <c r="CL173" s="305"/>
      <c r="CM173" s="305"/>
      <c r="CN173" s="305"/>
      <c r="CO173" s="305"/>
      <c r="CP173" s="305"/>
      <c r="CQ173" s="305"/>
      <c r="CR173" s="305"/>
      <c r="CS173" s="305"/>
      <c r="CT173" s="305"/>
      <c r="CU173" s="305"/>
      <c r="CV173" s="305"/>
    </row>
    <row r="174" spans="1:100" ht="18.75" customHeight="1" x14ac:dyDescent="0.45">
      <c r="A174" s="43"/>
      <c r="B174" s="521"/>
      <c r="C174" s="524"/>
      <c r="D174" s="455"/>
      <c r="E174" s="455"/>
      <c r="F174" s="455"/>
      <c r="G174" s="455"/>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D174" s="43"/>
      <c r="CE174" s="43"/>
      <c r="CF174" s="43"/>
      <c r="CG174" s="43"/>
      <c r="CH174" s="43"/>
      <c r="CI174" s="305"/>
      <c r="CJ174" s="305"/>
      <c r="CK174" s="305"/>
      <c r="CL174" s="305"/>
      <c r="CM174" s="305"/>
      <c r="CN174" s="305"/>
      <c r="CO174" s="305"/>
      <c r="CP174" s="305"/>
      <c r="CQ174" s="305"/>
      <c r="CR174" s="305"/>
      <c r="CS174" s="305"/>
      <c r="CT174" s="305"/>
      <c r="CU174" s="305"/>
      <c r="CV174" s="305"/>
    </row>
    <row r="175" spans="1:100" ht="18.75" customHeight="1" x14ac:dyDescent="0.45">
      <c r="A175" s="43"/>
      <c r="B175" s="521" t="s">
        <v>993</v>
      </c>
      <c r="C175" s="525" t="s">
        <v>612</v>
      </c>
      <c r="D175" s="528"/>
      <c r="E175" s="528"/>
      <c r="F175" s="528"/>
      <c r="G175" s="528"/>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D175" s="43"/>
      <c r="CE175" s="43"/>
      <c r="CF175" s="43"/>
      <c r="CG175" s="43"/>
      <c r="CH175" s="43"/>
      <c r="CI175" s="305"/>
      <c r="CJ175" s="305"/>
      <c r="CK175" s="305"/>
      <c r="CL175" s="305"/>
      <c r="CM175" s="305"/>
      <c r="CN175" s="305"/>
      <c r="CO175" s="305"/>
      <c r="CP175" s="305"/>
      <c r="CQ175" s="305"/>
      <c r="CR175" s="305"/>
      <c r="CS175" s="305"/>
      <c r="CT175" s="305"/>
      <c r="CU175" s="305"/>
      <c r="CV175" s="305"/>
    </row>
    <row r="176" spans="1:100" ht="18.75" customHeight="1" x14ac:dyDescent="0.45">
      <c r="A176" s="43"/>
      <c r="B176" s="521"/>
      <c r="C176" s="526"/>
      <c r="D176" s="528"/>
      <c r="E176" s="528"/>
      <c r="F176" s="528"/>
      <c r="G176" s="528"/>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D176" s="43"/>
      <c r="CE176" s="43"/>
      <c r="CF176" s="43"/>
      <c r="CG176" s="43"/>
      <c r="CH176" s="43"/>
      <c r="CI176" s="305"/>
      <c r="CJ176" s="305"/>
      <c r="CK176" s="305"/>
      <c r="CL176" s="305"/>
      <c r="CM176" s="305"/>
      <c r="CN176" s="305"/>
      <c r="CO176" s="305"/>
      <c r="CP176" s="305"/>
      <c r="CQ176" s="305"/>
      <c r="CR176" s="305"/>
      <c r="CS176" s="305"/>
      <c r="CT176" s="305"/>
      <c r="CU176" s="305"/>
      <c r="CV176" s="305"/>
    </row>
    <row r="177" spans="1:101" ht="18.75" customHeight="1" x14ac:dyDescent="0.45">
      <c r="A177" s="43"/>
      <c r="B177" s="521"/>
      <c r="C177" s="526"/>
      <c r="D177" s="528"/>
      <c r="E177" s="528"/>
      <c r="F177" s="528"/>
      <c r="G177" s="528"/>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D177" s="43"/>
      <c r="CE177" s="43"/>
      <c r="CF177" s="43"/>
      <c r="CG177" s="43"/>
      <c r="CH177" s="43"/>
      <c r="CI177" s="305"/>
      <c r="CJ177" s="305"/>
      <c r="CK177" s="305"/>
      <c r="CL177" s="305"/>
      <c r="CM177" s="305"/>
      <c r="CN177" s="305"/>
      <c r="CO177" s="305"/>
      <c r="CP177" s="305"/>
      <c r="CQ177" s="305"/>
      <c r="CR177" s="305"/>
      <c r="CS177" s="305"/>
      <c r="CT177" s="305"/>
      <c r="CU177" s="305"/>
      <c r="CV177" s="305"/>
    </row>
    <row r="178" spans="1:101" ht="18.75" customHeight="1" x14ac:dyDescent="0.45">
      <c r="A178" s="43"/>
      <c r="B178" s="521"/>
      <c r="C178" s="527"/>
      <c r="D178" s="528"/>
      <c r="E178" s="528"/>
      <c r="F178" s="528"/>
      <c r="G178" s="528"/>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D178" s="43"/>
      <c r="CE178" s="43"/>
      <c r="CF178" s="43"/>
      <c r="CG178" s="43"/>
      <c r="CH178" s="43"/>
      <c r="CI178" s="305"/>
      <c r="CJ178" s="305"/>
      <c r="CK178" s="305"/>
      <c r="CL178" s="305"/>
      <c r="CM178" s="305"/>
      <c r="CN178" s="305"/>
      <c r="CO178" s="305"/>
      <c r="CP178" s="305"/>
      <c r="CQ178" s="305"/>
      <c r="CR178" s="305"/>
      <c r="CS178" s="305"/>
      <c r="CT178" s="305"/>
      <c r="CU178" s="305"/>
      <c r="CV178" s="305"/>
    </row>
    <row r="179" spans="1:101" ht="18.75" customHeight="1" x14ac:dyDescent="0.45">
      <c r="A179" s="43"/>
      <c r="B179" s="332"/>
      <c r="C179" s="49"/>
      <c r="D179" s="49"/>
      <c r="E179" s="43"/>
      <c r="F179" s="49"/>
      <c r="G179" s="49"/>
      <c r="H179" s="49"/>
      <c r="I179" s="49"/>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D179" s="43"/>
      <c r="CE179" s="43"/>
      <c r="CF179" s="43"/>
      <c r="CG179" s="43"/>
      <c r="CH179" s="43"/>
      <c r="CI179" s="43"/>
      <c r="CJ179" s="43"/>
      <c r="CK179" s="305"/>
      <c r="CL179" s="305"/>
      <c r="CM179" s="305"/>
      <c r="CN179" s="305"/>
      <c r="CO179" s="305"/>
      <c r="CP179" s="305"/>
      <c r="CQ179" s="305"/>
      <c r="CR179" s="305"/>
      <c r="CS179" s="305"/>
      <c r="CT179" s="305"/>
      <c r="CU179" s="305"/>
      <c r="CV179" s="305"/>
    </row>
    <row r="180" spans="1:101" ht="18.75" customHeight="1" x14ac:dyDescent="0.45">
      <c r="A180" s="43"/>
      <c r="B180" s="223" t="s">
        <v>994</v>
      </c>
      <c r="C180" s="49" t="s">
        <v>821</v>
      </c>
      <c r="D180" s="49"/>
      <c r="E180" s="43"/>
      <c r="F180" s="519"/>
      <c r="G180" s="519"/>
      <c r="H180" s="519"/>
      <c r="I180" s="43"/>
      <c r="J180" s="43"/>
      <c r="K180" s="49"/>
      <c r="L180" s="49"/>
      <c r="M180" s="49"/>
      <c r="N180" s="49"/>
      <c r="O180" s="49"/>
      <c r="P180" s="49"/>
      <c r="Q180" s="49"/>
      <c r="R180" s="49"/>
      <c r="S180" s="49"/>
      <c r="T180" s="49"/>
      <c r="U180" s="49"/>
      <c r="V180" s="49"/>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D180" s="43"/>
      <c r="CE180" s="43"/>
      <c r="CF180" s="43"/>
      <c r="CG180" s="43"/>
      <c r="CH180" s="43"/>
      <c r="CI180" s="43"/>
      <c r="CJ180" s="43"/>
      <c r="CK180" s="43"/>
      <c r="CL180" s="43"/>
      <c r="CM180" s="43"/>
      <c r="CN180" s="43"/>
      <c r="CO180" s="43"/>
      <c r="CP180" s="43"/>
      <c r="CQ180" s="43"/>
      <c r="CR180" s="43"/>
      <c r="CS180" s="43"/>
      <c r="CT180" s="43"/>
      <c r="CU180" s="43"/>
      <c r="CV180" s="43"/>
      <c r="CW180" s="43"/>
    </row>
    <row r="181" spans="1:101" ht="18.75" customHeight="1" x14ac:dyDescent="0.45">
      <c r="A181" s="43"/>
      <c r="B181" s="223" t="s">
        <v>995</v>
      </c>
      <c r="C181" s="49" t="s">
        <v>822</v>
      </c>
      <c r="D181" s="49"/>
      <c r="E181" s="43"/>
      <c r="F181" s="519"/>
      <c r="G181" s="519"/>
      <c r="H181" s="519"/>
      <c r="I181" s="43"/>
      <c r="J181" s="43"/>
      <c r="K181" s="49"/>
      <c r="L181" s="49"/>
      <c r="M181" s="49"/>
      <c r="N181" s="49"/>
      <c r="O181" s="49"/>
      <c r="P181" s="49"/>
      <c r="Q181" s="49"/>
      <c r="R181" s="49"/>
      <c r="S181" s="49"/>
      <c r="T181" s="49"/>
      <c r="U181" s="49"/>
      <c r="V181" s="49"/>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D181" s="43"/>
      <c r="CE181" s="43"/>
      <c r="CF181" s="43"/>
      <c r="CG181" s="43"/>
      <c r="CH181" s="43"/>
      <c r="CI181" s="43"/>
      <c r="CJ181" s="43"/>
      <c r="CK181" s="43"/>
      <c r="CL181" s="43"/>
      <c r="CM181" s="43"/>
      <c r="CN181" s="43"/>
      <c r="CO181" s="43"/>
      <c r="CP181" s="43"/>
      <c r="CQ181" s="43"/>
      <c r="CR181" s="43"/>
      <c r="CS181" s="43"/>
      <c r="CT181" s="43"/>
      <c r="CU181" s="43"/>
      <c r="CV181" s="43"/>
      <c r="CW181" s="43"/>
    </row>
    <row r="182" spans="1:101" ht="18.75" customHeight="1" x14ac:dyDescent="0.45">
      <c r="A182" s="43"/>
      <c r="B182" s="223" t="s">
        <v>996</v>
      </c>
      <c r="C182" s="49" t="s">
        <v>1029</v>
      </c>
      <c r="D182" s="43"/>
      <c r="E182" s="43"/>
      <c r="F182" s="519"/>
      <c r="G182" s="519"/>
      <c r="H182" s="519"/>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D182" s="43"/>
      <c r="CE182" s="43"/>
      <c r="CF182" s="43"/>
      <c r="CG182" s="43"/>
      <c r="CH182" s="43"/>
      <c r="CI182" s="43"/>
      <c r="CJ182" s="43"/>
      <c r="CK182" s="43"/>
      <c r="CL182" s="43"/>
      <c r="CM182" s="43"/>
      <c r="CN182" s="43"/>
      <c r="CO182" s="43"/>
      <c r="CP182" s="43"/>
      <c r="CQ182" s="43"/>
      <c r="CR182" s="43"/>
      <c r="CS182" s="43"/>
      <c r="CT182" s="43"/>
      <c r="CU182" s="43"/>
      <c r="CV182" s="43"/>
      <c r="CW182" s="43"/>
    </row>
    <row r="183" spans="1:101" ht="18.75" customHeight="1" x14ac:dyDescent="0.45">
      <c r="A183" s="43"/>
      <c r="B183" s="320"/>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D183" s="43"/>
      <c r="CE183" s="43"/>
      <c r="CF183" s="43"/>
      <c r="CG183" s="43"/>
      <c r="CH183" s="43"/>
      <c r="CI183" s="43"/>
      <c r="CJ183" s="43"/>
      <c r="CK183" s="43"/>
      <c r="CL183" s="43"/>
      <c r="CM183" s="43"/>
      <c r="CN183" s="43"/>
      <c r="CO183" s="43"/>
      <c r="CP183" s="43"/>
      <c r="CQ183" s="43"/>
      <c r="CR183" s="43"/>
      <c r="CS183" s="43"/>
      <c r="CT183" s="43"/>
      <c r="CU183" s="43"/>
      <c r="CV183" s="43"/>
      <c r="CW183" s="43"/>
    </row>
    <row r="184" spans="1:101" ht="18.75" customHeight="1" x14ac:dyDescent="0.45">
      <c r="A184" s="43"/>
      <c r="B184" s="43"/>
      <c r="C184" s="43"/>
      <c r="D184" s="43"/>
      <c r="E184" s="43"/>
      <c r="F184" s="43"/>
      <c r="G184" s="43"/>
      <c r="H184" s="43"/>
      <c r="I184" s="43"/>
      <c r="J184" s="43"/>
      <c r="K184" s="43"/>
      <c r="L184" s="43"/>
      <c r="M184" s="43"/>
      <c r="N184" s="43"/>
      <c r="O184" s="43"/>
      <c r="P184" s="43"/>
      <c r="Q184" s="43"/>
      <c r="R184" s="43"/>
    </row>
    <row r="185" spans="1:101" ht="18.75" customHeight="1" x14ac:dyDescent="0.45">
      <c r="A185" s="43"/>
      <c r="B185" s="114" t="s">
        <v>997</v>
      </c>
      <c r="C185" s="108" t="s">
        <v>689</v>
      </c>
      <c r="D185" s="407"/>
      <c r="E185" s="407"/>
      <c r="F185" s="407"/>
      <c r="G185" s="407"/>
      <c r="H185" s="407"/>
      <c r="I185" s="43"/>
      <c r="J185" s="43"/>
      <c r="K185" s="43"/>
      <c r="L185" s="43"/>
      <c r="M185" s="43"/>
      <c r="N185" s="43"/>
      <c r="R185" s="43"/>
    </row>
    <row r="186" spans="1:101" ht="18.75" customHeight="1" x14ac:dyDescent="0.45">
      <c r="A186" s="43"/>
      <c r="B186" s="114"/>
      <c r="C186" s="110"/>
      <c r="D186" s="407"/>
      <c r="E186" s="407"/>
      <c r="F186" s="407"/>
      <c r="G186" s="407"/>
      <c r="H186" s="407"/>
      <c r="I186" s="43"/>
      <c r="J186" s="43"/>
      <c r="K186" s="43"/>
      <c r="L186" s="43"/>
      <c r="M186" s="43"/>
      <c r="N186" s="43"/>
      <c r="R186" s="43"/>
    </row>
    <row r="187" spans="1:101" ht="18.75" customHeight="1" x14ac:dyDescent="0.45">
      <c r="A187" s="43"/>
      <c r="B187" s="114"/>
      <c r="C187" s="110"/>
      <c r="D187" s="407"/>
      <c r="E187" s="407"/>
      <c r="F187" s="407"/>
      <c r="G187" s="407"/>
      <c r="H187" s="407"/>
      <c r="I187" s="43"/>
      <c r="J187" s="43"/>
      <c r="K187" s="43"/>
      <c r="L187" s="43"/>
      <c r="M187" s="43"/>
      <c r="N187" s="43"/>
      <c r="R187" s="43"/>
    </row>
    <row r="188" spans="1:101" ht="18.75" customHeight="1" x14ac:dyDescent="0.45">
      <c r="A188" s="43"/>
      <c r="B188" s="114"/>
      <c r="C188" s="110"/>
      <c r="D188" s="407"/>
      <c r="E188" s="407"/>
      <c r="F188" s="407"/>
      <c r="G188" s="407"/>
      <c r="H188" s="407"/>
      <c r="I188" s="43"/>
      <c r="J188" s="43"/>
      <c r="K188" s="43"/>
      <c r="L188" s="110"/>
      <c r="M188" s="110"/>
      <c r="N188" s="43"/>
      <c r="R188" s="43"/>
    </row>
    <row r="189" spans="1:101" ht="18.75" customHeight="1" x14ac:dyDescent="0.45">
      <c r="A189" s="43"/>
      <c r="B189" s="114"/>
      <c r="C189" s="110"/>
      <c r="D189" s="407"/>
      <c r="E189" s="407"/>
      <c r="F189" s="407"/>
      <c r="G189" s="407"/>
      <c r="H189" s="407"/>
      <c r="I189" s="110"/>
      <c r="J189" s="110"/>
      <c r="K189" s="110"/>
      <c r="L189" s="110"/>
      <c r="M189" s="110"/>
      <c r="N189" s="43"/>
      <c r="R189" s="43"/>
    </row>
    <row r="190" spans="1:101" ht="18.75" customHeight="1" x14ac:dyDescent="0.45">
      <c r="A190" s="43"/>
      <c r="B190" s="114"/>
      <c r="C190" s="110"/>
      <c r="D190" s="407"/>
      <c r="E190" s="407"/>
      <c r="F190" s="407"/>
      <c r="G190" s="407"/>
      <c r="H190" s="407"/>
      <c r="I190" s="110"/>
      <c r="J190" s="110"/>
      <c r="K190" s="110"/>
      <c r="L190" s="110"/>
      <c r="M190" s="110"/>
      <c r="N190" s="43"/>
      <c r="R190" s="43"/>
    </row>
    <row r="191" spans="1:101" ht="18.75" customHeight="1" x14ac:dyDescent="0.45">
      <c r="A191" s="43"/>
      <c r="B191" s="114"/>
      <c r="C191" s="110"/>
      <c r="D191" s="110"/>
      <c r="E191" s="110"/>
      <c r="F191" s="110"/>
      <c r="G191" s="110"/>
      <c r="H191" s="110"/>
      <c r="I191" s="110"/>
      <c r="J191" s="110"/>
      <c r="K191" s="110"/>
      <c r="L191" s="110"/>
      <c r="M191" s="110"/>
      <c r="N191" s="43"/>
      <c r="R191" s="43"/>
    </row>
    <row r="192" spans="1:101" ht="18.75" customHeight="1" x14ac:dyDescent="0.45">
      <c r="A192" s="43"/>
      <c r="B192" s="43"/>
      <c r="C192" s="43"/>
      <c r="D192" s="43"/>
      <c r="E192" s="43"/>
      <c r="F192" s="43"/>
      <c r="G192" s="43"/>
      <c r="H192" s="43"/>
      <c r="I192" s="43"/>
      <c r="J192" s="43"/>
      <c r="K192" s="43"/>
      <c r="L192" s="43"/>
      <c r="M192" s="43"/>
      <c r="N192" s="43"/>
      <c r="O192" s="43"/>
      <c r="P192" s="43"/>
      <c r="Q192" s="43"/>
      <c r="R192" s="43"/>
    </row>
    <row r="193" spans="1:18" ht="18.75" hidden="1" customHeight="1" x14ac:dyDescent="0.45">
      <c r="A193" s="43" t="s">
        <v>662</v>
      </c>
      <c r="B193" s="43"/>
      <c r="C193" s="43"/>
      <c r="D193" s="43"/>
      <c r="E193" s="43"/>
      <c r="F193" s="43"/>
      <c r="G193" s="43"/>
      <c r="H193" s="43"/>
      <c r="I193" s="43"/>
      <c r="J193" s="43"/>
      <c r="K193" s="43"/>
      <c r="L193" s="43"/>
      <c r="M193" s="43"/>
      <c r="N193" s="43"/>
      <c r="O193" s="43"/>
      <c r="P193" s="43"/>
      <c r="Q193" s="43"/>
      <c r="R193" s="43"/>
    </row>
    <row r="194" spans="1:18" ht="18.75" hidden="1" customHeight="1" x14ac:dyDescent="0.45">
      <c r="A194" s="43" t="s">
        <v>662</v>
      </c>
      <c r="B194" s="43"/>
      <c r="C194" s="43"/>
      <c r="D194" s="43"/>
      <c r="E194" s="43"/>
      <c r="F194" s="43"/>
      <c r="G194" s="43"/>
      <c r="H194" s="43"/>
      <c r="I194" s="43"/>
      <c r="J194" s="43"/>
      <c r="K194" s="43"/>
      <c r="L194" s="43"/>
      <c r="M194" s="43"/>
      <c r="N194" s="43"/>
      <c r="O194" s="43"/>
      <c r="P194" s="43"/>
      <c r="Q194" s="43"/>
      <c r="R194" s="43"/>
    </row>
    <row r="195" spans="1:18" ht="18.75" hidden="1" customHeight="1" x14ac:dyDescent="0.45">
      <c r="A195" s="43" t="s">
        <v>662</v>
      </c>
      <c r="B195" s="43"/>
      <c r="C195" s="43"/>
      <c r="D195" s="43"/>
      <c r="E195" s="43"/>
      <c r="F195" s="43"/>
      <c r="G195" s="43"/>
      <c r="H195" s="43"/>
      <c r="I195" s="43"/>
      <c r="J195" s="43"/>
      <c r="K195" s="43"/>
      <c r="L195" s="43"/>
      <c r="M195" s="43"/>
      <c r="N195" s="43"/>
      <c r="O195" s="43"/>
      <c r="P195" s="43"/>
      <c r="Q195" s="43"/>
      <c r="R195" s="43"/>
    </row>
    <row r="196" spans="1:18" ht="18.75" hidden="1" customHeight="1" x14ac:dyDescent="0.45">
      <c r="A196" s="43" t="s">
        <v>662</v>
      </c>
      <c r="B196" s="43"/>
      <c r="C196" s="43"/>
      <c r="D196" s="43"/>
      <c r="E196" s="43"/>
      <c r="F196" s="43"/>
      <c r="G196" s="43"/>
      <c r="H196" s="43"/>
      <c r="I196" s="43"/>
      <c r="J196" s="43"/>
      <c r="K196" s="43"/>
      <c r="L196" s="43"/>
      <c r="M196" s="43"/>
      <c r="N196" s="43"/>
      <c r="O196" s="43"/>
      <c r="P196" s="43"/>
      <c r="Q196" s="43"/>
      <c r="R196" s="43"/>
    </row>
    <row r="197" spans="1:18" ht="18.75" hidden="1" customHeight="1" x14ac:dyDescent="0.45">
      <c r="A197" s="43" t="s">
        <v>662</v>
      </c>
      <c r="B197" s="43"/>
      <c r="C197" s="43"/>
      <c r="D197" s="43"/>
      <c r="E197" s="43"/>
      <c r="F197" s="43"/>
      <c r="G197" s="43"/>
      <c r="H197" s="43"/>
      <c r="I197" s="43"/>
      <c r="J197" s="43"/>
      <c r="K197" s="43"/>
      <c r="L197" s="43"/>
      <c r="M197" s="43"/>
      <c r="N197" s="43"/>
      <c r="O197" s="43"/>
      <c r="P197" s="43"/>
      <c r="Q197" s="43"/>
      <c r="R197" s="43"/>
    </row>
    <row r="198" spans="1:18" ht="18.75" hidden="1" customHeight="1" x14ac:dyDescent="0.45">
      <c r="A198" s="43" t="s">
        <v>662</v>
      </c>
      <c r="B198" s="43"/>
      <c r="C198" s="43"/>
      <c r="D198" s="43"/>
      <c r="E198" s="43"/>
      <c r="F198" s="43"/>
      <c r="G198" s="43"/>
      <c r="H198" s="43"/>
      <c r="I198" s="43"/>
      <c r="J198" s="43"/>
      <c r="K198" s="43"/>
      <c r="L198" s="43"/>
      <c r="M198" s="43"/>
      <c r="N198" s="43"/>
      <c r="O198" s="43"/>
      <c r="P198" s="43"/>
      <c r="Q198" s="43"/>
      <c r="R198" s="43"/>
    </row>
    <row r="199" spans="1:18" ht="18.75" hidden="1" customHeight="1" x14ac:dyDescent="0.45">
      <c r="A199" s="43" t="s">
        <v>662</v>
      </c>
      <c r="B199" s="43"/>
      <c r="C199" s="43"/>
      <c r="D199" s="43"/>
      <c r="E199" s="43"/>
      <c r="F199" s="43"/>
      <c r="G199" s="43"/>
      <c r="H199" s="43"/>
      <c r="I199" s="43"/>
      <c r="J199" s="43"/>
      <c r="K199" s="43"/>
      <c r="L199" s="43"/>
      <c r="M199" s="43"/>
      <c r="N199" s="43"/>
      <c r="O199" s="43"/>
      <c r="P199" s="43"/>
      <c r="Q199" s="43"/>
      <c r="R199" s="43"/>
    </row>
    <row r="200" spans="1:18" ht="18.75" hidden="1" customHeight="1" x14ac:dyDescent="0.45">
      <c r="A200" s="43" t="s">
        <v>662</v>
      </c>
      <c r="B200" s="43"/>
      <c r="C200" s="43"/>
      <c r="D200" s="43"/>
      <c r="E200" s="43"/>
      <c r="F200" s="43"/>
      <c r="G200" s="43"/>
      <c r="H200" s="43"/>
      <c r="I200" s="43"/>
      <c r="J200" s="43"/>
      <c r="K200" s="43"/>
      <c r="L200" s="43"/>
      <c r="M200" s="43"/>
      <c r="N200" s="43"/>
      <c r="O200" s="43"/>
      <c r="P200" s="43"/>
      <c r="Q200" s="43"/>
      <c r="R200" s="43"/>
    </row>
    <row r="201" spans="1:18" ht="18.75" hidden="1" customHeight="1" x14ac:dyDescent="0.45">
      <c r="A201" s="43" t="s">
        <v>662</v>
      </c>
      <c r="B201" s="43"/>
      <c r="C201" s="43"/>
      <c r="D201" s="43"/>
      <c r="E201" s="43"/>
      <c r="F201" s="43"/>
      <c r="G201" s="43"/>
      <c r="H201" s="43"/>
      <c r="I201" s="43"/>
      <c r="J201" s="43"/>
      <c r="K201" s="43"/>
      <c r="L201" s="43"/>
      <c r="M201" s="43"/>
      <c r="N201" s="43"/>
      <c r="O201" s="43"/>
      <c r="P201" s="43"/>
      <c r="Q201" s="43"/>
      <c r="R201" s="43"/>
    </row>
    <row r="202" spans="1:18" ht="18.75" hidden="1" customHeight="1" x14ac:dyDescent="0.45">
      <c r="A202" s="43" t="s">
        <v>662</v>
      </c>
      <c r="B202" s="43"/>
      <c r="C202" s="43"/>
      <c r="D202" s="43"/>
      <c r="E202" s="43"/>
      <c r="F202" s="43"/>
      <c r="G202" s="43"/>
      <c r="H202" s="43"/>
      <c r="I202" s="43"/>
      <c r="J202" s="43"/>
      <c r="K202" s="43"/>
      <c r="L202" s="43"/>
      <c r="M202" s="43"/>
      <c r="N202" s="43"/>
      <c r="O202" s="43"/>
      <c r="P202" s="43"/>
      <c r="Q202" s="43"/>
      <c r="R202" s="43"/>
    </row>
    <row r="203" spans="1:18" ht="18.75" hidden="1" customHeight="1" x14ac:dyDescent="0.45">
      <c r="A203" s="43" t="s">
        <v>662</v>
      </c>
      <c r="B203" s="43"/>
      <c r="C203" s="43"/>
      <c r="D203" s="43"/>
      <c r="E203" s="43"/>
      <c r="F203" s="43"/>
      <c r="G203" s="43"/>
      <c r="H203" s="43"/>
      <c r="I203" s="43"/>
      <c r="J203" s="43"/>
      <c r="K203" s="43"/>
      <c r="L203" s="43"/>
      <c r="M203" s="43"/>
      <c r="N203" s="43"/>
      <c r="O203" s="43"/>
      <c r="P203" s="43"/>
      <c r="Q203" s="43"/>
      <c r="R203" s="43"/>
    </row>
    <row r="204" spans="1:18" ht="18.75" hidden="1" customHeight="1" x14ac:dyDescent="0.45">
      <c r="A204" s="43" t="s">
        <v>662</v>
      </c>
      <c r="B204" s="43"/>
      <c r="C204" s="43"/>
      <c r="D204" s="43"/>
      <c r="E204" s="43"/>
      <c r="F204" s="43"/>
      <c r="G204" s="43"/>
      <c r="H204" s="43"/>
      <c r="I204" s="43"/>
      <c r="J204" s="43"/>
      <c r="K204" s="43"/>
      <c r="L204" s="43"/>
      <c r="M204" s="43"/>
      <c r="N204" s="43"/>
      <c r="O204" s="43"/>
      <c r="P204" s="43"/>
      <c r="Q204" s="43"/>
      <c r="R204" s="43"/>
    </row>
    <row r="205" spans="1:18" ht="18.75" hidden="1" customHeight="1" x14ac:dyDescent="0.45">
      <c r="A205" s="43" t="s">
        <v>662</v>
      </c>
      <c r="B205" s="43"/>
      <c r="C205" s="43"/>
      <c r="D205" s="43"/>
      <c r="E205" s="43"/>
      <c r="F205" s="43"/>
      <c r="G205" s="43"/>
      <c r="H205" s="43"/>
      <c r="I205" s="43"/>
      <c r="J205" s="43"/>
      <c r="K205" s="43"/>
      <c r="L205" s="43"/>
      <c r="M205" s="43"/>
      <c r="N205" s="43"/>
      <c r="O205" s="43"/>
      <c r="P205" s="43"/>
      <c r="Q205" s="43"/>
      <c r="R205" s="43"/>
    </row>
    <row r="206" spans="1:18" ht="18.75" hidden="1" customHeight="1" x14ac:dyDescent="0.45">
      <c r="A206" s="43" t="s">
        <v>662</v>
      </c>
      <c r="B206" s="43"/>
      <c r="C206" s="43"/>
      <c r="D206" s="43"/>
      <c r="E206" s="43"/>
      <c r="F206" s="43"/>
      <c r="G206" s="43"/>
      <c r="H206" s="43"/>
      <c r="I206" s="43"/>
      <c r="J206" s="43"/>
      <c r="K206" s="43"/>
      <c r="L206" s="43"/>
      <c r="M206" s="43"/>
      <c r="N206" s="43"/>
      <c r="O206" s="43"/>
      <c r="P206" s="43"/>
      <c r="Q206" s="43"/>
      <c r="R206" s="43"/>
    </row>
    <row r="207" spans="1:18" ht="18.75" hidden="1" customHeight="1" x14ac:dyDescent="0.45">
      <c r="A207" s="43" t="s">
        <v>662</v>
      </c>
      <c r="B207" s="43"/>
      <c r="C207" s="43"/>
      <c r="D207" s="43"/>
      <c r="E207" s="43"/>
      <c r="F207" s="43"/>
      <c r="G207" s="43"/>
      <c r="H207" s="43"/>
      <c r="I207" s="43"/>
      <c r="J207" s="43"/>
      <c r="K207" s="43"/>
      <c r="L207" s="43"/>
      <c r="M207" s="43"/>
      <c r="N207" s="43"/>
      <c r="O207" s="43"/>
      <c r="P207" s="43"/>
      <c r="Q207" s="43"/>
      <c r="R207" s="43"/>
    </row>
    <row r="208" spans="1:18" ht="18.75" hidden="1" customHeight="1" x14ac:dyDescent="0.45">
      <c r="A208" s="43" t="s">
        <v>662</v>
      </c>
      <c r="B208" s="43"/>
      <c r="C208" s="43"/>
      <c r="D208" s="43"/>
      <c r="E208" s="43"/>
      <c r="F208" s="43"/>
      <c r="G208" s="43"/>
      <c r="H208" s="43"/>
      <c r="I208" s="43"/>
      <c r="J208" s="43"/>
      <c r="K208" s="43"/>
      <c r="L208" s="43"/>
      <c r="M208" s="43"/>
      <c r="N208" s="43"/>
      <c r="O208" s="43"/>
      <c r="P208" s="43"/>
      <c r="Q208" s="43"/>
      <c r="R208" s="43"/>
    </row>
    <row r="209" spans="1:18" ht="18.75" hidden="1" customHeight="1" x14ac:dyDescent="0.45">
      <c r="A209" s="43" t="s">
        <v>662</v>
      </c>
      <c r="B209" s="43"/>
      <c r="C209" s="43"/>
      <c r="D209" s="43"/>
      <c r="E209" s="43"/>
      <c r="F209" s="43"/>
      <c r="G209" s="43"/>
      <c r="H209" s="43"/>
      <c r="I209" s="43"/>
      <c r="J209" s="43"/>
      <c r="K209" s="43"/>
      <c r="L209" s="43"/>
      <c r="M209" s="43"/>
      <c r="N209" s="43"/>
      <c r="O209" s="43"/>
      <c r="P209" s="43"/>
      <c r="Q209" s="43"/>
      <c r="R209" s="43"/>
    </row>
    <row r="210" spans="1:18" ht="18.75" hidden="1" customHeight="1" x14ac:dyDescent="0.45">
      <c r="A210" s="43" t="s">
        <v>662</v>
      </c>
      <c r="B210" s="43"/>
      <c r="C210" s="43"/>
      <c r="D210" s="43"/>
      <c r="E210" s="43"/>
      <c r="F210" s="43"/>
      <c r="G210" s="43"/>
      <c r="H210" s="43"/>
      <c r="I210" s="43"/>
      <c r="J210" s="43"/>
      <c r="K210" s="43"/>
      <c r="L210" s="43"/>
      <c r="M210" s="43"/>
      <c r="N210" s="43"/>
      <c r="O210" s="43"/>
      <c r="P210" s="43"/>
      <c r="Q210" s="43"/>
      <c r="R210" s="43"/>
    </row>
    <row r="211" spans="1:18" ht="18.75" hidden="1" customHeight="1" x14ac:dyDescent="0.45">
      <c r="A211" s="43" t="s">
        <v>662</v>
      </c>
      <c r="B211" s="43"/>
      <c r="C211" s="43"/>
      <c r="D211" s="43"/>
      <c r="E211" s="43"/>
      <c r="F211" s="43"/>
      <c r="G211" s="43"/>
      <c r="H211" s="43"/>
      <c r="I211" s="43"/>
      <c r="J211" s="43"/>
      <c r="K211" s="43"/>
      <c r="L211" s="43"/>
      <c r="M211" s="43"/>
      <c r="N211" s="43"/>
      <c r="O211" s="43"/>
      <c r="P211" s="43"/>
      <c r="Q211" s="43"/>
      <c r="R211" s="43"/>
    </row>
    <row r="212" spans="1:18" ht="18.75" hidden="1" customHeight="1" x14ac:dyDescent="0.45">
      <c r="A212" s="43" t="s">
        <v>662</v>
      </c>
      <c r="B212" s="43"/>
      <c r="C212" s="43"/>
      <c r="D212" s="43"/>
      <c r="E212" s="43"/>
      <c r="F212" s="43"/>
      <c r="G212" s="43"/>
      <c r="H212" s="43"/>
      <c r="I212" s="43"/>
      <c r="J212" s="43"/>
      <c r="K212" s="43"/>
      <c r="L212" s="43"/>
      <c r="M212" s="43"/>
      <c r="N212" s="43"/>
      <c r="O212" s="43"/>
      <c r="P212" s="43"/>
      <c r="Q212" s="43"/>
      <c r="R212" s="43"/>
    </row>
    <row r="213" spans="1:18" ht="18.75" hidden="1" customHeight="1" x14ac:dyDescent="0.45">
      <c r="A213" s="43" t="s">
        <v>662</v>
      </c>
      <c r="B213" s="43"/>
      <c r="C213" s="43"/>
      <c r="D213" s="43"/>
      <c r="E213" s="43"/>
      <c r="F213" s="43"/>
      <c r="G213" s="43"/>
      <c r="H213" s="43"/>
      <c r="I213" s="43"/>
      <c r="J213" s="43"/>
      <c r="K213" s="43"/>
      <c r="L213" s="43"/>
      <c r="M213" s="43"/>
      <c r="N213" s="43"/>
      <c r="O213" s="43"/>
      <c r="P213" s="43"/>
      <c r="Q213" s="43"/>
      <c r="R213" s="43"/>
    </row>
    <row r="214" spans="1:18" ht="18.75" hidden="1" customHeight="1" x14ac:dyDescent="0.45">
      <c r="A214" s="43" t="s">
        <v>662</v>
      </c>
      <c r="B214" s="43"/>
      <c r="C214" s="43"/>
      <c r="D214" s="43"/>
      <c r="E214" s="43"/>
      <c r="F214" s="43"/>
      <c r="G214" s="43"/>
      <c r="H214" s="43"/>
      <c r="I214" s="43"/>
      <c r="J214" s="43"/>
      <c r="K214" s="43"/>
      <c r="L214" s="43"/>
      <c r="M214" s="43"/>
      <c r="N214" s="43"/>
      <c r="O214" s="43"/>
      <c r="P214" s="43"/>
      <c r="Q214" s="43"/>
      <c r="R214" s="43"/>
    </row>
    <row r="215" spans="1:18" ht="18.75" hidden="1" customHeight="1" x14ac:dyDescent="0.45">
      <c r="A215" s="43" t="s">
        <v>662</v>
      </c>
      <c r="B215" s="43"/>
      <c r="C215" s="43"/>
      <c r="D215" s="43"/>
      <c r="E215" s="43"/>
      <c r="F215" s="43"/>
      <c r="G215" s="43"/>
      <c r="H215" s="43"/>
      <c r="I215" s="43"/>
      <c r="J215" s="43"/>
      <c r="K215" s="43"/>
      <c r="L215" s="43"/>
      <c r="M215" s="43"/>
      <c r="N215" s="43"/>
      <c r="O215" s="43"/>
      <c r="P215" s="43"/>
      <c r="Q215" s="43"/>
      <c r="R215" s="43"/>
    </row>
    <row r="216" spans="1:18" ht="18.75" hidden="1" customHeight="1" x14ac:dyDescent="0.45">
      <c r="A216" s="43" t="s">
        <v>662</v>
      </c>
      <c r="B216" s="43"/>
      <c r="C216" s="43"/>
      <c r="D216" s="43"/>
      <c r="E216" s="43"/>
      <c r="F216" s="43"/>
      <c r="G216" s="43"/>
      <c r="H216" s="43"/>
      <c r="I216" s="43"/>
      <c r="J216" s="43"/>
      <c r="K216" s="43"/>
      <c r="L216" s="43"/>
      <c r="M216" s="43"/>
      <c r="N216" s="43"/>
      <c r="O216" s="43"/>
      <c r="P216" s="43"/>
      <c r="Q216" s="43"/>
      <c r="R216" s="43"/>
    </row>
    <row r="217" spans="1:18" ht="18.75" hidden="1" customHeight="1" x14ac:dyDescent="0.45">
      <c r="A217" s="43" t="s">
        <v>662</v>
      </c>
      <c r="B217" s="43"/>
      <c r="C217" s="43"/>
      <c r="D217" s="43"/>
      <c r="E217" s="43"/>
      <c r="F217" s="43"/>
      <c r="G217" s="43"/>
      <c r="H217" s="43"/>
      <c r="I217" s="43"/>
      <c r="J217" s="43"/>
      <c r="K217" s="43"/>
      <c r="L217" s="43"/>
      <c r="M217" s="43"/>
      <c r="N217" s="43"/>
      <c r="O217" s="43"/>
      <c r="P217" s="43"/>
      <c r="Q217" s="43"/>
      <c r="R217" s="43"/>
    </row>
    <row r="218" spans="1:18" ht="18.75" hidden="1" customHeight="1" x14ac:dyDescent="0.45">
      <c r="A218" s="43" t="s">
        <v>662</v>
      </c>
      <c r="B218" s="43"/>
      <c r="C218" s="43"/>
      <c r="D218" s="43"/>
      <c r="E218" s="43"/>
      <c r="F218" s="43"/>
      <c r="G218" s="43"/>
      <c r="H218" s="43"/>
      <c r="I218" s="43"/>
      <c r="J218" s="43"/>
      <c r="K218" s="43"/>
      <c r="L218" s="43"/>
      <c r="M218" s="43"/>
      <c r="N218" s="43"/>
      <c r="O218" s="43"/>
      <c r="P218" s="43"/>
      <c r="Q218" s="43"/>
      <c r="R218" s="43"/>
    </row>
    <row r="219" spans="1:18" ht="18.75" hidden="1" customHeight="1" x14ac:dyDescent="0.45">
      <c r="A219" s="43" t="s">
        <v>662</v>
      </c>
      <c r="B219" s="43"/>
      <c r="C219" s="43"/>
      <c r="D219" s="43"/>
      <c r="E219" s="43"/>
      <c r="F219" s="43"/>
      <c r="G219" s="43"/>
      <c r="H219" s="43"/>
      <c r="I219" s="43"/>
      <c r="J219" s="43"/>
      <c r="K219" s="43"/>
      <c r="L219" s="43"/>
      <c r="M219" s="43"/>
      <c r="N219" s="43"/>
      <c r="O219" s="43"/>
      <c r="P219" s="43"/>
      <c r="Q219" s="43"/>
      <c r="R219" s="43"/>
    </row>
    <row r="220" spans="1:18" ht="18.75" hidden="1" customHeight="1" x14ac:dyDescent="0.45">
      <c r="A220" s="43" t="s">
        <v>662</v>
      </c>
      <c r="B220" s="43"/>
      <c r="C220" s="43"/>
      <c r="D220" s="43"/>
      <c r="E220" s="43"/>
      <c r="F220" s="43"/>
      <c r="G220" s="43"/>
      <c r="H220" s="43"/>
      <c r="I220" s="43"/>
      <c r="J220" s="43"/>
      <c r="K220" s="43"/>
      <c r="L220" s="43"/>
      <c r="M220" s="43"/>
      <c r="N220" s="43"/>
      <c r="O220" s="43"/>
      <c r="P220" s="43"/>
      <c r="Q220" s="43"/>
      <c r="R220" s="43"/>
    </row>
    <row r="221" spans="1:18" ht="18.75" hidden="1" customHeight="1" x14ac:dyDescent="0.45">
      <c r="A221" s="43" t="s">
        <v>662</v>
      </c>
      <c r="B221" s="43"/>
      <c r="C221" s="43"/>
      <c r="D221" s="43"/>
      <c r="E221" s="43"/>
      <c r="F221" s="43"/>
      <c r="G221" s="43"/>
      <c r="H221" s="43"/>
      <c r="I221" s="43"/>
      <c r="J221" s="43"/>
      <c r="K221" s="43"/>
      <c r="L221" s="43"/>
      <c r="M221" s="43"/>
      <c r="N221" s="43"/>
      <c r="O221" s="43"/>
      <c r="P221" s="43"/>
      <c r="Q221" s="43"/>
      <c r="R221" s="43"/>
    </row>
    <row r="222" spans="1:18" ht="18.75" hidden="1" customHeight="1" x14ac:dyDescent="0.45">
      <c r="A222" s="43" t="s">
        <v>662</v>
      </c>
      <c r="B222" s="43"/>
      <c r="C222" s="43"/>
      <c r="D222" s="43"/>
      <c r="E222" s="43"/>
      <c r="F222" s="43"/>
      <c r="G222" s="43"/>
      <c r="H222" s="43"/>
      <c r="I222" s="43"/>
      <c r="J222" s="43"/>
      <c r="K222" s="43"/>
      <c r="L222" s="43"/>
      <c r="M222" s="43"/>
      <c r="N222" s="43"/>
      <c r="O222" s="43"/>
      <c r="P222" s="43"/>
      <c r="Q222" s="43"/>
      <c r="R222" s="43"/>
    </row>
    <row r="223" spans="1:18" ht="18.75" hidden="1" customHeight="1" x14ac:dyDescent="0.45">
      <c r="A223" s="43" t="s">
        <v>662</v>
      </c>
      <c r="B223" s="43"/>
      <c r="C223" s="43"/>
      <c r="D223" s="43"/>
      <c r="E223" s="43"/>
      <c r="F223" s="43"/>
      <c r="G223" s="43"/>
      <c r="H223" s="43"/>
      <c r="I223" s="43"/>
      <c r="J223" s="43"/>
      <c r="K223" s="43"/>
      <c r="L223" s="43"/>
      <c r="M223" s="43"/>
      <c r="N223" s="43"/>
      <c r="O223" s="43"/>
      <c r="P223" s="43"/>
      <c r="Q223" s="43"/>
      <c r="R223" s="43"/>
    </row>
    <row r="224" spans="1:18" ht="18.75" customHeight="1" x14ac:dyDescent="0.45">
      <c r="A224" s="43"/>
      <c r="B224" s="43"/>
      <c r="C224" s="43"/>
      <c r="D224" s="43"/>
      <c r="E224" s="43"/>
      <c r="F224" s="43"/>
      <c r="G224" s="43"/>
      <c r="H224" s="43"/>
      <c r="I224" s="43"/>
      <c r="J224" s="43"/>
      <c r="K224" s="43"/>
      <c r="L224" s="43"/>
      <c r="M224" s="43"/>
      <c r="N224" s="43"/>
      <c r="O224" s="43"/>
      <c r="P224" s="43"/>
      <c r="Q224" s="43"/>
      <c r="R224" s="43"/>
    </row>
    <row r="225" spans="1:18" ht="18.75" customHeight="1" x14ac:dyDescent="0.45">
      <c r="A225" s="43"/>
      <c r="B225" s="96" t="s">
        <v>619</v>
      </c>
      <c r="C225" s="43"/>
      <c r="D225" s="43"/>
      <c r="E225" s="43"/>
      <c r="F225" s="43"/>
      <c r="G225" s="43"/>
      <c r="H225" s="43"/>
      <c r="I225" s="43"/>
      <c r="J225" s="43"/>
      <c r="K225" s="43"/>
      <c r="L225" s="43"/>
      <c r="M225" s="43"/>
      <c r="N225" s="43"/>
      <c r="O225" s="43"/>
      <c r="P225" s="43"/>
      <c r="Q225" s="43"/>
      <c r="R225" s="43"/>
    </row>
    <row r="226" spans="1:18" ht="15" x14ac:dyDescent="0.45">
      <c r="A226" s="43"/>
      <c r="B226" s="367"/>
      <c r="C226" s="367"/>
      <c r="D226" s="367"/>
      <c r="E226" s="367"/>
      <c r="F226" s="367"/>
      <c r="G226" s="367"/>
      <c r="H226" s="367"/>
      <c r="I226" s="367"/>
      <c r="J226" s="172"/>
      <c r="K226" s="43"/>
      <c r="L226" s="43"/>
      <c r="M226" s="43"/>
      <c r="N226" s="43"/>
      <c r="O226" s="43"/>
      <c r="P226" s="43"/>
      <c r="Q226" s="43"/>
      <c r="R226" s="43"/>
    </row>
    <row r="227" spans="1:18" ht="15" x14ac:dyDescent="0.45">
      <c r="A227" s="43"/>
      <c r="B227" s="367"/>
      <c r="C227" s="367"/>
      <c r="D227" s="367"/>
      <c r="E227" s="367"/>
      <c r="F227" s="367"/>
      <c r="G227" s="367"/>
      <c r="H227" s="367"/>
      <c r="I227" s="367"/>
      <c r="J227" s="172"/>
      <c r="K227" s="43"/>
      <c r="L227" s="43"/>
      <c r="M227" s="43"/>
      <c r="N227" s="43"/>
      <c r="O227" s="43"/>
      <c r="P227" s="43"/>
      <c r="Q227" s="43"/>
      <c r="R227" s="43"/>
    </row>
    <row r="228" spans="1:18" ht="15" x14ac:dyDescent="0.45">
      <c r="A228" s="43"/>
      <c r="B228" s="172"/>
      <c r="C228" s="172"/>
      <c r="D228" s="172"/>
      <c r="E228" s="172"/>
      <c r="F228" s="172"/>
      <c r="G228" s="172"/>
      <c r="H228" s="172"/>
      <c r="I228" s="172"/>
      <c r="J228" s="172"/>
      <c r="K228" s="43"/>
      <c r="L228" s="43"/>
      <c r="M228" s="43"/>
      <c r="N228" s="43"/>
      <c r="O228" s="43"/>
      <c r="P228" s="43"/>
      <c r="Q228" s="43"/>
      <c r="R228" s="43"/>
    </row>
    <row r="229" spans="1:18" ht="15" x14ac:dyDescent="0.45">
      <c r="A229" s="43"/>
      <c r="B229" s="172"/>
      <c r="C229" s="172"/>
      <c r="D229" s="172"/>
      <c r="E229" s="172"/>
      <c r="F229" s="172"/>
      <c r="G229" s="172"/>
      <c r="H229" s="172"/>
      <c r="I229" s="172"/>
      <c r="J229" s="172"/>
      <c r="K229" s="43"/>
      <c r="L229" s="43"/>
      <c r="M229" s="43"/>
      <c r="N229" s="43"/>
      <c r="O229" s="43"/>
      <c r="P229" s="43"/>
      <c r="Q229" s="43"/>
      <c r="R229" s="43"/>
    </row>
    <row r="230" spans="1:18" hidden="1" x14ac:dyDescent="0.45"/>
    <row r="231" spans="1:18" hidden="1" x14ac:dyDescent="0.45"/>
    <row r="232" spans="1:18" hidden="1" x14ac:dyDescent="0.45"/>
    <row r="233" spans="1:18" hidden="1" x14ac:dyDescent="0.45"/>
    <row r="234" spans="1:18" hidden="1" x14ac:dyDescent="0.45"/>
    <row r="235" spans="1:18" hidden="1" x14ac:dyDescent="0.45"/>
    <row r="236" spans="1:18" hidden="1" x14ac:dyDescent="0.45"/>
    <row r="237" spans="1:18" hidden="1" x14ac:dyDescent="0.45"/>
    <row r="238" spans="1:18" hidden="1" x14ac:dyDescent="0.45"/>
    <row r="239" spans="1:18" hidden="1" x14ac:dyDescent="0.45"/>
    <row r="240" spans="1:18"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sheetData>
  <sheetProtection password="E291" sheet="1" objects="1" scenarios="1"/>
  <mergeCells count="109">
    <mergeCell ref="F166:G166"/>
    <mergeCell ref="D163:E163"/>
    <mergeCell ref="D164:E164"/>
    <mergeCell ref="D165:E165"/>
    <mergeCell ref="D166:E166"/>
    <mergeCell ref="F181:H181"/>
    <mergeCell ref="F182:H182"/>
    <mergeCell ref="C3:D4"/>
    <mergeCell ref="B226:I227"/>
    <mergeCell ref="B167:B169"/>
    <mergeCell ref="B171:B174"/>
    <mergeCell ref="B175:B178"/>
    <mergeCell ref="F180:H180"/>
    <mergeCell ref="C171:C174"/>
    <mergeCell ref="C175:C178"/>
    <mergeCell ref="D171:E174"/>
    <mergeCell ref="F171:G174"/>
    <mergeCell ref="D175:E178"/>
    <mergeCell ref="F175:G178"/>
    <mergeCell ref="D167:E169"/>
    <mergeCell ref="F167:G169"/>
    <mergeCell ref="H1:H3"/>
    <mergeCell ref="B7:F8"/>
    <mergeCell ref="C55:D55"/>
    <mergeCell ref="C57:I57"/>
    <mergeCell ref="C58:I63"/>
    <mergeCell ref="G77:H77"/>
    <mergeCell ref="C50:D50"/>
    <mergeCell ref="C51:D51"/>
    <mergeCell ref="C52:D52"/>
    <mergeCell ref="C53:D53"/>
    <mergeCell ref="I10:K11"/>
    <mergeCell ref="C18:C19"/>
    <mergeCell ref="C31:I31"/>
    <mergeCell ref="C32:I37"/>
    <mergeCell ref="C46:D46"/>
    <mergeCell ref="C47:D47"/>
    <mergeCell ref="C48:D48"/>
    <mergeCell ref="C49:D49"/>
    <mergeCell ref="J67:J70"/>
    <mergeCell ref="K67:K70"/>
    <mergeCell ref="D67:F71"/>
    <mergeCell ref="D72:F72"/>
    <mergeCell ref="D73:F73"/>
    <mergeCell ref="D74:F74"/>
    <mergeCell ref="D75:F75"/>
    <mergeCell ref="D76:F76"/>
    <mergeCell ref="D77:F77"/>
    <mergeCell ref="D78:F78"/>
    <mergeCell ref="D79:F79"/>
    <mergeCell ref="J6:L7"/>
    <mergeCell ref="J8:M9"/>
    <mergeCell ref="E41:E44"/>
    <mergeCell ref="F41:F44"/>
    <mergeCell ref="G41:G44"/>
    <mergeCell ref="H41:H44"/>
    <mergeCell ref="I41:I44"/>
    <mergeCell ref="J41:J44"/>
    <mergeCell ref="H119:H122"/>
    <mergeCell ref="I119:I122"/>
    <mergeCell ref="C109:I109"/>
    <mergeCell ref="C110:I115"/>
    <mergeCell ref="G81:H81"/>
    <mergeCell ref="C84:I89"/>
    <mergeCell ref="G67:H71"/>
    <mergeCell ref="G72:H72"/>
    <mergeCell ref="G73:H73"/>
    <mergeCell ref="G74:H74"/>
    <mergeCell ref="G75:H75"/>
    <mergeCell ref="G76:H76"/>
    <mergeCell ref="C83:I83"/>
    <mergeCell ref="G78:H78"/>
    <mergeCell ref="C54:D54"/>
    <mergeCell ref="C41:D45"/>
    <mergeCell ref="C93:C97"/>
    <mergeCell ref="D93:D96"/>
    <mergeCell ref="E93:E96"/>
    <mergeCell ref="F93:F96"/>
    <mergeCell ref="G93:G96"/>
    <mergeCell ref="H93:H96"/>
    <mergeCell ref="I93:I96"/>
    <mergeCell ref="G79:H79"/>
    <mergeCell ref="G80:H80"/>
    <mergeCell ref="D81:F81"/>
    <mergeCell ref="D80:F80"/>
    <mergeCell ref="C145:C146"/>
    <mergeCell ref="D185:H190"/>
    <mergeCell ref="C119:C123"/>
    <mergeCell ref="D119:D122"/>
    <mergeCell ref="E119:E122"/>
    <mergeCell ref="F119:F122"/>
    <mergeCell ref="G119:G122"/>
    <mergeCell ref="C67:C71"/>
    <mergeCell ref="I67:I70"/>
    <mergeCell ref="D145:D146"/>
    <mergeCell ref="E145:E146"/>
    <mergeCell ref="C135:I135"/>
    <mergeCell ref="C136:I141"/>
    <mergeCell ref="C157:G160"/>
    <mergeCell ref="D161:E161"/>
    <mergeCell ref="D162:E162"/>
    <mergeCell ref="F161:G161"/>
    <mergeCell ref="F162:G162"/>
    <mergeCell ref="C167:C169"/>
    <mergeCell ref="D170:E170"/>
    <mergeCell ref="F170:G170"/>
    <mergeCell ref="F163:G163"/>
    <mergeCell ref="F164:G164"/>
    <mergeCell ref="F165:G165"/>
  </mergeCells>
  <conditionalFormatting sqref="D20:G29 E46:G55">
    <cfRule type="expression" dxfId="39" priority="99">
      <formula>IF(OR($C20="n/a",$C20="na",$C20="not applicable"),1,0)</formula>
    </cfRule>
  </conditionalFormatting>
  <conditionalFormatting sqref="D98:F107">
    <cfRule type="expression" dxfId="38" priority="49">
      <formula>IF(OR($C98="n/a",$C98="na",$C98="not applicable"),1,0)</formula>
    </cfRule>
  </conditionalFormatting>
  <conditionalFormatting sqref="D102">
    <cfRule type="expression" dxfId="37" priority="36">
      <formula>IF(OR($C102="n/a",$C102="na",$C102="not applicable"),1,0)</formula>
    </cfRule>
  </conditionalFormatting>
  <conditionalFormatting sqref="D99">
    <cfRule type="expression" dxfId="36" priority="45">
      <formula>IF(OR($C99="n/a",$C99="na",$C99="not applicable"),1,0)</formula>
    </cfRule>
  </conditionalFormatting>
  <conditionalFormatting sqref="D103">
    <cfRule type="expression" dxfId="35" priority="33">
      <formula>IF(OR($C103="n/a",$C103="na",$C103="not applicable"),1,0)</formula>
    </cfRule>
  </conditionalFormatting>
  <conditionalFormatting sqref="D100">
    <cfRule type="expression" dxfId="34" priority="42">
      <formula>IF(OR($C100="n/a",$C100="na",$C100="not applicable"),1,0)</formula>
    </cfRule>
  </conditionalFormatting>
  <conditionalFormatting sqref="D104">
    <cfRule type="expression" dxfId="33" priority="30">
      <formula>IF(OR($C104="n/a",$C104="na",$C104="not applicable"),1,0)</formula>
    </cfRule>
  </conditionalFormatting>
  <conditionalFormatting sqref="D101">
    <cfRule type="expression" dxfId="32" priority="39">
      <formula>IF(OR($C101="n/a",$C101="na",$C101="not applicable"),1,0)</formula>
    </cfRule>
  </conditionalFormatting>
  <conditionalFormatting sqref="D105">
    <cfRule type="expression" dxfId="31" priority="27">
      <formula>IF(OR($C105="n/a",$C105="na",$C105="not applicable"),1,0)</formula>
    </cfRule>
  </conditionalFormatting>
  <conditionalFormatting sqref="D106">
    <cfRule type="expression" dxfId="30" priority="24">
      <formula>IF(OR($C106="n/a",$C106="na",$C106="not applicable"),1,0)</formula>
    </cfRule>
  </conditionalFormatting>
  <conditionalFormatting sqref="D107">
    <cfRule type="expression" dxfId="29" priority="21">
      <formula>IF(OR($C107="n/a",$C107="na",$C107="not applicable"),1,0)</formula>
    </cfRule>
  </conditionalFormatting>
  <conditionalFormatting sqref="D124:F133">
    <cfRule type="expression" dxfId="28" priority="18">
      <formula>IF(OR($C124="n/a",$C124="na",$C124="not applicable"),1,0)</formula>
    </cfRule>
  </conditionalFormatting>
  <conditionalFormatting sqref="D126">
    <cfRule type="expression" dxfId="27" priority="15">
      <formula>IF(OR($C126="n/a",$C126="na",$C126="not applicable"),1,0)</formula>
    </cfRule>
  </conditionalFormatting>
  <conditionalFormatting sqref="D129">
    <cfRule type="expression" dxfId="26" priority="12">
      <formula>IF(OR($C129="n/a",$C129="na",$C129="not applicable"),1,0)</formula>
    </cfRule>
  </conditionalFormatting>
  <conditionalFormatting sqref="D132">
    <cfRule type="expression" dxfId="25" priority="9">
      <formula>IF(OR($C132="n/a",$C132="na",$C132="not applicable"),1,0)</formula>
    </cfRule>
  </conditionalFormatting>
  <conditionalFormatting sqref="D125">
    <cfRule type="expression" dxfId="24" priority="16">
      <formula>IF(OR($C125="n/a",$C125="na",$C125="not applicable"),1,0)</formula>
    </cfRule>
  </conditionalFormatting>
  <conditionalFormatting sqref="D127">
    <cfRule type="expression" dxfId="23" priority="14">
      <formula>IF(OR($C127="n/a",$C127="na",$C127="not applicable"),1,0)</formula>
    </cfRule>
  </conditionalFormatting>
  <conditionalFormatting sqref="D128">
    <cfRule type="expression" dxfId="22" priority="13">
      <formula>IF(OR($C128="n/a",$C128="na",$C128="not applicable"),1,0)</formula>
    </cfRule>
  </conditionalFormatting>
  <conditionalFormatting sqref="D130">
    <cfRule type="expression" dxfId="21" priority="11">
      <formula>IF(OR($C130="n/a",$C130="na",$C130="not applicable"),1,0)</formula>
    </cfRule>
  </conditionalFormatting>
  <conditionalFormatting sqref="D131">
    <cfRule type="expression" dxfId="20" priority="10">
      <formula>IF(OR($C131="n/a",$C131="na",$C131="not applicable"),1,0)</formula>
    </cfRule>
  </conditionalFormatting>
  <conditionalFormatting sqref="D133">
    <cfRule type="expression" dxfId="19" priority="8">
      <formula>IF(OR($C133="n/a",$C133="na",$C133="not applicable"),1,0)</formula>
    </cfRule>
  </conditionalFormatting>
  <conditionalFormatting sqref="D163:E178">
    <cfRule type="expression" dxfId="18" priority="7">
      <formula>IF($D$163="n/a",1,0)</formula>
    </cfRule>
  </conditionalFormatting>
  <conditionalFormatting sqref="F164:G164">
    <cfRule type="expression" dxfId="17" priority="6">
      <formula>IF($D$163="n/a",1,0)</formula>
    </cfRule>
  </conditionalFormatting>
  <conditionalFormatting sqref="F170:G170">
    <cfRule type="expression" dxfId="16" priority="4">
      <formula>IF($D$163="n/a",1,0)</formula>
    </cfRule>
  </conditionalFormatting>
  <conditionalFormatting sqref="D72:J81">
    <cfRule type="expression" dxfId="15" priority="1">
      <formula>IF($C72="n/a",1,0)</formula>
    </cfRule>
  </conditionalFormatting>
  <dataValidations disablePrompts="1" count="1">
    <dataValidation type="list" allowBlank="1" showInputMessage="1" showErrorMessage="1" sqref="F182:H182" xr:uid="{00000000-0002-0000-0600-000000000000}">
      <formula1>"Already signed off,Agreed in principle"</formula1>
    </dataValidation>
  </dataValidations>
  <hyperlinks>
    <hyperlink ref="V2" location="Start!A1" display="Back to Start" xr:uid="{00000000-0004-0000-0600-000000000000}"/>
    <hyperlink ref="H1:H3" location="'Home page'!A1" display="'Home page'!A1" xr:uid="{00000000-0004-0000-0600-000001000000}"/>
  </hyperlinks>
  <pageMargins left="0.7" right="0.7" top="0.75" bottom="0.75" header="0.3" footer="0.3"/>
  <pageSetup paperSize="9" scale="4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01" id="{F222D700-21D3-4B4C-B55B-93A3C26C626E}">
            <xm:f>IF('Home page'!$X$12="CP1",1,0)</xm:f>
            <x14:dxf>
              <fill>
                <patternFill>
                  <bgColor theme="0"/>
                </patternFill>
              </fill>
            </x14:dxf>
          </x14:cfRule>
          <xm:sqref>F20:F29 F46:F55 E98:E107 E124:E133</xm:sqref>
        </x14:conditionalFormatting>
        <x14:conditionalFormatting xmlns:xm="http://schemas.microsoft.com/office/excel/2006/main">
          <x14:cfRule type="expression" priority="2" id="{F37AB1CC-3442-4200-8CE4-040CD4E9E407}">
            <xm:f>IF('Home page'!$X$12="CP1",1,0)</xm:f>
            <x14:dxf>
              <fill>
                <patternFill>
                  <bgColor theme="0"/>
                </patternFill>
              </fill>
            </x14:dxf>
          </x14:cfRule>
          <xm:sqref>I72:I81</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1000000}">
          <x14:formula1>
            <xm:f>'HIDE-Refs'!#REF!</xm:f>
          </x14:formula1>
          <xm:sqref>T20:T29</xm:sqref>
        </x14:dataValidation>
        <x14:dataValidation type="list" allowBlank="1" showInputMessage="1" showErrorMessage="1" xr:uid="{00000000-0002-0000-0600-000002000000}">
          <x14:formula1>
            <xm:f>'HIDE-Drop downs'!$B$4:$B$28</xm:f>
          </x14:formula1>
          <xm:sqref>D170:G170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92D050"/>
    <pageSetUpPr fitToPage="1"/>
  </sheetPr>
  <dimension ref="A1:AB152"/>
  <sheetViews>
    <sheetView showRowColHeaders="0" zoomScale="80" zoomScaleNormal="80" workbookViewId="0">
      <selection activeCell="A18" sqref="A18"/>
    </sheetView>
  </sheetViews>
  <sheetFormatPr defaultColWidth="0" defaultRowHeight="0" customHeight="1" zeroHeight="1" x14ac:dyDescent="0.45"/>
  <cols>
    <col min="1" max="1" width="3.265625" style="305" customWidth="1"/>
    <col min="2" max="2" width="9.265625" style="29" customWidth="1"/>
    <col min="3" max="3" width="20.265625" style="29" customWidth="1"/>
    <col min="4" max="4" width="28.265625" style="29" customWidth="1"/>
    <col min="5" max="5" width="20.1328125" style="29" customWidth="1"/>
    <col min="6" max="8" width="20.73046875" style="29" customWidth="1"/>
    <col min="9" max="9" width="10.3984375" style="29" customWidth="1"/>
    <col min="10" max="10" width="23.1328125" style="29" customWidth="1"/>
    <col min="11" max="11" width="9.59765625" style="29" customWidth="1"/>
    <col min="12" max="12" width="14.1328125" style="29" customWidth="1"/>
    <col min="13" max="13" width="14.59765625" style="29" customWidth="1"/>
    <col min="14" max="14" width="15.3984375" style="29" customWidth="1"/>
    <col min="15" max="15" width="9.1328125" style="29" customWidth="1"/>
    <col min="16" max="28" width="9.1328125" style="29" hidden="1" customWidth="1"/>
    <col min="29" max="16384" width="9.1328125" style="29" hidden="1"/>
  </cols>
  <sheetData>
    <row r="1" spans="1:28" ht="27" customHeight="1" x14ac:dyDescent="0.5">
      <c r="A1" s="43"/>
      <c r="C1" s="43"/>
      <c r="D1" s="43"/>
      <c r="E1" s="45"/>
      <c r="F1" s="43"/>
      <c r="G1" s="43"/>
      <c r="H1" s="43"/>
      <c r="I1" s="43"/>
      <c r="J1" s="382" t="s">
        <v>769</v>
      </c>
      <c r="K1" s="126" t="s">
        <v>79</v>
      </c>
      <c r="L1" s="107"/>
      <c r="M1" s="67"/>
      <c r="N1" s="67"/>
      <c r="O1" s="43"/>
      <c r="P1" s="43"/>
      <c r="Q1" s="43"/>
      <c r="R1" s="43"/>
      <c r="S1" s="43"/>
      <c r="T1" s="43"/>
      <c r="U1" s="43"/>
      <c r="V1" s="43"/>
      <c r="W1" s="43"/>
      <c r="X1" s="43"/>
      <c r="Y1" s="43"/>
      <c r="Z1" s="43"/>
      <c r="AA1" s="43"/>
      <c r="AB1" s="43"/>
    </row>
    <row r="2" spans="1:28" ht="27" customHeight="1" x14ac:dyDescent="0.7">
      <c r="A2" s="43"/>
      <c r="B2" s="42"/>
      <c r="C2" s="43"/>
      <c r="D2" s="61" t="s">
        <v>68</v>
      </c>
      <c r="E2" s="67"/>
      <c r="F2" s="67"/>
      <c r="G2" s="132"/>
      <c r="H2" s="173"/>
      <c r="I2" s="173"/>
      <c r="J2" s="382"/>
      <c r="K2" s="128" t="s">
        <v>635</v>
      </c>
      <c r="L2" s="127" t="s">
        <v>929</v>
      </c>
      <c r="M2" s="47"/>
      <c r="N2" s="67"/>
      <c r="O2" s="43"/>
      <c r="P2" s="43"/>
      <c r="Q2" s="43"/>
      <c r="R2" s="43"/>
      <c r="S2" s="43"/>
      <c r="T2" s="43"/>
      <c r="U2" s="43"/>
      <c r="V2" s="43"/>
      <c r="W2" s="43"/>
      <c r="X2" s="62" t="s">
        <v>78</v>
      </c>
      <c r="Y2" s="43"/>
      <c r="Z2" s="43"/>
      <c r="AA2" s="43"/>
      <c r="AB2" s="43"/>
    </row>
    <row r="3" spans="1:28" ht="8.25" customHeight="1" x14ac:dyDescent="0.7">
      <c r="A3" s="43"/>
      <c r="B3" s="42"/>
      <c r="C3" s="43"/>
      <c r="D3" s="571" t="str">
        <f>'Home page'!H3</f>
        <v>Phase 1 Application Form</v>
      </c>
      <c r="E3" s="571"/>
      <c r="F3" s="142"/>
      <c r="G3" s="27"/>
      <c r="H3" s="144"/>
      <c r="I3" s="208"/>
      <c r="J3" s="382"/>
      <c r="K3" s="129"/>
      <c r="L3" s="108"/>
      <c r="M3" s="47"/>
      <c r="N3" s="67"/>
      <c r="O3" s="43"/>
      <c r="P3" s="43"/>
      <c r="Q3" s="43"/>
      <c r="R3" s="43"/>
      <c r="S3" s="43"/>
      <c r="T3" s="43"/>
      <c r="U3" s="43"/>
      <c r="V3" s="43"/>
      <c r="W3" s="43"/>
      <c r="X3" s="43"/>
      <c r="Y3" s="43"/>
      <c r="Z3" s="43"/>
      <c r="AA3" s="43"/>
      <c r="AB3" s="43"/>
    </row>
    <row r="4" spans="1:28" ht="16.5" customHeight="1" x14ac:dyDescent="0.7">
      <c r="A4" s="43"/>
      <c r="B4" s="42"/>
      <c r="C4" s="43"/>
      <c r="D4" s="571"/>
      <c r="E4" s="571"/>
      <c r="F4" s="142"/>
      <c r="G4" s="27"/>
      <c r="H4" s="144"/>
      <c r="I4" s="208"/>
      <c r="J4" s="208"/>
      <c r="K4" s="109"/>
      <c r="L4" s="108" t="s">
        <v>930</v>
      </c>
      <c r="M4" s="106"/>
      <c r="N4" s="106"/>
      <c r="O4" s="43"/>
      <c r="P4" s="43"/>
      <c r="Q4" s="43"/>
      <c r="R4" s="43"/>
      <c r="S4" s="43"/>
      <c r="T4" s="43"/>
      <c r="U4" s="43"/>
      <c r="V4" s="43"/>
      <c r="W4" s="43"/>
      <c r="X4" s="43"/>
      <c r="Y4" s="43"/>
      <c r="Z4" s="43"/>
      <c r="AA4" s="43"/>
      <c r="AB4" s="43"/>
    </row>
    <row r="5" spans="1:28" ht="17.25" customHeight="1" x14ac:dyDescent="0.45">
      <c r="A5" s="43"/>
      <c r="B5" s="385" t="str">
        <f>CONCATENATE('Home page'!L10,",  ",'Home page'!L13,",  ",'Home page'!L12)</f>
        <v>[Company name],  [Site name],  [Project title]</v>
      </c>
      <c r="C5" s="385"/>
      <c r="D5" s="385"/>
      <c r="E5" s="385"/>
      <c r="F5" s="385"/>
      <c r="G5" s="385"/>
      <c r="H5" s="385"/>
      <c r="I5" s="385"/>
      <c r="J5" s="208"/>
      <c r="K5" s="208"/>
      <c r="L5" s="108"/>
      <c r="M5" s="106"/>
      <c r="N5" s="106"/>
      <c r="O5" s="43"/>
      <c r="P5" s="43"/>
      <c r="Q5" s="43"/>
      <c r="R5" s="43"/>
      <c r="S5" s="43"/>
      <c r="T5" s="43"/>
      <c r="U5" s="43"/>
      <c r="V5" s="43"/>
      <c r="W5" s="43"/>
      <c r="X5" s="43"/>
      <c r="Y5" s="43"/>
      <c r="Z5" s="43"/>
      <c r="AA5" s="43"/>
      <c r="AB5" s="43"/>
    </row>
    <row r="6" spans="1:28" ht="17.25" customHeight="1" x14ac:dyDescent="0.45">
      <c r="A6" s="43"/>
      <c r="B6" s="385"/>
      <c r="C6" s="385"/>
      <c r="D6" s="385"/>
      <c r="E6" s="385"/>
      <c r="F6" s="385"/>
      <c r="G6" s="385"/>
      <c r="H6" s="385"/>
      <c r="I6" s="385"/>
      <c r="J6" s="27"/>
      <c r="K6" s="123"/>
      <c r="L6" s="387" t="s">
        <v>931</v>
      </c>
      <c r="M6" s="387"/>
      <c r="N6" s="387"/>
      <c r="O6" s="106"/>
      <c r="P6" s="43"/>
      <c r="Q6" s="43"/>
      <c r="R6" s="43"/>
      <c r="S6" s="43"/>
      <c r="T6" s="43"/>
      <c r="U6" s="43"/>
      <c r="V6" s="43"/>
      <c r="W6" s="43"/>
      <c r="X6" s="43"/>
      <c r="Y6" s="43"/>
      <c r="Z6" s="43"/>
      <c r="AA6" s="43"/>
      <c r="AB6" s="43"/>
    </row>
    <row r="7" spans="1:28" ht="17.25" customHeight="1" x14ac:dyDescent="0.6">
      <c r="A7" s="43"/>
      <c r="B7" s="383" t="str">
        <f>'Home page'!H26</f>
        <v>Section 4 - Wider benefits</v>
      </c>
      <c r="C7" s="383"/>
      <c r="D7" s="383"/>
      <c r="E7" s="383"/>
      <c r="F7" s="383"/>
      <c r="G7" s="134"/>
      <c r="H7" s="144"/>
      <c r="I7" s="27"/>
      <c r="J7" s="27"/>
      <c r="K7" s="43"/>
      <c r="L7" s="387"/>
      <c r="M7" s="387"/>
      <c r="N7" s="387"/>
      <c r="O7" s="106"/>
      <c r="P7" s="43"/>
      <c r="Q7" s="43"/>
      <c r="R7" s="43"/>
      <c r="S7" s="43"/>
      <c r="T7" s="43"/>
      <c r="U7" s="43"/>
      <c r="V7" s="43"/>
      <c r="W7" s="43"/>
      <c r="X7" s="43"/>
      <c r="Y7" s="43"/>
      <c r="Z7" s="43"/>
      <c r="AA7" s="43"/>
      <c r="AB7" s="43"/>
    </row>
    <row r="8" spans="1:28" ht="17.25" customHeight="1" x14ac:dyDescent="0.6">
      <c r="A8" s="43"/>
      <c r="B8" s="383"/>
      <c r="C8" s="383"/>
      <c r="D8" s="383"/>
      <c r="E8" s="383"/>
      <c r="F8" s="383"/>
      <c r="G8" s="134"/>
      <c r="H8" s="144"/>
      <c r="I8" s="67"/>
      <c r="J8" s="67"/>
      <c r="K8" s="112"/>
      <c r="L8" s="387" t="s">
        <v>636</v>
      </c>
      <c r="M8" s="387"/>
      <c r="N8" s="387"/>
      <c r="O8" s="106"/>
      <c r="P8" s="43"/>
      <c r="Q8" s="43"/>
      <c r="R8" s="43"/>
      <c r="S8" s="43"/>
      <c r="T8" s="43"/>
      <c r="U8" s="43"/>
      <c r="V8" s="43"/>
      <c r="W8" s="43"/>
      <c r="X8" s="43"/>
      <c r="Y8" s="43"/>
      <c r="Z8" s="43"/>
      <c r="AA8" s="43"/>
      <c r="AB8" s="43"/>
    </row>
    <row r="9" spans="1:28" ht="16.5" customHeight="1" x14ac:dyDescent="0.45">
      <c r="A9" s="43"/>
      <c r="B9" s="384" t="s">
        <v>725</v>
      </c>
      <c r="C9" s="384"/>
      <c r="D9" s="384"/>
      <c r="E9" s="384"/>
      <c r="F9" s="384"/>
      <c r="G9" s="384"/>
      <c r="H9" s="384"/>
      <c r="I9" s="68"/>
      <c r="J9" s="68"/>
      <c r="L9" s="387"/>
      <c r="M9" s="387"/>
      <c r="N9" s="387"/>
      <c r="O9" s="131"/>
      <c r="P9" s="43"/>
      <c r="Q9" s="43"/>
      <c r="R9" s="43"/>
      <c r="S9" s="43"/>
      <c r="T9" s="43"/>
      <c r="U9" s="43"/>
      <c r="V9" s="43"/>
      <c r="W9" s="43"/>
      <c r="X9" s="43"/>
      <c r="Y9" s="43"/>
      <c r="Z9" s="43"/>
      <c r="AA9" s="43"/>
      <c r="AB9" s="43"/>
    </row>
    <row r="10" spans="1:28" ht="16.5" customHeight="1" x14ac:dyDescent="0.45">
      <c r="A10" s="43"/>
      <c r="B10" s="384"/>
      <c r="C10" s="384"/>
      <c r="D10" s="384"/>
      <c r="E10" s="384"/>
      <c r="F10" s="384"/>
      <c r="G10" s="384"/>
      <c r="H10" s="384"/>
      <c r="I10" s="143"/>
      <c r="J10" s="71"/>
      <c r="K10" s="386" t="s">
        <v>685</v>
      </c>
      <c r="L10" s="386"/>
      <c r="M10" s="386"/>
      <c r="N10" s="43"/>
      <c r="O10" s="131"/>
      <c r="P10" s="43"/>
      <c r="Q10" s="43"/>
      <c r="R10" s="43"/>
      <c r="S10" s="43"/>
      <c r="T10" s="43"/>
      <c r="U10" s="43"/>
      <c r="V10" s="43"/>
      <c r="W10" s="43"/>
      <c r="X10" s="43"/>
      <c r="Y10" s="43"/>
      <c r="Z10" s="43"/>
      <c r="AA10" s="43"/>
      <c r="AB10" s="43"/>
    </row>
    <row r="11" spans="1:28" ht="16.5" customHeight="1" x14ac:dyDescent="0.45">
      <c r="A11" s="43"/>
      <c r="B11" s="301" t="str">
        <f>CONCATENATE("This section aligns to the third assessment criteria: ",MID('Home page'!H26,13,50),".")</f>
        <v>This section aligns to the third assessment criteria: Wider benefits.</v>
      </c>
      <c r="C11" s="137"/>
      <c r="D11" s="145"/>
      <c r="E11" s="145"/>
      <c r="F11" s="145"/>
      <c r="G11" s="145"/>
      <c r="H11" s="144"/>
      <c r="I11" s="143"/>
      <c r="J11" s="73"/>
      <c r="K11" s="386"/>
      <c r="L11" s="386"/>
      <c r="M11" s="386"/>
      <c r="N11" s="43"/>
      <c r="O11" s="209"/>
      <c r="P11" s="43"/>
      <c r="Q11" s="43"/>
      <c r="R11" s="43"/>
      <c r="S11" s="43"/>
      <c r="T11" s="43"/>
      <c r="U11" s="43"/>
      <c r="V11" s="43"/>
      <c r="W11" s="43"/>
      <c r="X11" s="43"/>
      <c r="Y11" s="43"/>
      <c r="Z11" s="43"/>
      <c r="AA11" s="43"/>
      <c r="AB11" s="43"/>
    </row>
    <row r="12" spans="1:28" ht="16.5" customHeight="1" x14ac:dyDescent="0.45">
      <c r="A12" s="43"/>
      <c r="B12" s="140" t="s">
        <v>1064</v>
      </c>
      <c r="C12" s="139"/>
      <c r="D12" s="139"/>
      <c r="E12" s="139"/>
      <c r="F12" s="139"/>
      <c r="G12" s="139"/>
      <c r="H12" s="144"/>
      <c r="I12" s="67"/>
      <c r="J12" s="67"/>
      <c r="K12" s="43"/>
      <c r="L12" s="43"/>
      <c r="M12" s="43"/>
      <c r="N12" s="43"/>
      <c r="O12" s="209"/>
      <c r="P12" s="43"/>
      <c r="Q12" s="43"/>
      <c r="R12" s="43"/>
      <c r="S12" s="43"/>
      <c r="T12" s="43"/>
      <c r="U12" s="43"/>
      <c r="V12" s="43"/>
      <c r="W12" s="43"/>
      <c r="X12" s="43"/>
      <c r="Y12" s="43"/>
      <c r="Z12" s="43"/>
      <c r="AA12" s="43"/>
      <c r="AB12" s="43"/>
    </row>
    <row r="13" spans="1:28" ht="5.25" customHeight="1" x14ac:dyDescent="0.45">
      <c r="A13" s="43"/>
      <c r="B13" s="139"/>
      <c r="C13" s="139"/>
      <c r="D13" s="139"/>
      <c r="E13" s="139"/>
      <c r="F13" s="139"/>
      <c r="G13" s="139"/>
      <c r="H13" s="144"/>
      <c r="I13" s="138"/>
      <c r="J13" s="138"/>
      <c r="K13" s="43"/>
      <c r="L13" s="43"/>
      <c r="M13" s="43"/>
      <c r="N13" s="210"/>
      <c r="O13" s="133"/>
      <c r="P13" s="43"/>
      <c r="Q13" s="43"/>
      <c r="R13" s="43"/>
      <c r="S13" s="43"/>
      <c r="T13" s="43"/>
      <c r="U13" s="43"/>
      <c r="V13" s="43"/>
      <c r="W13" s="43"/>
      <c r="X13" s="43"/>
      <c r="Y13" s="43"/>
      <c r="Z13" s="43"/>
      <c r="AA13" s="43"/>
      <c r="AB13" s="43"/>
    </row>
    <row r="14" spans="1:28" ht="16.5" customHeight="1" x14ac:dyDescent="0.45">
      <c r="A14" s="43"/>
      <c r="B14" s="141" t="str">
        <f>CONCATENATE("Status on completion of this form:  ","XXX"," green data entry cells yet to be completed")</f>
        <v>Status on completion of this form:  XXX green data entry cells yet to be completed</v>
      </c>
      <c r="C14" s="139"/>
      <c r="D14" s="139"/>
      <c r="E14" s="139"/>
      <c r="F14" s="139"/>
      <c r="G14" s="139"/>
      <c r="H14" s="144"/>
      <c r="I14" s="138"/>
      <c r="J14" s="138"/>
      <c r="K14" s="43"/>
      <c r="L14" s="43"/>
      <c r="M14" s="43"/>
      <c r="N14" s="210"/>
      <c r="O14" s="133"/>
      <c r="P14" s="43"/>
      <c r="Q14" s="43"/>
      <c r="R14" s="43"/>
      <c r="S14" s="43"/>
      <c r="T14" s="43"/>
      <c r="U14" s="43"/>
      <c r="V14" s="43"/>
      <c r="W14" s="43"/>
      <c r="X14" s="43"/>
      <c r="Y14" s="43"/>
      <c r="Z14" s="43"/>
      <c r="AA14" s="43"/>
      <c r="AB14" s="43"/>
    </row>
    <row r="15" spans="1:28" ht="16.5" customHeight="1" x14ac:dyDescent="0.7">
      <c r="A15" s="43"/>
      <c r="B15" s="42"/>
      <c r="C15" s="43"/>
      <c r="D15" s="85"/>
      <c r="E15" s="132"/>
      <c r="F15" s="132"/>
      <c r="G15" s="132"/>
      <c r="H15" s="144"/>
      <c r="I15" s="138"/>
      <c r="J15" s="138"/>
      <c r="K15" s="43"/>
      <c r="L15" s="43"/>
      <c r="M15" s="43"/>
      <c r="N15" s="210"/>
      <c r="O15" s="133"/>
      <c r="P15" s="43"/>
      <c r="Q15" s="43"/>
      <c r="R15" s="43"/>
      <c r="S15" s="43"/>
      <c r="T15" s="43"/>
      <c r="U15" s="43"/>
      <c r="V15" s="43"/>
      <c r="W15" s="43"/>
      <c r="X15" s="43"/>
      <c r="Y15" s="43"/>
      <c r="Z15" s="43"/>
      <c r="AA15" s="43"/>
      <c r="AB15" s="43"/>
    </row>
    <row r="16" spans="1:28" ht="15.4" x14ac:dyDescent="0.45">
      <c r="A16" s="43"/>
      <c r="B16" s="49"/>
      <c r="C16" s="76"/>
      <c r="D16" s="73"/>
      <c r="E16" s="7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8.75" customHeight="1" x14ac:dyDescent="0.45">
      <c r="A17" s="43"/>
      <c r="B17" s="152" t="s">
        <v>1043</v>
      </c>
      <c r="C17" s="151"/>
      <c r="D17" s="150"/>
      <c r="E17" s="150"/>
      <c r="F17" s="43"/>
      <c r="G17" s="43"/>
      <c r="H17" s="43"/>
      <c r="I17" s="43"/>
      <c r="J17" s="43"/>
      <c r="K17" s="43"/>
      <c r="L17" s="43"/>
      <c r="M17" s="43"/>
      <c r="N17" s="43"/>
      <c r="O17" s="43"/>
      <c r="P17" s="43"/>
      <c r="Q17" s="43"/>
      <c r="R17" s="43"/>
      <c r="S17" s="43"/>
      <c r="T17" s="43"/>
      <c r="U17" s="43"/>
      <c r="V17" s="43"/>
      <c r="W17" s="43"/>
      <c r="X17" s="43"/>
      <c r="Y17" s="53"/>
      <c r="Z17" s="53"/>
      <c r="AA17" s="53"/>
      <c r="AB17" s="53"/>
    </row>
    <row r="18" spans="1:28" ht="18.75" customHeight="1" x14ac:dyDescent="0.45">
      <c r="A18" s="43"/>
      <c r="B18" s="114" t="s">
        <v>657</v>
      </c>
      <c r="C18" s="63" t="s">
        <v>1045</v>
      </c>
      <c r="D18" s="150"/>
      <c r="E18" s="43"/>
      <c r="F18" s="263"/>
      <c r="G18" s="49" t="s">
        <v>1044</v>
      </c>
      <c r="H18" s="43"/>
      <c r="I18" s="43"/>
      <c r="J18" s="43"/>
      <c r="K18" s="43"/>
      <c r="L18" s="43"/>
      <c r="M18" s="43"/>
      <c r="N18" s="43"/>
      <c r="O18" s="43"/>
      <c r="P18" s="43"/>
      <c r="Q18" s="43"/>
      <c r="R18" s="43"/>
      <c r="S18" s="43"/>
      <c r="T18" s="43"/>
      <c r="U18" s="43"/>
      <c r="V18" s="43"/>
      <c r="W18" s="43"/>
      <c r="X18" s="43"/>
      <c r="Y18" s="53"/>
      <c r="Z18" s="53"/>
      <c r="AA18" s="53"/>
      <c r="AB18" s="53"/>
    </row>
    <row r="19" spans="1:28" ht="18.75" customHeight="1" x14ac:dyDescent="0.45">
      <c r="A19" s="43"/>
      <c r="B19" s="114" t="s">
        <v>658</v>
      </c>
      <c r="C19" s="63" t="s">
        <v>1046</v>
      </c>
      <c r="D19" s="150"/>
      <c r="E19" s="43"/>
      <c r="F19" s="263"/>
      <c r="G19" s="49" t="s">
        <v>1044</v>
      </c>
      <c r="H19" s="43"/>
      <c r="I19" s="43"/>
      <c r="J19" s="43"/>
      <c r="K19" s="43"/>
      <c r="L19" s="43"/>
      <c r="M19" s="43"/>
      <c r="N19" s="43"/>
      <c r="O19" s="43"/>
      <c r="P19" s="43"/>
      <c r="Q19" s="43"/>
      <c r="R19" s="43"/>
      <c r="S19" s="43"/>
      <c r="T19" s="43"/>
      <c r="U19" s="43"/>
      <c r="V19" s="43"/>
      <c r="W19" s="43"/>
      <c r="X19" s="43"/>
      <c r="Y19" s="53"/>
      <c r="Z19" s="53"/>
      <c r="AA19" s="53"/>
      <c r="AB19" s="53"/>
    </row>
    <row r="20" spans="1:28" ht="18.75" customHeight="1" x14ac:dyDescent="0.45">
      <c r="A20" s="43"/>
      <c r="B20" s="114"/>
      <c r="C20" s="63"/>
      <c r="D20" s="150"/>
      <c r="E20" s="150"/>
      <c r="F20" s="43"/>
      <c r="G20" s="43"/>
      <c r="H20" s="43"/>
      <c r="I20" s="43"/>
      <c r="J20" s="43"/>
      <c r="K20" s="43"/>
      <c r="L20" s="43"/>
      <c r="M20" s="43"/>
      <c r="N20" s="43"/>
      <c r="O20" s="43"/>
      <c r="P20" s="43"/>
      <c r="Q20" s="43"/>
      <c r="R20" s="43"/>
      <c r="S20" s="43"/>
      <c r="T20" s="43"/>
      <c r="U20" s="43"/>
      <c r="V20" s="53"/>
      <c r="W20" s="53"/>
      <c r="X20" s="53"/>
      <c r="Y20" s="53"/>
    </row>
    <row r="21" spans="1:28" ht="18.75" customHeight="1" x14ac:dyDescent="0.45">
      <c r="A21" s="43"/>
      <c r="B21" s="49"/>
      <c r="C21" s="76"/>
      <c r="D21" s="73"/>
      <c r="E21" s="73"/>
      <c r="F21" s="43"/>
      <c r="G21" s="43"/>
      <c r="H21" s="43"/>
      <c r="I21" s="43"/>
      <c r="J21" s="43"/>
      <c r="K21" s="43"/>
      <c r="L21" s="43"/>
      <c r="M21" s="43"/>
      <c r="N21" s="43"/>
      <c r="O21" s="43"/>
      <c r="P21" s="43"/>
      <c r="Q21" s="43"/>
      <c r="R21" s="43"/>
      <c r="S21" s="43"/>
      <c r="T21" s="43"/>
      <c r="U21" s="43"/>
      <c r="V21" s="43"/>
      <c r="W21" s="43"/>
      <c r="X21" s="43"/>
      <c r="Y21" s="43"/>
      <c r="Z21" s="43"/>
      <c r="AA21" s="43"/>
      <c r="AB21" s="43"/>
    </row>
    <row r="22" spans="1:28" ht="18.75" customHeight="1" x14ac:dyDescent="0.45">
      <c r="A22" s="43"/>
      <c r="B22" s="152" t="s">
        <v>1047</v>
      </c>
      <c r="C22" s="151"/>
      <c r="D22" s="150"/>
      <c r="E22" s="150"/>
      <c r="F22" s="43"/>
      <c r="G22" s="43"/>
      <c r="H22" s="43"/>
      <c r="I22" s="43"/>
      <c r="J22" s="43"/>
      <c r="K22" s="43"/>
      <c r="L22" s="43"/>
      <c r="M22" s="43"/>
      <c r="N22" s="43"/>
      <c r="O22" s="43"/>
      <c r="P22" s="43"/>
      <c r="Q22" s="43"/>
      <c r="R22" s="43"/>
      <c r="S22" s="43"/>
      <c r="T22" s="43"/>
      <c r="U22" s="43"/>
      <c r="V22" s="43"/>
      <c r="W22" s="43"/>
      <c r="X22" s="43"/>
      <c r="Y22" s="53"/>
      <c r="Z22" s="53"/>
      <c r="AA22" s="53"/>
      <c r="AB22" s="53"/>
    </row>
    <row r="23" spans="1:28" ht="18.75" customHeight="1" x14ac:dyDescent="0.45">
      <c r="A23" s="43"/>
      <c r="B23" s="114" t="s">
        <v>780</v>
      </c>
      <c r="C23" s="63" t="s">
        <v>730</v>
      </c>
      <c r="D23" s="150"/>
      <c r="E23" s="43"/>
      <c r="F23" s="43"/>
      <c r="G23" s="156"/>
      <c r="H23" s="43"/>
      <c r="I23" s="43"/>
      <c r="J23" s="43"/>
      <c r="K23" s="43"/>
      <c r="L23" s="43"/>
      <c r="M23" s="43"/>
      <c r="N23" s="43"/>
      <c r="O23" s="43"/>
      <c r="P23" s="43"/>
      <c r="Q23" s="43"/>
      <c r="R23" s="43"/>
      <c r="S23" s="43"/>
      <c r="T23" s="43"/>
      <c r="U23" s="43"/>
      <c r="V23" s="43"/>
      <c r="W23" s="43"/>
      <c r="X23" s="43"/>
      <c r="Y23" s="53"/>
      <c r="Z23" s="53"/>
      <c r="AA23" s="53"/>
      <c r="AB23" s="53"/>
    </row>
    <row r="24" spans="1:28" ht="18.75" customHeight="1" x14ac:dyDescent="0.45">
      <c r="A24" s="43"/>
      <c r="B24" s="114" t="s">
        <v>781</v>
      </c>
      <c r="C24" s="63" t="s">
        <v>742</v>
      </c>
      <c r="D24" s="150"/>
      <c r="E24" s="43"/>
      <c r="F24" s="43"/>
      <c r="G24" s="211"/>
      <c r="H24" s="43"/>
      <c r="I24" s="43"/>
      <c r="J24" s="43"/>
      <c r="K24" s="43"/>
      <c r="L24" s="43"/>
      <c r="M24" s="43"/>
      <c r="N24" s="43"/>
      <c r="O24" s="43"/>
      <c r="P24" s="43"/>
      <c r="Q24" s="43"/>
      <c r="R24" s="43"/>
      <c r="S24" s="43"/>
      <c r="T24" s="43"/>
      <c r="U24" s="43"/>
      <c r="V24" s="43"/>
      <c r="W24" s="43"/>
      <c r="X24" s="43"/>
      <c r="Y24" s="53"/>
      <c r="Z24" s="53"/>
      <c r="AA24" s="53"/>
      <c r="AB24" s="53"/>
    </row>
    <row r="25" spans="1:28" ht="18.75" customHeight="1" x14ac:dyDescent="0.45">
      <c r="A25" s="43"/>
      <c r="B25" s="152"/>
      <c r="C25" s="151"/>
      <c r="D25" s="150"/>
      <c r="E25" s="150"/>
      <c r="F25" s="43"/>
      <c r="G25" s="43"/>
      <c r="H25" s="43"/>
      <c r="I25" s="43"/>
      <c r="J25" s="43"/>
      <c r="K25" s="43"/>
      <c r="L25" s="43"/>
      <c r="M25" s="43"/>
      <c r="N25" s="43"/>
      <c r="O25" s="43"/>
      <c r="P25" s="43"/>
      <c r="Q25" s="43"/>
      <c r="R25" s="43"/>
      <c r="S25" s="43"/>
      <c r="T25" s="43"/>
      <c r="U25" s="43"/>
      <c r="V25" s="53"/>
      <c r="W25" s="53"/>
      <c r="X25" s="53"/>
      <c r="Y25" s="53"/>
    </row>
    <row r="26" spans="1:28" ht="18.75" customHeight="1" x14ac:dyDescent="0.45">
      <c r="A26" s="43"/>
      <c r="B26" s="114"/>
      <c r="C26" s="261" t="s">
        <v>733</v>
      </c>
      <c r="D26" s="153"/>
      <c r="E26" s="153"/>
      <c r="F26" s="78" t="s">
        <v>727</v>
      </c>
      <c r="G26" s="78" t="s">
        <v>728</v>
      </c>
      <c r="H26" s="78" t="s">
        <v>729</v>
      </c>
      <c r="I26" s="43"/>
      <c r="J26" s="43"/>
      <c r="K26" s="43"/>
      <c r="L26" s="43"/>
      <c r="M26" s="43"/>
      <c r="N26" s="43"/>
      <c r="O26" s="43"/>
      <c r="P26" s="43"/>
      <c r="Q26" s="43"/>
      <c r="R26" s="43"/>
      <c r="S26" s="43"/>
      <c r="T26" s="53"/>
      <c r="U26" s="53"/>
      <c r="V26" s="53"/>
      <c r="W26" s="53"/>
    </row>
    <row r="27" spans="1:28" ht="18.75" customHeight="1" x14ac:dyDescent="0.45">
      <c r="A27" s="43"/>
      <c r="B27" s="564" t="s">
        <v>782</v>
      </c>
      <c r="C27" s="535" t="s">
        <v>23</v>
      </c>
      <c r="D27" s="536"/>
      <c r="E27" s="157"/>
      <c r="F27" s="322"/>
      <c r="G27" s="162"/>
      <c r="H27" s="162"/>
      <c r="I27" s="43"/>
      <c r="J27" s="43"/>
      <c r="K27" s="43"/>
      <c r="L27" s="43"/>
      <c r="M27" s="43"/>
      <c r="N27" s="43"/>
      <c r="O27" s="43"/>
      <c r="P27" s="43"/>
      <c r="Q27" s="43"/>
      <c r="R27" s="43"/>
      <c r="S27" s="43"/>
      <c r="T27" s="43"/>
      <c r="U27" s="43"/>
      <c r="V27" s="43"/>
      <c r="W27" s="43"/>
    </row>
    <row r="28" spans="1:28" ht="18.75" customHeight="1" x14ac:dyDescent="0.45">
      <c r="A28" s="43"/>
      <c r="B28" s="564"/>
      <c r="C28" s="538"/>
      <c r="D28" s="539"/>
      <c r="E28" s="572" t="s">
        <v>726</v>
      </c>
      <c r="F28" s="557"/>
      <c r="G28" s="557"/>
      <c r="H28" s="557"/>
      <c r="I28" s="43"/>
      <c r="J28" s="43"/>
      <c r="K28" s="43"/>
      <c r="L28" s="43"/>
      <c r="M28" s="43"/>
      <c r="N28" s="43"/>
      <c r="O28" s="43"/>
      <c r="P28" s="43"/>
      <c r="Q28" s="43"/>
      <c r="R28" s="43"/>
      <c r="S28" s="43"/>
      <c r="T28" s="43"/>
      <c r="U28" s="43"/>
      <c r="V28" s="43"/>
      <c r="W28" s="43"/>
    </row>
    <row r="29" spans="1:28" ht="18.75" customHeight="1" x14ac:dyDescent="0.45">
      <c r="A29" s="43"/>
      <c r="B29" s="564"/>
      <c r="C29" s="541"/>
      <c r="D29" s="542"/>
      <c r="E29" s="573"/>
      <c r="F29" s="558"/>
      <c r="G29" s="558"/>
      <c r="H29" s="558"/>
      <c r="I29" s="43"/>
      <c r="J29" s="43"/>
      <c r="K29" s="43"/>
      <c r="L29" s="43"/>
      <c r="M29" s="43"/>
      <c r="N29" s="43"/>
      <c r="O29" s="43"/>
      <c r="P29" s="43"/>
      <c r="Q29" s="43"/>
      <c r="R29" s="43"/>
      <c r="S29" s="43"/>
      <c r="T29" s="43"/>
      <c r="U29" s="43"/>
      <c r="V29" s="43"/>
      <c r="W29" s="43"/>
    </row>
    <row r="30" spans="1:28" ht="18.75" customHeight="1" x14ac:dyDescent="0.45">
      <c r="A30" s="43"/>
      <c r="B30" s="114" t="s">
        <v>783</v>
      </c>
      <c r="C30" s="214" t="s">
        <v>564</v>
      </c>
      <c r="D30" s="158"/>
      <c r="E30" s="216" t="s">
        <v>550</v>
      </c>
      <c r="F30" s="322"/>
      <c r="G30" s="162"/>
      <c r="H30" s="162"/>
      <c r="I30" s="43"/>
      <c r="J30" s="43"/>
      <c r="K30" s="43"/>
      <c r="L30" s="43"/>
      <c r="M30" s="43"/>
      <c r="N30" s="43"/>
      <c r="O30" s="43"/>
      <c r="P30" s="43"/>
      <c r="Q30" s="43"/>
      <c r="R30" s="43"/>
      <c r="S30" s="43"/>
      <c r="T30" s="43"/>
      <c r="U30" s="43"/>
      <c r="V30" s="43"/>
      <c r="W30" s="43"/>
    </row>
    <row r="31" spans="1:28" ht="18.75" customHeight="1" x14ac:dyDescent="0.45">
      <c r="A31" s="43"/>
      <c r="B31" s="564" t="s">
        <v>784</v>
      </c>
      <c r="C31" s="522" t="s">
        <v>741</v>
      </c>
      <c r="D31" s="551"/>
      <c r="E31" s="552"/>
      <c r="F31" s="555"/>
      <c r="G31" s="557"/>
      <c r="H31" s="557"/>
      <c r="I31" s="43"/>
      <c r="J31" s="43"/>
      <c r="K31" s="43"/>
      <c r="L31" s="43"/>
      <c r="M31" s="43"/>
      <c r="N31" s="43"/>
      <c r="O31" s="43"/>
      <c r="P31" s="43"/>
      <c r="Q31" s="43"/>
      <c r="R31" s="43"/>
      <c r="S31" s="43"/>
      <c r="T31" s="43"/>
      <c r="U31" s="43"/>
      <c r="V31" s="43"/>
      <c r="W31" s="43"/>
    </row>
    <row r="32" spans="1:28" ht="18.75" customHeight="1" x14ac:dyDescent="0.45">
      <c r="A32" s="43"/>
      <c r="B32" s="564"/>
      <c r="C32" s="524"/>
      <c r="D32" s="553"/>
      <c r="E32" s="554"/>
      <c r="F32" s="556"/>
      <c r="G32" s="558"/>
      <c r="H32" s="558"/>
      <c r="I32" s="43"/>
      <c r="J32" s="43"/>
      <c r="K32" s="43"/>
      <c r="L32" s="43"/>
      <c r="M32" s="43"/>
      <c r="N32" s="43"/>
      <c r="O32" s="43"/>
      <c r="P32" s="43"/>
      <c r="Q32" s="43"/>
      <c r="R32" s="43"/>
      <c r="S32" s="43"/>
      <c r="T32" s="43"/>
      <c r="U32" s="43"/>
      <c r="V32" s="43"/>
      <c r="W32" s="43"/>
    </row>
    <row r="33" spans="1:28" ht="18.75" customHeight="1" x14ac:dyDescent="0.45">
      <c r="A33" s="43"/>
      <c r="B33" s="564" t="s">
        <v>785</v>
      </c>
      <c r="C33" s="535" t="s">
        <v>735</v>
      </c>
      <c r="D33" s="536"/>
      <c r="E33" s="216" t="s">
        <v>558</v>
      </c>
      <c r="F33" s="313"/>
      <c r="G33" s="333"/>
      <c r="H33" s="333"/>
      <c r="I33" s="43"/>
      <c r="J33" s="43"/>
      <c r="K33" s="43"/>
      <c r="L33" s="43"/>
      <c r="M33" s="43"/>
      <c r="N33" s="43"/>
      <c r="O33" s="43"/>
      <c r="P33" s="43"/>
      <c r="Q33" s="43"/>
      <c r="R33" s="43"/>
      <c r="S33" s="43"/>
      <c r="T33" s="43"/>
      <c r="U33" s="43"/>
      <c r="V33" s="43"/>
      <c r="W33" s="43"/>
    </row>
    <row r="34" spans="1:28" ht="18.75" customHeight="1" x14ac:dyDescent="0.45">
      <c r="A34" s="43"/>
      <c r="B34" s="564"/>
      <c r="C34" s="541"/>
      <c r="D34" s="542"/>
      <c r="E34" s="216" t="s">
        <v>25</v>
      </c>
      <c r="F34" s="162">
        <f>F30*F33</f>
        <v>0</v>
      </c>
      <c r="G34" s="162">
        <f>G30*G33</f>
        <v>0</v>
      </c>
      <c r="H34" s="162">
        <f>H30*H33</f>
        <v>0</v>
      </c>
      <c r="I34" s="43"/>
      <c r="J34" s="43"/>
      <c r="K34" s="43"/>
      <c r="L34" s="43"/>
      <c r="M34" s="43"/>
      <c r="N34" s="43"/>
      <c r="O34" s="43"/>
      <c r="P34" s="43"/>
      <c r="Q34" s="43"/>
      <c r="R34" s="43"/>
      <c r="S34" s="43"/>
      <c r="T34" s="43"/>
      <c r="U34" s="43"/>
      <c r="V34" s="43"/>
      <c r="W34" s="43"/>
    </row>
    <row r="35" spans="1:28" ht="18.75" customHeight="1" x14ac:dyDescent="0.45">
      <c r="A35" s="43"/>
      <c r="B35" s="564" t="s">
        <v>786</v>
      </c>
      <c r="C35" s="535" t="s">
        <v>736</v>
      </c>
      <c r="D35" s="562"/>
      <c r="E35" s="565" t="s">
        <v>566</v>
      </c>
      <c r="F35" s="159" t="str">
        <f>IF(F27="","",VLOOKUP(F27,'HIDE-Refs'!$E$4:$F$9,2,FALSE))</f>
        <v/>
      </c>
      <c r="G35" s="159">
        <f>IF(G27="",0,VLOOKUP(G27,'HIDE-Refs'!$E$4:$F$9,2,FALSE))</f>
        <v>0</v>
      </c>
      <c r="H35" s="159">
        <f>IF(H27="",0,VLOOKUP(H27,'HIDE-Refs'!$E$4:$F$9,2,FALSE))</f>
        <v>0</v>
      </c>
      <c r="I35" s="43"/>
      <c r="J35" s="43"/>
      <c r="K35" s="43"/>
      <c r="L35" s="43"/>
      <c r="M35" s="43"/>
      <c r="N35" s="43"/>
      <c r="O35" s="43"/>
      <c r="P35" s="43"/>
      <c r="Q35" s="43"/>
      <c r="R35" s="43"/>
      <c r="S35" s="43"/>
      <c r="T35" s="43"/>
      <c r="U35" s="43"/>
      <c r="V35" s="43"/>
      <c r="W35" s="43"/>
    </row>
    <row r="36" spans="1:28" ht="18.75" customHeight="1" x14ac:dyDescent="0.45">
      <c r="A36" s="43"/>
      <c r="B36" s="564"/>
      <c r="C36" s="538"/>
      <c r="D36" s="570"/>
      <c r="E36" s="565"/>
      <c r="F36" s="159"/>
      <c r="G36" s="159"/>
      <c r="H36" s="159"/>
      <c r="I36" s="43"/>
      <c r="J36" s="43"/>
      <c r="K36" s="43"/>
      <c r="L36" s="43"/>
      <c r="M36" s="43"/>
      <c r="N36" s="43"/>
      <c r="O36" s="43"/>
      <c r="P36" s="43"/>
      <c r="Q36" s="43"/>
      <c r="R36" s="43"/>
      <c r="S36" s="43"/>
      <c r="T36" s="43"/>
      <c r="U36" s="43"/>
      <c r="V36" s="43"/>
      <c r="W36" s="43"/>
    </row>
    <row r="37" spans="1:28" ht="18.75" customHeight="1" x14ac:dyDescent="0.45">
      <c r="A37" s="43"/>
      <c r="B37" s="564"/>
      <c r="C37" s="541"/>
      <c r="D37" s="563"/>
      <c r="E37" s="79" t="s">
        <v>740</v>
      </c>
      <c r="F37" s="162" t="str">
        <f>IF(F27="","",(IF(LEFT(F35,2)="en",F36,F35))*F30)</f>
        <v/>
      </c>
      <c r="G37" s="162">
        <f>IF(G27="",0,(IF(LEFT(G35,2)="en",G36,G35))*G30)</f>
        <v>0</v>
      </c>
      <c r="H37" s="162">
        <f>IF(H27="",0,(IF(LEFT(H35,2)="en",H36,H35))*H30)</f>
        <v>0</v>
      </c>
      <c r="I37" s="43"/>
      <c r="J37" s="43"/>
      <c r="K37" s="43"/>
      <c r="L37" s="43"/>
      <c r="M37" s="43"/>
      <c r="N37" s="43"/>
      <c r="O37" s="43"/>
      <c r="P37" s="43"/>
      <c r="Q37" s="43"/>
      <c r="R37" s="43"/>
      <c r="S37" s="43"/>
      <c r="T37" s="43"/>
      <c r="U37" s="43"/>
      <c r="V37" s="43"/>
      <c r="W37" s="43"/>
    </row>
    <row r="38" spans="1:28" ht="18.75" customHeight="1" x14ac:dyDescent="0.45">
      <c r="A38" s="43"/>
      <c r="B38" s="564" t="s">
        <v>857</v>
      </c>
      <c r="C38" s="535" t="s">
        <v>1037</v>
      </c>
      <c r="D38" s="536"/>
      <c r="E38" s="537"/>
      <c r="F38" s="544"/>
      <c r="G38" s="544"/>
      <c r="H38" s="544"/>
      <c r="I38" s="43"/>
      <c r="J38" s="43"/>
      <c r="K38" s="43"/>
      <c r="L38" s="43"/>
      <c r="M38" s="43"/>
      <c r="N38" s="43"/>
      <c r="O38" s="43"/>
      <c r="P38" s="43"/>
      <c r="Q38" s="43"/>
      <c r="R38" s="43"/>
      <c r="S38" s="43"/>
      <c r="T38" s="43"/>
      <c r="U38" s="43"/>
      <c r="V38" s="43"/>
      <c r="W38" s="43"/>
    </row>
    <row r="39" spans="1:28" ht="18.75" customHeight="1" x14ac:dyDescent="0.45">
      <c r="A39" s="43"/>
      <c r="B39" s="564"/>
      <c r="C39" s="538"/>
      <c r="D39" s="539"/>
      <c r="E39" s="540"/>
      <c r="F39" s="545"/>
      <c r="G39" s="545"/>
      <c r="H39" s="545"/>
      <c r="I39" s="43"/>
      <c r="J39" s="43"/>
      <c r="K39" s="43"/>
      <c r="L39" s="43"/>
      <c r="M39" s="43"/>
      <c r="N39" s="43"/>
      <c r="O39" s="43"/>
      <c r="P39" s="43"/>
      <c r="Q39" s="43"/>
      <c r="R39" s="43"/>
      <c r="S39" s="43"/>
      <c r="T39" s="43"/>
      <c r="U39" s="43"/>
      <c r="V39" s="43"/>
      <c r="W39" s="43"/>
    </row>
    <row r="40" spans="1:28" ht="18.75" customHeight="1" x14ac:dyDescent="0.45">
      <c r="A40" s="43"/>
      <c r="B40" s="564"/>
      <c r="C40" s="538"/>
      <c r="D40" s="539"/>
      <c r="E40" s="540"/>
      <c r="F40" s="545"/>
      <c r="G40" s="545"/>
      <c r="H40" s="545"/>
      <c r="I40" s="43"/>
      <c r="J40" s="43"/>
      <c r="K40" s="43"/>
      <c r="L40" s="43"/>
      <c r="M40" s="43"/>
      <c r="N40" s="43"/>
      <c r="O40" s="43"/>
      <c r="P40" s="43"/>
      <c r="Q40" s="43"/>
      <c r="R40" s="43"/>
      <c r="S40" s="43"/>
      <c r="T40" s="43"/>
      <c r="U40" s="43"/>
      <c r="V40" s="43"/>
      <c r="W40" s="43"/>
    </row>
    <row r="41" spans="1:28" ht="18.75" customHeight="1" x14ac:dyDescent="0.45">
      <c r="A41" s="43"/>
      <c r="B41" s="564"/>
      <c r="C41" s="541"/>
      <c r="D41" s="542"/>
      <c r="E41" s="543"/>
      <c r="F41" s="546"/>
      <c r="G41" s="546"/>
      <c r="H41" s="546"/>
      <c r="I41" s="43"/>
      <c r="J41" s="43"/>
      <c r="K41" s="43"/>
      <c r="L41" s="43"/>
      <c r="M41" s="43"/>
      <c r="N41" s="43"/>
      <c r="O41" s="43"/>
      <c r="P41" s="43"/>
      <c r="Q41" s="43"/>
      <c r="R41" s="43"/>
      <c r="S41" s="43"/>
      <c r="T41" s="43"/>
      <c r="U41" s="43"/>
      <c r="V41" s="43"/>
      <c r="W41" s="43"/>
    </row>
    <row r="42" spans="1:28" ht="18.75" customHeight="1" x14ac:dyDescent="0.45">
      <c r="A42" s="43"/>
      <c r="B42" s="49"/>
      <c r="C42" s="49"/>
      <c r="D42" s="49"/>
      <c r="E42" s="49"/>
      <c r="F42" s="49"/>
      <c r="G42" s="49"/>
      <c r="H42" s="49"/>
      <c r="I42" s="49"/>
      <c r="J42" s="43"/>
      <c r="K42" s="43"/>
      <c r="L42" s="43"/>
      <c r="M42" s="43"/>
      <c r="N42" s="43"/>
      <c r="O42" s="43"/>
      <c r="P42" s="43"/>
      <c r="Q42" s="43"/>
      <c r="R42" s="43"/>
      <c r="S42" s="43"/>
      <c r="T42" s="43"/>
      <c r="U42" s="43"/>
      <c r="V42" s="43"/>
      <c r="W42" s="43"/>
      <c r="X42" s="43"/>
      <c r="Y42" s="43"/>
      <c r="Z42" s="43"/>
    </row>
    <row r="43" spans="1:28" ht="18.75" customHeight="1" x14ac:dyDescent="0.45">
      <c r="A43" s="43"/>
      <c r="B43" s="114"/>
      <c r="C43" s="261" t="s">
        <v>737</v>
      </c>
      <c r="D43" s="73"/>
      <c r="E43" s="73"/>
      <c r="F43" s="73"/>
      <c r="G43" s="73"/>
      <c r="H43" s="49"/>
      <c r="I43" s="49"/>
      <c r="J43" s="49"/>
      <c r="K43" s="49"/>
      <c r="L43" s="43"/>
      <c r="M43" s="43"/>
      <c r="N43" s="43"/>
      <c r="O43" s="43"/>
      <c r="P43" s="43"/>
      <c r="Q43" s="43"/>
      <c r="R43" s="43"/>
      <c r="S43" s="43"/>
      <c r="T43" s="43"/>
      <c r="U43" s="43"/>
      <c r="V43" s="43"/>
      <c r="W43" s="43"/>
      <c r="X43" s="43"/>
      <c r="Y43" s="43"/>
      <c r="Z43" s="43"/>
      <c r="AA43" s="43"/>
      <c r="AB43" s="43"/>
    </row>
    <row r="44" spans="1:28" ht="18.75" customHeight="1" x14ac:dyDescent="0.45">
      <c r="A44" s="43"/>
      <c r="B44" s="114" t="s">
        <v>787</v>
      </c>
      <c r="C44" s="158" t="s">
        <v>565</v>
      </c>
      <c r="D44" s="161"/>
      <c r="E44" s="216" t="s">
        <v>550</v>
      </c>
      <c r="F44" s="322"/>
      <c r="G44" s="73"/>
      <c r="H44" s="43"/>
      <c r="I44" s="49"/>
      <c r="J44" s="49"/>
      <c r="K44" s="49"/>
      <c r="L44" s="43"/>
      <c r="M44" s="43"/>
      <c r="N44" s="43"/>
      <c r="O44" s="43"/>
      <c r="P44" s="43"/>
      <c r="Q44" s="43"/>
      <c r="R44" s="43"/>
      <c r="S44" s="43"/>
      <c r="T44" s="43"/>
      <c r="U44" s="43"/>
      <c r="V44" s="43"/>
      <c r="W44" s="43"/>
      <c r="X44" s="43"/>
      <c r="Y44" s="43"/>
      <c r="Z44" s="43"/>
      <c r="AA44" s="43"/>
      <c r="AB44" s="43"/>
    </row>
    <row r="45" spans="1:28" ht="18.75" customHeight="1" x14ac:dyDescent="0.45">
      <c r="A45" s="43"/>
      <c r="B45" s="564" t="s">
        <v>788</v>
      </c>
      <c r="C45" s="522" t="s">
        <v>741</v>
      </c>
      <c r="D45" s="551"/>
      <c r="E45" s="552"/>
      <c r="F45" s="555"/>
      <c r="G45" s="73"/>
      <c r="H45" s="43"/>
      <c r="I45" s="49"/>
      <c r="J45" s="49"/>
      <c r="K45" s="49"/>
      <c r="L45" s="43"/>
      <c r="M45" s="43"/>
      <c r="N45" s="43"/>
      <c r="O45" s="43"/>
      <c r="P45" s="43"/>
      <c r="Q45" s="43"/>
      <c r="R45" s="43"/>
      <c r="S45" s="43"/>
      <c r="T45" s="43"/>
      <c r="U45" s="43"/>
      <c r="V45" s="43"/>
      <c r="W45" s="43"/>
      <c r="X45" s="43"/>
      <c r="Y45" s="43"/>
      <c r="Z45" s="43"/>
      <c r="AA45" s="43"/>
      <c r="AB45" s="43"/>
    </row>
    <row r="46" spans="1:28" ht="18.75" customHeight="1" x14ac:dyDescent="0.45">
      <c r="A46" s="43"/>
      <c r="B46" s="564"/>
      <c r="C46" s="524"/>
      <c r="D46" s="553"/>
      <c r="E46" s="554"/>
      <c r="F46" s="556"/>
      <c r="G46" s="73"/>
      <c r="H46" s="43"/>
      <c r="I46" s="49"/>
      <c r="J46" s="49"/>
      <c r="K46" s="49"/>
      <c r="L46" s="43"/>
      <c r="M46" s="43"/>
      <c r="N46" s="43"/>
      <c r="O46" s="43"/>
      <c r="P46" s="43"/>
      <c r="Q46" s="43"/>
      <c r="R46" s="43"/>
      <c r="S46" s="43"/>
      <c r="T46" s="43"/>
      <c r="U46" s="43"/>
      <c r="V46" s="43"/>
      <c r="W46" s="43"/>
      <c r="X46" s="43"/>
      <c r="Y46" s="43"/>
      <c r="Z46" s="43"/>
      <c r="AA46" s="43"/>
      <c r="AB46" s="43"/>
    </row>
    <row r="47" spans="1:28" ht="18.75" customHeight="1" x14ac:dyDescent="0.45">
      <c r="A47" s="43"/>
      <c r="B47" s="564" t="s">
        <v>789</v>
      </c>
      <c r="C47" s="549" t="s">
        <v>738</v>
      </c>
      <c r="D47" s="550"/>
      <c r="E47" s="216" t="s">
        <v>558</v>
      </c>
      <c r="F47" s="334"/>
      <c r="G47" s="73"/>
      <c r="H47" s="43"/>
      <c r="I47" s="49"/>
      <c r="J47" s="49"/>
      <c r="K47" s="49"/>
      <c r="L47" s="43"/>
      <c r="M47" s="43"/>
      <c r="N47" s="43"/>
      <c r="O47" s="43"/>
      <c r="P47" s="43"/>
      <c r="Q47" s="43"/>
      <c r="R47" s="43"/>
      <c r="S47" s="43"/>
      <c r="T47" s="43"/>
      <c r="U47" s="43"/>
      <c r="V47" s="43"/>
      <c r="W47" s="43"/>
      <c r="X47" s="43"/>
      <c r="Y47" s="43"/>
      <c r="Z47" s="43"/>
      <c r="AA47" s="43"/>
      <c r="AB47" s="43"/>
    </row>
    <row r="48" spans="1:28" ht="18.75" customHeight="1" x14ac:dyDescent="0.45">
      <c r="A48" s="43"/>
      <c r="B48" s="564"/>
      <c r="C48" s="549"/>
      <c r="D48" s="550"/>
      <c r="E48" s="216" t="s">
        <v>25</v>
      </c>
      <c r="F48" s="162" t="str">
        <f>IF(F44="","",F47*F44)</f>
        <v/>
      </c>
      <c r="G48" s="73"/>
      <c r="H48" s="43"/>
      <c r="I48" s="49"/>
      <c r="J48" s="49"/>
      <c r="K48" s="49"/>
      <c r="L48" s="43"/>
      <c r="M48" s="43"/>
      <c r="N48" s="43"/>
      <c r="O48" s="43"/>
      <c r="P48" s="43"/>
      <c r="Q48" s="43"/>
      <c r="R48" s="43"/>
      <c r="S48" s="43"/>
      <c r="T48" s="43"/>
      <c r="U48" s="43"/>
      <c r="V48" s="43"/>
      <c r="W48" s="43"/>
      <c r="X48" s="43"/>
      <c r="Y48" s="43"/>
      <c r="Z48" s="43"/>
      <c r="AA48" s="43"/>
      <c r="AB48" s="43"/>
    </row>
    <row r="49" spans="1:28" ht="18.75" customHeight="1" x14ac:dyDescent="0.45">
      <c r="A49" s="43"/>
      <c r="B49" s="564" t="s">
        <v>1048</v>
      </c>
      <c r="C49" s="549" t="s">
        <v>739</v>
      </c>
      <c r="D49" s="550"/>
      <c r="E49" s="216" t="s">
        <v>566</v>
      </c>
      <c r="F49" s="160" t="str">
        <f>IF(F44="","",0.35156)</f>
        <v/>
      </c>
      <c r="G49" s="73"/>
      <c r="H49" s="43"/>
      <c r="I49" s="49"/>
      <c r="J49" s="49"/>
      <c r="K49" s="49"/>
      <c r="L49" s="43"/>
      <c r="M49" s="43"/>
      <c r="N49" s="43"/>
      <c r="O49" s="43"/>
      <c r="P49" s="43"/>
      <c r="Q49" s="43"/>
      <c r="R49" s="43"/>
      <c r="S49" s="43"/>
      <c r="T49" s="43"/>
      <c r="U49" s="43"/>
      <c r="V49" s="43"/>
      <c r="W49" s="43"/>
      <c r="X49" s="43"/>
      <c r="Y49" s="43"/>
      <c r="Z49" s="43"/>
      <c r="AA49" s="43"/>
      <c r="AB49" s="43"/>
    </row>
    <row r="50" spans="1:28" ht="18.75" customHeight="1" x14ac:dyDescent="0.45">
      <c r="A50" s="43"/>
      <c r="B50" s="564"/>
      <c r="C50" s="549"/>
      <c r="D50" s="550"/>
      <c r="E50" s="216" t="s">
        <v>740</v>
      </c>
      <c r="F50" s="162" t="str">
        <f>IF(F44="","",F49*F44)</f>
        <v/>
      </c>
      <c r="G50" s="73"/>
      <c r="H50" s="43"/>
      <c r="I50" s="49"/>
      <c r="J50" s="49"/>
      <c r="K50" s="49"/>
      <c r="L50" s="43"/>
      <c r="M50" s="43"/>
      <c r="N50" s="43"/>
      <c r="O50" s="43"/>
      <c r="P50" s="43"/>
      <c r="Q50" s="43"/>
      <c r="R50" s="43"/>
      <c r="S50" s="43"/>
      <c r="T50" s="43"/>
      <c r="U50" s="43"/>
      <c r="V50" s="43"/>
      <c r="W50" s="43"/>
      <c r="X50" s="43"/>
      <c r="Y50" s="43"/>
      <c r="Z50" s="43"/>
      <c r="AA50" s="43"/>
      <c r="AB50" s="43"/>
    </row>
    <row r="51" spans="1:28" ht="18.75" customHeight="1" x14ac:dyDescent="0.45">
      <c r="A51" s="45"/>
      <c r="B51" s="564" t="s">
        <v>1049</v>
      </c>
      <c r="C51" s="535" t="s">
        <v>1037</v>
      </c>
      <c r="D51" s="536"/>
      <c r="E51" s="537"/>
      <c r="F51" s="544"/>
      <c r="G51" s="137"/>
      <c r="H51" s="43"/>
      <c r="I51" s="49"/>
      <c r="J51" s="49"/>
      <c r="K51" s="49"/>
      <c r="L51" s="43"/>
      <c r="M51" s="43"/>
      <c r="N51" s="43"/>
      <c r="O51" s="43"/>
      <c r="P51" s="43"/>
      <c r="Q51" s="43"/>
      <c r="R51" s="43"/>
      <c r="S51" s="43"/>
      <c r="T51" s="43"/>
      <c r="U51" s="43"/>
      <c r="V51" s="43"/>
      <c r="W51" s="43"/>
      <c r="X51" s="43"/>
      <c r="Y51" s="43"/>
      <c r="Z51" s="43"/>
      <c r="AA51" s="43"/>
      <c r="AB51" s="43"/>
    </row>
    <row r="52" spans="1:28" ht="18.75" customHeight="1" x14ac:dyDescent="0.45">
      <c r="A52" s="45"/>
      <c r="B52" s="564"/>
      <c r="C52" s="538"/>
      <c r="D52" s="539"/>
      <c r="E52" s="540"/>
      <c r="F52" s="545"/>
      <c r="G52" s="137"/>
      <c r="H52" s="43"/>
      <c r="I52" s="49"/>
      <c r="J52" s="49"/>
      <c r="K52" s="49"/>
      <c r="L52" s="43"/>
      <c r="M52" s="43"/>
      <c r="N52" s="43"/>
      <c r="O52" s="43"/>
      <c r="P52" s="43"/>
      <c r="Q52" s="43"/>
      <c r="R52" s="43"/>
      <c r="S52" s="43"/>
      <c r="T52" s="43"/>
      <c r="U52" s="43"/>
      <c r="V52" s="43"/>
      <c r="W52" s="43"/>
      <c r="X52" s="43"/>
      <c r="Y52" s="43"/>
      <c r="Z52" s="43"/>
      <c r="AA52" s="43"/>
      <c r="AB52" s="43"/>
    </row>
    <row r="53" spans="1:28" ht="18.75" customHeight="1" x14ac:dyDescent="0.45">
      <c r="A53" s="45"/>
      <c r="B53" s="564"/>
      <c r="C53" s="541"/>
      <c r="D53" s="542"/>
      <c r="E53" s="543"/>
      <c r="F53" s="546"/>
      <c r="G53" s="137"/>
      <c r="H53" s="43"/>
      <c r="I53" s="49"/>
      <c r="J53" s="49"/>
      <c r="K53" s="49"/>
      <c r="L53" s="43"/>
      <c r="M53" s="43"/>
      <c r="N53" s="43"/>
      <c r="O53" s="43"/>
      <c r="P53" s="43"/>
      <c r="Q53" s="43"/>
      <c r="R53" s="43"/>
      <c r="S53" s="43"/>
      <c r="T53" s="43"/>
      <c r="U53" s="43"/>
      <c r="V53" s="43"/>
      <c r="W53" s="43"/>
      <c r="X53" s="43"/>
      <c r="Y53" s="43"/>
      <c r="Z53" s="43"/>
      <c r="AA53" s="43"/>
      <c r="AB53" s="43"/>
    </row>
    <row r="54" spans="1:28" ht="18.75" customHeight="1" x14ac:dyDescent="0.45">
      <c r="A54" s="45"/>
      <c r="B54" s="73"/>
      <c r="C54" s="137"/>
      <c r="D54" s="137"/>
      <c r="E54" s="137"/>
      <c r="F54" s="137"/>
      <c r="G54" s="137"/>
      <c r="H54" s="45"/>
      <c r="I54" s="43"/>
      <c r="J54" s="43"/>
      <c r="K54" s="43"/>
      <c r="L54" s="43"/>
      <c r="M54" s="43"/>
      <c r="N54" s="43"/>
      <c r="O54" s="43"/>
      <c r="P54" s="43"/>
      <c r="Q54" s="43"/>
      <c r="R54" s="43"/>
      <c r="S54" s="43"/>
      <c r="T54" s="43"/>
      <c r="U54" s="43"/>
      <c r="V54" s="43"/>
      <c r="W54" s="43"/>
      <c r="X54" s="43"/>
      <c r="Y54" s="43"/>
      <c r="Z54" s="43"/>
      <c r="AA54" s="43"/>
      <c r="AB54" s="43"/>
    </row>
    <row r="55" spans="1:28" ht="18.75" customHeight="1" x14ac:dyDescent="0.45">
      <c r="A55" s="45"/>
      <c r="B55" s="73"/>
      <c r="C55" s="137"/>
      <c r="D55" s="137"/>
      <c r="E55" s="137"/>
      <c r="F55" s="137"/>
      <c r="G55" s="137"/>
      <c r="H55" s="45"/>
      <c r="I55" s="43"/>
      <c r="J55" s="43"/>
      <c r="K55" s="43"/>
      <c r="L55" s="43"/>
      <c r="M55" s="43"/>
      <c r="N55" s="43"/>
      <c r="O55" s="43"/>
      <c r="P55" s="43"/>
      <c r="Q55" s="43"/>
      <c r="R55" s="43"/>
      <c r="S55" s="43"/>
      <c r="T55" s="43"/>
      <c r="U55" s="43"/>
      <c r="V55" s="43"/>
      <c r="W55" s="43"/>
      <c r="X55" s="43"/>
      <c r="Y55" s="43"/>
      <c r="Z55" s="43"/>
      <c r="AA55" s="43"/>
      <c r="AB55" s="43"/>
    </row>
    <row r="56" spans="1:28" ht="18.75" customHeight="1" x14ac:dyDescent="0.45">
      <c r="A56" s="45"/>
      <c r="B56" s="152" t="s">
        <v>1050</v>
      </c>
      <c r="C56" s="163"/>
      <c r="D56" s="163"/>
      <c r="E56" s="163"/>
      <c r="F56" s="163"/>
      <c r="G56" s="568" t="s">
        <v>1038</v>
      </c>
      <c r="H56" s="568"/>
      <c r="I56" s="568"/>
      <c r="J56" s="568"/>
      <c r="K56" s="43"/>
      <c r="L56" s="43"/>
      <c r="M56" s="43"/>
      <c r="N56" s="43"/>
      <c r="O56" s="43"/>
      <c r="P56" s="43"/>
      <c r="Q56" s="43"/>
      <c r="R56" s="43"/>
      <c r="S56" s="43"/>
      <c r="T56" s="43"/>
      <c r="U56" s="43"/>
      <c r="V56" s="43"/>
      <c r="W56" s="43"/>
      <c r="X56" s="43"/>
      <c r="Y56" s="43"/>
      <c r="Z56" s="43"/>
      <c r="AA56" s="43"/>
      <c r="AB56" s="43"/>
    </row>
    <row r="57" spans="1:28" ht="18.75" customHeight="1" x14ac:dyDescent="0.45">
      <c r="A57" s="43"/>
      <c r="B57" s="114"/>
      <c r="C57" s="63"/>
      <c r="D57" s="137"/>
      <c r="E57" s="137"/>
      <c r="F57" s="164"/>
      <c r="G57" s="569"/>
      <c r="H57" s="569"/>
      <c r="I57" s="569"/>
      <c r="J57" s="569"/>
      <c r="K57" s="43"/>
      <c r="L57" s="43"/>
      <c r="M57" s="43"/>
      <c r="N57" s="43"/>
      <c r="O57" s="43"/>
      <c r="P57" s="43"/>
      <c r="Q57" s="43"/>
      <c r="R57" s="43"/>
      <c r="S57" s="43"/>
      <c r="T57" s="43"/>
      <c r="U57" s="43"/>
      <c r="V57" s="43"/>
      <c r="W57" s="43"/>
      <c r="X57" s="43"/>
      <c r="Y57" s="43"/>
      <c r="Z57" s="43"/>
      <c r="AA57" s="43"/>
      <c r="AB57" s="43"/>
    </row>
    <row r="58" spans="1:28" ht="18.75" customHeight="1" x14ac:dyDescent="0.45">
      <c r="A58" s="43"/>
      <c r="B58" s="564" t="s">
        <v>798</v>
      </c>
      <c r="C58" s="535" t="s">
        <v>745</v>
      </c>
      <c r="D58" s="562"/>
      <c r="E58" s="560" t="s">
        <v>550</v>
      </c>
      <c r="F58" s="547"/>
      <c r="G58" s="559"/>
      <c r="H58" s="559"/>
      <c r="I58" s="559"/>
      <c r="J58" s="559"/>
      <c r="K58" s="43"/>
      <c r="L58" s="43"/>
      <c r="M58" s="43"/>
      <c r="N58" s="43"/>
      <c r="O58" s="43"/>
      <c r="P58" s="43"/>
      <c r="Q58" s="43"/>
      <c r="R58" s="43"/>
      <c r="S58" s="43"/>
      <c r="T58" s="43"/>
      <c r="U58" s="43"/>
      <c r="V58" s="43"/>
      <c r="W58" s="43"/>
      <c r="X58" s="43"/>
      <c r="Y58" s="43"/>
      <c r="Z58" s="43"/>
      <c r="AA58" s="43"/>
      <c r="AB58" s="43"/>
    </row>
    <row r="59" spans="1:28" ht="18.75" customHeight="1" x14ac:dyDescent="0.45">
      <c r="A59" s="43"/>
      <c r="B59" s="564"/>
      <c r="C59" s="541"/>
      <c r="D59" s="563"/>
      <c r="E59" s="561"/>
      <c r="F59" s="548"/>
      <c r="G59" s="559"/>
      <c r="H59" s="559"/>
      <c r="I59" s="559"/>
      <c r="J59" s="559"/>
      <c r="K59" s="43"/>
      <c r="L59" s="43"/>
      <c r="M59" s="43"/>
      <c r="N59" s="43"/>
      <c r="O59" s="43"/>
      <c r="P59" s="43"/>
      <c r="Q59" s="43"/>
      <c r="R59" s="43"/>
      <c r="S59" s="43"/>
      <c r="T59" s="43"/>
      <c r="U59" s="43"/>
      <c r="V59" s="43"/>
      <c r="W59" s="43"/>
      <c r="X59" s="43"/>
      <c r="Y59" s="43"/>
      <c r="Z59" s="43"/>
      <c r="AA59" s="43"/>
      <c r="AB59" s="43"/>
    </row>
    <row r="60" spans="1:28" ht="18.75" customHeight="1" x14ac:dyDescent="0.45">
      <c r="A60" s="43"/>
      <c r="B60" s="564" t="s">
        <v>799</v>
      </c>
      <c r="C60" s="535" t="s">
        <v>746</v>
      </c>
      <c r="D60" s="562"/>
      <c r="E60" s="560" t="s">
        <v>550</v>
      </c>
      <c r="F60" s="547"/>
      <c r="G60" s="559"/>
      <c r="H60" s="559"/>
      <c r="I60" s="559"/>
      <c r="J60" s="559"/>
      <c r="K60" s="43"/>
      <c r="L60" s="43"/>
      <c r="M60" s="43"/>
      <c r="N60" s="43"/>
      <c r="O60" s="43"/>
      <c r="P60" s="43"/>
      <c r="Q60" s="43"/>
      <c r="R60" s="43"/>
      <c r="S60" s="43"/>
      <c r="T60" s="43"/>
      <c r="U60" s="43"/>
      <c r="V60" s="43"/>
      <c r="W60" s="43"/>
      <c r="X60" s="43"/>
      <c r="Y60" s="43"/>
      <c r="Z60" s="43"/>
      <c r="AA60" s="43"/>
      <c r="AB60" s="43"/>
    </row>
    <row r="61" spans="1:28" ht="18.75" customHeight="1" x14ac:dyDescent="0.45">
      <c r="A61" s="43"/>
      <c r="B61" s="564"/>
      <c r="C61" s="541"/>
      <c r="D61" s="563"/>
      <c r="E61" s="561"/>
      <c r="F61" s="548"/>
      <c r="G61" s="559"/>
      <c r="H61" s="559"/>
      <c r="I61" s="559"/>
      <c r="J61" s="559"/>
      <c r="K61" s="43"/>
      <c r="L61" s="43"/>
      <c r="M61" s="43"/>
      <c r="N61" s="43"/>
      <c r="O61" s="43"/>
      <c r="P61" s="43"/>
      <c r="Q61" s="43"/>
      <c r="R61" s="43"/>
      <c r="S61" s="43"/>
      <c r="T61" s="43"/>
      <c r="U61" s="43"/>
      <c r="V61" s="43"/>
      <c r="W61" s="43"/>
      <c r="X61" s="43"/>
      <c r="Y61" s="43"/>
      <c r="Z61" s="43"/>
      <c r="AA61" s="43"/>
      <c r="AB61" s="43"/>
    </row>
    <row r="62" spans="1:28" ht="18.75" customHeight="1" x14ac:dyDescent="0.45">
      <c r="A62" s="43"/>
      <c r="B62" s="564" t="s">
        <v>800</v>
      </c>
      <c r="C62" s="535" t="s">
        <v>747</v>
      </c>
      <c r="D62" s="562"/>
      <c r="E62" s="560" t="s">
        <v>550</v>
      </c>
      <c r="F62" s="547"/>
      <c r="G62" s="559"/>
      <c r="H62" s="559"/>
      <c r="I62" s="559"/>
      <c r="J62" s="559"/>
      <c r="K62" s="43"/>
      <c r="L62" s="43"/>
      <c r="M62" s="43"/>
      <c r="N62" s="43"/>
      <c r="O62" s="43"/>
      <c r="P62" s="43"/>
      <c r="Q62" s="43"/>
      <c r="R62" s="43"/>
      <c r="S62" s="43"/>
      <c r="T62" s="43"/>
      <c r="U62" s="43"/>
      <c r="V62" s="43"/>
      <c r="W62" s="43"/>
      <c r="X62" s="43"/>
      <c r="Y62" s="43"/>
      <c r="Z62" s="43"/>
      <c r="AA62" s="43"/>
      <c r="AB62" s="43"/>
    </row>
    <row r="63" spans="1:28" ht="18.75" customHeight="1" x14ac:dyDescent="0.45">
      <c r="A63" s="43"/>
      <c r="B63" s="564"/>
      <c r="C63" s="541"/>
      <c r="D63" s="563"/>
      <c r="E63" s="561"/>
      <c r="F63" s="548"/>
      <c r="G63" s="559"/>
      <c r="H63" s="559"/>
      <c r="I63" s="559"/>
      <c r="J63" s="559"/>
      <c r="K63" s="43"/>
      <c r="L63" s="43"/>
      <c r="M63" s="43"/>
      <c r="N63" s="43"/>
      <c r="O63" s="43"/>
      <c r="P63" s="43"/>
      <c r="Q63" s="43"/>
      <c r="R63" s="43"/>
      <c r="S63" s="43"/>
      <c r="T63" s="43"/>
      <c r="U63" s="43"/>
      <c r="V63" s="43"/>
      <c r="W63" s="43"/>
      <c r="X63" s="43"/>
      <c r="Y63" s="43"/>
      <c r="Z63" s="43"/>
      <c r="AA63" s="43"/>
      <c r="AB63" s="43"/>
    </row>
    <row r="64" spans="1:28" ht="18.75" customHeight="1" x14ac:dyDescent="0.45">
      <c r="A64" s="43"/>
      <c r="B64" s="564" t="s">
        <v>801</v>
      </c>
      <c r="C64" s="535" t="s">
        <v>744</v>
      </c>
      <c r="D64" s="562"/>
      <c r="E64" s="560" t="s">
        <v>550</v>
      </c>
      <c r="F64" s="547"/>
      <c r="G64" s="559"/>
      <c r="H64" s="559"/>
      <c r="I64" s="559"/>
      <c r="J64" s="559"/>
      <c r="K64" s="43"/>
      <c r="L64" s="43"/>
      <c r="M64" s="43"/>
      <c r="N64" s="43"/>
      <c r="O64" s="43"/>
      <c r="P64" s="43"/>
      <c r="Q64" s="43"/>
      <c r="R64" s="43"/>
      <c r="S64" s="43"/>
      <c r="T64" s="43"/>
      <c r="U64" s="43"/>
      <c r="V64" s="43"/>
      <c r="W64" s="43"/>
      <c r="X64" s="43"/>
      <c r="Y64" s="43"/>
      <c r="Z64" s="43"/>
      <c r="AA64" s="43"/>
      <c r="AB64" s="43"/>
    </row>
    <row r="65" spans="1:28" ht="18.75" customHeight="1" x14ac:dyDescent="0.45">
      <c r="A65" s="43"/>
      <c r="B65" s="564"/>
      <c r="C65" s="541"/>
      <c r="D65" s="563"/>
      <c r="E65" s="561"/>
      <c r="F65" s="548"/>
      <c r="G65" s="559"/>
      <c r="H65" s="559"/>
      <c r="I65" s="559"/>
      <c r="J65" s="559"/>
      <c r="K65" s="43"/>
      <c r="L65" s="43"/>
      <c r="M65" s="43"/>
      <c r="N65" s="43"/>
      <c r="O65" s="43"/>
      <c r="P65" s="43"/>
      <c r="Q65" s="43"/>
      <c r="R65" s="43"/>
      <c r="S65" s="43"/>
      <c r="T65" s="43"/>
      <c r="U65" s="43"/>
      <c r="V65" s="43"/>
      <c r="W65" s="43"/>
      <c r="X65" s="43"/>
      <c r="Y65" s="43"/>
      <c r="Z65" s="43"/>
      <c r="AA65" s="43"/>
      <c r="AB65" s="43"/>
    </row>
    <row r="66" spans="1:28" ht="18.75" customHeight="1" x14ac:dyDescent="0.45">
      <c r="A66" s="43"/>
      <c r="B66" s="564" t="s">
        <v>802</v>
      </c>
      <c r="C66" s="566" t="s">
        <v>748</v>
      </c>
      <c r="D66" s="566"/>
      <c r="E66" s="565" t="s">
        <v>550</v>
      </c>
      <c r="F66" s="547"/>
      <c r="G66" s="559"/>
      <c r="H66" s="559"/>
      <c r="I66" s="559"/>
      <c r="J66" s="559"/>
      <c r="K66" s="43"/>
      <c r="L66" s="43"/>
      <c r="M66" s="43"/>
      <c r="N66" s="43"/>
      <c r="O66" s="43"/>
      <c r="P66" s="43"/>
      <c r="Q66" s="43"/>
      <c r="R66" s="43"/>
      <c r="S66" s="43"/>
      <c r="T66" s="43"/>
      <c r="U66" s="43"/>
      <c r="V66" s="43"/>
      <c r="W66" s="43"/>
      <c r="X66" s="43"/>
      <c r="Y66" s="43"/>
      <c r="Z66" s="43"/>
      <c r="AA66" s="43"/>
      <c r="AB66" s="43"/>
    </row>
    <row r="67" spans="1:28" ht="18.75" customHeight="1" x14ac:dyDescent="0.45">
      <c r="A67" s="43"/>
      <c r="B67" s="564"/>
      <c r="C67" s="566"/>
      <c r="D67" s="566"/>
      <c r="E67" s="565"/>
      <c r="F67" s="586"/>
      <c r="G67" s="559"/>
      <c r="H67" s="559"/>
      <c r="I67" s="559"/>
      <c r="J67" s="559"/>
      <c r="K67" s="43"/>
      <c r="L67" s="43"/>
      <c r="M67" s="43"/>
      <c r="N67" s="43"/>
      <c r="O67" s="43"/>
      <c r="P67" s="43"/>
      <c r="Q67" s="43"/>
      <c r="R67" s="43"/>
      <c r="S67" s="43"/>
      <c r="T67" s="43"/>
      <c r="U67" s="43"/>
      <c r="V67" s="43"/>
      <c r="W67" s="43"/>
      <c r="X67" s="43"/>
      <c r="Y67" s="43"/>
      <c r="Z67" s="43"/>
      <c r="AA67" s="43"/>
      <c r="AB67" s="43"/>
    </row>
    <row r="68" spans="1:28" ht="18.75" customHeight="1" x14ac:dyDescent="0.45">
      <c r="A68" s="43"/>
      <c r="B68" s="49"/>
      <c r="C68" s="566"/>
      <c r="D68" s="566"/>
      <c r="E68" s="166" t="s">
        <v>626</v>
      </c>
      <c r="F68" s="167" t="str">
        <f>IFERROR(IF(F66/(F44+F30+G30+H30)=0,"",F66/(F44+F30+G30+H30)),"")</f>
        <v/>
      </c>
      <c r="G68" s="335"/>
      <c r="H68" s="336"/>
      <c r="I68" s="336"/>
      <c r="J68" s="43"/>
      <c r="K68" s="43"/>
      <c r="L68" s="43"/>
      <c r="M68" s="43"/>
      <c r="N68" s="43"/>
      <c r="O68" s="43"/>
      <c r="P68" s="43"/>
      <c r="Q68" s="43"/>
      <c r="R68" s="43"/>
      <c r="S68" s="43"/>
      <c r="T68" s="43"/>
      <c r="U68" s="43"/>
      <c r="V68" s="43"/>
      <c r="W68" s="43"/>
      <c r="X68" s="43"/>
      <c r="Y68" s="43"/>
      <c r="Z68" s="43"/>
      <c r="AA68" s="43"/>
      <c r="AB68" s="43"/>
    </row>
    <row r="69" spans="1:28" ht="18.75" customHeight="1" x14ac:dyDescent="0.45">
      <c r="A69" s="43"/>
      <c r="B69" s="564" t="s">
        <v>803</v>
      </c>
      <c r="C69" s="566"/>
      <c r="D69" s="566"/>
      <c r="E69" s="565" t="s">
        <v>25</v>
      </c>
      <c r="F69" s="547"/>
      <c r="G69" s="559"/>
      <c r="H69" s="559"/>
      <c r="I69" s="559"/>
      <c r="J69" s="559"/>
      <c r="K69" s="43"/>
      <c r="L69" s="43"/>
      <c r="M69" s="43"/>
      <c r="N69" s="43"/>
      <c r="O69" s="43"/>
      <c r="P69" s="43"/>
      <c r="Q69" s="43"/>
      <c r="R69" s="43"/>
      <c r="S69" s="43"/>
      <c r="T69" s="43"/>
      <c r="U69" s="43"/>
      <c r="V69" s="43"/>
      <c r="W69" s="43"/>
      <c r="X69" s="43"/>
      <c r="Y69" s="43"/>
      <c r="Z69" s="43"/>
      <c r="AA69" s="43"/>
      <c r="AB69" s="43"/>
    </row>
    <row r="70" spans="1:28" ht="18.75" customHeight="1" x14ac:dyDescent="0.45">
      <c r="A70" s="43"/>
      <c r="B70" s="564"/>
      <c r="C70" s="566"/>
      <c r="D70" s="566"/>
      <c r="E70" s="565"/>
      <c r="F70" s="548"/>
      <c r="G70" s="559"/>
      <c r="H70" s="559"/>
      <c r="I70" s="559"/>
      <c r="J70" s="559"/>
      <c r="K70" s="43"/>
      <c r="L70" s="43"/>
      <c r="M70" s="43"/>
      <c r="N70" s="43"/>
      <c r="O70" s="43"/>
      <c r="P70" s="43"/>
      <c r="Q70" s="43"/>
      <c r="R70" s="43"/>
      <c r="S70" s="43"/>
      <c r="T70" s="43"/>
      <c r="U70" s="43"/>
      <c r="V70" s="43"/>
      <c r="W70" s="43"/>
      <c r="X70" s="43"/>
      <c r="Y70" s="43"/>
      <c r="Z70" s="43"/>
      <c r="AA70" s="43"/>
      <c r="AB70" s="43"/>
    </row>
    <row r="71" spans="1:28" ht="18.75" customHeight="1" x14ac:dyDescent="0.45">
      <c r="A71" s="43"/>
      <c r="B71" s="564" t="s">
        <v>804</v>
      </c>
      <c r="C71" s="566" t="s">
        <v>749</v>
      </c>
      <c r="D71" s="566"/>
      <c r="E71" s="560" t="s">
        <v>571</v>
      </c>
      <c r="F71" s="567"/>
      <c r="G71" s="559"/>
      <c r="H71" s="559"/>
      <c r="I71" s="559"/>
      <c r="J71" s="559"/>
      <c r="K71" s="43"/>
      <c r="L71" s="43"/>
      <c r="M71" s="43"/>
      <c r="N71" s="43"/>
      <c r="O71" s="43"/>
      <c r="P71" s="43"/>
      <c r="Q71" s="43"/>
      <c r="R71" s="43"/>
      <c r="S71" s="43"/>
      <c r="T71" s="43"/>
      <c r="U71" s="43"/>
      <c r="V71" s="43"/>
      <c r="W71" s="43"/>
      <c r="X71" s="43"/>
      <c r="Y71" s="43"/>
      <c r="Z71" s="43"/>
      <c r="AA71" s="43"/>
      <c r="AB71" s="43"/>
    </row>
    <row r="72" spans="1:28" ht="18.75" customHeight="1" x14ac:dyDescent="0.45">
      <c r="A72" s="43"/>
      <c r="B72" s="564"/>
      <c r="C72" s="566"/>
      <c r="D72" s="566"/>
      <c r="E72" s="561"/>
      <c r="F72" s="567"/>
      <c r="G72" s="559"/>
      <c r="H72" s="559"/>
      <c r="I72" s="559"/>
      <c r="J72" s="559"/>
      <c r="K72" s="43"/>
      <c r="L72" s="43"/>
      <c r="M72" s="43"/>
      <c r="N72" s="43"/>
      <c r="O72" s="43"/>
      <c r="P72" s="43"/>
      <c r="Q72" s="43"/>
      <c r="R72" s="43"/>
      <c r="S72" s="43"/>
      <c r="T72" s="43"/>
      <c r="U72" s="43"/>
      <c r="V72" s="43"/>
      <c r="W72" s="43"/>
      <c r="X72" s="43"/>
      <c r="Y72" s="43"/>
      <c r="Z72" s="43"/>
      <c r="AA72" s="43"/>
      <c r="AB72" s="43"/>
    </row>
    <row r="73" spans="1:28" ht="18.75" customHeight="1" x14ac:dyDescent="0.45">
      <c r="A73" s="43"/>
      <c r="B73" s="215" t="s">
        <v>1051</v>
      </c>
      <c r="C73" s="566"/>
      <c r="D73" s="566"/>
      <c r="E73" s="166" t="s">
        <v>626</v>
      </c>
      <c r="F73" s="225" t="str">
        <f>IFERROR(IF(F71/(F50+F37+G37+H37)=0,"",F71/(F50+F37+G37+H37)),"")</f>
        <v/>
      </c>
      <c r="G73" s="335"/>
      <c r="H73" s="336"/>
      <c r="I73" s="336"/>
      <c r="J73" s="43"/>
      <c r="K73" s="43"/>
      <c r="L73" s="226"/>
      <c r="M73" s="43"/>
      <c r="N73" s="43"/>
      <c r="O73" s="43"/>
      <c r="P73" s="43"/>
      <c r="Q73" s="43"/>
      <c r="R73" s="43"/>
      <c r="S73" s="43"/>
      <c r="T73" s="43"/>
      <c r="U73" s="43"/>
      <c r="V73" s="43"/>
      <c r="W73" s="43"/>
      <c r="X73" s="43"/>
      <c r="Y73" s="43"/>
      <c r="Z73" s="43"/>
      <c r="AA73" s="43"/>
      <c r="AB73" s="43"/>
    </row>
    <row r="74" spans="1:28" ht="18.75" customHeight="1" x14ac:dyDescent="0.45">
      <c r="A74" s="43"/>
      <c r="B74" s="564" t="s">
        <v>805</v>
      </c>
      <c r="C74" s="535" t="s">
        <v>567</v>
      </c>
      <c r="D74" s="562"/>
      <c r="E74" s="560" t="s">
        <v>25</v>
      </c>
      <c r="F74" s="547"/>
      <c r="G74" s="559"/>
      <c r="H74" s="559"/>
      <c r="I74" s="559"/>
      <c r="J74" s="559"/>
      <c r="K74" s="43"/>
      <c r="L74" s="43"/>
      <c r="M74" s="43"/>
      <c r="N74" s="43"/>
      <c r="O74" s="43"/>
      <c r="P74" s="43"/>
      <c r="Q74" s="43"/>
      <c r="R74" s="43"/>
      <c r="S74" s="43"/>
      <c r="T74" s="43"/>
      <c r="U74" s="43"/>
      <c r="V74" s="43"/>
      <c r="W74" s="43"/>
      <c r="X74" s="43"/>
      <c r="Y74" s="43"/>
      <c r="Z74" s="43"/>
      <c r="AA74" s="43"/>
      <c r="AB74" s="43"/>
    </row>
    <row r="75" spans="1:28" ht="18.75" customHeight="1" x14ac:dyDescent="0.45">
      <c r="A75" s="43"/>
      <c r="B75" s="564"/>
      <c r="C75" s="541"/>
      <c r="D75" s="563"/>
      <c r="E75" s="561"/>
      <c r="F75" s="548"/>
      <c r="G75" s="559"/>
      <c r="H75" s="559"/>
      <c r="I75" s="559"/>
      <c r="J75" s="559"/>
      <c r="K75" s="43"/>
      <c r="L75" s="43"/>
      <c r="M75" s="43"/>
      <c r="N75" s="43"/>
      <c r="O75" s="43"/>
      <c r="P75" s="43"/>
      <c r="Q75" s="43"/>
      <c r="R75" s="43"/>
      <c r="S75" s="43"/>
      <c r="T75" s="43"/>
      <c r="U75" s="43"/>
      <c r="V75" s="43"/>
      <c r="W75" s="43"/>
      <c r="X75" s="43"/>
      <c r="Y75" s="43"/>
      <c r="Z75" s="43"/>
      <c r="AA75" s="43"/>
      <c r="AB75" s="43"/>
    </row>
    <row r="76" spans="1:28" ht="18.75" customHeight="1" x14ac:dyDescent="0.45">
      <c r="A76" s="43"/>
      <c r="B76" s="564" t="s">
        <v>806</v>
      </c>
      <c r="C76" s="535" t="s">
        <v>568</v>
      </c>
      <c r="D76" s="562"/>
      <c r="E76" s="560" t="s">
        <v>25</v>
      </c>
      <c r="F76" s="547"/>
      <c r="G76" s="559"/>
      <c r="H76" s="559"/>
      <c r="I76" s="559"/>
      <c r="J76" s="559"/>
      <c r="K76" s="43"/>
      <c r="L76" s="43"/>
      <c r="M76" s="43"/>
      <c r="N76" s="43"/>
      <c r="O76" s="43"/>
      <c r="P76" s="43"/>
      <c r="Q76" s="43"/>
      <c r="R76" s="43"/>
      <c r="S76" s="43"/>
      <c r="T76" s="43"/>
      <c r="U76" s="43"/>
      <c r="V76" s="43"/>
      <c r="W76" s="43"/>
      <c r="X76" s="43"/>
      <c r="Y76" s="43"/>
      <c r="Z76" s="43"/>
      <c r="AA76" s="43"/>
      <c r="AB76" s="43"/>
    </row>
    <row r="77" spans="1:28" ht="18.75" customHeight="1" x14ac:dyDescent="0.45">
      <c r="A77" s="43"/>
      <c r="B77" s="564"/>
      <c r="C77" s="541"/>
      <c r="D77" s="563"/>
      <c r="E77" s="561"/>
      <c r="F77" s="548"/>
      <c r="G77" s="559"/>
      <c r="H77" s="559"/>
      <c r="I77" s="559"/>
      <c r="J77" s="559"/>
      <c r="K77" s="43"/>
      <c r="L77" s="43"/>
      <c r="M77" s="43"/>
      <c r="N77" s="43"/>
      <c r="O77" s="43"/>
      <c r="P77" s="43"/>
      <c r="Q77" s="43"/>
      <c r="R77" s="43"/>
      <c r="S77" s="43"/>
      <c r="T77" s="43"/>
      <c r="U77" s="43"/>
      <c r="V77" s="43"/>
      <c r="W77" s="43"/>
      <c r="X77" s="43"/>
      <c r="Y77" s="43"/>
      <c r="Z77" s="43"/>
      <c r="AA77" s="43"/>
      <c r="AB77" s="43"/>
    </row>
    <row r="78" spans="1:28" ht="18.75" customHeight="1" x14ac:dyDescent="0.45">
      <c r="A78" s="43"/>
      <c r="B78" s="215" t="s">
        <v>1052</v>
      </c>
      <c r="C78" s="214" t="s">
        <v>570</v>
      </c>
      <c r="D78" s="214"/>
      <c r="E78" s="216" t="s">
        <v>25</v>
      </c>
      <c r="F78" s="162" t="str">
        <f>IFERROR(IF(F76+F74+F54=0,"",F76+F74+F54),"")</f>
        <v/>
      </c>
      <c r="G78" s="43"/>
      <c r="H78" s="43"/>
      <c r="I78" s="43"/>
      <c r="J78" s="43"/>
      <c r="K78" s="43"/>
      <c r="L78" s="43"/>
      <c r="M78" s="43"/>
      <c r="N78" s="43"/>
      <c r="O78" s="43"/>
      <c r="P78" s="43"/>
      <c r="Q78" s="43"/>
      <c r="R78" s="43"/>
      <c r="S78" s="43"/>
      <c r="T78" s="43"/>
      <c r="U78" s="43"/>
      <c r="V78" s="43"/>
      <c r="W78" s="43"/>
      <c r="X78" s="43"/>
      <c r="Y78" s="43"/>
      <c r="Z78" s="43"/>
      <c r="AA78" s="43"/>
      <c r="AB78" s="43"/>
    </row>
    <row r="79" spans="1:28" ht="18.75" customHeight="1" x14ac:dyDescent="0.45">
      <c r="A79" s="43"/>
      <c r="B79" s="564" t="s">
        <v>1053</v>
      </c>
      <c r="C79" s="566" t="s">
        <v>575</v>
      </c>
      <c r="D79" s="566"/>
      <c r="E79" s="565" t="s">
        <v>25</v>
      </c>
      <c r="F79" s="547"/>
      <c r="G79" s="559"/>
      <c r="H79" s="559"/>
      <c r="I79" s="559"/>
      <c r="J79" s="559"/>
      <c r="K79" s="43"/>
      <c r="L79" s="43"/>
      <c r="M79" s="43"/>
      <c r="N79" s="43"/>
      <c r="O79" s="43"/>
      <c r="P79" s="43"/>
      <c r="Q79" s="43"/>
      <c r="R79" s="43"/>
      <c r="S79" s="43"/>
      <c r="T79" s="43"/>
      <c r="U79" s="43"/>
      <c r="V79" s="43"/>
      <c r="W79" s="43"/>
      <c r="X79" s="43"/>
      <c r="Y79" s="43"/>
      <c r="Z79" s="43"/>
      <c r="AA79" s="43"/>
      <c r="AB79" s="43"/>
    </row>
    <row r="80" spans="1:28" ht="18.75" customHeight="1" x14ac:dyDescent="0.45">
      <c r="A80" s="43"/>
      <c r="B80" s="564"/>
      <c r="C80" s="566"/>
      <c r="D80" s="566"/>
      <c r="E80" s="565"/>
      <c r="F80" s="548"/>
      <c r="G80" s="559"/>
      <c r="H80" s="559"/>
      <c r="I80" s="559"/>
      <c r="J80" s="559"/>
      <c r="K80" s="43"/>
      <c r="L80" s="43"/>
      <c r="M80" s="43"/>
      <c r="N80" s="43"/>
      <c r="O80" s="43"/>
      <c r="P80" s="43"/>
      <c r="Q80" s="43"/>
      <c r="R80" s="43"/>
      <c r="S80" s="43"/>
      <c r="T80" s="43"/>
      <c r="U80" s="43"/>
      <c r="V80" s="43"/>
      <c r="W80" s="43"/>
      <c r="X80" s="43"/>
      <c r="Y80" s="43"/>
      <c r="Z80" s="43"/>
      <c r="AA80" s="43"/>
      <c r="AB80" s="43"/>
    </row>
    <row r="81" spans="1:28" ht="18.75" customHeight="1" x14ac:dyDescent="0.45">
      <c r="A81" s="43"/>
      <c r="B81" s="564" t="s">
        <v>1054</v>
      </c>
      <c r="C81" s="566" t="s">
        <v>576</v>
      </c>
      <c r="D81" s="566"/>
      <c r="E81" s="565" t="s">
        <v>25</v>
      </c>
      <c r="F81" s="547"/>
      <c r="G81" s="559"/>
      <c r="H81" s="559"/>
      <c r="I81" s="559"/>
      <c r="J81" s="559"/>
      <c r="K81" s="43"/>
      <c r="L81" s="43"/>
      <c r="M81" s="43"/>
      <c r="N81" s="43"/>
      <c r="O81" s="43"/>
      <c r="P81" s="43"/>
      <c r="Q81" s="43"/>
      <c r="R81" s="43"/>
      <c r="S81" s="43"/>
      <c r="T81" s="43"/>
      <c r="U81" s="43"/>
      <c r="V81" s="43"/>
      <c r="W81" s="43"/>
      <c r="X81" s="43"/>
      <c r="Y81" s="43"/>
      <c r="Z81" s="43"/>
      <c r="AA81" s="43"/>
      <c r="AB81" s="43"/>
    </row>
    <row r="82" spans="1:28" ht="18.75" customHeight="1" x14ac:dyDescent="0.45">
      <c r="A82" s="43"/>
      <c r="B82" s="564"/>
      <c r="C82" s="566"/>
      <c r="D82" s="566"/>
      <c r="E82" s="565"/>
      <c r="F82" s="548"/>
      <c r="G82" s="559"/>
      <c r="H82" s="559"/>
      <c r="I82" s="559"/>
      <c r="J82" s="559"/>
      <c r="K82" s="43"/>
      <c r="L82" s="43"/>
      <c r="M82" s="43"/>
      <c r="N82" s="43"/>
      <c r="O82" s="43"/>
      <c r="P82" s="43"/>
      <c r="Q82" s="43"/>
      <c r="R82" s="43"/>
      <c r="S82" s="43"/>
      <c r="T82" s="43"/>
      <c r="U82" s="43"/>
      <c r="V82" s="43"/>
      <c r="W82" s="43"/>
      <c r="X82" s="43"/>
      <c r="Y82" s="43"/>
      <c r="Z82" s="43"/>
      <c r="AA82" s="43"/>
      <c r="AB82" s="43"/>
    </row>
    <row r="83" spans="1:28" ht="18.75" customHeight="1" x14ac:dyDescent="0.45">
      <c r="A83" s="43"/>
      <c r="B83" s="215" t="s">
        <v>1055</v>
      </c>
      <c r="C83" s="214" t="s">
        <v>577</v>
      </c>
      <c r="D83" s="214"/>
      <c r="E83" s="166" t="s">
        <v>25</v>
      </c>
      <c r="F83" s="168" t="str">
        <f>IF(F81+F69+F79=0,"",F81+F69+F79)</f>
        <v/>
      </c>
      <c r="G83" s="43"/>
      <c r="H83" s="43"/>
      <c r="I83" s="43"/>
      <c r="J83" s="43"/>
      <c r="K83" s="43"/>
      <c r="L83" s="43"/>
      <c r="M83" s="43"/>
      <c r="N83" s="43"/>
      <c r="O83" s="43"/>
      <c r="P83" s="43"/>
      <c r="Q83" s="43"/>
      <c r="R83" s="43"/>
      <c r="S83" s="43"/>
      <c r="T83" s="43"/>
      <c r="U83" s="43"/>
      <c r="V83" s="43"/>
      <c r="W83" s="43"/>
      <c r="X83" s="43"/>
      <c r="Y83" s="43"/>
      <c r="Z83" s="43"/>
      <c r="AA83" s="43"/>
      <c r="AB83" s="43"/>
    </row>
    <row r="84" spans="1:28" ht="18.75" hidden="1" customHeight="1" x14ac:dyDescent="0.45">
      <c r="A84" s="43"/>
      <c r="B84" s="215"/>
      <c r="C84" s="214" t="s">
        <v>569</v>
      </c>
      <c r="D84" s="214"/>
      <c r="E84" s="165" t="s">
        <v>53</v>
      </c>
      <c r="F84" s="162"/>
      <c r="G84" s="337" t="s">
        <v>623</v>
      </c>
      <c r="H84" s="43"/>
      <c r="I84" s="43"/>
      <c r="J84" s="43"/>
      <c r="K84" s="43"/>
      <c r="L84" s="43"/>
      <c r="M84" s="43"/>
      <c r="N84" s="43"/>
      <c r="O84" s="43"/>
      <c r="P84" s="43"/>
      <c r="Q84" s="43"/>
      <c r="R84" s="43"/>
      <c r="S84" s="43"/>
      <c r="T84" s="43"/>
      <c r="U84" s="43"/>
      <c r="V84" s="43"/>
      <c r="W84" s="43"/>
      <c r="X84" s="43"/>
      <c r="Y84" s="43"/>
      <c r="Z84" s="43"/>
      <c r="AA84" s="43"/>
      <c r="AB84" s="43"/>
    </row>
    <row r="85" spans="1:28" ht="18.75" customHeight="1" x14ac:dyDescent="0.45">
      <c r="A85" s="43"/>
      <c r="B85" s="564" t="s">
        <v>1056</v>
      </c>
      <c r="C85" s="535" t="s">
        <v>743</v>
      </c>
      <c r="D85" s="562"/>
      <c r="E85" s="560" t="s">
        <v>54</v>
      </c>
      <c r="F85" s="584"/>
      <c r="G85" s="559"/>
      <c r="H85" s="559"/>
      <c r="I85" s="559"/>
      <c r="J85" s="559"/>
      <c r="K85" s="43"/>
      <c r="L85" s="43"/>
      <c r="M85" s="43"/>
      <c r="N85" s="43"/>
      <c r="O85" s="43"/>
      <c r="P85" s="43"/>
      <c r="Q85" s="43"/>
      <c r="R85" s="43"/>
      <c r="S85" s="43"/>
      <c r="T85" s="43"/>
      <c r="U85" s="43"/>
      <c r="V85" s="43"/>
      <c r="W85" s="43"/>
      <c r="X85" s="43"/>
      <c r="Y85" s="43"/>
      <c r="Z85" s="43"/>
      <c r="AA85" s="43"/>
      <c r="AB85" s="43"/>
    </row>
    <row r="86" spans="1:28" ht="18.75" customHeight="1" x14ac:dyDescent="0.45">
      <c r="A86" s="43"/>
      <c r="B86" s="564"/>
      <c r="C86" s="541"/>
      <c r="D86" s="563"/>
      <c r="E86" s="561"/>
      <c r="F86" s="585"/>
      <c r="G86" s="559"/>
      <c r="H86" s="559"/>
      <c r="I86" s="559"/>
      <c r="J86" s="559"/>
      <c r="K86" s="43"/>
      <c r="L86" s="43"/>
      <c r="M86" s="43"/>
      <c r="N86" s="43"/>
      <c r="O86" s="43"/>
      <c r="P86" s="43"/>
      <c r="Q86" s="43"/>
      <c r="R86" s="43"/>
      <c r="S86" s="43"/>
      <c r="T86" s="43"/>
      <c r="U86" s="43"/>
      <c r="V86" s="43"/>
      <c r="W86" s="43"/>
      <c r="X86" s="43"/>
      <c r="Y86" s="43"/>
      <c r="Z86" s="43"/>
      <c r="AA86" s="43"/>
      <c r="AB86" s="43"/>
    </row>
    <row r="87" spans="1:28" ht="18.75" customHeight="1" x14ac:dyDescent="0.45">
      <c r="A87" s="43"/>
      <c r="B87" s="576" t="s">
        <v>1057</v>
      </c>
      <c r="C87" s="522" t="s">
        <v>1039</v>
      </c>
      <c r="D87" s="577"/>
      <c r="E87" s="565" t="s">
        <v>53</v>
      </c>
      <c r="F87" s="579"/>
      <c r="G87" s="559"/>
      <c r="H87" s="559"/>
      <c r="I87" s="559"/>
      <c r="J87" s="559"/>
      <c r="K87" s="43"/>
      <c r="L87" s="43"/>
      <c r="M87" s="43"/>
      <c r="N87" s="43"/>
      <c r="O87" s="43"/>
      <c r="P87" s="43"/>
      <c r="Q87" s="43"/>
      <c r="R87" s="43"/>
      <c r="S87" s="43"/>
      <c r="T87" s="43"/>
      <c r="U87" s="43"/>
      <c r="V87" s="43"/>
      <c r="W87" s="43"/>
      <c r="X87" s="43"/>
      <c r="Y87" s="43"/>
      <c r="Z87" s="43"/>
      <c r="AA87" s="43"/>
      <c r="AB87" s="43"/>
    </row>
    <row r="88" spans="1:28" ht="18.75" customHeight="1" x14ac:dyDescent="0.45">
      <c r="A88" s="43"/>
      <c r="B88" s="576"/>
      <c r="C88" s="524"/>
      <c r="D88" s="578"/>
      <c r="E88" s="565"/>
      <c r="F88" s="580"/>
      <c r="G88" s="559"/>
      <c r="H88" s="559"/>
      <c r="I88" s="559"/>
      <c r="J88" s="559"/>
      <c r="K88" s="43"/>
      <c r="L88" s="43"/>
      <c r="M88" s="43"/>
      <c r="N88" s="43"/>
      <c r="O88" s="43"/>
      <c r="P88" s="43"/>
      <c r="Q88" s="43"/>
      <c r="R88" s="43"/>
      <c r="S88" s="43"/>
      <c r="T88" s="43"/>
      <c r="U88" s="43"/>
      <c r="V88" s="43"/>
      <c r="W88" s="43"/>
      <c r="X88" s="43"/>
      <c r="Y88" s="43"/>
      <c r="Z88" s="43"/>
      <c r="AA88" s="43"/>
      <c r="AB88" s="43"/>
    </row>
    <row r="89" spans="1:28" ht="18.75" customHeight="1" x14ac:dyDescent="0.45">
      <c r="A89" s="43"/>
      <c r="B89" s="215" t="s">
        <v>1058</v>
      </c>
      <c r="C89" s="214" t="s">
        <v>1040</v>
      </c>
      <c r="D89" s="214"/>
      <c r="E89" s="216"/>
      <c r="F89" s="581"/>
      <c r="G89" s="582"/>
      <c r="H89" s="582"/>
      <c r="I89" s="582"/>
      <c r="J89" s="583"/>
      <c r="K89" s="43"/>
      <c r="L89" s="43"/>
      <c r="M89" s="43"/>
      <c r="N89" s="43"/>
      <c r="O89" s="43"/>
      <c r="P89" s="43"/>
      <c r="Q89" s="43"/>
      <c r="R89" s="43"/>
      <c r="S89" s="43"/>
      <c r="T89" s="43"/>
      <c r="U89" s="43"/>
      <c r="V89" s="43"/>
      <c r="W89" s="43"/>
      <c r="X89" s="43"/>
      <c r="Y89" s="43"/>
      <c r="Z89" s="43"/>
      <c r="AA89" s="43"/>
      <c r="AB89" s="43"/>
    </row>
    <row r="90" spans="1:28" ht="18.75" customHeight="1" x14ac:dyDescent="0.45">
      <c r="A90" s="43"/>
      <c r="B90" s="49"/>
      <c r="C90" s="73"/>
      <c r="D90" s="73"/>
      <c r="E90" s="73"/>
      <c r="F90" s="80"/>
      <c r="G90" s="80"/>
      <c r="H90" s="43"/>
      <c r="I90" s="43"/>
      <c r="J90" s="43"/>
      <c r="K90" s="43"/>
      <c r="L90" s="43"/>
      <c r="M90" s="43"/>
      <c r="N90" s="43"/>
      <c r="O90" s="43"/>
      <c r="P90" s="43"/>
      <c r="Q90" s="43"/>
      <c r="R90" s="43"/>
      <c r="S90" s="43"/>
      <c r="T90" s="43"/>
      <c r="U90" s="43"/>
      <c r="V90" s="43"/>
      <c r="W90" s="43"/>
      <c r="X90" s="43"/>
      <c r="Y90" s="43"/>
      <c r="Z90" s="43"/>
      <c r="AA90" s="43"/>
      <c r="AB90" s="43"/>
    </row>
    <row r="91" spans="1:28" ht="18.75" customHeight="1" x14ac:dyDescent="0.45">
      <c r="A91" s="43"/>
      <c r="B91" s="49"/>
      <c r="C91" s="73"/>
      <c r="D91" s="73"/>
      <c r="E91" s="73"/>
      <c r="F91" s="80"/>
      <c r="G91" s="80"/>
      <c r="H91" s="43"/>
      <c r="I91" s="43"/>
      <c r="J91" s="43"/>
      <c r="K91" s="43"/>
      <c r="L91" s="43"/>
      <c r="M91" s="43"/>
      <c r="N91" s="43"/>
      <c r="O91" s="43"/>
      <c r="P91" s="43"/>
      <c r="Q91" s="43"/>
      <c r="R91" s="43"/>
      <c r="S91" s="43"/>
      <c r="T91" s="43"/>
      <c r="U91" s="43"/>
      <c r="V91" s="43"/>
      <c r="W91" s="43"/>
      <c r="X91" s="43"/>
      <c r="Y91" s="43"/>
      <c r="Z91" s="43"/>
      <c r="AA91" s="43"/>
      <c r="AB91" s="43"/>
    </row>
    <row r="92" spans="1:28" ht="18.75" customHeight="1" x14ac:dyDescent="0.45">
      <c r="A92" s="43"/>
      <c r="B92" s="152" t="s">
        <v>1059</v>
      </c>
      <c r="C92" s="77"/>
      <c r="D92" s="49"/>
      <c r="E92" s="49"/>
      <c r="F92" s="49"/>
      <c r="G92" s="49"/>
      <c r="H92" s="43"/>
      <c r="I92" s="43"/>
      <c r="J92" s="43"/>
      <c r="K92" s="43"/>
      <c r="L92" s="43"/>
      <c r="M92" s="43"/>
      <c r="N92" s="43"/>
      <c r="O92" s="43"/>
      <c r="P92" s="43"/>
      <c r="Q92" s="43"/>
      <c r="R92" s="43"/>
      <c r="S92" s="43"/>
      <c r="T92" s="43"/>
      <c r="U92" s="43"/>
      <c r="V92" s="43"/>
      <c r="W92" s="43"/>
      <c r="X92" s="43"/>
      <c r="Y92" s="43"/>
      <c r="Z92" s="43"/>
      <c r="AA92" s="43"/>
      <c r="AB92" s="43"/>
    </row>
    <row r="93" spans="1:28" ht="18.75" customHeight="1" x14ac:dyDescent="0.45">
      <c r="A93" s="43"/>
      <c r="B93" s="170" t="s">
        <v>818</v>
      </c>
      <c r="C93" s="386" t="s">
        <v>759</v>
      </c>
      <c r="D93" s="386"/>
      <c r="E93" s="386"/>
      <c r="F93" s="386"/>
      <c r="G93" s="386"/>
      <c r="H93" s="386"/>
      <c r="I93" s="386"/>
      <c r="J93" s="43"/>
      <c r="K93" s="43"/>
      <c r="L93" s="43"/>
      <c r="M93" s="43"/>
      <c r="N93" s="43"/>
      <c r="O93" s="43"/>
      <c r="P93" s="43"/>
      <c r="Q93" s="43"/>
      <c r="R93" s="43"/>
      <c r="S93" s="43"/>
      <c r="T93" s="43"/>
      <c r="U93" s="43"/>
      <c r="V93" s="43"/>
      <c r="W93" s="43"/>
      <c r="X93" s="43"/>
      <c r="Y93" s="43"/>
      <c r="Z93" s="43"/>
      <c r="AA93" s="43"/>
      <c r="AB93" s="43"/>
    </row>
    <row r="94" spans="1:28" ht="18.75" customHeight="1" x14ac:dyDescent="0.45">
      <c r="A94" s="43"/>
      <c r="B94" s="169"/>
      <c r="C94" s="386"/>
      <c r="D94" s="386"/>
      <c r="E94" s="386"/>
      <c r="F94" s="386"/>
      <c r="G94" s="386"/>
      <c r="H94" s="386"/>
      <c r="I94" s="386"/>
      <c r="J94" s="43"/>
      <c r="K94" s="43"/>
      <c r="L94" s="43"/>
      <c r="M94" s="43"/>
      <c r="N94" s="43"/>
      <c r="O94" s="43"/>
      <c r="P94" s="43"/>
      <c r="Q94" s="43"/>
      <c r="R94" s="43"/>
      <c r="S94" s="43"/>
      <c r="T94" s="43"/>
      <c r="U94" s="43"/>
      <c r="V94" s="43"/>
      <c r="W94" s="43"/>
      <c r="X94" s="43"/>
      <c r="Y94" s="43"/>
      <c r="Z94" s="43"/>
      <c r="AA94" s="43"/>
      <c r="AB94" s="43"/>
    </row>
    <row r="95" spans="1:28" ht="18.75" customHeight="1" x14ac:dyDescent="0.45">
      <c r="A95" s="43"/>
      <c r="B95" s="169"/>
      <c r="C95" s="575"/>
      <c r="D95" s="575"/>
      <c r="E95" s="575"/>
      <c r="F95" s="575"/>
      <c r="G95" s="575"/>
      <c r="H95" s="575"/>
      <c r="I95" s="575"/>
      <c r="J95" s="575"/>
      <c r="K95" s="43"/>
      <c r="L95" s="43"/>
      <c r="M95" s="43"/>
      <c r="N95" s="43"/>
      <c r="O95" s="43"/>
      <c r="P95" s="43"/>
      <c r="Q95" s="43"/>
      <c r="R95" s="43"/>
      <c r="S95" s="43"/>
      <c r="T95" s="43"/>
      <c r="U95" s="43"/>
      <c r="V95" s="43"/>
      <c r="W95" s="43"/>
      <c r="X95" s="43"/>
      <c r="Y95" s="43"/>
      <c r="Z95" s="43"/>
      <c r="AA95" s="43"/>
      <c r="AB95" s="43"/>
    </row>
    <row r="96" spans="1:28" ht="18.75" customHeight="1" x14ac:dyDescent="0.45">
      <c r="A96" s="43"/>
      <c r="B96" s="169"/>
      <c r="C96" s="575"/>
      <c r="D96" s="575"/>
      <c r="E96" s="575"/>
      <c r="F96" s="575"/>
      <c r="G96" s="575"/>
      <c r="H96" s="575"/>
      <c r="I96" s="575"/>
      <c r="J96" s="575"/>
      <c r="K96" s="43"/>
      <c r="L96" s="43"/>
      <c r="M96" s="43"/>
      <c r="N96" s="43"/>
      <c r="O96" s="43"/>
      <c r="P96" s="43"/>
      <c r="Q96" s="43"/>
      <c r="R96" s="43"/>
      <c r="S96" s="43"/>
      <c r="T96" s="43"/>
      <c r="U96" s="43"/>
      <c r="V96" s="43"/>
      <c r="W96" s="43"/>
      <c r="X96" s="43"/>
      <c r="Y96" s="43"/>
      <c r="Z96" s="43"/>
      <c r="AA96" s="43"/>
      <c r="AB96" s="43"/>
    </row>
    <row r="97" spans="1:28" ht="18.75" customHeight="1" x14ac:dyDescent="0.45">
      <c r="A97" s="43"/>
      <c r="B97" s="169"/>
      <c r="C97" s="575"/>
      <c r="D97" s="575"/>
      <c r="E97" s="575"/>
      <c r="F97" s="575"/>
      <c r="G97" s="575"/>
      <c r="H97" s="575"/>
      <c r="I97" s="575"/>
      <c r="J97" s="575"/>
      <c r="K97" s="43"/>
      <c r="L97" s="43"/>
      <c r="M97" s="43"/>
      <c r="N97" s="43"/>
      <c r="O97" s="43"/>
      <c r="P97" s="43"/>
      <c r="Q97" s="43"/>
      <c r="R97" s="43"/>
      <c r="S97" s="43"/>
      <c r="T97" s="43"/>
      <c r="U97" s="43"/>
      <c r="V97" s="43"/>
      <c r="W97" s="43"/>
      <c r="X97" s="43"/>
      <c r="Y97" s="43"/>
      <c r="Z97" s="43"/>
      <c r="AA97" s="43"/>
      <c r="AB97" s="43"/>
    </row>
    <row r="98" spans="1:28" ht="18.75" customHeight="1" x14ac:dyDescent="0.45">
      <c r="A98" s="43"/>
      <c r="B98" s="169"/>
      <c r="C98" s="575"/>
      <c r="D98" s="575"/>
      <c r="E98" s="575"/>
      <c r="F98" s="575"/>
      <c r="G98" s="575"/>
      <c r="H98" s="575"/>
      <c r="I98" s="575"/>
      <c r="J98" s="575"/>
      <c r="K98" s="43"/>
      <c r="L98" s="43"/>
      <c r="M98" s="43"/>
      <c r="N98" s="43"/>
      <c r="O98" s="43"/>
      <c r="P98" s="43"/>
      <c r="Q98" s="43"/>
      <c r="R98" s="43"/>
      <c r="S98" s="43"/>
      <c r="T98" s="43"/>
      <c r="U98" s="43"/>
      <c r="V98" s="43"/>
      <c r="W98" s="43"/>
      <c r="X98" s="43"/>
      <c r="Y98" s="43"/>
      <c r="Z98" s="43"/>
      <c r="AA98" s="43"/>
      <c r="AB98" s="43"/>
    </row>
    <row r="99" spans="1:28" ht="18.75" customHeight="1" x14ac:dyDescent="0.45">
      <c r="A99" s="43"/>
      <c r="B99" s="169"/>
      <c r="C99" s="575"/>
      <c r="D99" s="575"/>
      <c r="E99" s="575"/>
      <c r="F99" s="575"/>
      <c r="G99" s="575"/>
      <c r="H99" s="575"/>
      <c r="I99" s="575"/>
      <c r="J99" s="575"/>
      <c r="K99" s="43"/>
      <c r="L99" s="43"/>
      <c r="M99" s="43"/>
      <c r="N99" s="43"/>
      <c r="O99" s="43"/>
      <c r="P99" s="43"/>
      <c r="Q99" s="43"/>
      <c r="R99" s="43"/>
      <c r="S99" s="43"/>
      <c r="T99" s="43"/>
      <c r="U99" s="43"/>
      <c r="V99" s="43"/>
      <c r="W99" s="43"/>
      <c r="X99" s="43"/>
      <c r="Y99" s="43"/>
      <c r="Z99" s="43"/>
      <c r="AA99" s="43"/>
      <c r="AB99" s="43"/>
    </row>
    <row r="100" spans="1:28" ht="18.75" customHeight="1" x14ac:dyDescent="0.45">
      <c r="A100" s="43"/>
      <c r="B100" s="169"/>
      <c r="C100" s="575"/>
      <c r="D100" s="575"/>
      <c r="E100" s="575"/>
      <c r="F100" s="575"/>
      <c r="G100" s="575"/>
      <c r="H100" s="575"/>
      <c r="I100" s="575"/>
      <c r="J100" s="575"/>
      <c r="K100" s="43"/>
      <c r="L100" s="43"/>
      <c r="M100" s="43"/>
      <c r="N100" s="43"/>
      <c r="O100" s="43"/>
      <c r="P100" s="43"/>
      <c r="Q100" s="43"/>
      <c r="R100" s="43"/>
      <c r="S100" s="43"/>
      <c r="T100" s="43"/>
      <c r="U100" s="43"/>
      <c r="V100" s="43"/>
      <c r="W100" s="43"/>
      <c r="X100" s="43"/>
      <c r="Y100" s="43"/>
      <c r="Z100" s="43"/>
      <c r="AA100" s="43"/>
      <c r="AB100" s="43"/>
    </row>
    <row r="101" spans="1:28" ht="18.75" customHeight="1" x14ac:dyDescent="0.45">
      <c r="A101" s="43"/>
      <c r="B101" s="73"/>
      <c r="C101" s="169"/>
      <c r="D101" s="338"/>
      <c r="E101" s="45"/>
      <c r="F101" s="339"/>
      <c r="G101" s="73"/>
      <c r="H101" s="45"/>
      <c r="I101" s="43"/>
      <c r="J101" s="43"/>
      <c r="K101" s="43"/>
      <c r="L101" s="43"/>
      <c r="M101" s="43"/>
      <c r="N101" s="43"/>
      <c r="O101" s="43"/>
      <c r="P101" s="43"/>
      <c r="Q101" s="43"/>
      <c r="R101" s="43"/>
      <c r="S101" s="43"/>
      <c r="T101" s="43"/>
      <c r="U101" s="43"/>
      <c r="V101" s="43"/>
      <c r="W101" s="43"/>
      <c r="X101" s="43"/>
      <c r="Y101" s="43"/>
      <c r="Z101" s="43"/>
      <c r="AA101" s="43"/>
      <c r="AB101" s="43"/>
    </row>
    <row r="102" spans="1:28" ht="18.75" customHeight="1" x14ac:dyDescent="0.45">
      <c r="A102" s="43"/>
      <c r="B102" s="73"/>
      <c r="C102" s="169"/>
      <c r="D102" s="338"/>
      <c r="E102" s="45"/>
      <c r="F102" s="339"/>
      <c r="G102" s="73"/>
      <c r="H102" s="45"/>
      <c r="I102" s="43"/>
      <c r="J102" s="43"/>
      <c r="K102" s="43"/>
      <c r="L102" s="43"/>
      <c r="M102" s="43"/>
      <c r="N102" s="43"/>
      <c r="O102" s="43"/>
      <c r="P102" s="43"/>
      <c r="Q102" s="43"/>
      <c r="R102" s="43"/>
      <c r="S102" s="43"/>
      <c r="T102" s="43"/>
      <c r="U102" s="43"/>
      <c r="V102" s="43"/>
      <c r="W102" s="43"/>
      <c r="X102" s="43"/>
      <c r="Y102" s="43"/>
      <c r="Z102" s="43"/>
      <c r="AA102" s="43"/>
      <c r="AB102" s="43"/>
    </row>
    <row r="103" spans="1:28" ht="18.75" customHeight="1" x14ac:dyDescent="0.45">
      <c r="A103" s="43"/>
      <c r="B103" s="152" t="s">
        <v>1060</v>
      </c>
      <c r="D103" s="338"/>
      <c r="E103" s="45"/>
      <c r="F103" s="339"/>
      <c r="G103" s="73"/>
      <c r="H103" s="45"/>
      <c r="I103" s="43"/>
      <c r="J103" s="43"/>
      <c r="K103" s="43"/>
      <c r="L103" s="43"/>
      <c r="M103" s="43"/>
      <c r="N103" s="43"/>
      <c r="O103" s="43"/>
      <c r="P103" s="43"/>
      <c r="Q103" s="43"/>
      <c r="R103" s="43"/>
      <c r="S103" s="43"/>
      <c r="T103" s="43"/>
      <c r="U103" s="43"/>
      <c r="V103" s="43"/>
      <c r="W103" s="43"/>
      <c r="X103" s="43"/>
      <c r="Y103" s="43"/>
      <c r="Z103" s="43"/>
      <c r="AA103" s="43"/>
      <c r="AB103" s="43"/>
    </row>
    <row r="104" spans="1:28" ht="18.75" customHeight="1" x14ac:dyDescent="0.45">
      <c r="A104" s="43"/>
      <c r="B104" s="170" t="s">
        <v>817</v>
      </c>
      <c r="C104" s="171" t="s">
        <v>1041</v>
      </c>
      <c r="D104" s="338"/>
      <c r="E104" s="45"/>
      <c r="F104" s="339"/>
      <c r="G104" s="73"/>
      <c r="H104" s="45"/>
      <c r="I104" s="43"/>
      <c r="J104" s="43"/>
      <c r="K104" s="43"/>
      <c r="L104" s="43"/>
      <c r="M104" s="43"/>
      <c r="N104" s="43"/>
      <c r="O104" s="43"/>
      <c r="P104" s="43"/>
      <c r="Q104" s="43"/>
      <c r="R104" s="43"/>
      <c r="S104" s="43"/>
      <c r="T104" s="43"/>
      <c r="U104" s="43"/>
      <c r="V104" s="43"/>
      <c r="W104" s="43"/>
      <c r="X104" s="43"/>
      <c r="Y104" s="43"/>
      <c r="Z104" s="43"/>
      <c r="AA104" s="43"/>
      <c r="AB104" s="43"/>
    </row>
    <row r="105" spans="1:28" ht="18.75" customHeight="1" x14ac:dyDescent="0.45">
      <c r="A105" s="43"/>
      <c r="B105" s="73"/>
      <c r="C105" s="575"/>
      <c r="D105" s="575"/>
      <c r="E105" s="575"/>
      <c r="F105" s="575"/>
      <c r="G105" s="575"/>
      <c r="H105" s="575"/>
      <c r="I105" s="575"/>
      <c r="J105" s="575"/>
      <c r="K105" s="43"/>
      <c r="L105" s="43"/>
      <c r="M105" s="43"/>
      <c r="N105" s="43"/>
      <c r="O105" s="43"/>
      <c r="P105" s="43"/>
      <c r="Q105" s="43"/>
      <c r="R105" s="43"/>
      <c r="S105" s="43"/>
      <c r="T105" s="43"/>
      <c r="U105" s="43"/>
      <c r="V105" s="43"/>
      <c r="W105" s="43"/>
      <c r="X105" s="43"/>
      <c r="Y105" s="43"/>
      <c r="Z105" s="43"/>
      <c r="AA105" s="43"/>
      <c r="AB105" s="43"/>
    </row>
    <row r="106" spans="1:28" ht="18.75" customHeight="1" x14ac:dyDescent="0.45">
      <c r="A106" s="43"/>
      <c r="B106" s="73"/>
      <c r="C106" s="575"/>
      <c r="D106" s="575"/>
      <c r="E106" s="575"/>
      <c r="F106" s="575"/>
      <c r="G106" s="575"/>
      <c r="H106" s="575"/>
      <c r="I106" s="575"/>
      <c r="J106" s="575"/>
      <c r="K106" s="43"/>
      <c r="L106" s="43"/>
      <c r="M106" s="43"/>
      <c r="N106" s="43"/>
      <c r="O106" s="43"/>
      <c r="P106" s="43"/>
      <c r="Q106" s="43"/>
      <c r="R106" s="43"/>
      <c r="S106" s="43"/>
      <c r="T106" s="43"/>
      <c r="U106" s="43"/>
      <c r="V106" s="43"/>
      <c r="W106" s="43"/>
      <c r="X106" s="43"/>
      <c r="Y106" s="43"/>
      <c r="Z106" s="43"/>
      <c r="AA106" s="43"/>
      <c r="AB106" s="43"/>
    </row>
    <row r="107" spans="1:28" ht="18.75" customHeight="1" x14ac:dyDescent="0.45">
      <c r="A107" s="43"/>
      <c r="B107" s="73"/>
      <c r="C107" s="575"/>
      <c r="D107" s="575"/>
      <c r="E107" s="575"/>
      <c r="F107" s="575"/>
      <c r="G107" s="575"/>
      <c r="H107" s="575"/>
      <c r="I107" s="575"/>
      <c r="J107" s="575"/>
      <c r="K107" s="43"/>
      <c r="L107" s="43"/>
      <c r="M107" s="43"/>
      <c r="N107" s="43"/>
      <c r="O107" s="43"/>
      <c r="P107" s="43"/>
      <c r="Q107" s="43"/>
      <c r="R107" s="43"/>
      <c r="S107" s="43"/>
      <c r="T107" s="43"/>
      <c r="U107" s="43"/>
      <c r="V107" s="43"/>
      <c r="W107" s="43"/>
      <c r="X107" s="43"/>
      <c r="Y107" s="43"/>
      <c r="Z107" s="43"/>
      <c r="AA107" s="43"/>
      <c r="AB107" s="43"/>
    </row>
    <row r="108" spans="1:28" ht="18.75" customHeight="1" x14ac:dyDescent="0.45">
      <c r="A108" s="43"/>
      <c r="B108" s="73"/>
      <c r="C108" s="575"/>
      <c r="D108" s="575"/>
      <c r="E108" s="575"/>
      <c r="F108" s="575"/>
      <c r="G108" s="575"/>
      <c r="H108" s="575"/>
      <c r="I108" s="575"/>
      <c r="J108" s="575"/>
      <c r="K108" s="43"/>
      <c r="L108" s="43"/>
      <c r="M108" s="43"/>
      <c r="N108" s="43"/>
      <c r="O108" s="43"/>
      <c r="P108" s="43"/>
      <c r="Q108" s="43"/>
      <c r="R108" s="43"/>
      <c r="S108" s="43"/>
      <c r="T108" s="43"/>
      <c r="U108" s="43"/>
      <c r="V108" s="43"/>
      <c r="W108" s="43"/>
      <c r="X108" s="43"/>
      <c r="Y108" s="43"/>
      <c r="Z108" s="43"/>
      <c r="AA108" s="43"/>
      <c r="AB108" s="43"/>
    </row>
    <row r="109" spans="1:28" ht="18.75" customHeight="1" x14ac:dyDescent="0.45">
      <c r="A109" s="43"/>
      <c r="B109" s="73"/>
      <c r="C109" s="575"/>
      <c r="D109" s="575"/>
      <c r="E109" s="575"/>
      <c r="F109" s="575"/>
      <c r="G109" s="575"/>
      <c r="H109" s="575"/>
      <c r="I109" s="575"/>
      <c r="J109" s="575"/>
      <c r="K109" s="43"/>
      <c r="L109" s="43"/>
      <c r="M109" s="43"/>
      <c r="N109" s="43"/>
      <c r="O109" s="43"/>
      <c r="P109" s="43"/>
      <c r="Q109" s="43"/>
      <c r="R109" s="43"/>
      <c r="S109" s="43"/>
      <c r="T109" s="43"/>
      <c r="U109" s="43"/>
      <c r="V109" s="43"/>
      <c r="W109" s="43"/>
      <c r="X109" s="43"/>
      <c r="Y109" s="43"/>
      <c r="Z109" s="43"/>
      <c r="AA109" s="43"/>
      <c r="AB109" s="43"/>
    </row>
    <row r="110" spans="1:28" ht="18.75" customHeight="1" x14ac:dyDescent="0.45">
      <c r="A110" s="43"/>
      <c r="B110" s="152"/>
      <c r="C110" s="575"/>
      <c r="D110" s="575"/>
      <c r="E110" s="575"/>
      <c r="F110" s="575"/>
      <c r="G110" s="575"/>
      <c r="H110" s="575"/>
      <c r="I110" s="575"/>
      <c r="J110" s="575"/>
      <c r="K110" s="43"/>
      <c r="L110" s="43"/>
      <c r="M110" s="43"/>
      <c r="N110" s="43"/>
      <c r="O110" s="43"/>
      <c r="P110" s="43"/>
      <c r="Q110" s="43"/>
      <c r="R110" s="43"/>
      <c r="S110" s="43"/>
      <c r="T110" s="43"/>
      <c r="U110" s="43"/>
      <c r="V110" s="43"/>
      <c r="W110" s="43"/>
      <c r="X110" s="43"/>
      <c r="Y110" s="43"/>
      <c r="Z110" s="43"/>
      <c r="AA110" s="43"/>
      <c r="AB110" s="43"/>
    </row>
    <row r="111" spans="1:28" ht="18.75" customHeight="1" x14ac:dyDescent="0.45">
      <c r="A111" s="43"/>
      <c r="B111" s="152"/>
      <c r="C111" s="43"/>
      <c r="D111" s="67"/>
      <c r="E111" s="67"/>
      <c r="F111" s="67"/>
      <c r="G111" s="67"/>
      <c r="H111" s="43"/>
      <c r="I111" s="43"/>
      <c r="J111" s="43"/>
      <c r="K111" s="43"/>
      <c r="L111" s="43"/>
      <c r="M111" s="43"/>
      <c r="N111" s="43"/>
      <c r="O111" s="43"/>
      <c r="P111" s="43"/>
      <c r="Q111" s="43"/>
      <c r="R111" s="43"/>
      <c r="S111" s="43"/>
      <c r="T111" s="43"/>
      <c r="U111" s="43"/>
      <c r="V111" s="43"/>
      <c r="W111" s="43"/>
      <c r="X111" s="43"/>
      <c r="Y111" s="43"/>
      <c r="Z111" s="43"/>
      <c r="AA111" s="43"/>
      <c r="AB111" s="43"/>
    </row>
    <row r="112" spans="1:28" ht="18.75" customHeight="1" x14ac:dyDescent="0.45">
      <c r="A112" s="43"/>
      <c r="B112" s="152"/>
      <c r="C112" s="43"/>
      <c r="D112" s="67"/>
      <c r="E112" s="67"/>
      <c r="F112" s="67"/>
      <c r="G112" s="67"/>
      <c r="H112" s="43"/>
      <c r="I112" s="43"/>
      <c r="J112" s="43"/>
      <c r="K112" s="43"/>
      <c r="L112" s="43"/>
      <c r="M112" s="43"/>
      <c r="N112" s="43"/>
      <c r="O112" s="43"/>
      <c r="P112" s="43"/>
      <c r="Q112" s="43"/>
      <c r="R112" s="43"/>
      <c r="S112" s="43"/>
      <c r="T112" s="43"/>
      <c r="U112" s="43"/>
      <c r="V112" s="43"/>
      <c r="W112" s="43"/>
      <c r="X112" s="43"/>
      <c r="Y112" s="43"/>
      <c r="Z112" s="43"/>
      <c r="AA112" s="43"/>
      <c r="AB112" s="43"/>
    </row>
    <row r="113" spans="1:28" ht="18.75" customHeight="1" x14ac:dyDescent="0.45">
      <c r="A113" s="43"/>
      <c r="B113" s="152" t="s">
        <v>1061</v>
      </c>
      <c r="D113" s="338"/>
      <c r="E113" s="45"/>
      <c r="F113" s="339"/>
      <c r="G113" s="73"/>
      <c r="H113" s="45"/>
      <c r="I113" s="43"/>
      <c r="J113" s="43"/>
      <c r="K113" s="43"/>
      <c r="L113" s="43"/>
      <c r="M113" s="43"/>
      <c r="N113" s="43"/>
      <c r="O113" s="43"/>
      <c r="P113" s="43"/>
      <c r="Q113" s="43"/>
      <c r="R113" s="43"/>
      <c r="S113" s="43"/>
      <c r="T113" s="43"/>
      <c r="U113" s="43"/>
      <c r="V113" s="43"/>
      <c r="W113" s="43"/>
      <c r="X113" s="43"/>
      <c r="Y113" s="43"/>
      <c r="Z113" s="43"/>
      <c r="AA113" s="43"/>
      <c r="AB113" s="43"/>
    </row>
    <row r="114" spans="1:28" ht="18.75" customHeight="1" x14ac:dyDescent="0.45">
      <c r="A114" s="43"/>
      <c r="B114" s="170" t="s">
        <v>858</v>
      </c>
      <c r="C114" s="171" t="s">
        <v>1042</v>
      </c>
      <c r="D114" s="338"/>
      <c r="E114" s="45"/>
      <c r="F114" s="339"/>
      <c r="G114" s="73"/>
      <c r="H114" s="45"/>
      <c r="I114" s="43"/>
      <c r="J114" s="43"/>
      <c r="K114" s="43"/>
      <c r="L114" s="43"/>
      <c r="M114" s="43"/>
      <c r="N114" s="43"/>
      <c r="O114" s="43"/>
      <c r="P114" s="43"/>
      <c r="Q114" s="43"/>
      <c r="R114" s="43"/>
      <c r="S114" s="43"/>
      <c r="T114" s="43"/>
      <c r="U114" s="43"/>
      <c r="V114" s="43"/>
      <c r="W114" s="43"/>
      <c r="X114" s="43"/>
      <c r="Y114" s="43"/>
      <c r="Z114" s="43"/>
      <c r="AA114" s="43"/>
      <c r="AB114" s="43"/>
    </row>
    <row r="115" spans="1:28" ht="18.75" customHeight="1" x14ac:dyDescent="0.45">
      <c r="A115" s="43"/>
      <c r="B115" s="73"/>
      <c r="C115" s="575"/>
      <c r="D115" s="575"/>
      <c r="E115" s="575"/>
      <c r="F115" s="575"/>
      <c r="G115" s="575"/>
      <c r="H115" s="575"/>
      <c r="I115" s="575"/>
      <c r="J115" s="575"/>
      <c r="K115" s="43"/>
      <c r="L115" s="43"/>
      <c r="M115" s="43"/>
      <c r="N115" s="43"/>
      <c r="O115" s="43"/>
      <c r="P115" s="43"/>
      <c r="Q115" s="43"/>
      <c r="R115" s="43"/>
      <c r="S115" s="43"/>
      <c r="T115" s="43"/>
      <c r="U115" s="43"/>
      <c r="V115" s="43"/>
      <c r="W115" s="43"/>
      <c r="X115" s="43"/>
      <c r="Y115" s="43"/>
      <c r="Z115" s="43"/>
      <c r="AA115" s="43"/>
      <c r="AB115" s="43"/>
    </row>
    <row r="116" spans="1:28" ht="18.75" customHeight="1" x14ac:dyDescent="0.45">
      <c r="A116" s="43"/>
      <c r="B116" s="73"/>
      <c r="C116" s="575"/>
      <c r="D116" s="575"/>
      <c r="E116" s="575"/>
      <c r="F116" s="575"/>
      <c r="G116" s="575"/>
      <c r="H116" s="575"/>
      <c r="I116" s="575"/>
      <c r="J116" s="575"/>
      <c r="K116" s="43"/>
      <c r="L116" s="43"/>
      <c r="M116" s="43"/>
      <c r="N116" s="43"/>
      <c r="O116" s="43"/>
      <c r="P116" s="43"/>
      <c r="Q116" s="43"/>
      <c r="R116" s="43"/>
      <c r="S116" s="43"/>
      <c r="T116" s="43"/>
      <c r="U116" s="43"/>
      <c r="V116" s="43"/>
      <c r="W116" s="43"/>
      <c r="X116" s="43"/>
      <c r="Y116" s="43"/>
      <c r="Z116" s="43"/>
      <c r="AA116" s="43"/>
      <c r="AB116" s="43"/>
    </row>
    <row r="117" spans="1:28" ht="18.75" customHeight="1" x14ac:dyDescent="0.45">
      <c r="A117" s="43"/>
      <c r="B117" s="73"/>
      <c r="C117" s="575"/>
      <c r="D117" s="575"/>
      <c r="E117" s="575"/>
      <c r="F117" s="575"/>
      <c r="G117" s="575"/>
      <c r="H117" s="575"/>
      <c r="I117" s="575"/>
      <c r="J117" s="575"/>
      <c r="K117" s="43"/>
      <c r="L117" s="43"/>
      <c r="M117" s="43"/>
      <c r="N117" s="43"/>
      <c r="O117" s="43"/>
      <c r="P117" s="43"/>
      <c r="Q117" s="43"/>
      <c r="R117" s="43"/>
      <c r="S117" s="43"/>
      <c r="T117" s="43"/>
      <c r="U117" s="43"/>
      <c r="V117" s="43"/>
      <c r="W117" s="43"/>
      <c r="X117" s="43"/>
      <c r="Y117" s="43"/>
      <c r="Z117" s="43"/>
      <c r="AA117" s="43"/>
      <c r="AB117" s="43"/>
    </row>
    <row r="118" spans="1:28" ht="18.75" customHeight="1" x14ac:dyDescent="0.45">
      <c r="A118" s="43"/>
      <c r="B118" s="73"/>
      <c r="C118" s="575"/>
      <c r="D118" s="575"/>
      <c r="E118" s="575"/>
      <c r="F118" s="575"/>
      <c r="G118" s="575"/>
      <c r="H118" s="575"/>
      <c r="I118" s="575"/>
      <c r="J118" s="575"/>
      <c r="K118" s="43"/>
      <c r="L118" s="43"/>
      <c r="M118" s="43"/>
      <c r="N118" s="43"/>
      <c r="O118" s="43"/>
      <c r="P118" s="43"/>
      <c r="Q118" s="43"/>
      <c r="R118" s="43"/>
      <c r="S118" s="43"/>
      <c r="T118" s="43"/>
      <c r="U118" s="43"/>
      <c r="V118" s="43"/>
      <c r="W118" s="43"/>
      <c r="X118" s="43"/>
      <c r="Y118" s="43"/>
      <c r="Z118" s="43"/>
      <c r="AA118" s="43"/>
      <c r="AB118" s="43"/>
    </row>
    <row r="119" spans="1:28" ht="18.75" customHeight="1" x14ac:dyDescent="0.45">
      <c r="A119" s="43"/>
      <c r="B119" s="73"/>
      <c r="C119" s="575"/>
      <c r="D119" s="575"/>
      <c r="E119" s="575"/>
      <c r="F119" s="575"/>
      <c r="G119" s="575"/>
      <c r="H119" s="575"/>
      <c r="I119" s="575"/>
      <c r="J119" s="575"/>
      <c r="K119" s="43"/>
      <c r="L119" s="43"/>
      <c r="M119" s="43"/>
      <c r="N119" s="43"/>
      <c r="O119" s="43"/>
      <c r="P119" s="43"/>
      <c r="Q119" s="43"/>
      <c r="R119" s="43"/>
      <c r="S119" s="43"/>
      <c r="T119" s="43"/>
      <c r="U119" s="43"/>
      <c r="V119" s="43"/>
      <c r="W119" s="43"/>
      <c r="X119" s="43"/>
      <c r="Y119" s="43"/>
      <c r="Z119" s="43"/>
      <c r="AA119" s="43"/>
      <c r="AB119" s="43"/>
    </row>
    <row r="120" spans="1:28" ht="18.75" customHeight="1" x14ac:dyDescent="0.45">
      <c r="A120" s="43"/>
      <c r="B120" s="152"/>
      <c r="C120" s="575"/>
      <c r="D120" s="575"/>
      <c r="E120" s="575"/>
      <c r="F120" s="575"/>
      <c r="G120" s="575"/>
      <c r="H120" s="575"/>
      <c r="I120" s="575"/>
      <c r="J120" s="575"/>
      <c r="K120" s="43"/>
      <c r="L120" s="43"/>
      <c r="M120" s="43"/>
      <c r="N120" s="43"/>
      <c r="O120" s="43"/>
      <c r="P120" s="43"/>
      <c r="Q120" s="43"/>
      <c r="R120" s="43"/>
      <c r="S120" s="43"/>
      <c r="T120" s="43"/>
      <c r="U120" s="43"/>
      <c r="V120" s="43"/>
      <c r="W120" s="43"/>
      <c r="X120" s="43"/>
      <c r="Y120" s="43"/>
      <c r="Z120" s="43"/>
      <c r="AA120" s="43"/>
      <c r="AB120" s="43"/>
    </row>
    <row r="121" spans="1:28" ht="18.75" customHeight="1" x14ac:dyDescent="0.45">
      <c r="A121" s="43"/>
      <c r="B121" s="152"/>
      <c r="C121" s="152"/>
      <c r="D121" s="152"/>
      <c r="E121" s="152"/>
      <c r="F121" s="152"/>
      <c r="G121" s="152"/>
      <c r="H121" s="152"/>
      <c r="I121" s="152"/>
      <c r="J121" s="152"/>
      <c r="K121" s="152"/>
      <c r="L121" s="43"/>
      <c r="M121" s="43"/>
      <c r="N121" s="43"/>
      <c r="O121" s="43"/>
      <c r="P121" s="43"/>
      <c r="Q121" s="43"/>
      <c r="R121" s="43"/>
      <c r="S121" s="43"/>
      <c r="T121" s="43"/>
      <c r="U121" s="43"/>
      <c r="V121" s="43"/>
      <c r="W121" s="43"/>
      <c r="X121" s="43"/>
      <c r="Y121" s="43"/>
      <c r="Z121" s="43"/>
      <c r="AA121" s="43"/>
      <c r="AB121" s="43"/>
    </row>
    <row r="122" spans="1:28" s="340" customFormat="1" ht="18.75" customHeight="1" x14ac:dyDescent="0.45">
      <c r="A122" s="205"/>
      <c r="B122" s="206"/>
      <c r="C122" s="206"/>
      <c r="D122" s="206"/>
      <c r="E122" s="206"/>
      <c r="F122" s="206"/>
      <c r="G122" s="206"/>
      <c r="H122" s="206"/>
      <c r="I122" s="206"/>
      <c r="J122" s="206"/>
      <c r="K122" s="206"/>
      <c r="L122" s="205"/>
      <c r="M122" s="205"/>
      <c r="N122" s="205"/>
      <c r="O122" s="205"/>
      <c r="P122" s="205"/>
      <c r="Q122" s="205"/>
      <c r="R122" s="205"/>
      <c r="S122" s="205"/>
      <c r="T122" s="205"/>
      <c r="U122" s="205"/>
      <c r="V122" s="205"/>
      <c r="W122" s="205"/>
      <c r="X122" s="205"/>
      <c r="Y122" s="205"/>
      <c r="Z122" s="205"/>
      <c r="AA122" s="205"/>
      <c r="AB122" s="205"/>
    </row>
    <row r="123" spans="1:28" ht="18.75" customHeight="1" x14ac:dyDescent="0.45">
      <c r="A123" s="43"/>
      <c r="B123" s="152" t="s">
        <v>1062</v>
      </c>
      <c r="C123" s="133"/>
      <c r="D123" s="133"/>
      <c r="E123" s="133"/>
      <c r="F123" s="133"/>
      <c r="G123" s="133"/>
      <c r="H123" s="133"/>
      <c r="I123" s="133"/>
      <c r="J123" s="43"/>
      <c r="K123" s="43"/>
      <c r="L123" s="43"/>
      <c r="M123" s="43"/>
      <c r="N123" s="43"/>
      <c r="O123" s="43"/>
      <c r="P123" s="43"/>
      <c r="Q123" s="43"/>
      <c r="R123" s="43"/>
      <c r="S123" s="43"/>
      <c r="T123" s="43"/>
      <c r="U123" s="43"/>
      <c r="V123" s="43"/>
      <c r="W123" s="43"/>
      <c r="X123" s="43"/>
      <c r="Y123" s="43"/>
      <c r="Z123" s="43"/>
      <c r="AA123" s="43"/>
      <c r="AB123" s="43"/>
    </row>
    <row r="124" spans="1:28" ht="18.75" customHeight="1" x14ac:dyDescent="0.45">
      <c r="A124" s="43"/>
      <c r="B124" s="170"/>
      <c r="C124" s="386" t="s">
        <v>762</v>
      </c>
      <c r="D124" s="386"/>
      <c r="E124" s="386"/>
      <c r="F124" s="386"/>
      <c r="G124" s="386"/>
      <c r="H124" s="386"/>
      <c r="I124" s="386"/>
      <c r="J124" s="43"/>
      <c r="K124" s="43"/>
      <c r="L124" s="43"/>
      <c r="M124" s="43"/>
      <c r="N124" s="43"/>
      <c r="O124" s="43"/>
      <c r="P124" s="43"/>
      <c r="Q124" s="43"/>
      <c r="R124" s="43"/>
      <c r="S124" s="43"/>
      <c r="T124" s="43"/>
      <c r="U124" s="43"/>
      <c r="V124" s="43"/>
      <c r="W124" s="43"/>
      <c r="X124" s="43"/>
      <c r="Y124" s="43"/>
      <c r="Z124" s="43"/>
      <c r="AA124" s="43"/>
      <c r="AB124" s="43"/>
    </row>
    <row r="125" spans="1:28" ht="18.75" customHeight="1" x14ac:dyDescent="0.45">
      <c r="A125" s="43"/>
      <c r="B125" s="169"/>
      <c r="C125" s="386"/>
      <c r="D125" s="386"/>
      <c r="E125" s="386"/>
      <c r="F125" s="386"/>
      <c r="G125" s="386"/>
      <c r="H125" s="386"/>
      <c r="I125" s="386"/>
      <c r="J125" s="43"/>
      <c r="K125" s="43"/>
      <c r="L125" s="43"/>
      <c r="M125" s="43"/>
      <c r="N125" s="43"/>
      <c r="O125" s="43"/>
      <c r="P125" s="43"/>
      <c r="Q125" s="43"/>
      <c r="R125" s="43"/>
      <c r="S125" s="43"/>
      <c r="T125" s="43"/>
      <c r="U125" s="43"/>
      <c r="V125" s="43"/>
      <c r="W125" s="43"/>
      <c r="X125" s="43"/>
      <c r="Y125" s="43"/>
      <c r="Z125" s="43"/>
      <c r="AA125" s="43"/>
      <c r="AB125" s="43"/>
    </row>
    <row r="126" spans="1:28" ht="18.75" customHeight="1" x14ac:dyDescent="0.45">
      <c r="A126" s="43"/>
      <c r="B126" s="170" t="s">
        <v>1063</v>
      </c>
      <c r="C126" s="574" t="s">
        <v>763</v>
      </c>
      <c r="D126" s="574"/>
      <c r="E126" s="574"/>
      <c r="F126" s="455"/>
      <c r="G126" s="455"/>
      <c r="H126" s="455"/>
      <c r="I126" s="455"/>
      <c r="J126" s="43"/>
      <c r="K126" s="43"/>
      <c r="L126" s="43"/>
      <c r="M126" s="43"/>
      <c r="N126" s="43"/>
      <c r="O126" s="43"/>
      <c r="P126" s="43"/>
      <c r="Q126" s="43"/>
      <c r="R126" s="43"/>
      <c r="S126" s="43"/>
      <c r="T126" s="43"/>
      <c r="U126" s="43"/>
      <c r="V126" s="43"/>
      <c r="W126" s="43"/>
      <c r="X126" s="43"/>
      <c r="Y126" s="43"/>
      <c r="Z126" s="43"/>
      <c r="AA126" s="43"/>
      <c r="AB126" s="43"/>
    </row>
    <row r="127" spans="1:28" ht="18.75" customHeight="1" x14ac:dyDescent="0.45">
      <c r="A127" s="43"/>
      <c r="B127" s="169"/>
      <c r="C127" s="133"/>
      <c r="D127" s="133"/>
      <c r="E127" s="133"/>
      <c r="F127" s="133"/>
      <c r="G127" s="133"/>
      <c r="H127" s="133"/>
      <c r="J127" s="43"/>
      <c r="K127" s="43"/>
      <c r="L127" s="43"/>
      <c r="M127" s="43"/>
      <c r="N127" s="43"/>
      <c r="O127" s="43"/>
      <c r="P127" s="43"/>
      <c r="Q127" s="43"/>
      <c r="R127" s="43"/>
      <c r="S127" s="43"/>
      <c r="T127" s="43"/>
      <c r="U127" s="43"/>
      <c r="V127" s="43"/>
      <c r="W127" s="43"/>
      <c r="X127" s="43"/>
      <c r="Y127" s="43"/>
      <c r="Z127" s="43"/>
      <c r="AA127" s="43"/>
      <c r="AB127" s="43"/>
    </row>
    <row r="128" spans="1:28" ht="18.75" hidden="1" customHeight="1" x14ac:dyDescent="0.45">
      <c r="A128" s="43" t="s">
        <v>662</v>
      </c>
      <c r="B128" s="43"/>
      <c r="C128" s="81">
        <f>SUM(D129:D130,D132:F137,D138:D140,H129:H144,I129:I139)</f>
        <v>36</v>
      </c>
      <c r="D128" s="81"/>
      <c r="E128" s="81"/>
      <c r="F128" s="81"/>
      <c r="G128" s="81"/>
      <c r="H128" s="43"/>
      <c r="I128" s="45"/>
      <c r="J128" s="43"/>
      <c r="K128" s="43"/>
      <c r="L128" s="43"/>
      <c r="M128" s="43"/>
      <c r="N128" s="43"/>
      <c r="O128" s="43"/>
      <c r="P128" s="43"/>
      <c r="Q128" s="43"/>
      <c r="R128" s="43"/>
      <c r="S128" s="43"/>
      <c r="T128" s="43"/>
      <c r="U128" s="43"/>
      <c r="V128" s="43"/>
      <c r="W128" s="43"/>
      <c r="X128" s="43"/>
      <c r="Y128" s="43"/>
      <c r="Z128" s="43"/>
      <c r="AA128" s="43"/>
      <c r="AB128" s="43"/>
    </row>
    <row r="129" spans="1:28" ht="18.75" hidden="1" customHeight="1" x14ac:dyDescent="0.45">
      <c r="A129" s="43" t="s">
        <v>662</v>
      </c>
      <c r="B129" s="43"/>
      <c r="C129" s="170" t="s">
        <v>657</v>
      </c>
      <c r="D129" s="174">
        <f>IF(G23="",1,0)</f>
        <v>1</v>
      </c>
      <c r="E129" s="81"/>
      <c r="F129" s="81"/>
      <c r="G129" s="170" t="s">
        <v>780</v>
      </c>
      <c r="H129" s="174">
        <f>IF(F58="",1,0)</f>
        <v>1</v>
      </c>
      <c r="I129" s="174">
        <f>IF(G58="",1,0)</f>
        <v>1</v>
      </c>
      <c r="J129" s="43"/>
      <c r="K129" s="43"/>
      <c r="L129" s="43"/>
      <c r="M129" s="43"/>
      <c r="N129" s="43"/>
      <c r="O129" s="43"/>
      <c r="P129" s="43"/>
      <c r="Q129" s="43"/>
      <c r="R129" s="43"/>
      <c r="S129" s="43"/>
      <c r="T129" s="43"/>
      <c r="U129" s="43"/>
      <c r="V129" s="43"/>
      <c r="W129" s="43"/>
      <c r="X129" s="43"/>
      <c r="Y129" s="43"/>
      <c r="Z129" s="43"/>
      <c r="AA129" s="43"/>
      <c r="AB129" s="43"/>
    </row>
    <row r="130" spans="1:28" ht="18.75" hidden="1" customHeight="1" x14ac:dyDescent="0.45">
      <c r="A130" s="43" t="s">
        <v>662</v>
      </c>
      <c r="B130" s="43"/>
      <c r="C130" s="170" t="s">
        <v>658</v>
      </c>
      <c r="D130" s="174">
        <f>IF(G24="",1,0)</f>
        <v>1</v>
      </c>
      <c r="E130" s="81"/>
      <c r="F130" s="81"/>
      <c r="G130" s="170" t="s">
        <v>781</v>
      </c>
      <c r="H130" s="174">
        <f>IF(F60="",1,0)</f>
        <v>1</v>
      </c>
      <c r="I130" s="174">
        <f>IF(G60="",1,0)</f>
        <v>1</v>
      </c>
      <c r="J130" s="43"/>
      <c r="K130" s="43"/>
      <c r="L130" s="43"/>
      <c r="M130" s="43"/>
      <c r="N130" s="43"/>
      <c r="O130" s="43"/>
      <c r="P130" s="43"/>
      <c r="Q130" s="43"/>
      <c r="R130" s="43"/>
      <c r="S130" s="43"/>
      <c r="T130" s="43"/>
      <c r="U130" s="43"/>
      <c r="V130" s="43"/>
      <c r="W130" s="43"/>
      <c r="X130" s="43"/>
      <c r="Y130" s="43"/>
      <c r="Z130" s="43"/>
      <c r="AA130" s="43"/>
      <c r="AB130" s="43"/>
    </row>
    <row r="131" spans="1:28" ht="18.75" hidden="1" customHeight="1" x14ac:dyDescent="0.45">
      <c r="A131" s="43" t="s">
        <v>662</v>
      </c>
      <c r="B131" s="43"/>
      <c r="C131" s="341"/>
      <c r="D131" s="81" t="s">
        <v>727</v>
      </c>
      <c r="E131" s="81" t="s">
        <v>728</v>
      </c>
      <c r="F131" s="81" t="s">
        <v>729</v>
      </c>
      <c r="G131" s="170" t="s">
        <v>782</v>
      </c>
      <c r="H131" s="174">
        <f>IF(F62="",1,0)</f>
        <v>1</v>
      </c>
      <c r="I131" s="174">
        <f>IF(G62="",1,0)</f>
        <v>1</v>
      </c>
      <c r="J131" s="43"/>
      <c r="K131" s="43"/>
      <c r="L131" s="43"/>
      <c r="M131" s="43"/>
      <c r="N131" s="43"/>
      <c r="O131" s="43"/>
      <c r="P131" s="43"/>
      <c r="Q131" s="43"/>
      <c r="R131" s="43"/>
      <c r="S131" s="43"/>
      <c r="T131" s="43"/>
      <c r="U131" s="43"/>
      <c r="V131" s="43"/>
      <c r="W131" s="43"/>
      <c r="X131" s="43"/>
      <c r="Y131" s="43"/>
      <c r="Z131" s="43"/>
      <c r="AA131" s="43"/>
      <c r="AB131" s="43"/>
    </row>
    <row r="132" spans="1:28" ht="18.75" hidden="1" customHeight="1" x14ac:dyDescent="0.45">
      <c r="A132" s="43" t="s">
        <v>662</v>
      </c>
      <c r="B132" s="43"/>
      <c r="C132" s="170" t="s">
        <v>659</v>
      </c>
      <c r="D132" s="174">
        <f>IF(F27="",1,0)</f>
        <v>1</v>
      </c>
      <c r="E132" s="174">
        <f>IF(OR(G$24=2,G$24=3),IF(G27="",1,0),0)</f>
        <v>0</v>
      </c>
      <c r="F132" s="174">
        <f>IF(G$24=3,IF(H27="",1,0),0)</f>
        <v>0</v>
      </c>
      <c r="G132" s="170" t="s">
        <v>783</v>
      </c>
      <c r="H132" s="174">
        <f>IF(F64="",1,0)</f>
        <v>1</v>
      </c>
      <c r="I132" s="174">
        <f>IF(G64="",1,0)</f>
        <v>1</v>
      </c>
      <c r="J132" s="43"/>
      <c r="K132" s="43"/>
      <c r="L132" s="43"/>
      <c r="M132" s="43"/>
      <c r="N132" s="43"/>
      <c r="O132" s="43"/>
      <c r="P132" s="43"/>
      <c r="Q132" s="43"/>
      <c r="R132" s="43"/>
      <c r="S132" s="43"/>
      <c r="T132" s="43"/>
      <c r="U132" s="43"/>
      <c r="V132" s="43"/>
      <c r="W132" s="43"/>
      <c r="X132" s="43"/>
      <c r="Y132" s="43"/>
      <c r="Z132" s="43"/>
      <c r="AA132" s="43"/>
      <c r="AB132" s="43"/>
    </row>
    <row r="133" spans="1:28" ht="18.75" hidden="1" customHeight="1" x14ac:dyDescent="0.45">
      <c r="A133" s="43" t="s">
        <v>662</v>
      </c>
      <c r="B133" s="43"/>
      <c r="C133" s="170" t="s">
        <v>660</v>
      </c>
      <c r="D133" s="174">
        <f>IF(F27="Other",IF(F28="",1,0),0)</f>
        <v>0</v>
      </c>
      <c r="E133" s="174">
        <f>IF(G27="Other",IF(G28="",1,0),0)</f>
        <v>0</v>
      </c>
      <c r="F133" s="174">
        <f>IF(H27="Other",IF(H28="",1,0),0)</f>
        <v>0</v>
      </c>
      <c r="G133" s="170" t="s">
        <v>784</v>
      </c>
      <c r="H133" s="174">
        <f>IF(F66="",1,0)</f>
        <v>1</v>
      </c>
      <c r="I133" s="174">
        <f>IF(G66="",1,0)</f>
        <v>1</v>
      </c>
      <c r="J133" s="43"/>
      <c r="K133" s="43"/>
      <c r="L133" s="43"/>
      <c r="M133" s="43"/>
      <c r="N133" s="43"/>
      <c r="O133" s="43"/>
      <c r="P133" s="43"/>
      <c r="Q133" s="43"/>
      <c r="R133" s="43"/>
      <c r="S133" s="43"/>
      <c r="T133" s="43"/>
      <c r="U133" s="43"/>
      <c r="V133" s="43"/>
      <c r="W133" s="43"/>
      <c r="X133" s="43"/>
      <c r="Y133" s="43"/>
      <c r="Z133" s="43"/>
      <c r="AA133" s="43"/>
      <c r="AB133" s="43"/>
    </row>
    <row r="134" spans="1:28" ht="18.75" hidden="1" customHeight="1" x14ac:dyDescent="0.45">
      <c r="A134" s="43" t="s">
        <v>662</v>
      </c>
      <c r="B134" s="43"/>
      <c r="C134" s="170" t="s">
        <v>661</v>
      </c>
      <c r="D134" s="174">
        <f>IF(F30="",1,0)</f>
        <v>1</v>
      </c>
      <c r="E134" s="174">
        <f>IF(OR(G$24=2,G$24=3),IF(G30="",1,0),0)</f>
        <v>0</v>
      </c>
      <c r="F134" s="174">
        <f>IF(G$24=3,IF(H30="",1,0),0)</f>
        <v>0</v>
      </c>
      <c r="G134" s="170" t="s">
        <v>785</v>
      </c>
      <c r="H134" s="174">
        <f>IF(F69="",1,0)</f>
        <v>1</v>
      </c>
      <c r="I134" s="174">
        <f>IF(G69="",1,0)</f>
        <v>1</v>
      </c>
      <c r="J134" s="43"/>
      <c r="K134" s="43"/>
      <c r="L134" s="43"/>
      <c r="M134" s="43"/>
      <c r="N134" s="43"/>
      <c r="O134" s="43"/>
      <c r="P134" s="43"/>
      <c r="Q134" s="43"/>
      <c r="R134" s="43"/>
      <c r="S134" s="43"/>
      <c r="T134" s="43"/>
      <c r="U134" s="43"/>
      <c r="V134" s="43"/>
      <c r="W134" s="43"/>
      <c r="X134" s="43"/>
      <c r="Y134" s="43"/>
      <c r="Z134" s="43"/>
      <c r="AA134" s="43"/>
      <c r="AB134" s="43"/>
    </row>
    <row r="135" spans="1:28" ht="18.75" hidden="1" customHeight="1" x14ac:dyDescent="0.45">
      <c r="A135" s="43" t="s">
        <v>662</v>
      </c>
      <c r="B135" s="43"/>
      <c r="C135" s="170" t="s">
        <v>773</v>
      </c>
      <c r="D135" s="174">
        <f>IF(F31="",1,0)</f>
        <v>1</v>
      </c>
      <c r="E135" s="174">
        <f>IF(OR(G$24=2,G$24=3),IF(G31="",1,0),0)</f>
        <v>0</v>
      </c>
      <c r="F135" s="174">
        <f>IF(G$24=3,IF(H31="",1,0),0)</f>
        <v>0</v>
      </c>
      <c r="G135" s="170" t="s">
        <v>786</v>
      </c>
      <c r="H135" s="174">
        <f>IF(F71="",1,0)</f>
        <v>1</v>
      </c>
      <c r="I135" s="174">
        <f>IF(G71="",1,0)</f>
        <v>1</v>
      </c>
      <c r="J135" s="43"/>
      <c r="K135" s="43"/>
      <c r="L135" s="43"/>
      <c r="M135" s="43"/>
      <c r="N135" s="43"/>
      <c r="O135" s="43"/>
      <c r="P135" s="43"/>
      <c r="Q135" s="43"/>
      <c r="R135" s="43"/>
      <c r="S135" s="43"/>
      <c r="T135" s="43"/>
      <c r="U135" s="43"/>
      <c r="V135" s="43"/>
      <c r="W135" s="43"/>
      <c r="X135" s="43"/>
      <c r="Y135" s="43"/>
      <c r="Z135" s="43"/>
      <c r="AA135" s="43"/>
      <c r="AB135" s="43"/>
    </row>
    <row r="136" spans="1:28" ht="18.75" hidden="1" customHeight="1" x14ac:dyDescent="0.45">
      <c r="A136" s="43" t="s">
        <v>662</v>
      </c>
      <c r="B136" s="43"/>
      <c r="C136" s="170" t="s">
        <v>774</v>
      </c>
      <c r="D136" s="174">
        <f>IF(F32="",1,0)</f>
        <v>1</v>
      </c>
      <c r="E136" s="174">
        <f>IF(OR(G$24=2,G$24=3),IF(G32="",1,0),0)</f>
        <v>0</v>
      </c>
      <c r="F136" s="174">
        <f>IF(G$24=3,IF(H33="",1,0),0)</f>
        <v>0</v>
      </c>
      <c r="G136" s="170" t="s">
        <v>787</v>
      </c>
      <c r="H136" s="174">
        <f>IF(F74="",1,0)</f>
        <v>1</v>
      </c>
      <c r="I136" s="174">
        <f>IF(G74="",1,0)</f>
        <v>1</v>
      </c>
      <c r="J136" s="43"/>
      <c r="K136" s="43"/>
      <c r="L136" s="43"/>
      <c r="M136" s="43"/>
      <c r="N136" s="43"/>
      <c r="O136" s="43"/>
      <c r="P136" s="43"/>
      <c r="Q136" s="43"/>
      <c r="R136" s="43"/>
      <c r="S136" s="43"/>
      <c r="T136" s="43"/>
      <c r="U136" s="43"/>
      <c r="V136" s="43"/>
      <c r="W136" s="43"/>
      <c r="X136" s="43"/>
      <c r="Y136" s="43"/>
      <c r="Z136" s="43"/>
      <c r="AA136" s="43"/>
      <c r="AB136" s="43"/>
    </row>
    <row r="137" spans="1:28" ht="18.75" hidden="1" customHeight="1" x14ac:dyDescent="0.45">
      <c r="A137" s="43" t="s">
        <v>662</v>
      </c>
      <c r="B137" s="43"/>
      <c r="C137" s="149"/>
      <c r="D137" s="174">
        <f>IF(F27="Other",IF(F36="",1,0),0)</f>
        <v>0</v>
      </c>
      <c r="E137" s="174">
        <f>IF(G27="Other",IF(G36="",1,0),0)</f>
        <v>0</v>
      </c>
      <c r="F137" s="174">
        <f>IF(H27="Other",IF(H36="",1,0),0)</f>
        <v>0</v>
      </c>
      <c r="G137" s="170" t="s">
        <v>788</v>
      </c>
      <c r="H137" s="174">
        <f>IF(F76="",1,0)</f>
        <v>1</v>
      </c>
      <c r="I137" s="174">
        <f>IF(G76="",1,0)</f>
        <v>1</v>
      </c>
      <c r="J137" s="43"/>
      <c r="K137" s="43"/>
      <c r="L137" s="43"/>
      <c r="M137" s="43"/>
      <c r="N137" s="43"/>
      <c r="O137" s="43"/>
      <c r="P137" s="43"/>
      <c r="Q137" s="43"/>
      <c r="R137" s="43"/>
      <c r="S137" s="43"/>
      <c r="T137" s="43"/>
      <c r="U137" s="43"/>
      <c r="V137" s="43"/>
      <c r="W137" s="43"/>
      <c r="X137" s="43"/>
      <c r="Y137" s="43"/>
      <c r="Z137" s="43"/>
      <c r="AA137" s="43"/>
      <c r="AB137" s="43"/>
    </row>
    <row r="138" spans="1:28" ht="18.75" hidden="1" customHeight="1" x14ac:dyDescent="0.45">
      <c r="A138" s="43" t="s">
        <v>662</v>
      </c>
      <c r="B138" s="43"/>
      <c r="C138" s="170" t="s">
        <v>775</v>
      </c>
      <c r="D138" s="174">
        <f>IF(F44="",1,0)</f>
        <v>1</v>
      </c>
      <c r="E138" s="81"/>
      <c r="F138" s="81"/>
      <c r="G138" s="170" t="s">
        <v>790</v>
      </c>
      <c r="H138" s="174">
        <f>IF(F79="",1,0)</f>
        <v>1</v>
      </c>
      <c r="I138" s="174">
        <f>IF(G79="",1,0)</f>
        <v>1</v>
      </c>
      <c r="J138" s="43"/>
      <c r="K138" s="43"/>
      <c r="L138" s="43"/>
      <c r="M138" s="43"/>
      <c r="N138" s="43"/>
      <c r="O138" s="43"/>
      <c r="P138" s="43"/>
      <c r="Q138" s="43"/>
      <c r="R138" s="43"/>
      <c r="S138" s="43"/>
      <c r="T138" s="43"/>
      <c r="U138" s="43"/>
      <c r="V138" s="43"/>
      <c r="W138" s="43"/>
      <c r="X138" s="43"/>
      <c r="Y138" s="43"/>
      <c r="Z138" s="43"/>
      <c r="AA138" s="43"/>
      <c r="AB138" s="43"/>
    </row>
    <row r="139" spans="1:28" ht="18.75" hidden="1" customHeight="1" x14ac:dyDescent="0.45">
      <c r="A139" s="43" t="s">
        <v>662</v>
      </c>
      <c r="B139" s="43"/>
      <c r="C139" s="170" t="s">
        <v>776</v>
      </c>
      <c r="D139" s="174">
        <f>IF(F45="",1,0)</f>
        <v>1</v>
      </c>
      <c r="E139" s="81"/>
      <c r="F139" s="81"/>
      <c r="G139" s="170" t="s">
        <v>791</v>
      </c>
      <c r="H139" s="174">
        <f>IF(F81="",1,0)</f>
        <v>1</v>
      </c>
      <c r="I139" s="174">
        <f>IF(G81="",1,0)</f>
        <v>1</v>
      </c>
      <c r="J139" s="43"/>
      <c r="K139" s="43"/>
      <c r="L139" s="43"/>
      <c r="M139" s="43"/>
      <c r="N139" s="43"/>
      <c r="O139" s="43"/>
      <c r="P139" s="43"/>
      <c r="Q139" s="43"/>
      <c r="R139" s="43"/>
      <c r="S139" s="43"/>
      <c r="T139" s="43"/>
      <c r="U139" s="43"/>
      <c r="V139" s="43"/>
      <c r="W139" s="43"/>
      <c r="X139" s="43"/>
      <c r="Y139" s="43"/>
      <c r="Z139" s="43"/>
      <c r="AA139" s="43"/>
      <c r="AB139" s="43"/>
    </row>
    <row r="140" spans="1:28" ht="18.75" hidden="1" customHeight="1" x14ac:dyDescent="0.45">
      <c r="A140" s="43" t="s">
        <v>662</v>
      </c>
      <c r="B140" s="43"/>
      <c r="C140" s="170" t="s">
        <v>777</v>
      </c>
      <c r="D140" s="174">
        <f>IF(F47="",1,0)</f>
        <v>1</v>
      </c>
      <c r="E140" s="81"/>
      <c r="F140" s="81"/>
      <c r="G140" s="170" t="s">
        <v>792</v>
      </c>
      <c r="H140" s="174">
        <f>IF(F85="",1,0)</f>
        <v>1</v>
      </c>
      <c r="J140" s="43"/>
      <c r="K140" s="43"/>
      <c r="L140" s="43"/>
      <c r="M140" s="43"/>
      <c r="N140" s="43"/>
      <c r="O140" s="43"/>
      <c r="P140" s="43"/>
      <c r="Q140" s="43"/>
      <c r="R140" s="43"/>
      <c r="S140" s="43"/>
      <c r="T140" s="43"/>
      <c r="U140" s="43"/>
      <c r="V140" s="43"/>
      <c r="W140" s="43"/>
      <c r="X140" s="43"/>
      <c r="Y140" s="43"/>
      <c r="Z140" s="43"/>
      <c r="AA140" s="43"/>
      <c r="AB140" s="43"/>
    </row>
    <row r="141" spans="1:28" ht="18.75" hidden="1" customHeight="1" x14ac:dyDescent="0.45">
      <c r="A141" s="43" t="s">
        <v>662</v>
      </c>
      <c r="B141" s="43"/>
      <c r="C141" s="170"/>
      <c r="D141" s="81"/>
      <c r="E141" s="81"/>
      <c r="F141" s="81"/>
      <c r="G141" s="170" t="s">
        <v>818</v>
      </c>
      <c r="H141" s="174">
        <f>IF(C95="",1,0)</f>
        <v>1</v>
      </c>
      <c r="I141" s="45"/>
      <c r="J141" s="43"/>
      <c r="K141" s="43"/>
      <c r="L141" s="43"/>
      <c r="M141" s="43"/>
      <c r="N141" s="43"/>
      <c r="O141" s="43"/>
      <c r="P141" s="43"/>
      <c r="Q141" s="43"/>
      <c r="R141" s="43"/>
      <c r="S141" s="43"/>
      <c r="T141" s="43"/>
      <c r="U141" s="43"/>
      <c r="V141" s="43"/>
      <c r="W141" s="43"/>
      <c r="X141" s="43"/>
      <c r="Y141" s="43"/>
      <c r="Z141" s="43"/>
      <c r="AA141" s="43"/>
      <c r="AB141" s="43"/>
    </row>
    <row r="142" spans="1:28" ht="18.75" hidden="1" customHeight="1" x14ac:dyDescent="0.45">
      <c r="A142" s="43" t="s">
        <v>662</v>
      </c>
      <c r="B142" s="43"/>
      <c r="C142" s="170"/>
      <c r="D142" s="81"/>
      <c r="E142" s="81"/>
      <c r="F142" s="81"/>
      <c r="G142" s="170" t="s">
        <v>818</v>
      </c>
      <c r="H142" s="174">
        <f>IF(C105="",1,0)</f>
        <v>1</v>
      </c>
      <c r="I142" s="45"/>
      <c r="J142" s="43"/>
      <c r="K142" s="43"/>
      <c r="L142" s="43"/>
      <c r="M142" s="43"/>
      <c r="N142" s="43"/>
      <c r="O142" s="43"/>
      <c r="P142" s="43"/>
      <c r="Q142" s="43"/>
      <c r="R142" s="43"/>
      <c r="S142" s="43"/>
      <c r="T142" s="43"/>
      <c r="U142" s="43"/>
      <c r="V142" s="43"/>
      <c r="W142" s="43"/>
      <c r="X142" s="43"/>
      <c r="Y142" s="43"/>
      <c r="Z142" s="43"/>
      <c r="AA142" s="43"/>
      <c r="AB142" s="43"/>
    </row>
    <row r="143" spans="1:28" ht="18.75" hidden="1" customHeight="1" x14ac:dyDescent="0.45">
      <c r="A143" s="43" t="s">
        <v>662</v>
      </c>
      <c r="B143" s="43"/>
      <c r="C143" s="81"/>
      <c r="D143" s="81"/>
      <c r="E143" s="81"/>
      <c r="F143" s="81"/>
      <c r="G143" s="170" t="s">
        <v>817</v>
      </c>
      <c r="H143" s="174">
        <f>IF(C115="",1,0)</f>
        <v>1</v>
      </c>
      <c r="I143" s="45"/>
      <c r="J143" s="43"/>
      <c r="K143" s="43"/>
      <c r="L143" s="43"/>
      <c r="M143" s="43"/>
      <c r="N143" s="43"/>
      <c r="O143" s="43"/>
      <c r="P143" s="43"/>
      <c r="Q143" s="43"/>
      <c r="R143" s="43"/>
      <c r="S143" s="43"/>
      <c r="T143" s="43"/>
      <c r="U143" s="43"/>
      <c r="V143" s="43"/>
      <c r="W143" s="43"/>
      <c r="X143" s="43"/>
      <c r="Y143" s="43"/>
      <c r="Z143" s="43"/>
      <c r="AA143" s="43"/>
      <c r="AB143" s="43"/>
    </row>
    <row r="144" spans="1:28" ht="18.75" hidden="1" customHeight="1" x14ac:dyDescent="0.45">
      <c r="A144" s="43" t="s">
        <v>662</v>
      </c>
      <c r="B144" s="43"/>
      <c r="C144" s="81"/>
      <c r="D144" s="81"/>
      <c r="E144" s="81"/>
      <c r="F144" s="81"/>
      <c r="G144" s="170" t="s">
        <v>858</v>
      </c>
      <c r="H144" s="174">
        <f>IF(F126="",1,0)</f>
        <v>1</v>
      </c>
      <c r="I144" s="45"/>
      <c r="J144" s="43"/>
      <c r="K144" s="43"/>
      <c r="L144" s="43"/>
      <c r="M144" s="43"/>
      <c r="N144" s="43"/>
      <c r="O144" s="43"/>
      <c r="P144" s="43"/>
      <c r="Q144" s="43"/>
      <c r="R144" s="43"/>
      <c r="S144" s="43"/>
      <c r="T144" s="43"/>
      <c r="U144" s="43"/>
      <c r="V144" s="43"/>
      <c r="W144" s="43"/>
      <c r="X144" s="43"/>
      <c r="Y144" s="43"/>
      <c r="Z144" s="43"/>
      <c r="AA144" s="43"/>
      <c r="AB144" s="43"/>
    </row>
    <row r="145" spans="1:28" ht="18.75" customHeight="1" x14ac:dyDescent="0.45">
      <c r="A145" s="43"/>
      <c r="B145" s="43"/>
      <c r="C145" s="81"/>
      <c r="D145" s="81"/>
      <c r="E145" s="81"/>
      <c r="F145" s="81"/>
      <c r="G145" s="81"/>
      <c r="H145" s="43"/>
      <c r="I145" s="45"/>
      <c r="J145" s="43"/>
      <c r="K145" s="43"/>
      <c r="L145" s="43"/>
      <c r="M145" s="43"/>
      <c r="N145" s="43"/>
      <c r="O145" s="43"/>
      <c r="P145" s="43"/>
      <c r="Q145" s="43"/>
      <c r="R145" s="43"/>
      <c r="S145" s="43"/>
      <c r="T145" s="43"/>
      <c r="U145" s="43"/>
      <c r="V145" s="43"/>
      <c r="W145" s="43"/>
      <c r="X145" s="43"/>
      <c r="Y145" s="43"/>
      <c r="Z145" s="43"/>
      <c r="AA145" s="43"/>
      <c r="AB145" s="43"/>
    </row>
    <row r="146" spans="1:28" ht="18.75" customHeight="1" x14ac:dyDescent="0.45">
      <c r="A146" s="43"/>
      <c r="B146" s="96" t="s">
        <v>619</v>
      </c>
      <c r="C146" s="81"/>
      <c r="D146" s="81"/>
      <c r="E146" s="81"/>
      <c r="F146" s="81"/>
      <c r="G146" s="81"/>
      <c r="H146" s="43"/>
      <c r="I146" s="175"/>
      <c r="J146" s="43"/>
      <c r="K146" s="43"/>
      <c r="L146" s="43"/>
      <c r="M146" s="43"/>
      <c r="N146" s="43"/>
      <c r="O146" s="43"/>
      <c r="P146" s="43"/>
      <c r="Q146" s="43"/>
      <c r="R146" s="43"/>
      <c r="S146" s="43"/>
      <c r="T146" s="43"/>
      <c r="U146" s="43"/>
      <c r="V146" s="43"/>
      <c r="W146" s="43"/>
      <c r="X146" s="43"/>
      <c r="Y146" s="43"/>
      <c r="Z146" s="43"/>
      <c r="AA146" s="43"/>
      <c r="AB146" s="43"/>
    </row>
    <row r="147" spans="1:28" ht="18.75" customHeight="1" x14ac:dyDescent="0.45">
      <c r="A147" s="43"/>
      <c r="B147" s="43"/>
      <c r="C147" s="81"/>
      <c r="D147" s="81"/>
      <c r="E147" s="81"/>
      <c r="F147" s="81"/>
      <c r="G147" s="81"/>
      <c r="H147" s="43"/>
      <c r="I147" s="45"/>
      <c r="J147" s="43"/>
      <c r="K147" s="43"/>
      <c r="L147" s="43"/>
      <c r="M147" s="43"/>
      <c r="N147" s="43"/>
      <c r="O147" s="43"/>
      <c r="P147" s="43"/>
      <c r="Q147" s="43"/>
      <c r="R147" s="43"/>
      <c r="S147" s="43"/>
      <c r="T147" s="43"/>
      <c r="U147" s="43"/>
      <c r="V147" s="43"/>
      <c r="W147" s="43"/>
      <c r="X147" s="43"/>
      <c r="Y147" s="43"/>
      <c r="Z147" s="43"/>
      <c r="AA147" s="43"/>
      <c r="AB147" s="43"/>
    </row>
    <row r="148" spans="1:28" ht="14.45" customHeight="1" x14ac:dyDescent="0.45">
      <c r="A148" s="43"/>
      <c r="B148" s="367"/>
      <c r="C148" s="367"/>
      <c r="D148" s="367"/>
      <c r="E148" s="367"/>
      <c r="F148" s="367"/>
      <c r="G148" s="367"/>
      <c r="H148" s="367"/>
      <c r="I148" s="367"/>
      <c r="J148" s="367"/>
      <c r="K148" s="172"/>
      <c r="L148" s="172"/>
      <c r="M148" s="172"/>
      <c r="N148" s="172"/>
      <c r="O148" s="172"/>
      <c r="P148" s="172"/>
      <c r="Q148" s="66"/>
      <c r="R148" s="66"/>
      <c r="S148" s="43"/>
      <c r="T148" s="43"/>
      <c r="U148" s="43"/>
    </row>
    <row r="149" spans="1:28" ht="15" x14ac:dyDescent="0.45">
      <c r="A149" s="43"/>
      <c r="B149" s="172"/>
      <c r="C149" s="172"/>
      <c r="D149" s="172"/>
      <c r="E149" s="172"/>
      <c r="F149" s="172"/>
      <c r="G149" s="172"/>
      <c r="H149" s="172"/>
      <c r="I149" s="172"/>
      <c r="J149" s="172"/>
      <c r="K149" s="172"/>
      <c r="L149" s="172"/>
      <c r="M149" s="172"/>
      <c r="N149" s="172"/>
      <c r="O149" s="172"/>
      <c r="P149" s="172"/>
      <c r="Q149" s="43"/>
      <c r="R149" s="43"/>
      <c r="S149" s="43"/>
      <c r="T149" s="43"/>
      <c r="U149" s="43"/>
      <c r="V149" s="43"/>
      <c r="W149" s="43"/>
      <c r="X149" s="43"/>
      <c r="Y149" s="43"/>
      <c r="Z149" s="43"/>
      <c r="AA149" s="43"/>
      <c r="AB149" s="43"/>
    </row>
    <row r="150" spans="1:28" ht="12" hidden="1" customHeight="1" x14ac:dyDescent="0.45"/>
    <row r="151" spans="1:28" ht="12" hidden="1" customHeight="1" x14ac:dyDescent="0.45"/>
    <row r="152" spans="1:28" ht="12" hidden="1" customHeight="1" x14ac:dyDescent="0.45"/>
  </sheetData>
  <sheetProtection password="E291" sheet="1" objects="1" scenarios="1"/>
  <mergeCells count="113">
    <mergeCell ref="C85:D86"/>
    <mergeCell ref="E85:E86"/>
    <mergeCell ref="F85:F86"/>
    <mergeCell ref="G79:J80"/>
    <mergeCell ref="G81:J82"/>
    <mergeCell ref="C95:J100"/>
    <mergeCell ref="C105:J110"/>
    <mergeCell ref="G64:J65"/>
    <mergeCell ref="G66:J67"/>
    <mergeCell ref="G69:J70"/>
    <mergeCell ref="G71:J72"/>
    <mergeCell ref="E64:E65"/>
    <mergeCell ref="F64:F65"/>
    <mergeCell ref="C66:D70"/>
    <mergeCell ref="E66:E67"/>
    <mergeCell ref="F66:F67"/>
    <mergeCell ref="E69:E70"/>
    <mergeCell ref="F69:F70"/>
    <mergeCell ref="C64:D65"/>
    <mergeCell ref="B148:J148"/>
    <mergeCell ref="C124:I125"/>
    <mergeCell ref="C126:E126"/>
    <mergeCell ref="F126:I126"/>
    <mergeCell ref="B58:B59"/>
    <mergeCell ref="B60:B61"/>
    <mergeCell ref="B62:B63"/>
    <mergeCell ref="B64:B65"/>
    <mergeCell ref="B66:B67"/>
    <mergeCell ref="C115:J120"/>
    <mergeCell ref="G74:J75"/>
    <mergeCell ref="C74:D75"/>
    <mergeCell ref="C76:D77"/>
    <mergeCell ref="E76:E77"/>
    <mergeCell ref="F76:F77"/>
    <mergeCell ref="G76:J77"/>
    <mergeCell ref="B76:B77"/>
    <mergeCell ref="B87:B88"/>
    <mergeCell ref="C87:D88"/>
    <mergeCell ref="E87:E88"/>
    <mergeCell ref="F87:F88"/>
    <mergeCell ref="F89:J89"/>
    <mergeCell ref="G87:J88"/>
    <mergeCell ref="B85:B86"/>
    <mergeCell ref="J1:J3"/>
    <mergeCell ref="B38:B41"/>
    <mergeCell ref="B45:B46"/>
    <mergeCell ref="B47:B48"/>
    <mergeCell ref="B49:B50"/>
    <mergeCell ref="C35:D37"/>
    <mergeCell ref="F38:F41"/>
    <mergeCell ref="G38:G41"/>
    <mergeCell ref="E35:E36"/>
    <mergeCell ref="B27:B29"/>
    <mergeCell ref="B31:B32"/>
    <mergeCell ref="B33:B34"/>
    <mergeCell ref="B35:B37"/>
    <mergeCell ref="D3:E4"/>
    <mergeCell ref="B5:I6"/>
    <mergeCell ref="B7:F8"/>
    <mergeCell ref="B9:H10"/>
    <mergeCell ref="E28:E29"/>
    <mergeCell ref="C27:D29"/>
    <mergeCell ref="F28:F29"/>
    <mergeCell ref="G28:G29"/>
    <mergeCell ref="H28:H29"/>
    <mergeCell ref="B51:B53"/>
    <mergeCell ref="B81:B82"/>
    <mergeCell ref="C93:I94"/>
    <mergeCell ref="B69:B70"/>
    <mergeCell ref="B71:B72"/>
    <mergeCell ref="B74:B75"/>
    <mergeCell ref="F79:F80"/>
    <mergeCell ref="E79:E80"/>
    <mergeCell ref="C79:D80"/>
    <mergeCell ref="F81:F82"/>
    <mergeCell ref="E81:E82"/>
    <mergeCell ref="C81:D82"/>
    <mergeCell ref="E71:E72"/>
    <mergeCell ref="F71:F72"/>
    <mergeCell ref="C71:D73"/>
    <mergeCell ref="B79:B80"/>
    <mergeCell ref="F62:F63"/>
    <mergeCell ref="G60:J61"/>
    <mergeCell ref="G62:J63"/>
    <mergeCell ref="E60:E61"/>
    <mergeCell ref="E62:E63"/>
    <mergeCell ref="E74:E75"/>
    <mergeCell ref="G56:J57"/>
    <mergeCell ref="G85:J86"/>
    <mergeCell ref="L6:N7"/>
    <mergeCell ref="L8:N9"/>
    <mergeCell ref="K10:M11"/>
    <mergeCell ref="C51:E53"/>
    <mergeCell ref="F51:F53"/>
    <mergeCell ref="F74:F75"/>
    <mergeCell ref="H38:H41"/>
    <mergeCell ref="C38:E41"/>
    <mergeCell ref="C47:D48"/>
    <mergeCell ref="C49:D50"/>
    <mergeCell ref="C31:E32"/>
    <mergeCell ref="F31:F32"/>
    <mergeCell ref="G31:G32"/>
    <mergeCell ref="H31:H32"/>
    <mergeCell ref="C45:E46"/>
    <mergeCell ref="F45:F46"/>
    <mergeCell ref="C33:D34"/>
    <mergeCell ref="G58:J59"/>
    <mergeCell ref="E58:E59"/>
    <mergeCell ref="C58:D59"/>
    <mergeCell ref="C60:D61"/>
    <mergeCell ref="C62:D63"/>
    <mergeCell ref="F60:F61"/>
    <mergeCell ref="F58:F59"/>
  </mergeCells>
  <conditionalFormatting sqref="F79 F64 F66 F69 F71 F81">
    <cfRule type="expression" dxfId="12" priority="31">
      <formula>$F$3="Phase 1"</formula>
    </cfRule>
    <cfRule type="expression" dxfId="11" priority="34">
      <formula>$F$3="Phase 2"</formula>
    </cfRule>
  </conditionalFormatting>
  <conditionalFormatting sqref="F28:F29 F36">
    <cfRule type="expression" dxfId="10" priority="19">
      <formula>IF(F$27="other",1,0)</formula>
    </cfRule>
  </conditionalFormatting>
  <conditionalFormatting sqref="G28:G29">
    <cfRule type="expression" dxfId="9" priority="18">
      <formula>IF(G$27="other",1,0)</formula>
    </cfRule>
  </conditionalFormatting>
  <conditionalFormatting sqref="H28:H29">
    <cfRule type="expression" dxfId="8" priority="17">
      <formula>IF(H$27="other",1,0)</formula>
    </cfRule>
  </conditionalFormatting>
  <conditionalFormatting sqref="G36">
    <cfRule type="expression" dxfId="7" priority="16">
      <formula>IF(G$27="other",1,0)</formula>
    </cfRule>
  </conditionalFormatting>
  <conditionalFormatting sqref="H36">
    <cfRule type="expression" dxfId="6" priority="15">
      <formula>IF(H$27="other",1,0)</formula>
    </cfRule>
  </conditionalFormatting>
  <conditionalFormatting sqref="G27 G30:G31 G33">
    <cfRule type="expression" dxfId="5" priority="146">
      <formula>IF($G$24&gt;1,1,0)</formula>
    </cfRule>
  </conditionalFormatting>
  <conditionalFormatting sqref="H27 H30:H31 H33">
    <cfRule type="expression" dxfId="4" priority="149">
      <formula>IF($G$24=3,1,0)</formula>
    </cfRule>
  </conditionalFormatting>
  <conditionalFormatting sqref="H38:H41">
    <cfRule type="expression" dxfId="3" priority="152">
      <formula>IF($G$24&lt;3,1,0)</formula>
    </cfRule>
  </conditionalFormatting>
  <conditionalFormatting sqref="G38:G41">
    <cfRule type="expression" dxfId="2" priority="153">
      <formula>IF($G$24&lt;2,1,0)</formula>
    </cfRule>
  </conditionalFormatting>
  <conditionalFormatting sqref="G27:G41">
    <cfRule type="expression" dxfId="1" priority="6">
      <formula>IF($G$24&lt;2,1,0)</formula>
    </cfRule>
  </conditionalFormatting>
  <conditionalFormatting sqref="H27:H41">
    <cfRule type="expression" dxfId="0" priority="5">
      <formula>IF($G$24&lt;3,1,0)</formula>
    </cfRule>
  </conditionalFormatting>
  <dataValidations count="5">
    <dataValidation type="list" allowBlank="1" showInputMessage="1" showErrorMessage="1" sqref="F16 F21" xr:uid="{00000000-0002-0000-0700-000000000000}">
      <formula1>"select, Site, Process, Unit"</formula1>
    </dataValidation>
    <dataValidation type="list" allowBlank="1" showInputMessage="1" showErrorMessage="1" sqref="G24" xr:uid="{00000000-0002-0000-0700-000001000000}">
      <formula1>"1,2,3"</formula1>
    </dataValidation>
    <dataValidation type="list" allowBlank="1" showInputMessage="1" showErrorMessage="1" sqref="F31:H32 F45:F46" xr:uid="{00000000-0002-0000-0700-000002000000}">
      <formula1>"Invoices have been provided"</formula1>
    </dataValidation>
    <dataValidation type="list" allowBlank="1" showInputMessage="1" showErrorMessage="1" sqref="F126:I126" xr:uid="{00000000-0002-0000-0700-000003000000}">
      <formula1>"Further information has been provided in this worksheet,Further information been provide as a separate document,No further information has been provided"</formula1>
    </dataValidation>
    <dataValidation type="list" allowBlank="1" showInputMessage="1" showErrorMessage="1" sqref="F89:J89" xr:uid="{00000000-0002-0000-0700-000004000000}">
      <formula1>"This has been provided in the 'Breakdown of costs' worksheet,This has been provided as a separate document"</formula1>
    </dataValidation>
  </dataValidations>
  <hyperlinks>
    <hyperlink ref="X2" location="Start!A1" display="Back to Start" xr:uid="{00000000-0004-0000-0700-000000000000}"/>
    <hyperlink ref="J1:J3" location="'Home page'!A1" display="'Home page'!A1" xr:uid="{00000000-0004-0000-0700-000001000000}"/>
  </hyperlinks>
  <pageMargins left="0.7" right="0.7" top="0.75" bottom="0.75" header="0.3" footer="0.3"/>
  <pageSetup paperSize="9" scale="54"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5000000}">
          <x14:formula1>
            <xm:f>'HIDE-Refs'!$E$3:$E$9</xm:f>
          </x14:formula1>
          <xm:sqref>G27:H27</xm:sqref>
        </x14:dataValidation>
        <x14:dataValidation type="list" allowBlank="1" showInputMessage="1" showErrorMessage="1" xr:uid="{00000000-0002-0000-0700-000006000000}">
          <x14:formula1>
            <xm:f>'HIDE-Refs'!$E$4:$E$9</xm:f>
          </x14:formula1>
          <xm:sqref>F27</xm:sqref>
        </x14:dataValidation>
        <x14:dataValidation type="list" allowBlank="1" showInputMessage="1" showErrorMessage="1" xr:uid="{00000000-0002-0000-0700-000007000000}">
          <x14:formula1>
            <xm:f>'HIDE-Drop downs'!$C$4:$C$24</xm:f>
          </x14:formula1>
          <xm:sqref>G23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4" tint="0.39997558519241921"/>
    <pageSetUpPr fitToPage="1"/>
  </sheetPr>
  <dimension ref="A1:U73"/>
  <sheetViews>
    <sheetView showRowColHeaders="0" zoomScale="80" zoomScaleNormal="80" workbookViewId="0">
      <selection activeCell="D17" sqref="D17"/>
    </sheetView>
  </sheetViews>
  <sheetFormatPr defaultColWidth="0" defaultRowHeight="14.25" zeroHeight="1" x14ac:dyDescent="0.45"/>
  <cols>
    <col min="1" max="1" width="3.73046875" style="3" customWidth="1"/>
    <col min="2" max="2" width="8.1328125" style="3" customWidth="1"/>
    <col min="3" max="3" width="21.265625" style="3" customWidth="1"/>
    <col min="4" max="4" width="29.59765625" style="3" customWidth="1"/>
    <col min="5" max="5" width="15.3984375" style="3" customWidth="1"/>
    <col min="6" max="6" width="17" style="3" customWidth="1"/>
    <col min="7" max="7" width="15.73046875" style="3" bestFit="1" customWidth="1"/>
    <col min="8" max="8" width="17.265625" style="3" customWidth="1"/>
    <col min="9" max="18" width="8.86328125" style="3" customWidth="1"/>
    <col min="19" max="16384" width="8.86328125" style="3" hidden="1"/>
  </cols>
  <sheetData>
    <row r="1" spans="1:21" ht="25.15" x14ac:dyDescent="0.7">
      <c r="A1" s="42"/>
      <c r="B1" s="42"/>
      <c r="C1" s="42"/>
      <c r="D1" s="43"/>
      <c r="E1" s="43"/>
      <c r="F1" s="44"/>
      <c r="G1" s="43"/>
      <c r="H1" s="43"/>
      <c r="I1" s="45"/>
      <c r="J1" s="187" t="s">
        <v>62</v>
      </c>
      <c r="K1" s="43"/>
      <c r="L1" s="43"/>
      <c r="N1" s="126" t="s">
        <v>79</v>
      </c>
      <c r="O1" s="107"/>
      <c r="P1" s="67"/>
      <c r="Q1" s="67"/>
      <c r="R1" s="43"/>
      <c r="S1" s="43"/>
      <c r="T1" s="43"/>
      <c r="U1" s="43"/>
    </row>
    <row r="2" spans="1:21" ht="30" x14ac:dyDescent="0.45">
      <c r="A2" s="46"/>
      <c r="B2" s="46"/>
      <c r="C2" s="46"/>
      <c r="D2" s="61" t="s">
        <v>68</v>
      </c>
      <c r="E2" s="67"/>
      <c r="F2" s="45"/>
      <c r="G2" s="29"/>
      <c r="H2" s="43"/>
      <c r="I2" s="45"/>
      <c r="J2" s="43"/>
      <c r="K2" s="43"/>
      <c r="L2" s="43"/>
      <c r="M2" s="43"/>
      <c r="N2" s="128"/>
      <c r="O2" s="127"/>
      <c r="P2" s="47"/>
      <c r="Q2" s="67"/>
      <c r="R2" s="43"/>
      <c r="S2" s="43"/>
      <c r="T2" s="43"/>
      <c r="U2" s="43"/>
    </row>
    <row r="3" spans="1:21" ht="15" customHeight="1" x14ac:dyDescent="0.45">
      <c r="A3" s="46"/>
      <c r="B3" s="46"/>
      <c r="C3" s="46"/>
      <c r="D3" s="571" t="str">
        <f>'Home page'!H3</f>
        <v>Phase 1 Application Form</v>
      </c>
      <c r="E3" s="571"/>
      <c r="F3" s="571"/>
      <c r="G3" s="571"/>
      <c r="H3" s="43"/>
      <c r="I3" s="45"/>
      <c r="J3" s="43"/>
      <c r="K3" s="43"/>
      <c r="L3" s="43"/>
      <c r="M3" s="43"/>
      <c r="N3" s="112"/>
      <c r="O3" s="387" t="s">
        <v>636</v>
      </c>
      <c r="P3" s="387"/>
      <c r="Q3" s="387"/>
      <c r="R3" s="387"/>
      <c r="S3" s="43"/>
      <c r="T3" s="43"/>
      <c r="U3" s="43"/>
    </row>
    <row r="4" spans="1:21" ht="18.75" customHeight="1" x14ac:dyDescent="0.45">
      <c r="A4" s="46"/>
      <c r="B4" s="46"/>
      <c r="C4" s="46"/>
      <c r="D4" s="571"/>
      <c r="E4" s="571"/>
      <c r="F4" s="571"/>
      <c r="G4" s="571"/>
      <c r="H4" s="43"/>
      <c r="I4" s="45"/>
      <c r="J4" s="382" t="s">
        <v>769</v>
      </c>
      <c r="K4" s="382"/>
      <c r="L4" s="382"/>
      <c r="M4" s="43"/>
      <c r="N4" s="4"/>
      <c r="O4" s="387"/>
      <c r="P4" s="387"/>
      <c r="Q4" s="387"/>
      <c r="R4" s="387"/>
      <c r="S4" s="43"/>
      <c r="T4" s="43"/>
      <c r="U4" s="43"/>
    </row>
    <row r="5" spans="1:21" ht="17.25" customHeight="1" x14ac:dyDescent="0.45">
      <c r="A5" s="46"/>
      <c r="B5" s="49"/>
      <c r="C5" s="49"/>
      <c r="D5" s="50"/>
      <c r="E5" s="43"/>
      <c r="F5" s="48"/>
      <c r="G5" s="43"/>
      <c r="H5" s="43"/>
      <c r="I5" s="45"/>
      <c r="J5" s="382"/>
      <c r="K5" s="382"/>
      <c r="L5" s="382"/>
      <c r="M5" s="43"/>
      <c r="N5" s="4"/>
      <c r="O5" s="387"/>
      <c r="P5" s="387"/>
      <c r="Q5" s="387"/>
      <c r="R5" s="387"/>
      <c r="S5" s="43"/>
      <c r="T5" s="43"/>
      <c r="U5" s="43"/>
    </row>
    <row r="6" spans="1:21" ht="17.25" customHeight="1" x14ac:dyDescent="0.55000000000000004">
      <c r="A6" s="46"/>
      <c r="B6" s="188" t="str">
        <f>CONCATENATE('Home page'!L10,",  ",'Home page'!L13,",  ",'Home page'!L12)</f>
        <v>[Company name],  [Site name],  [Project title]</v>
      </c>
      <c r="C6" s="4"/>
      <c r="D6" s="50"/>
      <c r="E6" s="43"/>
      <c r="F6" s="48"/>
      <c r="G6" s="43"/>
      <c r="H6" s="43"/>
      <c r="I6" s="45"/>
      <c r="J6" s="382"/>
      <c r="K6" s="382"/>
      <c r="L6" s="382"/>
      <c r="M6" s="43"/>
      <c r="N6" s="4"/>
      <c r="O6" s="209"/>
      <c r="P6" s="209"/>
      <c r="Q6" s="209"/>
      <c r="R6" s="43"/>
      <c r="S6" s="43"/>
      <c r="T6" s="43"/>
      <c r="U6" s="43"/>
    </row>
    <row r="7" spans="1:21" ht="17.25" customHeight="1" x14ac:dyDescent="0.45">
      <c r="A7" s="46"/>
      <c r="B7" s="383" t="str">
        <f>'Home page'!H30</f>
        <v>Section 5 - Application Summary</v>
      </c>
      <c r="C7" s="383"/>
      <c r="D7" s="383"/>
      <c r="E7" s="383"/>
      <c r="F7" s="383"/>
      <c r="G7" s="43"/>
      <c r="H7" s="43"/>
      <c r="I7" s="45"/>
      <c r="J7" s="43"/>
      <c r="K7" s="43"/>
      <c r="L7" s="43"/>
      <c r="M7" s="43"/>
      <c r="N7" s="4"/>
      <c r="O7" s="209"/>
      <c r="P7" s="209"/>
      <c r="Q7" s="209"/>
      <c r="R7" s="43"/>
      <c r="S7" s="43"/>
      <c r="T7" s="43"/>
      <c r="U7" s="43"/>
    </row>
    <row r="8" spans="1:21" ht="17.25" customHeight="1" x14ac:dyDescent="0.45">
      <c r="A8" s="46"/>
      <c r="B8" s="383"/>
      <c r="C8" s="383"/>
      <c r="D8" s="383"/>
      <c r="E8" s="383"/>
      <c r="F8" s="383"/>
      <c r="G8" s="43"/>
      <c r="H8" s="43"/>
      <c r="I8" s="45"/>
      <c r="J8" s="43"/>
      <c r="K8" s="43"/>
      <c r="L8" s="43"/>
      <c r="M8" s="43"/>
      <c r="N8" s="4"/>
      <c r="O8" s="209"/>
      <c r="P8" s="209"/>
      <c r="Q8" s="209"/>
      <c r="R8" s="43"/>
      <c r="S8" s="43"/>
      <c r="T8" s="43"/>
      <c r="U8" s="43"/>
    </row>
    <row r="9" spans="1:21" ht="17.25" customHeight="1" x14ac:dyDescent="0.45">
      <c r="A9" s="46"/>
      <c r="B9" s="140"/>
      <c r="C9" s="140"/>
      <c r="D9" s="140"/>
      <c r="E9" s="140"/>
      <c r="F9" s="140"/>
      <c r="G9" s="43"/>
      <c r="H9" s="43"/>
      <c r="I9" s="45"/>
      <c r="J9" s="43"/>
      <c r="K9" s="43"/>
      <c r="L9" s="43"/>
      <c r="M9" s="43"/>
      <c r="N9" s="4"/>
      <c r="O9" s="209"/>
      <c r="P9" s="209"/>
      <c r="Q9" s="209"/>
      <c r="R9" s="43"/>
      <c r="S9" s="43"/>
      <c r="T9" s="43"/>
      <c r="U9" s="43"/>
    </row>
    <row r="10" spans="1:21" ht="17.25" customHeight="1" x14ac:dyDescent="0.45">
      <c r="A10" s="46"/>
      <c r="B10" s="587" t="s">
        <v>1065</v>
      </c>
      <c r="C10" s="587"/>
      <c r="D10" s="587"/>
      <c r="E10" s="587"/>
      <c r="F10" s="587"/>
      <c r="G10" s="587"/>
      <c r="H10" s="587"/>
      <c r="I10" s="45"/>
      <c r="J10" s="43"/>
      <c r="K10" s="43"/>
      <c r="L10" s="43"/>
      <c r="M10" s="43"/>
      <c r="N10" s="4"/>
      <c r="O10" s="209"/>
      <c r="P10" s="209"/>
      <c r="Q10" s="209"/>
      <c r="R10" s="43"/>
      <c r="S10" s="43"/>
      <c r="T10" s="43"/>
      <c r="U10" s="43"/>
    </row>
    <row r="11" spans="1:21" ht="17.25" customHeight="1" x14ac:dyDescent="0.45">
      <c r="A11" s="46"/>
      <c r="B11" s="587"/>
      <c r="C11" s="587"/>
      <c r="D11" s="587"/>
      <c r="E11" s="587"/>
      <c r="F11" s="587"/>
      <c r="G11" s="587"/>
      <c r="H11" s="587"/>
      <c r="I11" s="45"/>
      <c r="J11" s="43"/>
      <c r="K11" s="43"/>
      <c r="L11" s="43"/>
      <c r="M11" s="43"/>
      <c r="N11"/>
      <c r="O11" s="209"/>
      <c r="P11" s="209"/>
      <c r="Q11" s="209"/>
      <c r="R11" s="43"/>
      <c r="S11" s="43"/>
      <c r="T11" s="43"/>
      <c r="U11" s="43"/>
    </row>
    <row r="12" spans="1:21" ht="17.25" customHeight="1" x14ac:dyDescent="0.5">
      <c r="A12" s="46"/>
      <c r="B12" s="49"/>
      <c r="C12" s="49"/>
      <c r="D12" s="50"/>
      <c r="E12" s="43"/>
      <c r="F12" s="264"/>
      <c r="G12" s="43"/>
      <c r="H12" s="43"/>
      <c r="I12" s="45"/>
      <c r="J12" s="43"/>
      <c r="K12" s="43"/>
      <c r="L12" s="43"/>
      <c r="M12" s="43"/>
      <c r="N12" s="43"/>
      <c r="O12" s="43"/>
      <c r="P12" s="43"/>
      <c r="Q12" s="43"/>
      <c r="R12" s="43"/>
      <c r="S12" s="43"/>
      <c r="T12" s="43"/>
      <c r="U12" s="43"/>
    </row>
    <row r="13" spans="1:21" ht="14.45" customHeight="1" x14ac:dyDescent="0.45">
      <c r="A13" s="46"/>
      <c r="B13" s="49"/>
      <c r="C13" s="49"/>
      <c r="D13" s="50"/>
      <c r="E13" s="43"/>
      <c r="G13" s="43"/>
      <c r="H13" s="43"/>
      <c r="I13" s="45"/>
      <c r="J13" s="43"/>
      <c r="K13" s="43"/>
      <c r="L13" s="43"/>
      <c r="M13" s="43"/>
      <c r="N13" s="43"/>
      <c r="O13" s="43"/>
      <c r="P13" s="43"/>
      <c r="Q13" s="43"/>
      <c r="R13" s="43"/>
      <c r="S13" s="43"/>
      <c r="T13" s="43"/>
      <c r="U13" s="43"/>
    </row>
    <row r="14" spans="1:21" ht="21" x14ac:dyDescent="0.45">
      <c r="A14" s="46"/>
      <c r="B14" s="152" t="s">
        <v>831</v>
      </c>
      <c r="C14" s="51"/>
      <c r="D14" s="50"/>
      <c r="E14" s="54"/>
      <c r="F14" s="54"/>
      <c r="G14" s="43"/>
      <c r="H14" s="43"/>
      <c r="I14" s="45"/>
      <c r="J14" s="43"/>
      <c r="K14" s="43"/>
      <c r="L14" s="43"/>
      <c r="M14" s="43"/>
      <c r="N14" s="43"/>
      <c r="O14" s="43"/>
      <c r="P14" s="43"/>
      <c r="Q14" s="43"/>
      <c r="R14" s="43"/>
      <c r="S14" s="43"/>
      <c r="T14" s="43"/>
      <c r="U14" s="43"/>
    </row>
    <row r="15" spans="1:21" ht="21" customHeight="1" x14ac:dyDescent="0.45">
      <c r="A15" s="46"/>
      <c r="B15" s="46"/>
      <c r="C15" s="213" t="s">
        <v>551</v>
      </c>
      <c r="D15" s="219"/>
      <c r="E15" s="220" t="s">
        <v>550</v>
      </c>
      <c r="F15" s="26"/>
      <c r="G15" s="189"/>
      <c r="H15" s="43"/>
      <c r="I15" s="45"/>
      <c r="J15" s="43"/>
      <c r="K15" s="43"/>
      <c r="L15" s="43"/>
      <c r="M15" s="43"/>
      <c r="N15" s="43"/>
      <c r="O15" s="43"/>
      <c r="P15" s="43"/>
      <c r="Q15" s="43"/>
      <c r="R15" s="43"/>
      <c r="S15" s="43"/>
      <c r="T15" s="43"/>
      <c r="U15" s="43"/>
    </row>
    <row r="16" spans="1:21" ht="21" customHeight="1" x14ac:dyDescent="0.45">
      <c r="A16" s="46"/>
      <c r="B16" s="46"/>
      <c r="C16" s="213" t="s">
        <v>88</v>
      </c>
      <c r="D16" s="193"/>
      <c r="E16" s="220" t="s">
        <v>550</v>
      </c>
      <c r="F16" s="26"/>
      <c r="G16" s="189"/>
      <c r="H16" s="43"/>
      <c r="I16" s="45"/>
      <c r="J16" s="43"/>
      <c r="K16" s="43"/>
      <c r="L16" s="43"/>
      <c r="M16" s="43"/>
      <c r="N16" s="43"/>
      <c r="O16" s="43"/>
      <c r="P16" s="43"/>
      <c r="Q16" s="43"/>
      <c r="R16" s="43"/>
      <c r="S16" s="43"/>
      <c r="T16" s="43"/>
      <c r="U16" s="43"/>
    </row>
    <row r="17" spans="1:21" ht="18" customHeight="1" x14ac:dyDescent="0.45">
      <c r="A17" s="52"/>
      <c r="B17" s="52"/>
      <c r="C17" s="213" t="s">
        <v>549</v>
      </c>
      <c r="D17" s="193"/>
      <c r="E17" s="220" t="s">
        <v>550</v>
      </c>
      <c r="F17" s="26"/>
      <c r="G17" s="43"/>
      <c r="H17" s="33"/>
      <c r="I17" s="45"/>
      <c r="J17" s="53"/>
      <c r="K17" s="53"/>
      <c r="L17" s="53"/>
      <c r="M17" s="53"/>
      <c r="N17" s="53"/>
      <c r="O17" s="53"/>
      <c r="P17" s="53"/>
      <c r="Q17" s="53"/>
      <c r="R17" s="53"/>
      <c r="S17" s="53"/>
      <c r="T17" s="53"/>
      <c r="U17" s="43"/>
    </row>
    <row r="18" spans="1:21" ht="18" customHeight="1" x14ac:dyDescent="0.45">
      <c r="A18" s="46"/>
      <c r="B18" s="46"/>
      <c r="C18" s="213" t="s">
        <v>622</v>
      </c>
      <c r="D18" s="193"/>
      <c r="E18" s="220" t="s">
        <v>71</v>
      </c>
      <c r="F18" s="26"/>
      <c r="G18" s="43"/>
      <c r="H18" s="43"/>
      <c r="I18" s="45"/>
      <c r="J18" s="43"/>
      <c r="K18" s="43"/>
      <c r="L18" s="43"/>
      <c r="M18" s="43"/>
      <c r="N18" s="43"/>
      <c r="O18" s="43"/>
      <c r="P18" s="43"/>
      <c r="Q18" s="43"/>
      <c r="R18" s="43"/>
      <c r="S18" s="43"/>
      <c r="T18" s="43"/>
      <c r="U18" s="43"/>
    </row>
    <row r="19" spans="1:21" ht="18" customHeight="1" x14ac:dyDescent="0.45">
      <c r="A19" s="46"/>
      <c r="B19" s="46"/>
      <c r="C19" s="213" t="s">
        <v>83</v>
      </c>
      <c r="D19" s="219"/>
      <c r="E19" s="220" t="s">
        <v>550</v>
      </c>
      <c r="F19" s="26"/>
      <c r="G19" s="43"/>
      <c r="H19" s="43"/>
      <c r="I19" s="45"/>
      <c r="J19" s="43"/>
      <c r="K19" s="43"/>
      <c r="L19" s="43"/>
      <c r="M19" s="43"/>
      <c r="N19" s="43"/>
      <c r="O19" s="43"/>
      <c r="P19" s="43"/>
      <c r="Q19" s="43"/>
      <c r="R19" s="43"/>
      <c r="S19" s="43"/>
      <c r="T19" s="43"/>
      <c r="U19" s="43"/>
    </row>
    <row r="20" spans="1:21" ht="18" customHeight="1" x14ac:dyDescent="0.45">
      <c r="A20" s="46"/>
      <c r="B20" s="46"/>
      <c r="C20" s="213" t="s">
        <v>553</v>
      </c>
      <c r="D20" s="219"/>
      <c r="E20" s="220" t="s">
        <v>71</v>
      </c>
      <c r="F20" s="228"/>
      <c r="G20" s="43"/>
      <c r="H20" s="43"/>
      <c r="I20" s="45"/>
      <c r="J20" s="43"/>
      <c r="K20" s="43"/>
      <c r="L20" s="43"/>
      <c r="M20" s="43"/>
      <c r="N20" s="43"/>
      <c r="O20" s="43"/>
      <c r="P20" s="43"/>
      <c r="Q20" s="43"/>
      <c r="R20" s="43"/>
      <c r="S20" s="43"/>
      <c r="T20" s="43"/>
      <c r="U20" s="43"/>
    </row>
    <row r="21" spans="1:21" ht="18" customHeight="1" x14ac:dyDescent="0.45">
      <c r="A21" s="46"/>
      <c r="B21" s="46"/>
      <c r="C21" s="213" t="s">
        <v>583</v>
      </c>
      <c r="D21" s="219"/>
      <c r="E21" s="220" t="s">
        <v>552</v>
      </c>
      <c r="F21" s="26"/>
      <c r="G21" s="43"/>
      <c r="H21" s="43"/>
      <c r="I21" s="45"/>
      <c r="J21" s="43"/>
      <c r="K21" s="43"/>
      <c r="L21" s="43"/>
      <c r="M21" s="43"/>
      <c r="N21" s="43"/>
      <c r="O21" s="43"/>
      <c r="P21" s="43"/>
      <c r="Q21" s="43"/>
      <c r="R21" s="43"/>
      <c r="S21" s="43"/>
      <c r="T21" s="43"/>
      <c r="U21" s="43"/>
    </row>
    <row r="22" spans="1:21" ht="18" customHeight="1" x14ac:dyDescent="0.45">
      <c r="A22" s="46"/>
      <c r="B22" s="46"/>
      <c r="C22" s="213" t="s">
        <v>827</v>
      </c>
      <c r="D22" s="219"/>
      <c r="E22" s="220" t="s">
        <v>71</v>
      </c>
      <c r="F22" s="41"/>
      <c r="G22" s="43"/>
      <c r="H22" s="43"/>
      <c r="I22" s="45"/>
      <c r="J22" s="43"/>
      <c r="K22" s="43"/>
      <c r="L22" s="43"/>
      <c r="M22" s="43"/>
      <c r="N22" s="43"/>
      <c r="O22" s="43"/>
      <c r="P22" s="43"/>
      <c r="Q22" s="43"/>
      <c r="R22" s="43"/>
      <c r="S22" s="43"/>
      <c r="T22" s="43"/>
      <c r="U22" s="43"/>
    </row>
    <row r="23" spans="1:21" ht="18" customHeight="1" x14ac:dyDescent="0.45">
      <c r="A23" s="46"/>
      <c r="B23" s="46"/>
      <c r="C23" s="4"/>
      <c r="D23" s="4"/>
      <c r="E23" s="4"/>
      <c r="F23" s="4"/>
      <c r="G23" s="43"/>
      <c r="H23" s="43"/>
      <c r="I23" s="45"/>
      <c r="J23" s="43"/>
      <c r="K23" s="43"/>
      <c r="L23" s="43"/>
      <c r="M23" s="43"/>
      <c r="N23" s="43"/>
      <c r="O23" s="43"/>
      <c r="P23" s="43"/>
      <c r="Q23" s="43"/>
      <c r="R23" s="43"/>
      <c r="S23" s="43"/>
      <c r="T23" s="43"/>
      <c r="U23" s="43"/>
    </row>
    <row r="24" spans="1:21" ht="18" customHeight="1" x14ac:dyDescent="0.45">
      <c r="A24" s="46"/>
      <c r="B24" s="46"/>
      <c r="C24" s="4"/>
      <c r="D24" s="4"/>
      <c r="E24" s="4"/>
      <c r="F24" s="4"/>
      <c r="G24" s="43"/>
      <c r="H24" s="43"/>
      <c r="I24" s="45"/>
      <c r="J24" s="43"/>
      <c r="K24" s="43"/>
      <c r="L24" s="43"/>
      <c r="M24" s="43"/>
      <c r="N24" s="43"/>
      <c r="O24" s="43"/>
      <c r="P24" s="43"/>
      <c r="Q24" s="43"/>
      <c r="R24" s="43"/>
      <c r="S24" s="43"/>
      <c r="T24" s="43"/>
      <c r="U24" s="43"/>
    </row>
    <row r="25" spans="1:21" ht="18" customHeight="1" x14ac:dyDescent="0.45">
      <c r="A25" s="46"/>
      <c r="B25" s="152" t="s">
        <v>830</v>
      </c>
      <c r="C25" s="4"/>
      <c r="D25" s="4"/>
      <c r="E25" s="54"/>
      <c r="F25" s="54"/>
      <c r="G25" s="43"/>
      <c r="H25" s="43"/>
      <c r="I25" s="45"/>
      <c r="J25" s="43"/>
      <c r="K25" s="43"/>
      <c r="L25" s="43"/>
      <c r="M25" s="43"/>
      <c r="N25" s="43"/>
      <c r="O25" s="43"/>
      <c r="P25" s="43"/>
      <c r="Q25" s="43"/>
      <c r="R25" s="43"/>
      <c r="S25" s="43"/>
      <c r="T25" s="43"/>
      <c r="U25" s="43"/>
    </row>
    <row r="26" spans="1:21" ht="18" customHeight="1" x14ac:dyDescent="0.45">
      <c r="A26" s="46"/>
      <c r="B26" s="46"/>
      <c r="C26" s="213" t="s">
        <v>580</v>
      </c>
      <c r="D26" s="219"/>
      <c r="E26" s="220" t="s">
        <v>25</v>
      </c>
      <c r="F26" s="229"/>
      <c r="G26" s="43"/>
      <c r="H26" s="43"/>
      <c r="I26" s="45"/>
      <c r="J26" s="43"/>
      <c r="K26" s="43"/>
      <c r="L26" s="43"/>
      <c r="M26" s="43"/>
      <c r="N26" s="43"/>
      <c r="O26" s="43"/>
      <c r="P26" s="43"/>
      <c r="Q26" s="43"/>
      <c r="R26" s="43"/>
      <c r="S26" s="43"/>
      <c r="T26" s="43"/>
      <c r="U26" s="43"/>
    </row>
    <row r="27" spans="1:21" ht="18" customHeight="1" x14ac:dyDescent="0.45">
      <c r="A27" s="46"/>
      <c r="B27" s="46"/>
      <c r="C27" s="213" t="s">
        <v>581</v>
      </c>
      <c r="D27" s="219"/>
      <c r="E27" s="220" t="s">
        <v>25</v>
      </c>
      <c r="F27" s="229"/>
      <c r="G27" s="43"/>
      <c r="H27" s="43"/>
      <c r="I27" s="45"/>
      <c r="J27" s="43"/>
      <c r="K27" s="43"/>
      <c r="L27" s="43"/>
      <c r="M27" s="43"/>
      <c r="N27" s="43"/>
      <c r="O27" s="43"/>
      <c r="P27" s="43"/>
      <c r="Q27" s="43"/>
      <c r="R27" s="43"/>
      <c r="S27" s="43"/>
      <c r="T27" s="43"/>
      <c r="U27" s="43"/>
    </row>
    <row r="28" spans="1:21" ht="18" customHeight="1" x14ac:dyDescent="0.45">
      <c r="A28" s="46"/>
      <c r="B28" s="46"/>
      <c r="C28" s="213" t="s">
        <v>582</v>
      </c>
      <c r="D28" s="219"/>
      <c r="E28" s="220" t="s">
        <v>25</v>
      </c>
      <c r="F28" s="229"/>
      <c r="G28" s="43"/>
      <c r="H28" s="43"/>
      <c r="I28" s="45"/>
      <c r="J28" s="43"/>
      <c r="K28" s="43"/>
      <c r="L28" s="43"/>
      <c r="M28" s="43"/>
      <c r="N28" s="43"/>
      <c r="O28" s="43"/>
      <c r="P28" s="43"/>
      <c r="Q28" s="43"/>
      <c r="R28" s="43"/>
      <c r="S28" s="43"/>
      <c r="T28" s="43"/>
      <c r="U28" s="43"/>
    </row>
    <row r="29" spans="1:21" ht="18" customHeight="1" x14ac:dyDescent="0.45">
      <c r="A29" s="46"/>
      <c r="B29" s="46"/>
      <c r="C29" s="213" t="s">
        <v>574</v>
      </c>
      <c r="D29" s="219"/>
      <c r="E29" s="220" t="s">
        <v>25</v>
      </c>
      <c r="F29" s="229"/>
      <c r="G29" s="43"/>
      <c r="H29" s="43"/>
      <c r="I29" s="45"/>
      <c r="J29" s="43"/>
      <c r="K29" s="43"/>
      <c r="L29" s="43"/>
      <c r="M29" s="43"/>
      <c r="N29" s="43"/>
      <c r="O29" s="43"/>
      <c r="P29" s="43"/>
      <c r="Q29" s="43"/>
      <c r="R29" s="43"/>
      <c r="S29" s="43"/>
      <c r="T29" s="43"/>
      <c r="U29" s="43"/>
    </row>
    <row r="30" spans="1:21" ht="18" customHeight="1" x14ac:dyDescent="0.45">
      <c r="A30" s="46"/>
      <c r="B30" s="46"/>
      <c r="C30" s="213" t="s">
        <v>573</v>
      </c>
      <c r="D30" s="219"/>
      <c r="E30" s="220" t="s">
        <v>25</v>
      </c>
      <c r="F30" s="229"/>
      <c r="G30" s="43"/>
      <c r="H30" s="43"/>
      <c r="I30" s="45"/>
      <c r="J30" s="43"/>
      <c r="K30" s="43"/>
      <c r="L30" s="43"/>
      <c r="M30" s="43"/>
      <c r="N30" s="43"/>
      <c r="O30" s="43"/>
      <c r="P30" s="43"/>
      <c r="Q30" s="43"/>
      <c r="R30" s="43"/>
      <c r="S30" s="43"/>
      <c r="T30" s="43"/>
      <c r="U30" s="43"/>
    </row>
    <row r="31" spans="1:21" ht="18" customHeight="1" x14ac:dyDescent="0.45">
      <c r="A31" s="46"/>
      <c r="B31" s="46"/>
      <c r="C31" s="213" t="s">
        <v>572</v>
      </c>
      <c r="D31" s="219"/>
      <c r="E31" s="220" t="s">
        <v>25</v>
      </c>
      <c r="F31" s="229"/>
      <c r="G31" s="43"/>
      <c r="H31" s="43"/>
      <c r="I31" s="45"/>
      <c r="J31" s="43"/>
      <c r="K31" s="43"/>
      <c r="L31" s="43"/>
      <c r="M31" s="43"/>
      <c r="N31" s="43"/>
      <c r="O31" s="43"/>
      <c r="P31" s="43"/>
      <c r="Q31" s="43"/>
      <c r="R31" s="43"/>
      <c r="S31" s="43"/>
      <c r="T31" s="43"/>
      <c r="U31" s="43"/>
    </row>
    <row r="32" spans="1:21" ht="18" customHeight="1" x14ac:dyDescent="0.45">
      <c r="A32" s="46"/>
      <c r="B32" s="46"/>
      <c r="D32" s="212"/>
      <c r="G32" s="43"/>
      <c r="H32" s="43"/>
      <c r="I32" s="45"/>
      <c r="J32" s="43"/>
      <c r="K32" s="43"/>
      <c r="L32" s="43"/>
      <c r="M32" s="43"/>
      <c r="N32" s="43"/>
      <c r="O32" s="43"/>
      <c r="P32" s="43"/>
      <c r="Q32" s="43"/>
      <c r="R32" s="43"/>
      <c r="S32" s="43"/>
      <c r="T32" s="43"/>
      <c r="U32" s="43"/>
    </row>
    <row r="33" spans="1:21" ht="18" customHeight="1" x14ac:dyDescent="0.45">
      <c r="A33" s="46"/>
      <c r="B33" s="46"/>
      <c r="C33" s="212"/>
      <c r="D33" s="212"/>
      <c r="E33" s="55"/>
      <c r="F33" s="57"/>
      <c r="G33" s="43"/>
      <c r="H33" s="43"/>
      <c r="I33" s="45"/>
      <c r="J33" s="43"/>
      <c r="K33" s="43"/>
      <c r="L33" s="43"/>
      <c r="M33" s="43"/>
      <c r="N33" s="43"/>
      <c r="O33" s="43"/>
      <c r="P33" s="43"/>
      <c r="Q33" s="43"/>
      <c r="R33" s="43"/>
      <c r="S33" s="43"/>
      <c r="T33" s="43"/>
      <c r="U33" s="43"/>
    </row>
    <row r="34" spans="1:21" ht="18" customHeight="1" x14ac:dyDescent="0.45">
      <c r="A34" s="46"/>
      <c r="B34" s="152" t="s">
        <v>829</v>
      </c>
      <c r="C34" s="212"/>
      <c r="D34" s="212"/>
      <c r="E34" s="54"/>
      <c r="F34" s="54"/>
      <c r="G34" s="43"/>
      <c r="H34" s="43"/>
      <c r="I34" s="45"/>
      <c r="J34" s="43"/>
      <c r="K34" s="43"/>
      <c r="L34" s="43"/>
      <c r="M34" s="43"/>
      <c r="N34" s="43"/>
      <c r="O34" s="43"/>
      <c r="P34" s="43"/>
      <c r="Q34" s="43"/>
      <c r="R34" s="43"/>
      <c r="S34" s="43"/>
      <c r="T34" s="43"/>
      <c r="U34" s="43"/>
    </row>
    <row r="35" spans="1:21" ht="18" customHeight="1" x14ac:dyDescent="0.45">
      <c r="A35" s="46"/>
      <c r="B35" s="46"/>
      <c r="C35" s="213" t="s">
        <v>21</v>
      </c>
      <c r="D35" s="219"/>
      <c r="E35" s="192" t="s">
        <v>53</v>
      </c>
      <c r="F35" s="194"/>
      <c r="G35" s="43"/>
      <c r="H35" s="43"/>
      <c r="I35" s="45"/>
      <c r="J35" s="43"/>
      <c r="K35" s="43"/>
      <c r="L35" s="43"/>
      <c r="M35" s="43"/>
      <c r="N35" s="43"/>
      <c r="O35" s="43"/>
      <c r="P35" s="43"/>
      <c r="Q35" s="43"/>
      <c r="R35" s="43"/>
      <c r="S35" s="43"/>
      <c r="T35" s="43"/>
      <c r="U35" s="43"/>
    </row>
    <row r="36" spans="1:21" ht="18" customHeight="1" x14ac:dyDescent="0.45">
      <c r="A36" s="46"/>
      <c r="B36" s="46"/>
      <c r="C36" s="213" t="s">
        <v>34</v>
      </c>
      <c r="D36" s="219"/>
      <c r="E36" s="192" t="s">
        <v>53</v>
      </c>
      <c r="F36" s="194"/>
      <c r="G36" s="43"/>
      <c r="H36" s="43"/>
      <c r="I36" s="45"/>
      <c r="J36" s="43"/>
      <c r="K36" s="43"/>
      <c r="L36" s="43"/>
      <c r="M36" s="43"/>
      <c r="N36" s="43"/>
      <c r="O36" s="43"/>
      <c r="P36" s="43"/>
      <c r="Q36" s="43"/>
      <c r="R36" s="43"/>
      <c r="S36" s="43"/>
      <c r="T36" s="43"/>
      <c r="U36" s="43"/>
    </row>
    <row r="37" spans="1:21" ht="18" customHeight="1" x14ac:dyDescent="0.45">
      <c r="A37" s="46"/>
      <c r="B37" s="46"/>
      <c r="C37" s="213" t="s">
        <v>6</v>
      </c>
      <c r="D37" s="219"/>
      <c r="E37" s="192" t="s">
        <v>53</v>
      </c>
      <c r="F37" s="194"/>
      <c r="G37" s="43"/>
      <c r="H37" s="43"/>
      <c r="I37" s="45"/>
      <c r="J37" s="43"/>
      <c r="K37" s="43"/>
      <c r="L37" s="43"/>
      <c r="M37" s="43"/>
      <c r="N37" s="43"/>
      <c r="O37" s="43"/>
      <c r="P37" s="43"/>
      <c r="Q37" s="43"/>
      <c r="R37" s="43"/>
      <c r="S37" s="43"/>
      <c r="T37" s="43"/>
      <c r="U37" s="43"/>
    </row>
    <row r="38" spans="1:21" ht="18" customHeight="1" x14ac:dyDescent="0.45">
      <c r="A38" s="46"/>
      <c r="B38" s="46"/>
      <c r="C38" s="213" t="s">
        <v>35</v>
      </c>
      <c r="D38" s="219"/>
      <c r="E38" s="192" t="s">
        <v>53</v>
      </c>
      <c r="F38" s="194"/>
      <c r="G38" s="43"/>
      <c r="H38" s="43"/>
      <c r="I38" s="45"/>
      <c r="J38" s="43"/>
      <c r="K38" s="43"/>
      <c r="L38" s="43"/>
      <c r="M38" s="43"/>
      <c r="N38" s="43"/>
      <c r="O38" s="43"/>
      <c r="P38" s="43"/>
      <c r="Q38" s="43"/>
      <c r="R38" s="43"/>
      <c r="S38" s="43"/>
      <c r="T38" s="43"/>
      <c r="U38" s="43"/>
    </row>
    <row r="39" spans="1:21" ht="18" customHeight="1" x14ac:dyDescent="0.45">
      <c r="A39" s="46"/>
      <c r="B39" s="46"/>
      <c r="C39" s="213" t="s">
        <v>16</v>
      </c>
      <c r="D39" s="219"/>
      <c r="E39" s="192" t="s">
        <v>53</v>
      </c>
      <c r="F39" s="194"/>
      <c r="G39" s="43"/>
      <c r="H39" s="43"/>
      <c r="I39" s="45"/>
      <c r="J39" s="43"/>
      <c r="K39" s="43"/>
      <c r="L39" s="43"/>
      <c r="M39" s="43"/>
      <c r="N39" s="43"/>
      <c r="O39" s="43"/>
      <c r="P39" s="43"/>
      <c r="Q39" s="43"/>
      <c r="R39" s="43"/>
      <c r="S39" s="43"/>
      <c r="T39" s="43"/>
      <c r="U39" s="43"/>
    </row>
    <row r="40" spans="1:21" ht="18" customHeight="1" x14ac:dyDescent="0.45">
      <c r="A40" s="46"/>
      <c r="B40" s="46"/>
      <c r="C40" s="213" t="s">
        <v>19</v>
      </c>
      <c r="D40" s="219"/>
      <c r="E40" s="192" t="s">
        <v>53</v>
      </c>
      <c r="F40" s="194"/>
      <c r="G40" s="43"/>
      <c r="H40" s="43"/>
      <c r="I40" s="45"/>
      <c r="J40" s="43"/>
      <c r="K40" s="43"/>
      <c r="L40" s="43"/>
      <c r="M40" s="43"/>
      <c r="N40" s="43"/>
      <c r="O40" s="43"/>
      <c r="P40" s="43"/>
      <c r="Q40" s="43"/>
      <c r="R40" s="43"/>
      <c r="S40" s="43"/>
      <c r="T40" s="43"/>
      <c r="U40" s="43"/>
    </row>
    <row r="41" spans="1:21" ht="18" customHeight="1" x14ac:dyDescent="0.45">
      <c r="A41" s="46"/>
      <c r="B41" s="46"/>
      <c r="C41" s="213" t="s">
        <v>554</v>
      </c>
      <c r="D41" s="219"/>
      <c r="E41" s="192" t="s">
        <v>53</v>
      </c>
      <c r="F41" s="194"/>
      <c r="G41" s="43"/>
      <c r="H41" s="43"/>
      <c r="I41" s="45"/>
      <c r="J41" s="43"/>
      <c r="K41" s="43"/>
      <c r="L41" s="43"/>
      <c r="M41" s="43"/>
      <c r="N41" s="43"/>
      <c r="O41" s="43"/>
      <c r="P41" s="43"/>
      <c r="Q41" s="43"/>
      <c r="R41" s="43"/>
      <c r="S41" s="43"/>
      <c r="T41" s="43"/>
      <c r="U41" s="43"/>
    </row>
    <row r="42" spans="1:21" ht="18" customHeight="1" x14ac:dyDescent="0.45">
      <c r="A42" s="46"/>
      <c r="B42" s="46"/>
      <c r="C42" s="212"/>
      <c r="D42" s="212"/>
      <c r="E42" s="43"/>
      <c r="F42" s="43"/>
      <c r="G42" s="43"/>
      <c r="H42" s="43"/>
      <c r="I42" s="45"/>
      <c r="J42" s="43"/>
      <c r="K42" s="43"/>
      <c r="L42" s="43"/>
      <c r="M42" s="43"/>
      <c r="N42" s="43"/>
      <c r="O42" s="43"/>
      <c r="P42" s="43"/>
      <c r="Q42" s="43"/>
      <c r="R42" s="43"/>
      <c r="S42" s="43"/>
      <c r="T42" s="43"/>
      <c r="U42" s="43"/>
    </row>
    <row r="43" spans="1:21" ht="18" customHeight="1" x14ac:dyDescent="0.45">
      <c r="A43" s="46"/>
      <c r="B43" s="152" t="s">
        <v>828</v>
      </c>
      <c r="C43" s="56"/>
      <c r="D43" s="212"/>
      <c r="E43" s="43"/>
      <c r="F43" s="58"/>
      <c r="G43" s="43"/>
      <c r="H43" s="43"/>
      <c r="I43" s="45"/>
      <c r="J43" s="43"/>
      <c r="K43" s="43"/>
      <c r="L43" s="43"/>
      <c r="M43" s="43"/>
      <c r="N43" s="43"/>
      <c r="O43" s="43"/>
      <c r="P43" s="43"/>
      <c r="Q43" s="43"/>
      <c r="R43" s="43"/>
      <c r="S43" s="43"/>
      <c r="T43" s="43"/>
      <c r="U43" s="43"/>
    </row>
    <row r="44" spans="1:21" ht="18" customHeight="1" x14ac:dyDescent="0.45">
      <c r="A44" s="46"/>
      <c r="B44" s="46"/>
      <c r="C44" s="213" t="s">
        <v>562</v>
      </c>
      <c r="D44" s="219"/>
      <c r="E44" s="192" t="s">
        <v>25</v>
      </c>
      <c r="F44" s="23"/>
      <c r="G44" s="43"/>
      <c r="H44" s="43"/>
      <c r="I44" s="45"/>
      <c r="J44" s="43"/>
      <c r="K44" s="43"/>
      <c r="L44" s="43"/>
      <c r="M44" s="43"/>
      <c r="N44" s="43"/>
      <c r="O44" s="43"/>
      <c r="P44" s="43"/>
      <c r="Q44" s="43"/>
      <c r="R44" s="43"/>
      <c r="S44" s="43"/>
      <c r="T44" s="43"/>
      <c r="U44" s="43"/>
    </row>
    <row r="45" spans="1:21" ht="18" customHeight="1" x14ac:dyDescent="0.45">
      <c r="A45" s="46"/>
      <c r="B45" s="46"/>
      <c r="C45" s="213" t="s">
        <v>554</v>
      </c>
      <c r="D45" s="219"/>
      <c r="E45" s="192" t="s">
        <v>53</v>
      </c>
      <c r="F45" s="25"/>
      <c r="G45" s="43"/>
      <c r="H45" s="43"/>
      <c r="I45" s="45"/>
      <c r="J45" s="43"/>
      <c r="K45" s="43"/>
      <c r="L45" s="43"/>
      <c r="M45" s="43"/>
      <c r="N45" s="43"/>
      <c r="O45" s="43"/>
      <c r="P45" s="43"/>
      <c r="Q45" s="43"/>
      <c r="R45" s="43"/>
      <c r="S45" s="43"/>
      <c r="T45" s="43"/>
      <c r="U45" s="43"/>
    </row>
    <row r="46" spans="1:21" ht="18" customHeight="1" x14ac:dyDescent="0.45">
      <c r="A46" s="46"/>
      <c r="B46" s="46"/>
      <c r="C46" s="213" t="s">
        <v>579</v>
      </c>
      <c r="D46" s="219"/>
      <c r="E46" s="192" t="s">
        <v>53</v>
      </c>
      <c r="F46" s="25"/>
      <c r="G46" s="43"/>
      <c r="H46" s="43"/>
      <c r="I46" s="45"/>
      <c r="J46" s="43"/>
      <c r="K46" s="43"/>
      <c r="L46" s="43"/>
      <c r="M46" s="43"/>
      <c r="N46" s="43"/>
      <c r="O46" s="43"/>
      <c r="P46" s="43"/>
      <c r="Q46" s="43"/>
      <c r="R46" s="43"/>
      <c r="S46" s="43"/>
      <c r="T46" s="43"/>
      <c r="U46" s="43"/>
    </row>
    <row r="47" spans="1:21" ht="18" customHeight="1" x14ac:dyDescent="0.45">
      <c r="A47" s="46"/>
      <c r="B47" s="46"/>
      <c r="C47" s="213" t="s">
        <v>555</v>
      </c>
      <c r="D47" s="219"/>
      <c r="E47" s="192" t="s">
        <v>71</v>
      </c>
      <c r="F47" s="41"/>
      <c r="G47" s="43"/>
      <c r="H47" s="43"/>
      <c r="I47" s="45"/>
      <c r="J47" s="43"/>
      <c r="K47" s="43"/>
      <c r="L47" s="43"/>
      <c r="M47" s="43"/>
      <c r="N47" s="43"/>
      <c r="O47" s="43"/>
      <c r="P47" s="43"/>
      <c r="Q47" s="43"/>
      <c r="R47" s="43"/>
      <c r="S47" s="43"/>
      <c r="T47" s="43"/>
      <c r="U47" s="43"/>
    </row>
    <row r="48" spans="1:21" ht="18" customHeight="1" x14ac:dyDescent="0.45">
      <c r="A48" s="46"/>
      <c r="B48" s="46"/>
      <c r="C48" s="213" t="s">
        <v>556</v>
      </c>
      <c r="D48" s="219"/>
      <c r="E48" s="192" t="s">
        <v>53</v>
      </c>
      <c r="F48" s="25"/>
      <c r="G48" s="43"/>
      <c r="H48" s="43"/>
      <c r="I48" s="45"/>
      <c r="J48" s="43"/>
      <c r="K48" s="43"/>
      <c r="L48" s="43"/>
      <c r="M48" s="43"/>
      <c r="N48" s="43"/>
      <c r="O48" s="43"/>
      <c r="P48" s="43"/>
      <c r="Q48" s="43"/>
      <c r="R48" s="43"/>
      <c r="S48" s="43"/>
      <c r="T48" s="43"/>
      <c r="U48" s="43"/>
    </row>
    <row r="49" spans="1:21" ht="18" customHeight="1" x14ac:dyDescent="0.45">
      <c r="A49" s="46"/>
      <c r="B49" s="46"/>
      <c r="C49" s="213" t="s">
        <v>55</v>
      </c>
      <c r="D49" s="219"/>
      <c r="E49" s="192" t="s">
        <v>54</v>
      </c>
      <c r="F49" s="230"/>
      <c r="G49" s="43"/>
      <c r="H49" s="43"/>
      <c r="I49" s="45"/>
      <c r="J49" s="43"/>
      <c r="K49" s="43"/>
      <c r="L49" s="43"/>
      <c r="M49" s="43"/>
      <c r="N49" s="43"/>
      <c r="O49" s="43"/>
      <c r="P49" s="43"/>
      <c r="Q49" s="43"/>
      <c r="R49" s="43"/>
      <c r="S49" s="43"/>
      <c r="T49" s="43"/>
      <c r="U49" s="43"/>
    </row>
    <row r="50" spans="1:21" ht="18" customHeight="1" x14ac:dyDescent="0.45">
      <c r="A50" s="46"/>
      <c r="B50" s="46"/>
      <c r="C50" s="213" t="s">
        <v>578</v>
      </c>
      <c r="D50" s="219"/>
      <c r="E50" s="192" t="s">
        <v>54</v>
      </c>
      <c r="F50" s="24"/>
      <c r="G50" s="43"/>
      <c r="H50" s="43"/>
      <c r="I50" s="45"/>
      <c r="J50" s="43"/>
      <c r="K50" s="43"/>
      <c r="L50" s="43"/>
      <c r="M50" s="43"/>
      <c r="N50" s="43"/>
      <c r="O50" s="43"/>
      <c r="P50" s="43"/>
      <c r="Q50" s="43"/>
      <c r="R50" s="43"/>
      <c r="S50" s="43"/>
      <c r="T50" s="43"/>
      <c r="U50" s="43"/>
    </row>
    <row r="51" spans="1:21" ht="18" customHeight="1" x14ac:dyDescent="0.45">
      <c r="A51" s="46"/>
      <c r="B51" s="46"/>
      <c r="C51" s="213" t="s">
        <v>557</v>
      </c>
      <c r="D51" s="219"/>
      <c r="E51" s="192" t="s">
        <v>559</v>
      </c>
      <c r="F51" s="24"/>
      <c r="G51" s="43"/>
      <c r="H51" s="43"/>
      <c r="I51" s="45"/>
      <c r="J51" s="43"/>
      <c r="K51" s="43"/>
      <c r="L51" s="43"/>
      <c r="M51" s="43"/>
      <c r="N51" s="43"/>
      <c r="O51" s="43"/>
      <c r="P51" s="43"/>
      <c r="Q51" s="43"/>
      <c r="R51" s="43"/>
      <c r="S51" s="43"/>
      <c r="T51" s="43"/>
      <c r="U51" s="43"/>
    </row>
    <row r="52" spans="1:21" ht="18" customHeight="1" x14ac:dyDescent="0.45">
      <c r="A52" s="46"/>
      <c r="B52" s="46"/>
      <c r="C52" s="213" t="s">
        <v>621</v>
      </c>
      <c r="D52" s="219"/>
      <c r="E52" s="192" t="s">
        <v>561</v>
      </c>
      <c r="F52" s="227"/>
      <c r="G52" s="43"/>
      <c r="H52" s="43"/>
      <c r="I52" s="45"/>
      <c r="J52" s="43"/>
      <c r="K52" s="43"/>
      <c r="L52" s="43"/>
      <c r="M52" s="43"/>
      <c r="N52" s="43"/>
      <c r="O52" s="43"/>
      <c r="P52" s="43"/>
      <c r="Q52" s="43"/>
      <c r="R52" s="43"/>
      <c r="S52" s="43"/>
      <c r="T52" s="43"/>
      <c r="U52" s="43"/>
    </row>
    <row r="53" spans="1:21" ht="18" customHeight="1" x14ac:dyDescent="0.45">
      <c r="A53" s="46"/>
      <c r="B53" s="46"/>
      <c r="C53" s="213" t="s">
        <v>584</v>
      </c>
      <c r="D53" s="219"/>
      <c r="E53" s="192" t="s">
        <v>558</v>
      </c>
      <c r="F53" s="227"/>
      <c r="G53" s="43"/>
      <c r="H53" s="43"/>
      <c r="I53" s="45"/>
      <c r="J53" s="43"/>
      <c r="K53" s="43"/>
      <c r="L53" s="43"/>
      <c r="M53" s="43"/>
      <c r="N53" s="43"/>
      <c r="O53" s="43"/>
      <c r="P53" s="43"/>
      <c r="Q53" s="43"/>
      <c r="R53" s="43"/>
      <c r="S53" s="43"/>
      <c r="T53" s="43"/>
      <c r="U53" s="43"/>
    </row>
    <row r="54" spans="1:21" ht="18" customHeight="1" x14ac:dyDescent="0.45">
      <c r="A54" s="46"/>
      <c r="B54" s="46"/>
      <c r="C54" s="213" t="s">
        <v>13</v>
      </c>
      <c r="D54" s="219"/>
      <c r="E54" s="192" t="s">
        <v>563</v>
      </c>
      <c r="F54" s="195"/>
      <c r="G54" s="43"/>
      <c r="H54" s="43"/>
      <c r="I54" s="45"/>
      <c r="J54" s="43"/>
      <c r="K54" s="43"/>
      <c r="L54" s="43"/>
      <c r="M54" s="43"/>
      <c r="N54" s="43"/>
      <c r="O54" s="43"/>
      <c r="P54" s="43"/>
      <c r="Q54" s="43"/>
      <c r="R54" s="43"/>
      <c r="S54" s="43"/>
      <c r="T54" s="43"/>
      <c r="U54" s="43"/>
    </row>
    <row r="55" spans="1:21" ht="18" customHeight="1" x14ac:dyDescent="0.45">
      <c r="A55" s="46"/>
      <c r="B55" s="46"/>
      <c r="C55" s="43"/>
      <c r="D55" s="43"/>
      <c r="E55" s="43"/>
      <c r="F55" s="43"/>
      <c r="G55" s="43"/>
      <c r="H55" s="43"/>
      <c r="I55" s="45"/>
      <c r="J55" s="43"/>
      <c r="K55" s="43"/>
      <c r="L55" s="43"/>
      <c r="M55" s="43"/>
      <c r="N55" s="43"/>
      <c r="O55" s="43"/>
      <c r="P55" s="43"/>
      <c r="Q55" s="43"/>
      <c r="R55" s="43"/>
      <c r="S55" s="43"/>
      <c r="T55" s="43"/>
      <c r="U55" s="43"/>
    </row>
    <row r="56" spans="1:21" ht="30" x14ac:dyDescent="0.45">
      <c r="A56" s="43"/>
      <c r="B56" s="43"/>
      <c r="C56" s="190" t="s">
        <v>560</v>
      </c>
      <c r="D56" s="190" t="s">
        <v>69</v>
      </c>
      <c r="E56" s="190" t="s">
        <v>17</v>
      </c>
      <c r="F56" s="190" t="s">
        <v>18</v>
      </c>
      <c r="G56" s="190" t="s">
        <v>618</v>
      </c>
      <c r="H56" s="43"/>
      <c r="I56" s="43"/>
      <c r="J56" s="43"/>
      <c r="K56" s="43"/>
      <c r="L56" s="43"/>
      <c r="M56" s="43"/>
      <c r="N56" s="43"/>
      <c r="O56" s="43"/>
      <c r="P56" s="43"/>
      <c r="Q56" s="43"/>
      <c r="R56" s="43"/>
      <c r="S56" s="43"/>
      <c r="T56" s="43"/>
    </row>
    <row r="57" spans="1:21" ht="17.25" customHeight="1" x14ac:dyDescent="0.45">
      <c r="A57" s="59"/>
      <c r="B57" s="59"/>
      <c r="C57" s="199" t="s">
        <v>47</v>
      </c>
      <c r="D57" s="197"/>
      <c r="E57" s="191"/>
      <c r="F57" s="198"/>
      <c r="G57" s="191"/>
      <c r="I57" s="43"/>
      <c r="J57" s="43"/>
      <c r="K57" s="43"/>
      <c r="L57" s="43"/>
      <c r="M57" s="43"/>
      <c r="N57" s="43"/>
      <c r="O57" s="43"/>
      <c r="P57" s="43"/>
      <c r="Q57" s="43"/>
      <c r="R57" s="43"/>
      <c r="S57" s="43"/>
      <c r="T57" s="43"/>
    </row>
    <row r="58" spans="1:21" ht="17.25" customHeight="1" x14ac:dyDescent="0.45">
      <c r="A58" s="46"/>
      <c r="B58" s="46"/>
      <c r="C58" s="199" t="s">
        <v>48</v>
      </c>
      <c r="D58" s="197"/>
      <c r="E58" s="191"/>
      <c r="F58" s="198"/>
      <c r="G58" s="191"/>
      <c r="H58" s="43"/>
      <c r="I58" s="43"/>
      <c r="J58" s="43"/>
      <c r="K58" s="43"/>
      <c r="L58" s="43"/>
      <c r="M58" s="43"/>
      <c r="N58" s="43"/>
      <c r="O58" s="43"/>
      <c r="P58" s="43"/>
      <c r="Q58" s="43"/>
      <c r="R58" s="43"/>
      <c r="S58" s="43"/>
      <c r="T58" s="43"/>
    </row>
    <row r="59" spans="1:21" x14ac:dyDescent="0.45">
      <c r="A59" s="46"/>
      <c r="B59" s="46"/>
      <c r="C59" s="46"/>
      <c r="D59" s="43"/>
      <c r="E59" s="43"/>
      <c r="F59" s="45"/>
      <c r="G59" s="43"/>
      <c r="H59" s="43"/>
      <c r="I59" s="45"/>
      <c r="J59" s="43"/>
      <c r="K59" s="43"/>
      <c r="L59" s="43"/>
      <c r="M59" s="43"/>
      <c r="N59" s="43"/>
      <c r="O59" s="43"/>
      <c r="P59" s="43"/>
      <c r="Q59" s="43"/>
      <c r="R59" s="43"/>
      <c r="S59" s="43"/>
      <c r="T59" s="43"/>
      <c r="U59" s="43"/>
    </row>
    <row r="60" spans="1:21" ht="15.4" x14ac:dyDescent="0.45">
      <c r="A60" s="49"/>
      <c r="B60" s="49"/>
      <c r="C60" s="49"/>
      <c r="D60" s="49"/>
      <c r="E60" s="49"/>
      <c r="F60" s="49"/>
      <c r="G60" s="49"/>
      <c r="H60" s="49"/>
      <c r="I60" s="49"/>
      <c r="J60" s="49"/>
      <c r="K60" s="49"/>
      <c r="L60" s="49"/>
      <c r="M60" s="49"/>
      <c r="N60" s="49"/>
      <c r="O60" s="49"/>
      <c r="P60" s="49"/>
      <c r="Q60" s="49"/>
      <c r="R60" s="49"/>
      <c r="S60" s="49"/>
      <c r="T60" s="60"/>
      <c r="U60" s="49"/>
    </row>
    <row r="61" spans="1:21" x14ac:dyDescent="0.45">
      <c r="A61" s="4"/>
      <c r="B61" s="4"/>
      <c r="C61" s="4"/>
      <c r="D61" s="4"/>
      <c r="E61" s="4"/>
      <c r="F61" s="4"/>
      <c r="G61" s="4"/>
      <c r="H61" s="4"/>
      <c r="I61" s="4"/>
      <c r="J61" s="4"/>
      <c r="K61" s="4"/>
      <c r="L61" s="4"/>
      <c r="M61" s="4"/>
      <c r="N61" s="4"/>
      <c r="O61" s="4"/>
      <c r="P61" s="4"/>
      <c r="Q61" s="4"/>
      <c r="R61" s="4"/>
      <c r="S61" s="4"/>
      <c r="T61" s="4"/>
    </row>
    <row r="62" spans="1:21" ht="15" x14ac:dyDescent="0.45">
      <c r="A62" s="4"/>
      <c r="B62" s="96" t="s">
        <v>619</v>
      </c>
      <c r="C62" s="172"/>
      <c r="D62" s="172"/>
      <c r="E62" s="172"/>
      <c r="F62" s="172"/>
      <c r="G62" s="172"/>
      <c r="H62" s="172"/>
      <c r="I62" s="172"/>
      <c r="J62" s="172"/>
      <c r="K62" s="172"/>
      <c r="L62" s="172"/>
      <c r="M62" s="172"/>
      <c r="N62" s="172"/>
      <c r="O62" s="4"/>
      <c r="P62" s="4"/>
      <c r="Q62" s="4"/>
      <c r="R62" s="4"/>
      <c r="S62" s="4"/>
      <c r="T62" s="4"/>
    </row>
    <row r="63" spans="1:21" x14ac:dyDescent="0.45">
      <c r="A63" s="4"/>
      <c r="B63" s="4"/>
      <c r="C63" s="4"/>
      <c r="D63" s="4"/>
      <c r="E63" s="4"/>
      <c r="F63" s="4"/>
      <c r="G63" s="4"/>
      <c r="H63" s="4"/>
      <c r="I63" s="4"/>
      <c r="J63" s="4"/>
      <c r="K63" s="4"/>
      <c r="L63" s="4"/>
      <c r="M63" s="4"/>
      <c r="N63" s="4"/>
      <c r="O63" s="4"/>
      <c r="P63" s="4"/>
      <c r="Q63" s="4"/>
      <c r="R63" s="4"/>
      <c r="S63" s="4"/>
      <c r="T63" s="4"/>
    </row>
    <row r="64" spans="1:21" x14ac:dyDescent="0.45">
      <c r="A64" s="4"/>
      <c r="B64" s="4"/>
      <c r="C64" s="4"/>
      <c r="D64" s="4"/>
      <c r="E64" s="4"/>
      <c r="F64" s="4"/>
      <c r="G64" s="4"/>
      <c r="H64" s="4"/>
      <c r="I64" s="4"/>
      <c r="J64" s="4"/>
      <c r="K64" s="4"/>
      <c r="L64" s="4"/>
      <c r="M64" s="4"/>
      <c r="N64" s="4"/>
      <c r="O64" s="4"/>
      <c r="P64" s="4"/>
      <c r="Q64" s="4"/>
      <c r="R64" s="4"/>
      <c r="S64" s="4"/>
      <c r="T64" s="4"/>
    </row>
    <row r="65" spans="1:20" x14ac:dyDescent="0.45">
      <c r="A65" s="4"/>
      <c r="B65" s="4"/>
      <c r="C65" s="4"/>
      <c r="D65" s="4"/>
      <c r="E65" s="4"/>
      <c r="F65" s="4"/>
      <c r="G65" s="4"/>
      <c r="H65" s="4"/>
      <c r="I65" s="4"/>
      <c r="J65" s="4"/>
      <c r="K65" s="4"/>
      <c r="L65" s="4"/>
      <c r="M65" s="4"/>
      <c r="N65" s="4"/>
      <c r="O65" s="4"/>
      <c r="P65" s="4"/>
      <c r="Q65" s="4"/>
      <c r="R65" s="4"/>
      <c r="S65" s="4"/>
      <c r="T65" s="4"/>
    </row>
    <row r="66" spans="1:20" hidden="1" x14ac:dyDescent="0.45"/>
    <row r="67" spans="1:20" hidden="1" x14ac:dyDescent="0.45"/>
    <row r="68" spans="1:20" hidden="1" x14ac:dyDescent="0.45"/>
    <row r="69" spans="1:20" hidden="1" x14ac:dyDescent="0.45"/>
    <row r="70" spans="1:20" hidden="1" x14ac:dyDescent="0.45"/>
    <row r="71" spans="1:20" hidden="1" x14ac:dyDescent="0.45"/>
    <row r="72" spans="1:20" hidden="1" x14ac:dyDescent="0.45"/>
    <row r="73" spans="1:20" hidden="1" x14ac:dyDescent="0.45"/>
  </sheetData>
  <sheetProtection password="E291" sheet="1" objects="1" scenarios="1"/>
  <mergeCells count="5">
    <mergeCell ref="J4:L6"/>
    <mergeCell ref="D3:G4"/>
    <mergeCell ref="B7:F8"/>
    <mergeCell ref="B10:H11"/>
    <mergeCell ref="O3:R5"/>
  </mergeCells>
  <hyperlinks>
    <hyperlink ref="J4:L6" location="'Home page'!A1" display="'Home page'!A1" xr:uid="{00000000-0004-0000-0800-000000000000}"/>
  </hyperlinks>
  <pageMargins left="0.7" right="0.7" top="0.75" bottom="0.75" header="0.3" footer="0.3"/>
  <pageSetup paperSize="9" scale="4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964100D2EDDB2499651063568E82349" ma:contentTypeVersion="11099" ma:contentTypeDescription="Create a new document." ma:contentTypeScope="" ma:versionID="7e007b4f812cf6d57b3d9fcf73485a8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88eb3231-7361-4bf1-9c4f-529798022bdc" targetNamespace="http://schemas.microsoft.com/office/2006/metadata/properties" ma:root="true" ma:fieldsID="929cf81daf13c4f4f4ac5fabffb31714"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88eb3231-7361-4bf1-9c4f-529798022bdc"/>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8:MediaServiceAutoTags" minOccurs="0"/>
                <xsd:element ref="ns8:MediaServiceOCR" minOccurs="0"/>
                <xsd:element ref="ns8:MediaServiceLoca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RecordFolderIdentifier" ma:index="20" nillable="true" ma:displayName="Legacy Record Folder Identifier" ma:internalName="LegacyRecordFolderIdentifier">
      <xsd:simpleType>
        <xsd:restriction base="dms:Text">
          <xsd:maxLength value="255"/>
        </xsd:restriction>
      </xsd:simpleType>
    </xsd:element>
    <xsd:element name="LegacyCopyright" ma:index="21" nillable="true" ma:displayName="Legacy Copyright" ma:internalName="LegacyCopyright">
      <xsd:simpleType>
        <xsd:restriction base="dms:Text">
          <xsd:maxLength value="255"/>
        </xsd:restriction>
      </xsd:simpleType>
    </xsd:element>
    <xsd:element name="LegacyLastModifiedDate" ma:index="22" nillable="true" ma:displayName="Legacy Last Modified Date" ma:format="DateTime" ma:internalName="LegacyLastModifiedDate">
      <xsd:simpleType>
        <xsd:restriction base="dms:DateTime"/>
      </xsd:simpleType>
    </xsd:element>
    <xsd:element name="LegacyModifier" ma:index="23"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4" nillable="true" ma:displayName="Legacy Folder" ma:internalName="LegacyFolder">
      <xsd:simpleType>
        <xsd:restriction base="dms:Text">
          <xsd:maxLength value="255"/>
        </xsd:restriction>
      </xsd:simpleType>
    </xsd:element>
    <xsd:element name="LegacyContentType" ma:index="25" nillable="true" ma:displayName="Legacy Content Type" ma:internalName="LegacyContentType">
      <xsd:simpleType>
        <xsd:restriction base="dms:Text">
          <xsd:maxLength value="255"/>
        </xsd:restriction>
      </xsd:simpleType>
    </xsd:element>
    <xsd:element name="LegacyExpiryReviewDate" ma:index="26" nillable="true" ma:displayName="Legacy Expiry Review Date" ma:format="DateTime" ma:internalName="LegacyExpiryReviewDate">
      <xsd:simpleType>
        <xsd:restriction base="dms:DateTime"/>
      </xsd:simpleType>
    </xsd:element>
    <xsd:element name="LegacyLastActionDate" ma:index="27" nillable="true" ma:displayName="Legacy Last Action Date" ma:format="DateTime" ma:internalName="LegacyLastActionDate">
      <xsd:simpleType>
        <xsd:restriction base="dms:DateTime"/>
      </xsd:simpleType>
    </xsd:element>
    <xsd:element name="LegacyProtectiveMarking" ma:index="28" nillable="true" ma:displayName="Legacy Protective Marking" ma:internalName="LegacyProtectiveMarking">
      <xsd:simpleType>
        <xsd:restriction base="dms:Text">
          <xsd:maxLength value="255"/>
        </xsd:restriction>
      </xsd:simpleType>
    </xsd:element>
    <xsd:element name="LegacyTags" ma:index="29" nillable="true" ma:displayName="Legacy Tags" ma:internalName="LegacyTags">
      <xsd:simpleType>
        <xsd:restriction base="dms:Note">
          <xsd:maxLength value="255"/>
        </xsd:restriction>
      </xsd:simpleType>
    </xsd:element>
    <xsd:element name="LegacyReferencesFromOtherItems" ma:index="30" nillable="true" ma:displayName="Legacy References From Other Items" ma:internalName="LegacyReferencesFromOtherItems">
      <xsd:simpleType>
        <xsd:restriction base="dms:Text">
          <xsd:maxLength value="255"/>
        </xsd:restriction>
      </xsd:simpleType>
    </xsd:element>
    <xsd:element name="LegacyStatusonTransfer" ma:index="31" nillable="true" ma:displayName="Legacy Status on Transfer" ma:internalName="LegacyStatusonTransfer">
      <xsd:simpleType>
        <xsd:restriction base="dms:Text">
          <xsd:maxLength value="255"/>
        </xsd:restriction>
      </xsd:simpleType>
    </xsd:element>
    <xsd:element name="LegacyDateClosed" ma:index="32" nillable="true" ma:displayName="Legacy Date Closed" ma:format="DateOnly" ma:internalName="LegacyDateClosed">
      <xsd:simpleType>
        <xsd:restriction base="dms:DateTime"/>
      </xsd:simpleType>
    </xsd:element>
    <xsd:element name="LegacyRecordCategoryIdentifier" ma:index="33" nillable="true" ma:displayName="Legacy Record Category Identifier" ma:internalName="LegacyRecordCategoryIdentifier">
      <xsd:simpleType>
        <xsd:restriction base="dms:Text">
          <xsd:maxLength value="255"/>
        </xsd:restriction>
      </xsd:simpleType>
    </xsd:element>
    <xsd:element name="LegacyDispositionAsOfDate" ma:index="34" nillable="true" ma:displayName="Legacy Disposition as of Date" ma:format="DateOnly" ma:internalName="LegacyDispositionAsOfDate">
      <xsd:simpleType>
        <xsd:restriction base="dms:DateTime"/>
      </xsd:simpleType>
    </xsd:element>
    <xsd:element name="LegacyHomeLocation" ma:index="35" nillable="true" ma:displayName="Legacy Home Location" ma:internalName="LegacyHomeLocation">
      <xsd:simpleType>
        <xsd:restriction base="dms:Text">
          <xsd:maxLength value="255"/>
        </xsd:restriction>
      </xsd:simpleType>
    </xsd:element>
    <xsd:element name="LegacyCurrentLocation" ma:index="36" nillable="true" ma:displayName="Legacy Current Location" ma:internalName="LegacyCurrentLocation">
      <xsd:simpleType>
        <xsd:restriction base="dms:Text">
          <xsd:maxLength value="255"/>
        </xsd:restriction>
      </xsd:simpleType>
    </xsd:element>
    <xsd:element name="LegacyReferencesToOtherItems" ma:index="49" nillable="true" ma:displayName="Legacy References To Other Items" ma:internalName="LegacyReferencesToOtherItems">
      <xsd:simpleType>
        <xsd:restriction base="dms:Note">
          <xsd:maxLength value="255"/>
        </xsd:restriction>
      </xsd:simpleType>
    </xsd:element>
    <xsd:element name="LegacyCustodian" ma:index="50" nillable="true" ma:displayName="Legacy Custodian" ma:internalName="LegacyCustodian">
      <xsd:simpleType>
        <xsd:restriction base="dms:Note">
          <xsd:maxLength value="255"/>
        </xsd:restriction>
      </xsd:simpleType>
    </xsd:element>
    <xsd:element name="LegacyAdditionalAuthors" ma:index="51" nillable="true" ma:displayName="Legacy Additional Authors" ma:internalName="LegacyAdditionalAuthors">
      <xsd:simpleType>
        <xsd:restriction base="dms:Note">
          <xsd:maxLength value="255"/>
        </xsd:restriction>
      </xsd:simpleType>
    </xsd:element>
    <xsd:element name="LegacyDocumentLink" ma:index="52" nillable="true" ma:displayName="Legacy Document Link" ma:internalName="LegacyDocumentLink">
      <xsd:simpleType>
        <xsd:restriction base="dms:Text">
          <xsd:maxLength value="255"/>
        </xsd:restriction>
      </xsd:simpleType>
    </xsd:element>
    <xsd:element name="LegacyFolderLink" ma:index="53"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element name="TaxCatchAll" ma:index="62"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3"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4" nillable="true" ma:displayName="Document ID Value" ma:description="The value of the document ID assigned to this item." ma:internalName="_dlc_DocId" ma:readOnly="true">
      <xsd:simpleType>
        <xsd:restriction base="dms:Text"/>
      </xsd:simpleType>
    </xsd:element>
    <xsd:element name="SharedWithUsers" ma:index="7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CaseReferenceNumber" ma:index="37" nillable="true" ma:displayName="Legacy Case Reference Number" ma:internalName="LegacyCaseReferenceNumber">
      <xsd:simpleType>
        <xsd:restriction base="dms:Text">
          <xsd:maxLength value="255"/>
        </xsd:restriction>
      </xsd:simpleType>
    </xsd:element>
    <xsd:element name="LegacyDateFileReceived" ma:index="38" nillable="true" ma:displayName="Legacy Date File Received" ma:format="DateOnly" ma:internalName="LegacyDateFileReceived">
      <xsd:simpleType>
        <xsd:restriction base="dms:DateTime"/>
      </xsd:simpleType>
    </xsd:element>
    <xsd:element name="LegacyDateFileRequested" ma:index="39" nillable="true" ma:displayName="Legacy Date File Requested" ma:format="DateOnly" ma:internalName="LegacyDateFileRequested">
      <xsd:simpleType>
        <xsd:restriction base="dms:DateTime"/>
      </xsd:simpleType>
    </xsd:element>
    <xsd:element name="LegacyDateFileReturned" ma:index="40" nillable="true" ma:displayName="Legacy Date File Returned" ma:format="DateOnly" ma:internalName="LegacyDateFileReturned">
      <xsd:simpleType>
        <xsd:restriction base="dms:DateTime"/>
      </xsd:simpleType>
    </xsd:element>
    <xsd:element name="LegacyMinister" ma:index="41" nillable="true" ma:displayName="Legacy Minister" ma:internalName="LegacyMinister">
      <xsd:simpleType>
        <xsd:restriction base="dms:Text">
          <xsd:maxLength value="255"/>
        </xsd:restriction>
      </xsd:simpleType>
    </xsd:element>
    <xsd:element name="LegacyMP" ma:index="42" nillable="true" ma:displayName="Legacy MP" ma:internalName="LegacyMP">
      <xsd:simpleType>
        <xsd:restriction base="dms:Text">
          <xsd:maxLength value="255"/>
        </xsd:restriction>
      </xsd:simpleType>
    </xsd:element>
    <xsd:element name="LegacyFolderNotes" ma:index="43" nillable="true" ma:displayName="Legacy Folder Notes" ma:internalName="LegacyFolderNotes">
      <xsd:simpleType>
        <xsd:restriction base="dms:Note">
          <xsd:maxLength value="255"/>
        </xsd:restriction>
      </xsd:simpleType>
    </xsd:element>
    <xsd:element name="LegacyPhysicalItemLocation" ma:index="44"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5"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6" nillable="true" ma:displayName="Legacy Descriptor" ma:internalName="LegacyDescriptor">
      <xsd:simpleType>
        <xsd:restriction base="dms:Note">
          <xsd:maxLength value="255"/>
        </xsd:restriction>
      </xsd:simpleType>
    </xsd:element>
    <xsd:element name="LegacyFolderDocumentID" ma:index="47" nillable="true" ma:displayName="Legacy Folder Document ID" ma:internalName="LegacyFolderDocumentID">
      <xsd:simpleType>
        <xsd:restriction base="dms:Text">
          <xsd:maxLength value="255"/>
        </xsd:restriction>
      </xsd:simpleType>
    </xsd:element>
    <xsd:element name="LegacyDocumentID" ma:index="48" nillable="true" ma:displayName="Legacy Document ID" ma:internalName="LegacyDocumentID">
      <xsd:simpleType>
        <xsd:restriction base="dms:Text">
          <xsd:maxLength value="255"/>
        </xsd:restriction>
      </xsd:simpleType>
    </xsd:element>
    <xsd:element name="LegacyPhysicalFormat" ma:index="54"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eb3231-7361-4bf1-9c4f-529798022bdc" elementFormDefault="qualified">
    <xsd:import namespace="http://schemas.microsoft.com/office/2006/documentManagement/types"/>
    <xsd:import namespace="http://schemas.microsoft.com/office/infopath/2007/PartnerControls"/>
    <xsd:element name="MediaServiceMetadata" ma:index="67" nillable="true" ma:displayName="MediaServiceMetadata" ma:hidden="true" ma:internalName="MediaServiceMetadata" ma:readOnly="true">
      <xsd:simpleType>
        <xsd:restriction base="dms:Note"/>
      </xsd:simpleType>
    </xsd:element>
    <xsd:element name="MediaServiceFastMetadata" ma:index="68" nillable="true" ma:displayName="MediaServiceFastMetadata" ma:hidden="true" ma:internalName="MediaServiceFastMetadata" ma:readOnly="true">
      <xsd:simpleType>
        <xsd:restriction base="dms:Note"/>
      </xsd:simpleType>
    </xsd:element>
    <xsd:element name="MediaServiceDateTaken" ma:index="69" nillable="true" ma:displayName="MediaServiceDateTaken" ma:hidden="true" ma:internalName="MediaServiceDateTaken" ma:readOnly="true">
      <xsd:simpleType>
        <xsd:restriction base="dms:Text"/>
      </xsd:simpleType>
    </xsd:element>
    <xsd:element name="MediaServiceAutoTags" ma:index="70" nillable="true" ma:displayName="MediaServiceAutoTags" ma:internalName="MediaServiceAutoTags" ma:readOnly="true">
      <xsd:simpleType>
        <xsd:restriction base="dms:Text"/>
      </xsd:simpleType>
    </xsd:element>
    <xsd:element name="MediaServiceOCR" ma:index="71" nillable="true" ma:displayName="MediaServiceOCR" ma:internalName="MediaServiceOCR" ma:readOnly="true">
      <xsd:simpleType>
        <xsd:restriction base="dms:Note">
          <xsd:maxLength value="255"/>
        </xsd:restriction>
      </xsd:simpleType>
    </xsd:element>
    <xsd:element name="MediaServiceLocation" ma:index="72"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2QFN7KK647Q6-1925697133-5326</_dlc_DocId>
    <_dlc_DocIdUrl xmlns="0063f72e-ace3-48fb-9c1f-5b513408b31f">
      <Url>https://beisgov.sharepoint.com/sites/beis/308/_layouts/15/DocIdRedir.aspx?ID=2QFN7KK647Q6-1925697133-5326</Url>
      <Description>2QFN7KK647Q6-1925697133-5326</Description>
    </_dlc_DocIdUrl>
    <TaxCatchAll xmlns="0063f72e-ace3-48fb-9c1f-5b513408b31f">
      <Value>277</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Emissions Trading and Industrial Decarbonisation</TermName>
          <TermId xmlns="http://schemas.microsoft.com/office/infopath/2007/PartnerControls">383c875d-30b6-4fbb-a3e7-f6bcb1b57442</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2018-06-28T12:01:51+00:00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EDD3D7-62B5-42B6-9E6B-8D78B8752EC6}">
  <ds:schemaRefs>
    <ds:schemaRef ds:uri="http://schemas.microsoft.com/sharepoint/events"/>
  </ds:schemaRefs>
</ds:datastoreItem>
</file>

<file path=customXml/itemProps2.xml><?xml version="1.0" encoding="utf-8"?>
<ds:datastoreItem xmlns:ds="http://schemas.openxmlformats.org/officeDocument/2006/customXml" ds:itemID="{40A23B49-D4AA-4B51-8814-64EBFFED5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88eb3231-7361-4bf1-9c4f-529798022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F7DA4D-763C-4245-9BB7-84069E484617}">
  <ds:schemaRefs>
    <ds:schemaRef ds:uri="http://purl.org/dc/elements/1.1/"/>
    <ds:schemaRef ds:uri="http://schemas.microsoft.com/office/2006/metadata/properties"/>
    <ds:schemaRef ds:uri="http://schemas.microsoft.com/office/infopath/2007/PartnerControls"/>
    <ds:schemaRef ds:uri="c963a4c1-1bb4-49f2-a011-9c776a7eed2a"/>
    <ds:schemaRef ds:uri="http://schemas.openxmlformats.org/package/2006/metadata/core-properties"/>
    <ds:schemaRef ds:uri="http://purl.org/dc/terms/"/>
    <ds:schemaRef ds:uri="88eb3231-7361-4bf1-9c4f-529798022bdc"/>
    <ds:schemaRef ds:uri="a172083e-e40c-4314-b43a-827352a1ed2c"/>
    <ds:schemaRef ds:uri="http://schemas.microsoft.com/office/2006/documentManagement/types"/>
    <ds:schemaRef ds:uri="a8f60570-4bd3-4f2b-950b-a996de8ab151"/>
    <ds:schemaRef ds:uri="b67a7830-db79-4a49-bf27-2aff92a2201a"/>
    <ds:schemaRef ds:uri="0063f72e-ace3-48fb-9c1f-5b513408b31f"/>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37A34DD9-D2DE-4F02-A1EC-B4F24EFF40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Home page</vt:lpstr>
      <vt:lpstr>Ph1 Assessment Criteria</vt:lpstr>
      <vt:lpstr>Copy last Checkpoint Form</vt:lpstr>
      <vt:lpstr>0 Applicant Details</vt:lpstr>
      <vt:lpstr>1 Technical Concept</vt:lpstr>
      <vt:lpstr>2 Delivery plan</vt:lpstr>
      <vt:lpstr>3 Finance and additionality</vt:lpstr>
      <vt:lpstr>4 Wider benefits</vt:lpstr>
      <vt:lpstr>5 Application Summary</vt:lpstr>
      <vt:lpstr>6 Declaration</vt:lpstr>
      <vt:lpstr>Breakdown of costs</vt:lpstr>
      <vt:lpstr>Gantt Chart</vt:lpstr>
      <vt:lpstr>Calculations and Assumptions</vt:lpstr>
      <vt:lpstr>HIDE-PM Calcs</vt:lpstr>
      <vt:lpstr>HIDE-Drop downs</vt:lpstr>
      <vt:lpstr>HIDE-Sector list</vt:lpstr>
      <vt:lpstr>HIDE-Change log</vt:lpstr>
      <vt:lpstr>HIDE-Refs</vt:lpstr>
      <vt:lpstr>'0 Applicant Details'!Print_Area</vt:lpstr>
      <vt:lpstr>'1 Technical Concept'!Print_Area</vt:lpstr>
      <vt:lpstr>'2 Delivery plan'!Print_Area</vt:lpstr>
      <vt:lpstr>'3 Finance and additionality'!Print_Area</vt:lpstr>
      <vt:lpstr>'4 Wider benefits'!Print_Area</vt:lpstr>
      <vt:lpstr>'5 Application Summary'!Print_Area</vt:lpstr>
      <vt:lpstr>'6 Declaration'!Print_Area</vt:lpstr>
      <vt:lpstr>'Home page'!Print_Area</vt:lpstr>
      <vt:lpstr>'Ph1 Assessment Criteria'!Print_Area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Friedman, Cerri</dc:creator>
  <cp:lastModifiedBy>Bell, Fiona (BEIS)</cp:lastModifiedBy>
  <cp:lastPrinted>2018-10-07T16:36:15Z</cp:lastPrinted>
  <dcterms:created xsi:type="dcterms:W3CDTF">2018-05-18T09:45:01Z</dcterms:created>
  <dcterms:modified xsi:type="dcterms:W3CDTF">2018-10-11T08:32:57Z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277;#Emissions Trading and Industrial Decarbonisation|383c875d-30b6-4fbb-a3e7-f6bcb1b57442</vt:lpwstr>
  </property>
  <property fmtid="{D5CDD505-2E9C-101B-9397-08002B2CF9AE}" pid="3" name="ContentTypeId">
    <vt:lpwstr>0x010100D964100D2EDDB2499651063568E82349</vt:lpwstr>
  </property>
  <property fmtid="{D5CDD505-2E9C-101B-9397-08002B2CF9AE}" pid="4" name="_dlc_DocIdItemGuid">
    <vt:lpwstr>584ee979-7149-4e55-ab22-2ddb670d8d9b</vt:lpwstr>
  </property>
</Properties>
</file>