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8020" tabRatio="815"/>
  </bookViews>
  <sheets>
    <sheet name="Notes" sheetId="1" r:id="rId1"/>
    <sheet name="% of Expenditure covered" sheetId="2" r:id="rId2"/>
    <sheet name="2001-02" sheetId="3" r:id="rId3"/>
    <sheet name="2002-03" sheetId="4" r:id="rId4"/>
    <sheet name="2003-04" sheetId="5" r:id="rId5"/>
    <sheet name="2004-05" sheetId="6" r:id="rId6"/>
    <sheet name="2005-06" sheetId="7" r:id="rId7"/>
    <sheet name="2006-07" sheetId="8" r:id="rId8"/>
    <sheet name="2007-08" sheetId="9" r:id="rId9"/>
    <sheet name="2008-09" sheetId="10" r:id="rId10"/>
    <sheet name="2009-10" sheetId="11" r:id="rId11"/>
    <sheet name="2010-11" sheetId="12" r:id="rId12"/>
    <sheet name="2011-12" sheetId="13" r:id="rId13"/>
    <sheet name="2012-13" sheetId="14" r:id="rId14"/>
    <sheet name="2013-14" sheetId="15" r:id="rId15"/>
    <sheet name="2014-15" sheetId="16" r:id="rId16"/>
    <sheet name="2015-16" sheetId="17" r:id="rId17"/>
    <sheet name="2016-17" sheetId="18" r:id="rId18"/>
    <sheet name="2017-18" sheetId="19" r:id="rId19"/>
    <sheet name="AA" sheetId="20" r:id="rId20"/>
    <sheet name="BBWB" sheetId="21" r:id="rId21"/>
    <sheet name="CA" sheetId="22" r:id="rId22"/>
    <sheet name="CWP" sheetId="23" r:id="rId23"/>
    <sheet name="CTB" sheetId="24" r:id="rId24"/>
    <sheet name="DLA" sheetId="25" r:id="rId25"/>
    <sheet name="DLA (children)" sheetId="26" r:id="rId26"/>
    <sheet name="DLA (working age)" sheetId="27" r:id="rId27"/>
    <sheet name="DLA (pensioners)" sheetId="28" r:id="rId28"/>
    <sheet name="DHP" sheetId="29" r:id="rId29"/>
    <sheet name="ESA" sheetId="30" r:id="rId30"/>
    <sheet name="HB" sheetId="31" r:id="rId31"/>
    <sheet name="IB" sheetId="32" r:id="rId32"/>
    <sheet name="IS" sheetId="33" r:id="rId33"/>
    <sheet name="IS MIG" sheetId="34" r:id="rId34"/>
    <sheet name="IS (incapacity)" sheetId="35" r:id="rId35"/>
    <sheet name="IS (lone parent)" sheetId="36" r:id="rId36"/>
    <sheet name="IS (carer)" sheetId="37" r:id="rId37"/>
    <sheet name="IS (others)" sheetId="38" r:id="rId38"/>
    <sheet name="IIDB" sheetId="39" r:id="rId39"/>
    <sheet name="JSA" sheetId="40" r:id="rId40"/>
    <sheet name="MA" sheetId="41" r:id="rId41"/>
    <sheet name="O75TVL" sheetId="42" r:id="rId42"/>
    <sheet name="PC" sheetId="43" r:id="rId43"/>
    <sheet name="PIP" sheetId="44" r:id="rId44"/>
    <sheet name="SDA" sheetId="45" r:id="rId45"/>
    <sheet name="SDA (working age)" sheetId="46" r:id="rId46"/>
    <sheet name="SDA (pensioners)" sheetId="47" r:id="rId47"/>
    <sheet name="SP" sheetId="48" r:id="rId48"/>
    <sheet name="SMP" sheetId="49" r:id="rId49"/>
    <sheet name="UC" sheetId="50" r:id="rId50"/>
    <sheet name="WFP" sheetId="51" r:id="rId51"/>
    <sheet name="England" sheetId="52" r:id="rId52"/>
    <sheet name="North East England" sheetId="53" r:id="rId53"/>
    <sheet name="North West England" sheetId="54" r:id="rId54"/>
    <sheet name="Yorkshire and The Humber" sheetId="55" r:id="rId55"/>
    <sheet name="East Midlands" sheetId="56" r:id="rId56"/>
    <sheet name="West Midlands" sheetId="57" r:id="rId57"/>
    <sheet name="East England" sheetId="58" r:id="rId58"/>
    <sheet name="London" sheetId="59" r:id="rId59"/>
    <sheet name="South East England" sheetId="60" r:id="rId60"/>
    <sheet name="South West England" sheetId="61" r:id="rId61"/>
    <sheet name="Scotland" sheetId="62" r:id="rId62"/>
    <sheet name="Wales" sheetId="63" r:id="rId63"/>
    <sheet name="Great Britain and overseas" sheetId="64" r:id="rId64"/>
    <sheet name="Overseas" sheetId="65" r:id="rId65"/>
    <sheet name="GB excluding overseas" sheetId="66" r:id="rId6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65" l="1"/>
  <c r="F36" i="65"/>
  <c r="G33" i="65"/>
  <c r="F33" i="65"/>
  <c r="E33" i="65"/>
  <c r="D33" i="65"/>
  <c r="C33" i="65"/>
  <c r="B33" i="65"/>
  <c r="G32" i="65"/>
  <c r="F32" i="65"/>
  <c r="G31" i="65"/>
  <c r="F31" i="65"/>
  <c r="G30" i="65"/>
  <c r="F30" i="65"/>
  <c r="E30" i="65"/>
  <c r="D30" i="65"/>
  <c r="C30" i="65"/>
  <c r="B30" i="65"/>
  <c r="R29" i="65"/>
  <c r="Q29" i="65"/>
  <c r="P29" i="65"/>
  <c r="O29" i="65"/>
  <c r="N29" i="65"/>
  <c r="M29" i="65"/>
  <c r="L29" i="65"/>
  <c r="K29" i="65"/>
  <c r="J29" i="65"/>
  <c r="I29" i="65"/>
  <c r="I28" i="65"/>
  <c r="G25" i="65"/>
  <c r="F25" i="65"/>
  <c r="E25" i="65"/>
  <c r="D25" i="65"/>
  <c r="C25" i="65"/>
  <c r="B25" i="65"/>
  <c r="G23" i="65"/>
  <c r="F23" i="65"/>
  <c r="G22" i="65"/>
  <c r="F22" i="65"/>
  <c r="G21" i="65"/>
  <c r="F21" i="65"/>
  <c r="G20" i="65"/>
  <c r="F20" i="65"/>
  <c r="W19" i="65"/>
  <c r="V19" i="65"/>
  <c r="U19" i="65"/>
  <c r="T19" i="65"/>
  <c r="S19" i="65"/>
  <c r="R19" i="65"/>
  <c r="Q19" i="65"/>
  <c r="P19" i="65"/>
  <c r="O19" i="65"/>
  <c r="N19" i="65"/>
  <c r="M19" i="65"/>
  <c r="L19" i="65"/>
  <c r="K19" i="65"/>
  <c r="J19" i="65"/>
  <c r="G19" i="65"/>
  <c r="F19" i="65"/>
  <c r="E19" i="65"/>
  <c r="D19" i="65"/>
  <c r="C19" i="65"/>
  <c r="B19" i="65"/>
  <c r="G18" i="65"/>
  <c r="F18" i="65"/>
  <c r="E18" i="65"/>
  <c r="D18" i="65"/>
  <c r="C18" i="65"/>
  <c r="B18" i="65"/>
  <c r="G17" i="65"/>
  <c r="F17" i="65"/>
  <c r="E17" i="65"/>
  <c r="D17" i="65"/>
  <c r="C17" i="65"/>
  <c r="B17" i="65"/>
  <c r="G14" i="65"/>
  <c r="F14" i="65"/>
  <c r="E14" i="65"/>
  <c r="D14" i="65"/>
  <c r="C14" i="65"/>
  <c r="B14" i="65"/>
  <c r="M13" i="65"/>
  <c r="L13" i="65"/>
  <c r="K13" i="65"/>
  <c r="J13" i="65"/>
  <c r="I13" i="65"/>
  <c r="H13" i="65"/>
  <c r="G13" i="65"/>
  <c r="F13" i="65"/>
  <c r="G8" i="65"/>
  <c r="F8" i="65"/>
  <c r="E8" i="65"/>
  <c r="D8" i="65"/>
  <c r="C8" i="65"/>
  <c r="B8" i="65"/>
  <c r="G7" i="65"/>
  <c r="F7" i="65"/>
  <c r="E7" i="65"/>
  <c r="D7" i="65"/>
  <c r="C7" i="65"/>
  <c r="B7" i="65"/>
  <c r="W6" i="65"/>
  <c r="V6" i="65"/>
  <c r="U6" i="65"/>
  <c r="T6" i="65"/>
  <c r="S6" i="65"/>
  <c r="R6" i="65"/>
  <c r="Q6" i="65"/>
  <c r="P6" i="65"/>
  <c r="O6" i="65"/>
  <c r="N6" i="65"/>
  <c r="M6" i="65"/>
  <c r="L6" i="65"/>
  <c r="K6" i="65"/>
  <c r="J6" i="65"/>
  <c r="I6" i="65"/>
  <c r="H6" i="65"/>
  <c r="G6" i="65"/>
  <c r="G5" i="65"/>
  <c r="G4" i="65"/>
  <c r="F4" i="65"/>
  <c r="E4" i="65"/>
  <c r="D4" i="65"/>
  <c r="C4" i="65"/>
  <c r="B4" i="65"/>
  <c r="G3" i="65"/>
  <c r="F3" i="65"/>
  <c r="E3" i="65"/>
  <c r="D3" i="65"/>
  <c r="C3" i="65"/>
  <c r="B3" i="65"/>
  <c r="W40" i="64"/>
  <c r="R29" i="64"/>
  <c r="Q29" i="64"/>
  <c r="P29" i="64"/>
  <c r="O29" i="64"/>
  <c r="N29" i="64"/>
  <c r="M29" i="64"/>
  <c r="L29" i="64"/>
  <c r="K29" i="64"/>
  <c r="J29" i="64"/>
  <c r="I29" i="64"/>
  <c r="I28" i="64"/>
  <c r="W19" i="64"/>
  <c r="V19" i="64"/>
  <c r="U19" i="64"/>
  <c r="T19" i="64"/>
  <c r="S19" i="64"/>
  <c r="R19" i="64"/>
  <c r="Q19" i="64"/>
  <c r="Q19" i="66" s="1"/>
  <c r="P19" i="64"/>
  <c r="O19" i="64"/>
  <c r="N19" i="64"/>
  <c r="M19" i="64"/>
  <c r="M19" i="66" s="1"/>
  <c r="L19" i="64"/>
  <c r="K19" i="64"/>
  <c r="J19" i="64"/>
  <c r="W16" i="66"/>
  <c r="T16" i="66"/>
  <c r="S16" i="66"/>
  <c r="P16" i="66"/>
  <c r="O16" i="66"/>
  <c r="V15" i="66"/>
  <c r="U15" i="66"/>
  <c r="R15" i="66"/>
  <c r="Q15" i="66"/>
  <c r="N15" i="66"/>
  <c r="M13" i="64"/>
  <c r="L13" i="64"/>
  <c r="K13" i="64"/>
  <c r="J13" i="64"/>
  <c r="I13" i="64"/>
  <c r="H13" i="64"/>
  <c r="G13" i="64"/>
  <c r="F13" i="64"/>
  <c r="N6" i="64"/>
  <c r="M6" i="64"/>
  <c r="L6" i="64"/>
  <c r="L6" i="66" s="1"/>
  <c r="K6" i="64"/>
  <c r="K6" i="66" s="1"/>
  <c r="J6" i="64"/>
  <c r="I6" i="64"/>
  <c r="H6" i="64"/>
  <c r="H6" i="66" s="1"/>
  <c r="G6" i="64"/>
  <c r="G6" i="66" s="1"/>
  <c r="G36" i="63"/>
  <c r="F36" i="63"/>
  <c r="G33" i="63"/>
  <c r="F33" i="63"/>
  <c r="E33" i="63"/>
  <c r="D33" i="63"/>
  <c r="C33" i="63"/>
  <c r="B33" i="63"/>
  <c r="G32" i="63"/>
  <c r="F32" i="63"/>
  <c r="G31" i="63"/>
  <c r="F31" i="63"/>
  <c r="G30" i="63"/>
  <c r="F30" i="63"/>
  <c r="E30" i="63"/>
  <c r="D30" i="63"/>
  <c r="C30" i="63"/>
  <c r="B30" i="63"/>
  <c r="R29" i="63"/>
  <c r="Q29" i="63"/>
  <c r="P29" i="63"/>
  <c r="O29" i="63"/>
  <c r="N29" i="63"/>
  <c r="M29" i="63"/>
  <c r="L29" i="63"/>
  <c r="K29" i="63"/>
  <c r="J29" i="63"/>
  <c r="I29" i="63"/>
  <c r="I28" i="63"/>
  <c r="G25" i="63"/>
  <c r="F25" i="63"/>
  <c r="E25" i="63"/>
  <c r="D25" i="63"/>
  <c r="C25" i="63"/>
  <c r="B25" i="63"/>
  <c r="G23" i="63"/>
  <c r="F23" i="63"/>
  <c r="G22" i="63"/>
  <c r="F22" i="63"/>
  <c r="G21" i="63"/>
  <c r="F21" i="63"/>
  <c r="G20" i="63"/>
  <c r="F20" i="63"/>
  <c r="W19" i="63"/>
  <c r="V19" i="63"/>
  <c r="U19" i="63"/>
  <c r="T19" i="63"/>
  <c r="S19" i="63"/>
  <c r="R19" i="63"/>
  <c r="Q19" i="63"/>
  <c r="P19" i="63"/>
  <c r="O19" i="63"/>
  <c r="N19" i="63"/>
  <c r="M19" i="63"/>
  <c r="L19" i="63"/>
  <c r="K19" i="63"/>
  <c r="J19" i="63"/>
  <c r="G19" i="63"/>
  <c r="F19" i="63"/>
  <c r="E19" i="63"/>
  <c r="D19" i="63"/>
  <c r="C19" i="63"/>
  <c r="B19" i="63"/>
  <c r="G18" i="63"/>
  <c r="F18" i="63"/>
  <c r="E18" i="63"/>
  <c r="D18" i="63"/>
  <c r="C18" i="63"/>
  <c r="B18" i="63"/>
  <c r="G17" i="63"/>
  <c r="F17" i="63"/>
  <c r="E17" i="63"/>
  <c r="D17" i="63"/>
  <c r="C17" i="63"/>
  <c r="B17" i="63"/>
  <c r="G14" i="63"/>
  <c r="F14" i="63"/>
  <c r="E14" i="63"/>
  <c r="D14" i="63"/>
  <c r="C14" i="63"/>
  <c r="B14" i="63"/>
  <c r="M13" i="63"/>
  <c r="L13" i="63"/>
  <c r="K13" i="63"/>
  <c r="J13" i="63"/>
  <c r="I13" i="63"/>
  <c r="H13" i="63"/>
  <c r="G13" i="63"/>
  <c r="F13" i="63"/>
  <c r="G8" i="63"/>
  <c r="F8" i="63"/>
  <c r="E8" i="63"/>
  <c r="D8" i="63"/>
  <c r="C8" i="63"/>
  <c r="B8" i="63"/>
  <c r="G7" i="63"/>
  <c r="F7" i="63"/>
  <c r="E7" i="63"/>
  <c r="D7" i="63"/>
  <c r="C7" i="63"/>
  <c r="B7" i="63"/>
  <c r="N6" i="63"/>
  <c r="M6" i="63"/>
  <c r="L6" i="63"/>
  <c r="K6" i="63"/>
  <c r="J6" i="63"/>
  <c r="I6" i="63"/>
  <c r="H6" i="63"/>
  <c r="G6" i="63"/>
  <c r="G5" i="63"/>
  <c r="G4" i="63"/>
  <c r="F4" i="63"/>
  <c r="E4" i="63"/>
  <c r="D4" i="63"/>
  <c r="C4" i="63"/>
  <c r="B4" i="63"/>
  <c r="G3" i="63"/>
  <c r="F3" i="63"/>
  <c r="E3" i="63"/>
  <c r="D3" i="63"/>
  <c r="C3" i="63"/>
  <c r="B3" i="63"/>
  <c r="G36" i="62"/>
  <c r="F36" i="62"/>
  <c r="G33" i="62"/>
  <c r="F33" i="62"/>
  <c r="E33" i="62"/>
  <c r="D33" i="62"/>
  <c r="C33" i="62"/>
  <c r="B33" i="62"/>
  <c r="G32" i="62"/>
  <c r="F32" i="62"/>
  <c r="G31" i="62"/>
  <c r="F31" i="62"/>
  <c r="G30" i="62"/>
  <c r="F30" i="62"/>
  <c r="E30" i="62"/>
  <c r="D30" i="62"/>
  <c r="C30" i="62"/>
  <c r="B30" i="62"/>
  <c r="R29" i="62"/>
  <c r="Q29" i="62"/>
  <c r="P29" i="62"/>
  <c r="O29" i="62"/>
  <c r="N29" i="62"/>
  <c r="M29" i="62"/>
  <c r="L29" i="62"/>
  <c r="K29" i="62"/>
  <c r="J29" i="62"/>
  <c r="I29" i="62"/>
  <c r="I28" i="62"/>
  <c r="G25" i="62"/>
  <c r="F25" i="62"/>
  <c r="E25" i="62"/>
  <c r="D25" i="62"/>
  <c r="C25" i="62"/>
  <c r="B25" i="62"/>
  <c r="G23" i="62"/>
  <c r="F23" i="62"/>
  <c r="G22" i="62"/>
  <c r="F22" i="62"/>
  <c r="G21" i="62"/>
  <c r="F21" i="62"/>
  <c r="G20" i="62"/>
  <c r="F20" i="62"/>
  <c r="W19" i="62"/>
  <c r="V19" i="62"/>
  <c r="U19" i="62"/>
  <c r="T19" i="62"/>
  <c r="S19" i="62"/>
  <c r="R19" i="62"/>
  <c r="Q19" i="62"/>
  <c r="P19" i="62"/>
  <c r="O19" i="62"/>
  <c r="N19" i="62"/>
  <c r="M19" i="62"/>
  <c r="L19" i="62"/>
  <c r="K19" i="62"/>
  <c r="J19" i="62"/>
  <c r="G19" i="62"/>
  <c r="F19" i="62"/>
  <c r="E19" i="62"/>
  <c r="D19" i="62"/>
  <c r="C19" i="62"/>
  <c r="B19" i="62"/>
  <c r="G18" i="62"/>
  <c r="F18" i="62"/>
  <c r="E18" i="62"/>
  <c r="D18" i="62"/>
  <c r="C18" i="62"/>
  <c r="B18" i="62"/>
  <c r="G17" i="62"/>
  <c r="F17" i="62"/>
  <c r="E17" i="62"/>
  <c r="D17" i="62"/>
  <c r="C17" i="62"/>
  <c r="B17" i="62"/>
  <c r="G14" i="62"/>
  <c r="F14" i="62"/>
  <c r="E14" i="62"/>
  <c r="D14" i="62"/>
  <c r="C14" i="62"/>
  <c r="B14" i="62"/>
  <c r="M13" i="62"/>
  <c r="L13" i="62"/>
  <c r="K13" i="62"/>
  <c r="J13" i="62"/>
  <c r="I13" i="62"/>
  <c r="H13" i="62"/>
  <c r="G13" i="62"/>
  <c r="F13" i="62"/>
  <c r="G8" i="62"/>
  <c r="F8" i="62"/>
  <c r="E8" i="62"/>
  <c r="D8" i="62"/>
  <c r="C8" i="62"/>
  <c r="B8" i="62"/>
  <c r="G7" i="62"/>
  <c r="F7" i="62"/>
  <c r="E7" i="62"/>
  <c r="D7" i="62"/>
  <c r="C7" i="62"/>
  <c r="B7" i="62"/>
  <c r="N6" i="62"/>
  <c r="M6" i="62"/>
  <c r="L6" i="62"/>
  <c r="K6" i="62"/>
  <c r="J6" i="62"/>
  <c r="I6" i="62"/>
  <c r="H6" i="62"/>
  <c r="G6" i="62"/>
  <c r="G5" i="62"/>
  <c r="G4" i="62"/>
  <c r="F4" i="62"/>
  <c r="E4" i="62"/>
  <c r="D4" i="62"/>
  <c r="C4" i="62"/>
  <c r="B4" i="62"/>
  <c r="G3" i="62"/>
  <c r="F3" i="62"/>
  <c r="E3" i="62"/>
  <c r="D3" i="62"/>
  <c r="C3" i="62"/>
  <c r="B3" i="62"/>
  <c r="G36" i="61"/>
  <c r="F36" i="61"/>
  <c r="G33" i="61"/>
  <c r="F33" i="61"/>
  <c r="E33" i="61"/>
  <c r="D33" i="61"/>
  <c r="C33" i="61"/>
  <c r="B33" i="61"/>
  <c r="G32" i="61"/>
  <c r="F32" i="61"/>
  <c r="G31" i="61"/>
  <c r="F31" i="61"/>
  <c r="G30" i="61"/>
  <c r="F30" i="61"/>
  <c r="E30" i="61"/>
  <c r="D30" i="61"/>
  <c r="C30" i="61"/>
  <c r="B30" i="61"/>
  <c r="R29" i="61"/>
  <c r="Q29" i="61"/>
  <c r="P29" i="61"/>
  <c r="O29" i="61"/>
  <c r="N29" i="61"/>
  <c r="M29" i="61"/>
  <c r="L29" i="61"/>
  <c r="K29" i="61"/>
  <c r="J29" i="61"/>
  <c r="I29" i="61"/>
  <c r="I28" i="61"/>
  <c r="E26" i="61"/>
  <c r="D26" i="61"/>
  <c r="C26" i="61"/>
  <c r="B26" i="61"/>
  <c r="G25" i="61"/>
  <c r="F25" i="61"/>
  <c r="E25" i="61"/>
  <c r="D25" i="61"/>
  <c r="C25" i="61"/>
  <c r="B25" i="61"/>
  <c r="G23" i="61"/>
  <c r="F23" i="61"/>
  <c r="G22" i="61"/>
  <c r="F22" i="61"/>
  <c r="G21" i="61"/>
  <c r="F21" i="61"/>
  <c r="G20" i="61"/>
  <c r="F20" i="61"/>
  <c r="W19" i="61"/>
  <c r="V19" i="61"/>
  <c r="U19" i="61"/>
  <c r="T19" i="61"/>
  <c r="S19" i="61"/>
  <c r="R19" i="61"/>
  <c r="Q19" i="61"/>
  <c r="P19" i="61"/>
  <c r="O19" i="61"/>
  <c r="N19" i="61"/>
  <c r="M19" i="61"/>
  <c r="L19" i="61"/>
  <c r="K19" i="61"/>
  <c r="J19" i="61"/>
  <c r="G19" i="61"/>
  <c r="F19" i="61"/>
  <c r="E19" i="61"/>
  <c r="D19" i="61"/>
  <c r="C19" i="61"/>
  <c r="B19" i="61"/>
  <c r="G18" i="61"/>
  <c r="F18" i="61"/>
  <c r="E18" i="61"/>
  <c r="D18" i="61"/>
  <c r="C18" i="61"/>
  <c r="B18" i="61"/>
  <c r="G17" i="61"/>
  <c r="F17" i="61"/>
  <c r="E17" i="61"/>
  <c r="D17" i="61"/>
  <c r="C17" i="61"/>
  <c r="B17" i="61"/>
  <c r="G14" i="61"/>
  <c r="F14" i="61"/>
  <c r="E14" i="61"/>
  <c r="D14" i="61"/>
  <c r="C14" i="61"/>
  <c r="B14" i="61"/>
  <c r="M13" i="61"/>
  <c r="L13" i="61"/>
  <c r="K13" i="61"/>
  <c r="J13" i="61"/>
  <c r="I13" i="61"/>
  <c r="H13" i="61"/>
  <c r="G13" i="61"/>
  <c r="F13" i="61"/>
  <c r="G8" i="61"/>
  <c r="F8" i="61"/>
  <c r="E8" i="61"/>
  <c r="D8" i="61"/>
  <c r="C8" i="61"/>
  <c r="B8" i="61"/>
  <c r="G7" i="61"/>
  <c r="F7" i="61"/>
  <c r="E7" i="61"/>
  <c r="D7" i="61"/>
  <c r="C7" i="61"/>
  <c r="B7" i="61"/>
  <c r="N6" i="61"/>
  <c r="M6" i="61"/>
  <c r="L6" i="61"/>
  <c r="K6" i="61"/>
  <c r="J6" i="61"/>
  <c r="I6" i="61"/>
  <c r="H6" i="61"/>
  <c r="G6" i="61"/>
  <c r="G5" i="61"/>
  <c r="G4" i="61"/>
  <c r="F4" i="61"/>
  <c r="E4" i="61"/>
  <c r="D4" i="61"/>
  <c r="C4" i="61"/>
  <c r="B4" i="61"/>
  <c r="G3" i="61"/>
  <c r="F3" i="61"/>
  <c r="E3" i="61"/>
  <c r="D3" i="61"/>
  <c r="C3" i="61"/>
  <c r="B3" i="61"/>
  <c r="G36" i="60"/>
  <c r="F36" i="60"/>
  <c r="G33" i="60"/>
  <c r="F33" i="60"/>
  <c r="E33" i="60"/>
  <c r="D33" i="60"/>
  <c r="C33" i="60"/>
  <c r="B33" i="60"/>
  <c r="G32" i="60"/>
  <c r="F32" i="60"/>
  <c r="G31" i="60"/>
  <c r="F31" i="60"/>
  <c r="G30" i="60"/>
  <c r="F30" i="60"/>
  <c r="E30" i="60"/>
  <c r="D30" i="60"/>
  <c r="C30" i="60"/>
  <c r="B30" i="60"/>
  <c r="R29" i="60"/>
  <c r="Q29" i="60"/>
  <c r="P29" i="60"/>
  <c r="O29" i="60"/>
  <c r="N29" i="60"/>
  <c r="M29" i="60"/>
  <c r="L29" i="60"/>
  <c r="K29" i="60"/>
  <c r="J29" i="60"/>
  <c r="I29" i="60"/>
  <c r="I28" i="60"/>
  <c r="E26" i="60"/>
  <c r="D26" i="60"/>
  <c r="C26" i="60"/>
  <c r="B26" i="60"/>
  <c r="G25" i="60"/>
  <c r="F25" i="60"/>
  <c r="E25" i="60"/>
  <c r="D25" i="60"/>
  <c r="C25" i="60"/>
  <c r="B25" i="60"/>
  <c r="G23" i="60"/>
  <c r="F23" i="60"/>
  <c r="G22" i="60"/>
  <c r="F22" i="60"/>
  <c r="G21" i="60"/>
  <c r="F21" i="60"/>
  <c r="G20" i="60"/>
  <c r="F20" i="60"/>
  <c r="W19" i="60"/>
  <c r="V19" i="60"/>
  <c r="U19" i="60"/>
  <c r="T19" i="60"/>
  <c r="S19" i="60"/>
  <c r="R19" i="60"/>
  <c r="Q19" i="60"/>
  <c r="P19" i="60"/>
  <c r="O19" i="60"/>
  <c r="N19" i="60"/>
  <c r="M19" i="60"/>
  <c r="L19" i="60"/>
  <c r="K19" i="60"/>
  <c r="J19" i="60"/>
  <c r="G19" i="60"/>
  <c r="F19" i="60"/>
  <c r="E19" i="60"/>
  <c r="D19" i="60"/>
  <c r="C19" i="60"/>
  <c r="B19" i="60"/>
  <c r="G18" i="60"/>
  <c r="F18" i="60"/>
  <c r="E18" i="60"/>
  <c r="D18" i="60"/>
  <c r="C18" i="60"/>
  <c r="B18" i="60"/>
  <c r="G17" i="60"/>
  <c r="F17" i="60"/>
  <c r="E17" i="60"/>
  <c r="D17" i="60"/>
  <c r="C17" i="60"/>
  <c r="B17" i="60"/>
  <c r="G14" i="60"/>
  <c r="F14" i="60"/>
  <c r="E14" i="60"/>
  <c r="D14" i="60"/>
  <c r="C14" i="60"/>
  <c r="B14" i="60"/>
  <c r="M13" i="60"/>
  <c r="L13" i="60"/>
  <c r="K13" i="60"/>
  <c r="J13" i="60"/>
  <c r="I13" i="60"/>
  <c r="H13" i="60"/>
  <c r="G13" i="60"/>
  <c r="F13" i="60"/>
  <c r="G8" i="60"/>
  <c r="F8" i="60"/>
  <c r="E8" i="60"/>
  <c r="D8" i="60"/>
  <c r="C8" i="60"/>
  <c r="B8" i="60"/>
  <c r="G7" i="60"/>
  <c r="F7" i="60"/>
  <c r="E7" i="60"/>
  <c r="D7" i="60"/>
  <c r="C7" i="60"/>
  <c r="B7" i="60"/>
  <c r="N6" i="60"/>
  <c r="M6" i="60"/>
  <c r="L6" i="60"/>
  <c r="K6" i="60"/>
  <c r="J6" i="60"/>
  <c r="I6" i="60"/>
  <c r="H6" i="60"/>
  <c r="G6" i="60"/>
  <c r="G5" i="60"/>
  <c r="G4" i="60"/>
  <c r="F4" i="60"/>
  <c r="E4" i="60"/>
  <c r="D4" i="60"/>
  <c r="C4" i="60"/>
  <c r="B4" i="60"/>
  <c r="G3" i="60"/>
  <c r="F3" i="60"/>
  <c r="E3" i="60"/>
  <c r="D3" i="60"/>
  <c r="D37" i="60" s="1"/>
  <c r="C3" i="60"/>
  <c r="B3" i="60"/>
  <c r="G36" i="59"/>
  <c r="F36" i="59"/>
  <c r="G33" i="59"/>
  <c r="F33" i="59"/>
  <c r="E33" i="59"/>
  <c r="D33" i="59"/>
  <c r="C33" i="59"/>
  <c r="B33" i="59"/>
  <c r="G32" i="59"/>
  <c r="F32" i="59"/>
  <c r="G31" i="59"/>
  <c r="F31" i="59"/>
  <c r="G30" i="59"/>
  <c r="F30" i="59"/>
  <c r="E30" i="59"/>
  <c r="D30" i="59"/>
  <c r="C30" i="59"/>
  <c r="B30" i="59"/>
  <c r="R29" i="59"/>
  <c r="Q29" i="59"/>
  <c r="P29" i="59"/>
  <c r="O29" i="59"/>
  <c r="N29" i="59"/>
  <c r="M29" i="59"/>
  <c r="L29" i="59"/>
  <c r="K29" i="59"/>
  <c r="J29" i="59"/>
  <c r="I29" i="59"/>
  <c r="I28" i="59"/>
  <c r="E26" i="59"/>
  <c r="D26" i="59"/>
  <c r="C26" i="59"/>
  <c r="B26" i="59"/>
  <c r="G25" i="59"/>
  <c r="F25" i="59"/>
  <c r="E25" i="59"/>
  <c r="D25" i="59"/>
  <c r="C25" i="59"/>
  <c r="B25" i="59"/>
  <c r="G23" i="59"/>
  <c r="F23" i="59"/>
  <c r="G22" i="59"/>
  <c r="F22" i="59"/>
  <c r="G21" i="59"/>
  <c r="F21" i="59"/>
  <c r="G20" i="59"/>
  <c r="F20" i="59"/>
  <c r="W19" i="59"/>
  <c r="V19" i="59"/>
  <c r="U19" i="59"/>
  <c r="T19" i="59"/>
  <c r="S19" i="59"/>
  <c r="R19" i="59"/>
  <c r="Q19" i="59"/>
  <c r="P19" i="59"/>
  <c r="O19" i="59"/>
  <c r="N19" i="59"/>
  <c r="M19" i="59"/>
  <c r="L19" i="59"/>
  <c r="K19" i="59"/>
  <c r="J19" i="59"/>
  <c r="G19" i="59"/>
  <c r="F19" i="59"/>
  <c r="E19" i="59"/>
  <c r="D19" i="59"/>
  <c r="C19" i="59"/>
  <c r="B19" i="59"/>
  <c r="G18" i="59"/>
  <c r="F18" i="59"/>
  <c r="E18" i="59"/>
  <c r="D18" i="59"/>
  <c r="C18" i="59"/>
  <c r="B18" i="59"/>
  <c r="G17" i="59"/>
  <c r="F17" i="59"/>
  <c r="E17" i="59"/>
  <c r="D17" i="59"/>
  <c r="C17" i="59"/>
  <c r="B17" i="59"/>
  <c r="G14" i="59"/>
  <c r="F14" i="59"/>
  <c r="E14" i="59"/>
  <c r="D14" i="59"/>
  <c r="C14" i="59"/>
  <c r="B14" i="59"/>
  <c r="M13" i="59"/>
  <c r="L13" i="59"/>
  <c r="K13" i="59"/>
  <c r="J13" i="59"/>
  <c r="I13" i="59"/>
  <c r="H13" i="59"/>
  <c r="G13" i="59"/>
  <c r="F13" i="59"/>
  <c r="G8" i="59"/>
  <c r="F8" i="59"/>
  <c r="E8" i="59"/>
  <c r="D8" i="59"/>
  <c r="C8" i="59"/>
  <c r="B8" i="59"/>
  <c r="G7" i="59"/>
  <c r="F7" i="59"/>
  <c r="E7" i="59"/>
  <c r="D7" i="59"/>
  <c r="C7" i="59"/>
  <c r="B7" i="59"/>
  <c r="N6" i="59"/>
  <c r="M6" i="59"/>
  <c r="L6" i="59"/>
  <c r="K6" i="59"/>
  <c r="J6" i="59"/>
  <c r="I6" i="59"/>
  <c r="H6" i="59"/>
  <c r="G6" i="59"/>
  <c r="G5" i="59"/>
  <c r="G4" i="59"/>
  <c r="F4" i="59"/>
  <c r="E4" i="59"/>
  <c r="D4" i="59"/>
  <c r="C4" i="59"/>
  <c r="B4" i="59"/>
  <c r="G3" i="59"/>
  <c r="F3" i="59"/>
  <c r="E3" i="59"/>
  <c r="D3" i="59"/>
  <c r="C3" i="59"/>
  <c r="B3" i="59"/>
  <c r="C37" i="58"/>
  <c r="G36" i="58"/>
  <c r="F36" i="58"/>
  <c r="G33" i="58"/>
  <c r="F33" i="58"/>
  <c r="E33" i="58"/>
  <c r="D33" i="58"/>
  <c r="C33" i="58"/>
  <c r="B33" i="58"/>
  <c r="G32" i="58"/>
  <c r="F32" i="58"/>
  <c r="G31" i="58"/>
  <c r="F31" i="58"/>
  <c r="G30" i="58"/>
  <c r="F30" i="58"/>
  <c r="E30" i="58"/>
  <c r="D30" i="58"/>
  <c r="C30" i="58"/>
  <c r="B30" i="58"/>
  <c r="R29" i="58"/>
  <c r="Q29" i="58"/>
  <c r="P29" i="58"/>
  <c r="O29" i="58"/>
  <c r="N29" i="58"/>
  <c r="M29" i="58"/>
  <c r="L29" i="58"/>
  <c r="K29" i="58"/>
  <c r="J29" i="58"/>
  <c r="I29" i="58"/>
  <c r="I28" i="58"/>
  <c r="E26" i="58"/>
  <c r="D26" i="58"/>
  <c r="C26" i="58"/>
  <c r="B26" i="58"/>
  <c r="G25" i="58"/>
  <c r="F25" i="58"/>
  <c r="E25" i="58"/>
  <c r="D25" i="58"/>
  <c r="C25" i="58"/>
  <c r="B25" i="58"/>
  <c r="G23" i="58"/>
  <c r="F23" i="58"/>
  <c r="G22" i="58"/>
  <c r="F22" i="58"/>
  <c r="G21" i="58"/>
  <c r="F21" i="58"/>
  <c r="G20" i="58"/>
  <c r="F20" i="58"/>
  <c r="W19" i="58"/>
  <c r="V19" i="58"/>
  <c r="U19" i="58"/>
  <c r="T19" i="58"/>
  <c r="S19" i="58"/>
  <c r="R19" i="58"/>
  <c r="Q19" i="58"/>
  <c r="P19" i="58"/>
  <c r="O19" i="58"/>
  <c r="N19" i="58"/>
  <c r="M19" i="58"/>
  <c r="L19" i="58"/>
  <c r="K19" i="58"/>
  <c r="J19" i="58"/>
  <c r="G19" i="58"/>
  <c r="F19" i="58"/>
  <c r="E19" i="58"/>
  <c r="D19" i="58"/>
  <c r="C19" i="58"/>
  <c r="B19" i="58"/>
  <c r="G18" i="58"/>
  <c r="F18" i="58"/>
  <c r="E18" i="58"/>
  <c r="D18" i="58"/>
  <c r="C18" i="58"/>
  <c r="B18" i="58"/>
  <c r="G17" i="58"/>
  <c r="F17" i="58"/>
  <c r="E17" i="58"/>
  <c r="D17" i="58"/>
  <c r="C17" i="58"/>
  <c r="B17" i="58"/>
  <c r="G14" i="58"/>
  <c r="F14" i="58"/>
  <c r="E14" i="58"/>
  <c r="D14" i="58"/>
  <c r="C14" i="58"/>
  <c r="B14" i="58"/>
  <c r="M13" i="58"/>
  <c r="L13" i="58"/>
  <c r="K13" i="58"/>
  <c r="J13" i="58"/>
  <c r="I13" i="58"/>
  <c r="H13" i="58"/>
  <c r="G13" i="58"/>
  <c r="F13" i="58"/>
  <c r="G8" i="58"/>
  <c r="F8" i="58"/>
  <c r="E8" i="58"/>
  <c r="D8" i="58"/>
  <c r="C8" i="58"/>
  <c r="B8" i="58"/>
  <c r="G7" i="58"/>
  <c r="F7" i="58"/>
  <c r="E7" i="58"/>
  <c r="D7" i="58"/>
  <c r="C7" i="58"/>
  <c r="B7" i="58"/>
  <c r="N6" i="58"/>
  <c r="M6" i="58"/>
  <c r="L6" i="58"/>
  <c r="K6" i="58"/>
  <c r="J6" i="58"/>
  <c r="I6" i="58"/>
  <c r="H6" i="58"/>
  <c r="G6" i="58"/>
  <c r="G5" i="58"/>
  <c r="G4" i="58"/>
  <c r="F4" i="58"/>
  <c r="E4" i="58"/>
  <c r="D4" i="58"/>
  <c r="C4" i="58"/>
  <c r="B4" i="58"/>
  <c r="G3" i="58"/>
  <c r="F3" i="58"/>
  <c r="E3" i="58"/>
  <c r="D3" i="58"/>
  <c r="C3" i="58"/>
  <c r="B3" i="58"/>
  <c r="G36" i="57"/>
  <c r="F36" i="57"/>
  <c r="G33" i="57"/>
  <c r="F33" i="57"/>
  <c r="E33" i="57"/>
  <c r="D33" i="57"/>
  <c r="C33" i="57"/>
  <c r="B33" i="57"/>
  <c r="G32" i="57"/>
  <c r="F32" i="57"/>
  <c r="G31" i="57"/>
  <c r="F31" i="57"/>
  <c r="G30" i="57"/>
  <c r="F30" i="57"/>
  <c r="E30" i="57"/>
  <c r="D30" i="57"/>
  <c r="C30" i="57"/>
  <c r="B30" i="57"/>
  <c r="R29" i="57"/>
  <c r="Q29" i="57"/>
  <c r="P29" i="57"/>
  <c r="O29" i="57"/>
  <c r="N29" i="57"/>
  <c r="M29" i="57"/>
  <c r="L29" i="57"/>
  <c r="K29" i="57"/>
  <c r="J29" i="57"/>
  <c r="I29" i="57"/>
  <c r="I28" i="57"/>
  <c r="E26" i="57"/>
  <c r="D26" i="57"/>
  <c r="C26" i="57"/>
  <c r="B26" i="57"/>
  <c r="G25" i="57"/>
  <c r="F25" i="57"/>
  <c r="E25" i="57"/>
  <c r="D25" i="57"/>
  <c r="C25" i="57"/>
  <c r="B25" i="57"/>
  <c r="G23" i="57"/>
  <c r="F23" i="57"/>
  <c r="G22" i="57"/>
  <c r="F22" i="57"/>
  <c r="G21" i="57"/>
  <c r="F21" i="57"/>
  <c r="G20" i="57"/>
  <c r="F20" i="57"/>
  <c r="W19" i="57"/>
  <c r="V19" i="57"/>
  <c r="U19" i="57"/>
  <c r="T19" i="57"/>
  <c r="S19" i="57"/>
  <c r="R19" i="57"/>
  <c r="Q19" i="57"/>
  <c r="P19" i="57"/>
  <c r="O19" i="57"/>
  <c r="N19" i="57"/>
  <c r="M19" i="57"/>
  <c r="L19" i="57"/>
  <c r="K19" i="57"/>
  <c r="J19" i="57"/>
  <c r="G19" i="57"/>
  <c r="F19" i="57"/>
  <c r="E19" i="57"/>
  <c r="D19" i="57"/>
  <c r="C19" i="57"/>
  <c r="B19" i="57"/>
  <c r="G18" i="57"/>
  <c r="F18" i="57"/>
  <c r="E18" i="57"/>
  <c r="D18" i="57"/>
  <c r="C18" i="57"/>
  <c r="B18" i="57"/>
  <c r="G17" i="57"/>
  <c r="F17" i="57"/>
  <c r="E17" i="57"/>
  <c r="D17" i="57"/>
  <c r="C17" i="57"/>
  <c r="B17" i="57"/>
  <c r="G14" i="57"/>
  <c r="F14" i="57"/>
  <c r="E14" i="57"/>
  <c r="D14" i="57"/>
  <c r="C14" i="57"/>
  <c r="B14" i="57"/>
  <c r="M13" i="57"/>
  <c r="L13" i="57"/>
  <c r="K13" i="57"/>
  <c r="J13" i="57"/>
  <c r="I13" i="57"/>
  <c r="H13" i="57"/>
  <c r="G13" i="57"/>
  <c r="F13" i="57"/>
  <c r="G8" i="57"/>
  <c r="F8" i="57"/>
  <c r="E8" i="57"/>
  <c r="D8" i="57"/>
  <c r="C8" i="57"/>
  <c r="B8" i="57"/>
  <c r="G7" i="57"/>
  <c r="F7" i="57"/>
  <c r="E7" i="57"/>
  <c r="D7" i="57"/>
  <c r="C7" i="57"/>
  <c r="B7" i="57"/>
  <c r="N6" i="57"/>
  <c r="M6" i="57"/>
  <c r="L6" i="57"/>
  <c r="K6" i="57"/>
  <c r="J6" i="57"/>
  <c r="I6" i="57"/>
  <c r="H6" i="57"/>
  <c r="G6" i="57"/>
  <c r="G5" i="57"/>
  <c r="G4" i="57"/>
  <c r="F4" i="57"/>
  <c r="E4" i="57"/>
  <c r="D4" i="57"/>
  <c r="C4" i="57"/>
  <c r="B4" i="57"/>
  <c r="G3" i="57"/>
  <c r="F3" i="57"/>
  <c r="E3" i="57"/>
  <c r="D3" i="57"/>
  <c r="C3" i="57"/>
  <c r="B3" i="57"/>
  <c r="G36" i="56"/>
  <c r="F36" i="56"/>
  <c r="G33" i="56"/>
  <c r="F33" i="56"/>
  <c r="E33" i="56"/>
  <c r="D33" i="56"/>
  <c r="C33" i="56"/>
  <c r="B33" i="56"/>
  <c r="G32" i="56"/>
  <c r="F32" i="56"/>
  <c r="G31" i="56"/>
  <c r="F31" i="56"/>
  <c r="G30" i="56"/>
  <c r="F30" i="56"/>
  <c r="E30" i="56"/>
  <c r="D30" i="56"/>
  <c r="C30" i="56"/>
  <c r="B30" i="56"/>
  <c r="R29" i="56"/>
  <c r="Q29" i="56"/>
  <c r="P29" i="56"/>
  <c r="O29" i="56"/>
  <c r="N29" i="56"/>
  <c r="M29" i="56"/>
  <c r="L29" i="56"/>
  <c r="K29" i="56"/>
  <c r="J29" i="56"/>
  <c r="I29" i="56"/>
  <c r="I28" i="56"/>
  <c r="E26" i="56"/>
  <c r="D26" i="56"/>
  <c r="C26" i="56"/>
  <c r="B26" i="56"/>
  <c r="G25" i="56"/>
  <c r="F25" i="56"/>
  <c r="E25" i="56"/>
  <c r="D25" i="56"/>
  <c r="C25" i="56"/>
  <c r="B25" i="56"/>
  <c r="G23" i="56"/>
  <c r="F23" i="56"/>
  <c r="G22" i="56"/>
  <c r="F22" i="56"/>
  <c r="G21" i="56"/>
  <c r="F21" i="56"/>
  <c r="G20" i="56"/>
  <c r="F20" i="56"/>
  <c r="W19" i="56"/>
  <c r="V19" i="56"/>
  <c r="U19" i="56"/>
  <c r="T19" i="56"/>
  <c r="S19" i="56"/>
  <c r="R19" i="56"/>
  <c r="Q19" i="56"/>
  <c r="P19" i="56"/>
  <c r="O19" i="56"/>
  <c r="N19" i="56"/>
  <c r="M19" i="56"/>
  <c r="L19" i="56"/>
  <c r="K19" i="56"/>
  <c r="J19" i="56"/>
  <c r="G19" i="56"/>
  <c r="F19" i="56"/>
  <c r="E19" i="56"/>
  <c r="D19" i="56"/>
  <c r="C19" i="56"/>
  <c r="B19" i="56"/>
  <c r="G18" i="56"/>
  <c r="F18" i="56"/>
  <c r="E18" i="56"/>
  <c r="D18" i="56"/>
  <c r="C18" i="56"/>
  <c r="B18" i="56"/>
  <c r="G17" i="56"/>
  <c r="F17" i="56"/>
  <c r="E17" i="56"/>
  <c r="D17" i="56"/>
  <c r="C17" i="56"/>
  <c r="B17" i="56"/>
  <c r="G14" i="56"/>
  <c r="F14" i="56"/>
  <c r="E14" i="56"/>
  <c r="D14" i="56"/>
  <c r="C14" i="56"/>
  <c r="B14" i="56"/>
  <c r="M13" i="56"/>
  <c r="L13" i="56"/>
  <c r="K13" i="56"/>
  <c r="J13" i="56"/>
  <c r="I13" i="56"/>
  <c r="H13" i="56"/>
  <c r="G13" i="56"/>
  <c r="F13" i="56"/>
  <c r="G8" i="56"/>
  <c r="F8" i="56"/>
  <c r="E8" i="56"/>
  <c r="D8" i="56"/>
  <c r="C8" i="56"/>
  <c r="B8" i="56"/>
  <c r="G7" i="56"/>
  <c r="F7" i="56"/>
  <c r="E7" i="56"/>
  <c r="D7" i="56"/>
  <c r="C7" i="56"/>
  <c r="B7" i="56"/>
  <c r="N6" i="56"/>
  <c r="M6" i="56"/>
  <c r="L6" i="56"/>
  <c r="K6" i="56"/>
  <c r="J6" i="56"/>
  <c r="I6" i="56"/>
  <c r="H6" i="56"/>
  <c r="G6" i="56"/>
  <c r="G5" i="56"/>
  <c r="G4" i="56"/>
  <c r="F4" i="56"/>
  <c r="E4" i="56"/>
  <c r="D4" i="56"/>
  <c r="C4" i="56"/>
  <c r="B4" i="56"/>
  <c r="G3" i="56"/>
  <c r="F3" i="56"/>
  <c r="E3" i="56"/>
  <c r="D3" i="56"/>
  <c r="C3" i="56"/>
  <c r="B3" i="56"/>
  <c r="G36" i="55"/>
  <c r="F36" i="55"/>
  <c r="G33" i="55"/>
  <c r="F33" i="55"/>
  <c r="E33" i="55"/>
  <c r="D33" i="55"/>
  <c r="C33" i="55"/>
  <c r="B33" i="55"/>
  <c r="G32" i="55"/>
  <c r="F32" i="55"/>
  <c r="G31" i="55"/>
  <c r="F31" i="55"/>
  <c r="G30" i="55"/>
  <c r="F30" i="55"/>
  <c r="E30" i="55"/>
  <c r="D30" i="55"/>
  <c r="C30" i="55"/>
  <c r="B30" i="55"/>
  <c r="R29" i="55"/>
  <c r="Q29" i="55"/>
  <c r="P29" i="55"/>
  <c r="O29" i="55"/>
  <c r="N29" i="55"/>
  <c r="M29" i="55"/>
  <c r="L29" i="55"/>
  <c r="K29" i="55"/>
  <c r="J29" i="55"/>
  <c r="I29" i="55"/>
  <c r="I28" i="55"/>
  <c r="E26" i="55"/>
  <c r="D26" i="55"/>
  <c r="C26" i="55"/>
  <c r="B26" i="55"/>
  <c r="G25" i="55"/>
  <c r="F25" i="55"/>
  <c r="E25" i="55"/>
  <c r="D25" i="55"/>
  <c r="C25" i="55"/>
  <c r="B25" i="55"/>
  <c r="G23" i="55"/>
  <c r="F23" i="55"/>
  <c r="G22" i="55"/>
  <c r="F22" i="55"/>
  <c r="G21" i="55"/>
  <c r="F21" i="55"/>
  <c r="G20" i="55"/>
  <c r="F20" i="55"/>
  <c r="W19" i="55"/>
  <c r="V19" i="55"/>
  <c r="U19" i="55"/>
  <c r="T19" i="55"/>
  <c r="S19" i="55"/>
  <c r="R19" i="55"/>
  <c r="Q19" i="55"/>
  <c r="P19" i="55"/>
  <c r="O19" i="55"/>
  <c r="N19" i="55"/>
  <c r="M19" i="55"/>
  <c r="L19" i="55"/>
  <c r="K19" i="55"/>
  <c r="J19" i="55"/>
  <c r="G19" i="55"/>
  <c r="F19" i="55"/>
  <c r="E19" i="55"/>
  <c r="D19" i="55"/>
  <c r="C19" i="55"/>
  <c r="B19" i="55"/>
  <c r="G18" i="55"/>
  <c r="F18" i="55"/>
  <c r="E18" i="55"/>
  <c r="D18" i="55"/>
  <c r="C18" i="55"/>
  <c r="B18" i="55"/>
  <c r="G17" i="55"/>
  <c r="F17" i="55"/>
  <c r="E17" i="55"/>
  <c r="D17" i="55"/>
  <c r="C17" i="55"/>
  <c r="B17" i="55"/>
  <c r="G14" i="55"/>
  <c r="F14" i="55"/>
  <c r="E14" i="55"/>
  <c r="D14" i="55"/>
  <c r="C14" i="55"/>
  <c r="B14" i="55"/>
  <c r="M13" i="55"/>
  <c r="L13" i="55"/>
  <c r="K13" i="55"/>
  <c r="J13" i="55"/>
  <c r="I13" i="55"/>
  <c r="H13" i="55"/>
  <c r="G8" i="55"/>
  <c r="F8" i="55"/>
  <c r="E8" i="55"/>
  <c r="D8" i="55"/>
  <c r="C8" i="55"/>
  <c r="B8" i="55"/>
  <c r="G7" i="55"/>
  <c r="F7" i="55"/>
  <c r="E7" i="55"/>
  <c r="D7" i="55"/>
  <c r="C7" i="55"/>
  <c r="B7" i="55"/>
  <c r="N6" i="55"/>
  <c r="M6" i="55"/>
  <c r="L6" i="55"/>
  <c r="K6" i="55"/>
  <c r="J6" i="55"/>
  <c r="I6" i="55"/>
  <c r="H6" i="55"/>
  <c r="G6" i="55"/>
  <c r="G5" i="55"/>
  <c r="G4" i="55"/>
  <c r="F4" i="55"/>
  <c r="E4" i="55"/>
  <c r="D4" i="55"/>
  <c r="C4" i="55"/>
  <c r="B4" i="55"/>
  <c r="G3" i="55"/>
  <c r="F3" i="55"/>
  <c r="E3" i="55"/>
  <c r="D3" i="55"/>
  <c r="C3" i="55"/>
  <c r="B3" i="55"/>
  <c r="G36" i="54"/>
  <c r="F36" i="54"/>
  <c r="G33" i="54"/>
  <c r="F33" i="54"/>
  <c r="E33" i="54"/>
  <c r="D33" i="54"/>
  <c r="C33" i="54"/>
  <c r="B33" i="54"/>
  <c r="G32" i="54"/>
  <c r="F32" i="54"/>
  <c r="G31" i="54"/>
  <c r="F31" i="54"/>
  <c r="G30" i="54"/>
  <c r="F30" i="54"/>
  <c r="E30" i="54"/>
  <c r="D30" i="54"/>
  <c r="C30" i="54"/>
  <c r="B30" i="54"/>
  <c r="R29" i="54"/>
  <c r="Q29" i="54"/>
  <c r="P29" i="54"/>
  <c r="O29" i="54"/>
  <c r="N29" i="54"/>
  <c r="M29" i="54"/>
  <c r="L29" i="54"/>
  <c r="K29" i="54"/>
  <c r="J29" i="54"/>
  <c r="I29" i="54"/>
  <c r="I28" i="54"/>
  <c r="E26" i="54"/>
  <c r="D26" i="54"/>
  <c r="C26" i="54"/>
  <c r="B26" i="54"/>
  <c r="G25" i="54"/>
  <c r="F25" i="54"/>
  <c r="E25" i="54"/>
  <c r="D25" i="54"/>
  <c r="C25" i="54"/>
  <c r="B25" i="54"/>
  <c r="G23" i="54"/>
  <c r="F23" i="54"/>
  <c r="G22" i="54"/>
  <c r="F22" i="54"/>
  <c r="G21" i="54"/>
  <c r="F21" i="54"/>
  <c r="G20" i="54"/>
  <c r="F20" i="54"/>
  <c r="W19" i="54"/>
  <c r="V19" i="54"/>
  <c r="U19" i="54"/>
  <c r="T19" i="54"/>
  <c r="S19" i="54"/>
  <c r="R19" i="54"/>
  <c r="Q19" i="54"/>
  <c r="P19" i="54"/>
  <c r="O19" i="54"/>
  <c r="N19" i="54"/>
  <c r="M19" i="54"/>
  <c r="L19" i="54"/>
  <c r="K19" i="54"/>
  <c r="J19" i="54"/>
  <c r="G19" i="54"/>
  <c r="F19" i="54"/>
  <c r="E19" i="54"/>
  <c r="D19" i="54"/>
  <c r="C19" i="54"/>
  <c r="B19" i="54"/>
  <c r="G18" i="54"/>
  <c r="F18" i="54"/>
  <c r="E18" i="54"/>
  <c r="D18" i="54"/>
  <c r="C18" i="54"/>
  <c r="B18" i="54"/>
  <c r="G17" i="54"/>
  <c r="F17" i="54"/>
  <c r="E17" i="54"/>
  <c r="D17" i="54"/>
  <c r="C17" i="54"/>
  <c r="B17" i="54"/>
  <c r="G14" i="54"/>
  <c r="F14" i="54"/>
  <c r="E14" i="54"/>
  <c r="D14" i="54"/>
  <c r="C14" i="54"/>
  <c r="B14" i="54"/>
  <c r="M13" i="54"/>
  <c r="L13" i="54"/>
  <c r="K13" i="54"/>
  <c r="J13" i="54"/>
  <c r="I13" i="54"/>
  <c r="H13" i="54"/>
  <c r="G8" i="54"/>
  <c r="F8" i="54"/>
  <c r="E8" i="54"/>
  <c r="D8" i="54"/>
  <c r="C8" i="54"/>
  <c r="B8" i="54"/>
  <c r="G7" i="54"/>
  <c r="F7" i="54"/>
  <c r="E7" i="54"/>
  <c r="D7" i="54"/>
  <c r="C7" i="54"/>
  <c r="B7" i="54"/>
  <c r="N6" i="54"/>
  <c r="M6" i="54"/>
  <c r="L6" i="54"/>
  <c r="K6" i="54"/>
  <c r="J6" i="54"/>
  <c r="I6" i="54"/>
  <c r="H6" i="54"/>
  <c r="G6" i="54"/>
  <c r="G5" i="54"/>
  <c r="G4" i="54"/>
  <c r="F4" i="54"/>
  <c r="E4" i="54"/>
  <c r="D4" i="54"/>
  <c r="C4" i="54"/>
  <c r="B4" i="54"/>
  <c r="G3" i="54"/>
  <c r="F3" i="54"/>
  <c r="E3" i="54"/>
  <c r="D3" i="54"/>
  <c r="C3" i="54"/>
  <c r="B3" i="54"/>
  <c r="G36" i="53"/>
  <c r="F36" i="53"/>
  <c r="G33" i="53"/>
  <c r="F33" i="53"/>
  <c r="E33" i="53"/>
  <c r="D33" i="53"/>
  <c r="C33" i="53"/>
  <c r="B33" i="53"/>
  <c r="G32" i="53"/>
  <c r="F32" i="53"/>
  <c r="G31" i="53"/>
  <c r="F31" i="53"/>
  <c r="G30" i="53"/>
  <c r="F30" i="53"/>
  <c r="E30" i="53"/>
  <c r="D30" i="53"/>
  <c r="C30" i="53"/>
  <c r="B30" i="53"/>
  <c r="R29" i="53"/>
  <c r="Q29" i="53"/>
  <c r="P29" i="53"/>
  <c r="O29" i="53"/>
  <c r="N29" i="53"/>
  <c r="M29" i="53"/>
  <c r="L29" i="53"/>
  <c r="K29" i="53"/>
  <c r="J29" i="53"/>
  <c r="I29" i="53"/>
  <c r="I28" i="53"/>
  <c r="E26" i="53"/>
  <c r="D26" i="53"/>
  <c r="C26" i="53"/>
  <c r="B26" i="53"/>
  <c r="G25" i="53"/>
  <c r="F25" i="53"/>
  <c r="E25" i="53"/>
  <c r="D25" i="53"/>
  <c r="C25" i="53"/>
  <c r="B25" i="53"/>
  <c r="G23" i="53"/>
  <c r="F23" i="53"/>
  <c r="G22" i="53"/>
  <c r="F22" i="53"/>
  <c r="G21" i="53"/>
  <c r="F21" i="53"/>
  <c r="G20" i="53"/>
  <c r="F20" i="53"/>
  <c r="W19" i="53"/>
  <c r="V19" i="53"/>
  <c r="U19" i="53"/>
  <c r="T19" i="53"/>
  <c r="S19" i="53"/>
  <c r="R19" i="53"/>
  <c r="Q19" i="53"/>
  <c r="P19" i="53"/>
  <c r="O19" i="53"/>
  <c r="N19" i="53"/>
  <c r="M19" i="53"/>
  <c r="L19" i="53"/>
  <c r="K19" i="53"/>
  <c r="J19" i="53"/>
  <c r="G19" i="53"/>
  <c r="F19" i="53"/>
  <c r="E19" i="53"/>
  <c r="D19" i="53"/>
  <c r="C19" i="53"/>
  <c r="B19" i="53"/>
  <c r="G18" i="53"/>
  <c r="F18" i="53"/>
  <c r="E18" i="53"/>
  <c r="D18" i="53"/>
  <c r="C18" i="53"/>
  <c r="B18" i="53"/>
  <c r="G17" i="53"/>
  <c r="F17" i="53"/>
  <c r="E17" i="53"/>
  <c r="D17" i="53"/>
  <c r="C17" i="53"/>
  <c r="B17" i="53"/>
  <c r="G14" i="53"/>
  <c r="F14" i="53"/>
  <c r="E14" i="53"/>
  <c r="D14" i="53"/>
  <c r="C14" i="53"/>
  <c r="B14" i="53"/>
  <c r="M13" i="53"/>
  <c r="L13" i="53"/>
  <c r="K13" i="53"/>
  <c r="J13" i="53"/>
  <c r="I13" i="53"/>
  <c r="H13" i="53"/>
  <c r="G8" i="53"/>
  <c r="F8" i="53"/>
  <c r="E8" i="53"/>
  <c r="D8" i="53"/>
  <c r="C8" i="53"/>
  <c r="B8" i="53"/>
  <c r="G7" i="53"/>
  <c r="F7" i="53"/>
  <c r="E7" i="53"/>
  <c r="D7" i="53"/>
  <c r="C7" i="53"/>
  <c r="B7" i="53"/>
  <c r="N6" i="53"/>
  <c r="M6" i="53"/>
  <c r="L6" i="53"/>
  <c r="K6" i="53"/>
  <c r="J6" i="53"/>
  <c r="I6" i="53"/>
  <c r="H6" i="53"/>
  <c r="G6" i="53"/>
  <c r="G5" i="53"/>
  <c r="G4" i="53"/>
  <c r="F4" i="53"/>
  <c r="E4" i="53"/>
  <c r="D4" i="53"/>
  <c r="C4" i="53"/>
  <c r="B4" i="53"/>
  <c r="G3" i="53"/>
  <c r="F3" i="53"/>
  <c r="E3" i="53"/>
  <c r="D3" i="53"/>
  <c r="C3" i="53"/>
  <c r="B3" i="53"/>
  <c r="D33" i="52"/>
  <c r="C33" i="52"/>
  <c r="B33" i="52"/>
  <c r="R29" i="52"/>
  <c r="Q29" i="52"/>
  <c r="P29" i="52"/>
  <c r="O29" i="52"/>
  <c r="N29" i="52"/>
  <c r="M29" i="52"/>
  <c r="L29" i="52"/>
  <c r="K29" i="52"/>
  <c r="J29" i="52"/>
  <c r="I29" i="52"/>
  <c r="I28" i="52"/>
  <c r="W19" i="52"/>
  <c r="V19" i="52"/>
  <c r="U19" i="52"/>
  <c r="T19" i="52"/>
  <c r="S19" i="52"/>
  <c r="R19" i="52"/>
  <c r="Q19" i="52"/>
  <c r="P19" i="52"/>
  <c r="O19" i="52"/>
  <c r="N19" i="52"/>
  <c r="M19" i="52"/>
  <c r="L19" i="52"/>
  <c r="K19" i="52"/>
  <c r="J19" i="52"/>
  <c r="G17" i="52"/>
  <c r="F17" i="52"/>
  <c r="E17" i="52"/>
  <c r="D17" i="52"/>
  <c r="C17" i="52"/>
  <c r="B17" i="52"/>
  <c r="M13" i="52"/>
  <c r="L13" i="52"/>
  <c r="K13" i="52"/>
  <c r="J13" i="52"/>
  <c r="I13" i="52"/>
  <c r="H13" i="52"/>
  <c r="N6" i="52"/>
  <c r="M6" i="52"/>
  <c r="L6" i="52"/>
  <c r="K6" i="52"/>
  <c r="J6" i="52"/>
  <c r="G4" i="52"/>
  <c r="F4" i="52"/>
  <c r="E4" i="52"/>
  <c r="D4" i="52"/>
  <c r="C4" i="52"/>
  <c r="B4" i="52"/>
  <c r="W36" i="62"/>
  <c r="V36" i="62"/>
  <c r="U36" i="62"/>
  <c r="T36" i="62"/>
  <c r="S36" i="62"/>
  <c r="R36" i="62"/>
  <c r="Q36" i="62"/>
  <c r="P36" i="62"/>
  <c r="O36" i="62"/>
  <c r="N36" i="62"/>
  <c r="M36" i="62"/>
  <c r="L36" i="62"/>
  <c r="K36" i="62"/>
  <c r="J36" i="62"/>
  <c r="I36" i="62"/>
  <c r="H36" i="62"/>
  <c r="W36" i="63"/>
  <c r="V36" i="63"/>
  <c r="U36" i="63"/>
  <c r="T36" i="63"/>
  <c r="S36" i="63"/>
  <c r="R36" i="63"/>
  <c r="Q36" i="63"/>
  <c r="P36" i="63"/>
  <c r="O36" i="63"/>
  <c r="N36" i="63"/>
  <c r="M36" i="63"/>
  <c r="L36" i="63"/>
  <c r="K36" i="63"/>
  <c r="J36" i="63"/>
  <c r="I36" i="63"/>
  <c r="H36" i="63"/>
  <c r="W36" i="61"/>
  <c r="V36" i="61"/>
  <c r="U36" i="61"/>
  <c r="T36" i="61"/>
  <c r="S36" i="61"/>
  <c r="R36" i="61"/>
  <c r="Q36" i="61"/>
  <c r="P36" i="61"/>
  <c r="O36" i="61"/>
  <c r="N36" i="61"/>
  <c r="M36" i="61"/>
  <c r="L36" i="61"/>
  <c r="K36" i="61"/>
  <c r="J36" i="61"/>
  <c r="I36" i="61"/>
  <c r="H36" i="61"/>
  <c r="W36" i="60"/>
  <c r="V36" i="60"/>
  <c r="U36" i="60"/>
  <c r="T36" i="60"/>
  <c r="S36" i="60"/>
  <c r="R36" i="60"/>
  <c r="Q36" i="60"/>
  <c r="P36" i="60"/>
  <c r="O36" i="60"/>
  <c r="N36" i="60"/>
  <c r="M36" i="60"/>
  <c r="L36" i="60"/>
  <c r="K36" i="60"/>
  <c r="J36" i="60"/>
  <c r="I36" i="60"/>
  <c r="H36" i="60"/>
  <c r="W36" i="59"/>
  <c r="V36" i="59"/>
  <c r="U36" i="59"/>
  <c r="T36" i="59"/>
  <c r="S36" i="59"/>
  <c r="R36" i="59"/>
  <c r="Q36" i="59"/>
  <c r="P36" i="59"/>
  <c r="O36" i="59"/>
  <c r="N36" i="59"/>
  <c r="M36" i="59"/>
  <c r="L36" i="59"/>
  <c r="K36" i="59"/>
  <c r="J36" i="59"/>
  <c r="I36" i="59"/>
  <c r="H36" i="59"/>
  <c r="W36" i="58"/>
  <c r="V36" i="58"/>
  <c r="U36" i="58"/>
  <c r="T36" i="58"/>
  <c r="S36" i="58"/>
  <c r="R36" i="58"/>
  <c r="Q36" i="58"/>
  <c r="P36" i="58"/>
  <c r="O36" i="58"/>
  <c r="N36" i="58"/>
  <c r="M36" i="58"/>
  <c r="L36" i="58"/>
  <c r="K36" i="58"/>
  <c r="J36" i="58"/>
  <c r="I36" i="58"/>
  <c r="H36" i="58"/>
  <c r="W36" i="57"/>
  <c r="V36" i="57"/>
  <c r="U36" i="57"/>
  <c r="T36" i="57"/>
  <c r="S36" i="57"/>
  <c r="R36" i="57"/>
  <c r="Q36" i="57"/>
  <c r="P36" i="57"/>
  <c r="O36" i="57"/>
  <c r="N36" i="57"/>
  <c r="M36" i="57"/>
  <c r="L36" i="57"/>
  <c r="K36" i="57"/>
  <c r="J36" i="57"/>
  <c r="I36" i="57"/>
  <c r="H36" i="57"/>
  <c r="W36" i="56"/>
  <c r="V36" i="56"/>
  <c r="U36" i="56"/>
  <c r="T36" i="56"/>
  <c r="S36" i="56"/>
  <c r="R36" i="56"/>
  <c r="Q36" i="56"/>
  <c r="P36" i="56"/>
  <c r="O36" i="56"/>
  <c r="N36" i="56"/>
  <c r="M36" i="56"/>
  <c r="L36" i="56"/>
  <c r="K36" i="56"/>
  <c r="J36" i="56"/>
  <c r="I36" i="56"/>
  <c r="H36" i="56"/>
  <c r="W36" i="55"/>
  <c r="V36" i="55"/>
  <c r="U36" i="55"/>
  <c r="T36" i="55"/>
  <c r="S36" i="55"/>
  <c r="R36" i="55"/>
  <c r="Q36" i="55"/>
  <c r="P36" i="55"/>
  <c r="O36" i="55"/>
  <c r="N36" i="55"/>
  <c r="M36" i="55"/>
  <c r="L36" i="55"/>
  <c r="K36" i="55"/>
  <c r="J36" i="55"/>
  <c r="I36" i="55"/>
  <c r="H36" i="55"/>
  <c r="W36" i="54"/>
  <c r="V36" i="54"/>
  <c r="U36" i="54"/>
  <c r="T36" i="54"/>
  <c r="S36" i="54"/>
  <c r="R36" i="54"/>
  <c r="Q36" i="54"/>
  <c r="P36" i="54"/>
  <c r="O36" i="54"/>
  <c r="M36" i="54"/>
  <c r="L36" i="54"/>
  <c r="K36" i="54"/>
  <c r="I36" i="54"/>
  <c r="H36" i="54"/>
  <c r="W36" i="53"/>
  <c r="V36" i="53"/>
  <c r="S36" i="53"/>
  <c r="R36" i="53"/>
  <c r="O36" i="53"/>
  <c r="N36" i="53"/>
  <c r="K36" i="53"/>
  <c r="J36" i="53"/>
  <c r="X6" i="51"/>
  <c r="W6" i="51"/>
  <c r="V6" i="51"/>
  <c r="U6" i="51"/>
  <c r="T36" i="52" s="1"/>
  <c r="T6" i="51"/>
  <c r="S6" i="51"/>
  <c r="R6" i="51"/>
  <c r="Q6" i="51"/>
  <c r="P36" i="52" s="1"/>
  <c r="P6" i="51"/>
  <c r="O6" i="51"/>
  <c r="N6" i="51"/>
  <c r="M6" i="51"/>
  <c r="L36" i="52" s="1"/>
  <c r="L6" i="51"/>
  <c r="K6" i="51"/>
  <c r="J6" i="51"/>
  <c r="I6" i="51"/>
  <c r="H36" i="52" s="1"/>
  <c r="H6" i="51"/>
  <c r="G6" i="51"/>
  <c r="X5" i="51"/>
  <c r="V5" i="51"/>
  <c r="U5" i="51"/>
  <c r="T5" i="51"/>
  <c r="R5" i="51"/>
  <c r="Q5" i="51"/>
  <c r="P5" i="51"/>
  <c r="N5" i="51"/>
  <c r="M5" i="51"/>
  <c r="L5" i="51"/>
  <c r="J5" i="51"/>
  <c r="I5" i="51"/>
  <c r="H5" i="51"/>
  <c r="W36" i="65"/>
  <c r="V36" i="65"/>
  <c r="U36" i="65"/>
  <c r="T36" i="65"/>
  <c r="S36" i="65"/>
  <c r="R36" i="65"/>
  <c r="Q36" i="65"/>
  <c r="P36" i="65"/>
  <c r="O36" i="65"/>
  <c r="N36" i="65"/>
  <c r="M36" i="65"/>
  <c r="L36" i="65"/>
  <c r="K36" i="65"/>
  <c r="J36" i="65"/>
  <c r="I36" i="65"/>
  <c r="H36" i="65"/>
  <c r="X3" i="51"/>
  <c r="W36" i="64" s="1"/>
  <c r="W3" i="51"/>
  <c r="V36" i="64" s="1"/>
  <c r="V3" i="51"/>
  <c r="U36" i="64" s="1"/>
  <c r="U3" i="51"/>
  <c r="T36" i="64" s="1"/>
  <c r="T3" i="51"/>
  <c r="S36" i="64" s="1"/>
  <c r="S3" i="51"/>
  <c r="R36" i="64" s="1"/>
  <c r="R3" i="51"/>
  <c r="Q36" i="64" s="1"/>
  <c r="Q3" i="51"/>
  <c r="P36" i="64" s="1"/>
  <c r="P3" i="51"/>
  <c r="O36" i="64" s="1"/>
  <c r="O3" i="51"/>
  <c r="N36" i="64" s="1"/>
  <c r="N3" i="51"/>
  <c r="M36" i="64" s="1"/>
  <c r="M3" i="51"/>
  <c r="L36" i="64" s="1"/>
  <c r="L3" i="51"/>
  <c r="K36" i="64" s="1"/>
  <c r="K3" i="51"/>
  <c r="J36" i="64" s="1"/>
  <c r="J3" i="51"/>
  <c r="I36" i="64" s="1"/>
  <c r="I3" i="51"/>
  <c r="H36" i="64" s="1"/>
  <c r="H3" i="51"/>
  <c r="G36" i="64" s="1"/>
  <c r="G3" i="51"/>
  <c r="F36" i="64" s="1"/>
  <c r="W35" i="62"/>
  <c r="V35" i="62"/>
  <c r="U35" i="62"/>
  <c r="T35" i="62"/>
  <c r="S35" i="62"/>
  <c r="W35" i="63"/>
  <c r="V35" i="63"/>
  <c r="U35" i="63"/>
  <c r="T35" i="63"/>
  <c r="S35" i="63"/>
  <c r="W35" i="61"/>
  <c r="V35" i="61"/>
  <c r="U35" i="61"/>
  <c r="T35" i="61"/>
  <c r="S35" i="61"/>
  <c r="W35" i="60"/>
  <c r="V35" i="60"/>
  <c r="U35" i="60"/>
  <c r="T35" i="60"/>
  <c r="S35" i="60"/>
  <c r="W35" i="59"/>
  <c r="V35" i="59"/>
  <c r="U35" i="59"/>
  <c r="T35" i="59"/>
  <c r="S35" i="59"/>
  <c r="W35" i="58"/>
  <c r="V35" i="58"/>
  <c r="U35" i="58"/>
  <c r="T35" i="58"/>
  <c r="S35" i="58"/>
  <c r="W35" i="57"/>
  <c r="V35" i="57"/>
  <c r="U35" i="57"/>
  <c r="T35" i="57"/>
  <c r="S35" i="57"/>
  <c r="W35" i="56"/>
  <c r="V35" i="56"/>
  <c r="U35" i="56"/>
  <c r="T35" i="56"/>
  <c r="S35" i="56"/>
  <c r="W35" i="55"/>
  <c r="V35" i="55"/>
  <c r="U35" i="55"/>
  <c r="T35" i="55"/>
  <c r="S35" i="55"/>
  <c r="W35" i="54"/>
  <c r="V35" i="54"/>
  <c r="U35" i="54"/>
  <c r="S35" i="54"/>
  <c r="U35" i="53"/>
  <c r="U6" i="50"/>
  <c r="V6" i="50"/>
  <c r="W35" i="65"/>
  <c r="V35" i="65"/>
  <c r="U35" i="65"/>
  <c r="T35" i="65"/>
  <c r="S35" i="65"/>
  <c r="W34" i="62"/>
  <c r="V34" i="62"/>
  <c r="U34" i="62"/>
  <c r="T34" i="62"/>
  <c r="S34" i="62"/>
  <c r="R34" i="62"/>
  <c r="Q34" i="62"/>
  <c r="P34" i="62"/>
  <c r="O34" i="62"/>
  <c r="N34" i="62"/>
  <c r="M34" i="62"/>
  <c r="L34" i="62"/>
  <c r="K34" i="62"/>
  <c r="J34" i="62"/>
  <c r="W34" i="63"/>
  <c r="V34" i="63"/>
  <c r="U34" i="63"/>
  <c r="T34" i="63"/>
  <c r="S34" i="63"/>
  <c r="R34" i="63"/>
  <c r="Q34" i="63"/>
  <c r="P34" i="63"/>
  <c r="O34" i="63"/>
  <c r="N34" i="63"/>
  <c r="M34" i="63"/>
  <c r="L34" i="63"/>
  <c r="K34" i="63"/>
  <c r="J34" i="63"/>
  <c r="W34" i="61"/>
  <c r="V34" i="61"/>
  <c r="U34" i="61"/>
  <c r="T34" i="61"/>
  <c r="S34" i="61"/>
  <c r="R34" i="61"/>
  <c r="Q34" i="61"/>
  <c r="P34" i="61"/>
  <c r="O34" i="61"/>
  <c r="N34" i="61"/>
  <c r="M34" i="61"/>
  <c r="L34" i="61"/>
  <c r="K34" i="61"/>
  <c r="J34" i="61"/>
  <c r="W34" i="60"/>
  <c r="V34" i="60"/>
  <c r="U34" i="60"/>
  <c r="T34" i="60"/>
  <c r="S34" i="60"/>
  <c r="R34" i="60"/>
  <c r="Q34" i="60"/>
  <c r="P34" i="60"/>
  <c r="O34" i="60"/>
  <c r="N34" i="60"/>
  <c r="M34" i="60"/>
  <c r="L34" i="60"/>
  <c r="K34" i="60"/>
  <c r="J34" i="60"/>
  <c r="W34" i="59"/>
  <c r="V34" i="59"/>
  <c r="U34" i="59"/>
  <c r="T34" i="59"/>
  <c r="S34" i="59"/>
  <c r="R34" i="59"/>
  <c r="Q34" i="59"/>
  <c r="P34" i="59"/>
  <c r="O34" i="59"/>
  <c r="N34" i="59"/>
  <c r="M34" i="59"/>
  <c r="L34" i="59"/>
  <c r="K34" i="59"/>
  <c r="J34" i="59"/>
  <c r="W34" i="58"/>
  <c r="V34" i="58"/>
  <c r="U34" i="58"/>
  <c r="T34" i="58"/>
  <c r="S34" i="58"/>
  <c r="R34" i="58"/>
  <c r="Q34" i="58"/>
  <c r="P34" i="58"/>
  <c r="O34" i="58"/>
  <c r="N34" i="58"/>
  <c r="M34" i="58"/>
  <c r="L34" i="58"/>
  <c r="K34" i="58"/>
  <c r="J34" i="58"/>
  <c r="W34" i="57"/>
  <c r="V34" i="57"/>
  <c r="U34" i="57"/>
  <c r="T34" i="57"/>
  <c r="S34" i="57"/>
  <c r="R34" i="57"/>
  <c r="Q34" i="57"/>
  <c r="P34" i="57"/>
  <c r="O34" i="57"/>
  <c r="N34" i="57"/>
  <c r="M34" i="57"/>
  <c r="L34" i="57"/>
  <c r="K34" i="57"/>
  <c r="J34" i="57"/>
  <c r="W34" i="56"/>
  <c r="V34" i="56"/>
  <c r="U34" i="56"/>
  <c r="T34" i="56"/>
  <c r="S34" i="56"/>
  <c r="R34" i="56"/>
  <c r="Q34" i="56"/>
  <c r="P34" i="56"/>
  <c r="O34" i="56"/>
  <c r="N34" i="56"/>
  <c r="M34" i="56"/>
  <c r="L34" i="56"/>
  <c r="K34" i="56"/>
  <c r="J34" i="56"/>
  <c r="W34" i="55"/>
  <c r="V34" i="55"/>
  <c r="U34" i="55"/>
  <c r="T34" i="55"/>
  <c r="S34" i="55"/>
  <c r="R34" i="55"/>
  <c r="Q34" i="55"/>
  <c r="P34" i="55"/>
  <c r="O34" i="55"/>
  <c r="N34" i="55"/>
  <c r="M34" i="55"/>
  <c r="L34" i="55"/>
  <c r="K34" i="55"/>
  <c r="J34" i="55"/>
  <c r="W34" i="54"/>
  <c r="V34" i="54"/>
  <c r="T34" i="54"/>
  <c r="S34" i="54"/>
  <c r="R34" i="54"/>
  <c r="Q34" i="54"/>
  <c r="P34" i="54"/>
  <c r="O34" i="54"/>
  <c r="N34" i="54"/>
  <c r="M34" i="54"/>
  <c r="L34" i="54"/>
  <c r="K34" i="54"/>
  <c r="J34" i="54"/>
  <c r="V34" i="53"/>
  <c r="U34" i="53"/>
  <c r="R34" i="53"/>
  <c r="Q34" i="53"/>
  <c r="N34" i="53"/>
  <c r="M34" i="53"/>
  <c r="J34" i="53"/>
  <c r="X6" i="49"/>
  <c r="W34" i="52" s="1"/>
  <c r="U6" i="49"/>
  <c r="U5" i="49" s="1"/>
  <c r="T6" i="49"/>
  <c r="S34" i="52" s="1"/>
  <c r="Q6" i="49"/>
  <c r="Q5" i="49" s="1"/>
  <c r="P6" i="49"/>
  <c r="O34" i="52" s="1"/>
  <c r="M6" i="49"/>
  <c r="M5" i="49" s="1"/>
  <c r="L6" i="49"/>
  <c r="K34" i="52" s="1"/>
  <c r="W34" i="65"/>
  <c r="V34" i="65"/>
  <c r="U34" i="65"/>
  <c r="T34" i="65"/>
  <c r="S34" i="65"/>
  <c r="R34" i="65"/>
  <c r="Q34" i="65"/>
  <c r="P34" i="65"/>
  <c r="O34" i="65"/>
  <c r="N34" i="65"/>
  <c r="M34" i="65"/>
  <c r="L34" i="65"/>
  <c r="K34" i="65"/>
  <c r="J34" i="65"/>
  <c r="X3" i="49"/>
  <c r="W34" i="64" s="1"/>
  <c r="T3" i="49"/>
  <c r="S34" i="64" s="1"/>
  <c r="P3" i="49"/>
  <c r="O34" i="64" s="1"/>
  <c r="L3" i="49"/>
  <c r="K34" i="64" s="1"/>
  <c r="W33" i="62"/>
  <c r="V33" i="62"/>
  <c r="U33" i="62"/>
  <c r="T33" i="62"/>
  <c r="S33" i="62"/>
  <c r="R33" i="62"/>
  <c r="Q33" i="62"/>
  <c r="P33" i="62"/>
  <c r="O33" i="62"/>
  <c r="N33" i="62"/>
  <c r="M33" i="62"/>
  <c r="L33" i="62"/>
  <c r="K33" i="62"/>
  <c r="J33" i="62"/>
  <c r="I33" i="62"/>
  <c r="H33" i="62"/>
  <c r="W33" i="63"/>
  <c r="V33" i="63"/>
  <c r="U33" i="63"/>
  <c r="T33" i="63"/>
  <c r="S33" i="63"/>
  <c r="R33" i="63"/>
  <c r="Q33" i="63"/>
  <c r="P33" i="63"/>
  <c r="O33" i="63"/>
  <c r="N33" i="63"/>
  <c r="M33" i="63"/>
  <c r="L33" i="63"/>
  <c r="K33" i="63"/>
  <c r="J33" i="63"/>
  <c r="I33" i="63"/>
  <c r="H33" i="63"/>
  <c r="W33" i="61"/>
  <c r="V33" i="61"/>
  <c r="U33" i="61"/>
  <c r="T33" i="61"/>
  <c r="S33" i="61"/>
  <c r="R33" i="61"/>
  <c r="Q33" i="61"/>
  <c r="P33" i="61"/>
  <c r="O33" i="61"/>
  <c r="N33" i="61"/>
  <c r="M33" i="61"/>
  <c r="L33" i="61"/>
  <c r="K33" i="61"/>
  <c r="J33" i="61"/>
  <c r="I33" i="61"/>
  <c r="H33" i="61"/>
  <c r="W33" i="60"/>
  <c r="V33" i="60"/>
  <c r="U33" i="60"/>
  <c r="T33" i="60"/>
  <c r="S33" i="60"/>
  <c r="R33" i="60"/>
  <c r="Q33" i="60"/>
  <c r="P33" i="60"/>
  <c r="O33" i="60"/>
  <c r="N33" i="60"/>
  <c r="M33" i="60"/>
  <c r="L33" i="60"/>
  <c r="K33" i="60"/>
  <c r="J33" i="60"/>
  <c r="I33" i="60"/>
  <c r="H33" i="60"/>
  <c r="W33" i="59"/>
  <c r="V33" i="59"/>
  <c r="U33" i="59"/>
  <c r="T33" i="59"/>
  <c r="S33" i="59"/>
  <c r="R33" i="59"/>
  <c r="Q33" i="59"/>
  <c r="P33" i="59"/>
  <c r="O33" i="59"/>
  <c r="N33" i="59"/>
  <c r="M33" i="59"/>
  <c r="L33" i="59"/>
  <c r="K33" i="59"/>
  <c r="J33" i="59"/>
  <c r="I33" i="59"/>
  <c r="H33" i="59"/>
  <c r="W33" i="58"/>
  <c r="V33" i="58"/>
  <c r="U33" i="58"/>
  <c r="T33" i="58"/>
  <c r="S33" i="58"/>
  <c r="R33" i="58"/>
  <c r="Q33" i="58"/>
  <c r="P33" i="58"/>
  <c r="O33" i="58"/>
  <c r="N33" i="58"/>
  <c r="M33" i="58"/>
  <c r="L33" i="58"/>
  <c r="K33" i="58"/>
  <c r="J33" i="58"/>
  <c r="I33" i="58"/>
  <c r="H33" i="58"/>
  <c r="W33" i="57"/>
  <c r="V33" i="57"/>
  <c r="U33" i="57"/>
  <c r="T33" i="57"/>
  <c r="S33" i="57"/>
  <c r="R33" i="57"/>
  <c r="Q33" i="57"/>
  <c r="P33" i="57"/>
  <c r="O33" i="57"/>
  <c r="N33" i="57"/>
  <c r="M33" i="57"/>
  <c r="L33" i="57"/>
  <c r="K33" i="57"/>
  <c r="J33" i="57"/>
  <c r="I33" i="57"/>
  <c r="H33" i="57"/>
  <c r="W33" i="56"/>
  <c r="V33" i="56"/>
  <c r="U33" i="56"/>
  <c r="T33" i="56"/>
  <c r="S33" i="56"/>
  <c r="R33" i="56"/>
  <c r="Q33" i="56"/>
  <c r="P33" i="56"/>
  <c r="O33" i="56"/>
  <c r="N33" i="56"/>
  <c r="M33" i="56"/>
  <c r="L33" i="56"/>
  <c r="K33" i="56"/>
  <c r="J33" i="56"/>
  <c r="I33" i="56"/>
  <c r="H33" i="56"/>
  <c r="W33" i="55"/>
  <c r="V33" i="55"/>
  <c r="U33" i="55"/>
  <c r="T33" i="55"/>
  <c r="S33" i="55"/>
  <c r="R33" i="55"/>
  <c r="Q33" i="55"/>
  <c r="P33" i="55"/>
  <c r="O33" i="55"/>
  <c r="N33" i="55"/>
  <c r="M33" i="55"/>
  <c r="L33" i="55"/>
  <c r="K33" i="55"/>
  <c r="J33" i="55"/>
  <c r="I33" i="55"/>
  <c r="H33" i="55"/>
  <c r="W33" i="54"/>
  <c r="V33" i="54"/>
  <c r="U33" i="54"/>
  <c r="T33" i="54"/>
  <c r="R33" i="54"/>
  <c r="Q33" i="54"/>
  <c r="P33" i="54"/>
  <c r="O33" i="54"/>
  <c r="N33" i="54"/>
  <c r="M33" i="54"/>
  <c r="L33" i="54"/>
  <c r="K33" i="54"/>
  <c r="J33" i="54"/>
  <c r="I33" i="54"/>
  <c r="H33" i="54"/>
  <c r="T33" i="53"/>
  <c r="P33" i="53"/>
  <c r="L33" i="53"/>
  <c r="H33" i="53"/>
  <c r="X6" i="48"/>
  <c r="W33" i="52" s="1"/>
  <c r="W6" i="48"/>
  <c r="W3" i="48" s="1"/>
  <c r="V6" i="48"/>
  <c r="U33" i="52" s="1"/>
  <c r="U6" i="48"/>
  <c r="U5" i="48" s="1"/>
  <c r="T6" i="48"/>
  <c r="S33" i="52" s="1"/>
  <c r="S6" i="48"/>
  <c r="S3" i="48" s="1"/>
  <c r="R6" i="48"/>
  <c r="Q33" i="52" s="1"/>
  <c r="Q6" i="48"/>
  <c r="Q5" i="48" s="1"/>
  <c r="P6" i="48"/>
  <c r="O33" i="52" s="1"/>
  <c r="O6" i="48"/>
  <c r="O3" i="48" s="1"/>
  <c r="N6" i="48"/>
  <c r="M33" i="52" s="1"/>
  <c r="M6" i="48"/>
  <c r="M5" i="48" s="1"/>
  <c r="L6" i="48"/>
  <c r="K33" i="52" s="1"/>
  <c r="K6" i="48"/>
  <c r="K3" i="48" s="1"/>
  <c r="J6" i="48"/>
  <c r="I33" i="52" s="1"/>
  <c r="I6" i="48"/>
  <c r="I5" i="48" s="1"/>
  <c r="H6" i="48"/>
  <c r="G33" i="52" s="1"/>
  <c r="G6" i="48"/>
  <c r="G3" i="48" s="1"/>
  <c r="F6" i="48"/>
  <c r="E33" i="52" s="1"/>
  <c r="X5" i="48"/>
  <c r="V5" i="48"/>
  <c r="T5" i="48"/>
  <c r="R5" i="48"/>
  <c r="P5" i="48"/>
  <c r="N5" i="48"/>
  <c r="L5" i="48"/>
  <c r="J5" i="48"/>
  <c r="H5" i="48"/>
  <c r="F5" i="48"/>
  <c r="E5" i="48"/>
  <c r="D5" i="48"/>
  <c r="C5" i="48"/>
  <c r="W33" i="65"/>
  <c r="V33" i="65"/>
  <c r="U33" i="65"/>
  <c r="T33" i="65"/>
  <c r="S33" i="65"/>
  <c r="R33" i="65"/>
  <c r="Q33" i="65"/>
  <c r="P33" i="65"/>
  <c r="O33" i="65"/>
  <c r="N33" i="65"/>
  <c r="M33" i="65"/>
  <c r="L33" i="65"/>
  <c r="K33" i="65"/>
  <c r="J33" i="65"/>
  <c r="I33" i="65"/>
  <c r="H33" i="65"/>
  <c r="X3" i="48"/>
  <c r="W33" i="64" s="1"/>
  <c r="V3" i="48"/>
  <c r="U33" i="64" s="1"/>
  <c r="T3" i="48"/>
  <c r="S33" i="64" s="1"/>
  <c r="R3" i="48"/>
  <c r="Q33" i="64" s="1"/>
  <c r="P3" i="48"/>
  <c r="O33" i="64" s="1"/>
  <c r="N3" i="48"/>
  <c r="M33" i="64" s="1"/>
  <c r="L3" i="48"/>
  <c r="K33" i="64" s="1"/>
  <c r="J3" i="48"/>
  <c r="I33" i="64" s="1"/>
  <c r="H3" i="48"/>
  <c r="G33" i="64" s="1"/>
  <c r="F3" i="48"/>
  <c r="E33" i="64" s="1"/>
  <c r="E3" i="48"/>
  <c r="D33" i="64" s="1"/>
  <c r="D3" i="48"/>
  <c r="C33" i="64" s="1"/>
  <c r="C3" i="48"/>
  <c r="B33" i="64" s="1"/>
  <c r="W32" i="62"/>
  <c r="V32" i="62"/>
  <c r="U32" i="62"/>
  <c r="T32" i="62"/>
  <c r="S32" i="62"/>
  <c r="R32" i="62"/>
  <c r="Q32" i="62"/>
  <c r="P32" i="62"/>
  <c r="O32" i="62"/>
  <c r="N32" i="62"/>
  <c r="M32" i="62"/>
  <c r="L32" i="62"/>
  <c r="K32" i="62"/>
  <c r="J32" i="62"/>
  <c r="I32" i="62"/>
  <c r="H32" i="62"/>
  <c r="W32" i="63"/>
  <c r="V32" i="63"/>
  <c r="U32" i="63"/>
  <c r="T32" i="63"/>
  <c r="S32" i="63"/>
  <c r="R32" i="63"/>
  <c r="Q32" i="63"/>
  <c r="P32" i="63"/>
  <c r="O32" i="63"/>
  <c r="N32" i="63"/>
  <c r="M32" i="63"/>
  <c r="L32" i="63"/>
  <c r="K32" i="63"/>
  <c r="J32" i="63"/>
  <c r="I32" i="63"/>
  <c r="H32" i="63"/>
  <c r="W32" i="61"/>
  <c r="V32" i="61"/>
  <c r="U32" i="61"/>
  <c r="T32" i="61"/>
  <c r="S32" i="61"/>
  <c r="R32" i="61"/>
  <c r="Q32" i="61"/>
  <c r="P32" i="61"/>
  <c r="O32" i="61"/>
  <c r="N32" i="61"/>
  <c r="M32" i="61"/>
  <c r="L32" i="61"/>
  <c r="K32" i="61"/>
  <c r="J32" i="61"/>
  <c r="I32" i="61"/>
  <c r="H32" i="61"/>
  <c r="W32" i="60"/>
  <c r="V32" i="60"/>
  <c r="U32" i="60"/>
  <c r="T32" i="60"/>
  <c r="S32" i="60"/>
  <c r="R32" i="60"/>
  <c r="Q32" i="60"/>
  <c r="P32" i="60"/>
  <c r="O32" i="60"/>
  <c r="N32" i="60"/>
  <c r="M32" i="60"/>
  <c r="L32" i="60"/>
  <c r="K32" i="60"/>
  <c r="J32" i="60"/>
  <c r="I32" i="60"/>
  <c r="H32" i="60"/>
  <c r="W32" i="59"/>
  <c r="V32" i="59"/>
  <c r="U32" i="59"/>
  <c r="T32" i="59"/>
  <c r="S32" i="59"/>
  <c r="R32" i="59"/>
  <c r="Q32" i="59"/>
  <c r="P32" i="59"/>
  <c r="O32" i="59"/>
  <c r="N32" i="59"/>
  <c r="M32" i="59"/>
  <c r="L32" i="59"/>
  <c r="K32" i="59"/>
  <c r="J32" i="59"/>
  <c r="I32" i="59"/>
  <c r="H32" i="59"/>
  <c r="W32" i="58"/>
  <c r="V32" i="58"/>
  <c r="U32" i="58"/>
  <c r="T32" i="58"/>
  <c r="S32" i="58"/>
  <c r="R32" i="58"/>
  <c r="Q32" i="58"/>
  <c r="P32" i="58"/>
  <c r="O32" i="58"/>
  <c r="N32" i="58"/>
  <c r="M32" i="58"/>
  <c r="L32" i="58"/>
  <c r="K32" i="58"/>
  <c r="J32" i="58"/>
  <c r="I32" i="58"/>
  <c r="H32" i="58"/>
  <c r="W32" i="57"/>
  <c r="V32" i="57"/>
  <c r="U32" i="57"/>
  <c r="T32" i="57"/>
  <c r="S32" i="57"/>
  <c r="R32" i="57"/>
  <c r="Q32" i="57"/>
  <c r="P32" i="57"/>
  <c r="O32" i="57"/>
  <c r="N32" i="57"/>
  <c r="M32" i="57"/>
  <c r="L32" i="57"/>
  <c r="K32" i="57"/>
  <c r="J32" i="57"/>
  <c r="I32" i="57"/>
  <c r="H32" i="57"/>
  <c r="W32" i="56"/>
  <c r="V32" i="56"/>
  <c r="U32" i="56"/>
  <c r="T32" i="56"/>
  <c r="S32" i="56"/>
  <c r="R32" i="56"/>
  <c r="Q32" i="56"/>
  <c r="P32" i="56"/>
  <c r="O32" i="56"/>
  <c r="N32" i="56"/>
  <c r="M32" i="56"/>
  <c r="L32" i="56"/>
  <c r="K32" i="56"/>
  <c r="J32" i="56"/>
  <c r="I32" i="56"/>
  <c r="H32" i="56"/>
  <c r="W32" i="55"/>
  <c r="V32" i="55"/>
  <c r="U32" i="55"/>
  <c r="T32" i="55"/>
  <c r="S32" i="55"/>
  <c r="R32" i="55"/>
  <c r="Q32" i="55"/>
  <c r="P32" i="55"/>
  <c r="O32" i="55"/>
  <c r="N32" i="55"/>
  <c r="M32" i="55"/>
  <c r="L32" i="55"/>
  <c r="K32" i="55"/>
  <c r="J32" i="55"/>
  <c r="I32" i="55"/>
  <c r="H32" i="55"/>
  <c r="W32" i="54"/>
  <c r="V32" i="54"/>
  <c r="U32" i="54"/>
  <c r="T32" i="54"/>
  <c r="S32" i="54"/>
  <c r="R32" i="54"/>
  <c r="Q32" i="54"/>
  <c r="P32" i="54"/>
  <c r="O32" i="54"/>
  <c r="N32" i="54"/>
  <c r="L32" i="54"/>
  <c r="K32" i="54"/>
  <c r="J32" i="54"/>
  <c r="H32" i="54"/>
  <c r="V32" i="53"/>
  <c r="U32" i="53"/>
  <c r="R32" i="53"/>
  <c r="Q32" i="53"/>
  <c r="N32" i="53"/>
  <c r="M32" i="53"/>
  <c r="J32" i="53"/>
  <c r="I32" i="53"/>
  <c r="X6" i="47"/>
  <c r="W32" i="52" s="1"/>
  <c r="W6" i="47"/>
  <c r="V6" i="47"/>
  <c r="U6" i="47"/>
  <c r="U5" i="47" s="1"/>
  <c r="T6" i="47"/>
  <c r="S32" i="52" s="1"/>
  <c r="S6" i="47"/>
  <c r="R6" i="47"/>
  <c r="Q6" i="47"/>
  <c r="Q5" i="47" s="1"/>
  <c r="P6" i="47"/>
  <c r="O32" i="52" s="1"/>
  <c r="O6" i="47"/>
  <c r="N6" i="47"/>
  <c r="M6" i="47"/>
  <c r="M5" i="47" s="1"/>
  <c r="L6" i="47"/>
  <c r="K32" i="52" s="1"/>
  <c r="K6" i="47"/>
  <c r="J6" i="47"/>
  <c r="I6" i="47"/>
  <c r="I5" i="47" s="1"/>
  <c r="H6" i="47"/>
  <c r="G32" i="52" s="1"/>
  <c r="G6" i="47"/>
  <c r="W5" i="47"/>
  <c r="V5" i="47"/>
  <c r="S5" i="47"/>
  <c r="R5" i="47"/>
  <c r="O5" i="47"/>
  <c r="N5" i="47"/>
  <c r="K5" i="47"/>
  <c r="J5" i="47"/>
  <c r="G5" i="47"/>
  <c r="W32" i="65"/>
  <c r="V32" i="65"/>
  <c r="U32" i="65"/>
  <c r="T32" i="65"/>
  <c r="S32" i="65"/>
  <c r="R32" i="65"/>
  <c r="Q32" i="65"/>
  <c r="P32" i="65"/>
  <c r="O32" i="65"/>
  <c r="N32" i="65"/>
  <c r="M32" i="65"/>
  <c r="L32" i="65"/>
  <c r="K32" i="65"/>
  <c r="J32" i="65"/>
  <c r="I32" i="65"/>
  <c r="H32" i="65"/>
  <c r="X3" i="47"/>
  <c r="W32" i="64" s="1"/>
  <c r="W3" i="47"/>
  <c r="V32" i="64" s="1"/>
  <c r="V3" i="47"/>
  <c r="U32" i="64" s="1"/>
  <c r="U3" i="47"/>
  <c r="T32" i="64" s="1"/>
  <c r="T3" i="47"/>
  <c r="S3" i="47"/>
  <c r="R32" i="64" s="1"/>
  <c r="R3" i="47"/>
  <c r="Q32" i="64" s="1"/>
  <c r="Q3" i="47"/>
  <c r="P32" i="64" s="1"/>
  <c r="P3" i="47"/>
  <c r="O3" i="47"/>
  <c r="N32" i="64" s="1"/>
  <c r="N3" i="47"/>
  <c r="M32" i="64" s="1"/>
  <c r="M3" i="47"/>
  <c r="L32" i="64" s="1"/>
  <c r="L3" i="47"/>
  <c r="K3" i="47"/>
  <c r="J32" i="64" s="1"/>
  <c r="J3" i="47"/>
  <c r="I32" i="64" s="1"/>
  <c r="I3" i="47"/>
  <c r="H32" i="64" s="1"/>
  <c r="H3" i="47"/>
  <c r="G3" i="47"/>
  <c r="F32" i="64" s="1"/>
  <c r="V31" i="62"/>
  <c r="U31" i="62"/>
  <c r="T31" i="62"/>
  <c r="R31" i="62"/>
  <c r="Q31" i="62"/>
  <c r="P31" i="62"/>
  <c r="N31" i="62"/>
  <c r="M31" i="62"/>
  <c r="L31" i="62"/>
  <c r="J31" i="62"/>
  <c r="I31" i="62"/>
  <c r="H31" i="62"/>
  <c r="W31" i="63"/>
  <c r="V31" i="63"/>
  <c r="U31" i="63"/>
  <c r="T31" i="63"/>
  <c r="S31" i="63"/>
  <c r="R31" i="63"/>
  <c r="Q31" i="63"/>
  <c r="P31" i="63"/>
  <c r="O31" i="63"/>
  <c r="N31" i="63"/>
  <c r="M31" i="63"/>
  <c r="L31" i="63"/>
  <c r="K31" i="63"/>
  <c r="J31" i="63"/>
  <c r="I31" i="63"/>
  <c r="H31" i="63"/>
  <c r="V31" i="61"/>
  <c r="U31" i="61"/>
  <c r="T31" i="61"/>
  <c r="R31" i="61"/>
  <c r="Q31" i="61"/>
  <c r="P31" i="61"/>
  <c r="N31" i="61"/>
  <c r="M31" i="61"/>
  <c r="L31" i="61"/>
  <c r="J31" i="61"/>
  <c r="I31" i="61"/>
  <c r="H31" i="61"/>
  <c r="W31" i="60"/>
  <c r="V31" i="60"/>
  <c r="U31" i="60"/>
  <c r="T31" i="60"/>
  <c r="S31" i="60"/>
  <c r="R31" i="60"/>
  <c r="Q31" i="60"/>
  <c r="P31" i="60"/>
  <c r="O31" i="60"/>
  <c r="N31" i="60"/>
  <c r="M31" i="60"/>
  <c r="L31" i="60"/>
  <c r="K31" i="60"/>
  <c r="J31" i="60"/>
  <c r="I31" i="60"/>
  <c r="H31" i="60"/>
  <c r="V31" i="59"/>
  <c r="U31" i="59"/>
  <c r="T31" i="59"/>
  <c r="R31" i="59"/>
  <c r="Q31" i="59"/>
  <c r="P31" i="59"/>
  <c r="N31" i="59"/>
  <c r="M31" i="59"/>
  <c r="L31" i="59"/>
  <c r="J31" i="59"/>
  <c r="I31" i="59"/>
  <c r="H31" i="59"/>
  <c r="W31" i="58"/>
  <c r="V31" i="58"/>
  <c r="U31" i="58"/>
  <c r="T31" i="58"/>
  <c r="S31" i="58"/>
  <c r="R31" i="58"/>
  <c r="Q31" i="58"/>
  <c r="P31" i="58"/>
  <c r="O31" i="58"/>
  <c r="N31" i="58"/>
  <c r="M31" i="58"/>
  <c r="L31" i="58"/>
  <c r="K31" i="58"/>
  <c r="J31" i="58"/>
  <c r="I31" i="58"/>
  <c r="H31" i="58"/>
  <c r="V31" i="57"/>
  <c r="U31" i="57"/>
  <c r="T31" i="57"/>
  <c r="R31" i="57"/>
  <c r="Q31" i="57"/>
  <c r="P31" i="57"/>
  <c r="N31" i="57"/>
  <c r="M31" i="57"/>
  <c r="L31" i="57"/>
  <c r="J31" i="57"/>
  <c r="I31" i="57"/>
  <c r="H31" i="57"/>
  <c r="W31" i="56"/>
  <c r="V31" i="56"/>
  <c r="U31" i="56"/>
  <c r="T31" i="56"/>
  <c r="S31" i="56"/>
  <c r="R31" i="56"/>
  <c r="Q31" i="56"/>
  <c r="P31" i="56"/>
  <c r="O31" i="56"/>
  <c r="N31" i="56"/>
  <c r="M31" i="56"/>
  <c r="L31" i="56"/>
  <c r="K31" i="56"/>
  <c r="J31" i="56"/>
  <c r="I31" i="56"/>
  <c r="H31" i="56"/>
  <c r="V31" i="55"/>
  <c r="U31" i="55"/>
  <c r="T31" i="55"/>
  <c r="R31" i="55"/>
  <c r="Q31" i="55"/>
  <c r="P31" i="55"/>
  <c r="N31" i="55"/>
  <c r="M31" i="55"/>
  <c r="L31" i="55"/>
  <c r="J31" i="55"/>
  <c r="I31" i="55"/>
  <c r="H31" i="55"/>
  <c r="W31" i="54"/>
  <c r="V31" i="54"/>
  <c r="U31" i="54"/>
  <c r="T31" i="54"/>
  <c r="S31" i="54"/>
  <c r="R31" i="54"/>
  <c r="Q31" i="54"/>
  <c r="P31" i="54"/>
  <c r="O31" i="54"/>
  <c r="N31" i="54"/>
  <c r="M31" i="54"/>
  <c r="L31" i="54"/>
  <c r="K31" i="54"/>
  <c r="J31" i="54"/>
  <c r="I31" i="54"/>
  <c r="H31" i="54"/>
  <c r="V31" i="53"/>
  <c r="U31" i="53"/>
  <c r="T31" i="53"/>
  <c r="R31" i="53"/>
  <c r="Q31" i="53"/>
  <c r="P31" i="53"/>
  <c r="N31" i="53"/>
  <c r="M31" i="53"/>
  <c r="L31" i="53"/>
  <c r="J31" i="53"/>
  <c r="I31" i="53"/>
  <c r="H31" i="53"/>
  <c r="X6" i="46"/>
  <c r="W6" i="46"/>
  <c r="V6" i="46"/>
  <c r="U31" i="52" s="1"/>
  <c r="U6" i="46"/>
  <c r="T31" i="52" s="1"/>
  <c r="T6" i="46"/>
  <c r="S6" i="46"/>
  <c r="R6" i="46"/>
  <c r="Q31" i="52" s="1"/>
  <c r="Q6" i="46"/>
  <c r="P31" i="52" s="1"/>
  <c r="P6" i="46"/>
  <c r="O6" i="46"/>
  <c r="N6" i="46"/>
  <c r="M31" i="52" s="1"/>
  <c r="M6" i="46"/>
  <c r="L31" i="52" s="1"/>
  <c r="L6" i="46"/>
  <c r="K6" i="46"/>
  <c r="J6" i="46"/>
  <c r="I31" i="52" s="1"/>
  <c r="I6" i="46"/>
  <c r="H31" i="52" s="1"/>
  <c r="H6" i="46"/>
  <c r="G6" i="46"/>
  <c r="W5" i="46"/>
  <c r="V5" i="46"/>
  <c r="U5" i="46"/>
  <c r="S5" i="46"/>
  <c r="R5" i="46"/>
  <c r="Q5" i="46"/>
  <c r="O5" i="46"/>
  <c r="N5" i="46"/>
  <c r="M5" i="46"/>
  <c r="K5" i="46"/>
  <c r="J5" i="46"/>
  <c r="I5" i="46"/>
  <c r="G5" i="46"/>
  <c r="W31" i="65"/>
  <c r="V31" i="65"/>
  <c r="U31" i="65"/>
  <c r="T31" i="65"/>
  <c r="S31" i="65"/>
  <c r="R31" i="65"/>
  <c r="Q31" i="65"/>
  <c r="P31" i="65"/>
  <c r="O31" i="65"/>
  <c r="N31" i="65"/>
  <c r="M31" i="65"/>
  <c r="L31" i="65"/>
  <c r="K31" i="65"/>
  <c r="J31" i="65"/>
  <c r="I31" i="65"/>
  <c r="H31" i="65"/>
  <c r="W3" i="46"/>
  <c r="V31" i="64" s="1"/>
  <c r="V3" i="46"/>
  <c r="U31" i="64" s="1"/>
  <c r="U3" i="46"/>
  <c r="T31" i="64" s="1"/>
  <c r="S3" i="46"/>
  <c r="R31" i="64" s="1"/>
  <c r="R3" i="46"/>
  <c r="Q31" i="64" s="1"/>
  <c r="Q3" i="46"/>
  <c r="P31" i="64" s="1"/>
  <c r="O3" i="46"/>
  <c r="N31" i="64" s="1"/>
  <c r="N3" i="46"/>
  <c r="M31" i="64" s="1"/>
  <c r="M3" i="46"/>
  <c r="L31" i="64" s="1"/>
  <c r="K3" i="46"/>
  <c r="J31" i="64" s="1"/>
  <c r="J3" i="46"/>
  <c r="I31" i="64" s="1"/>
  <c r="I3" i="46"/>
  <c r="H31" i="64" s="1"/>
  <c r="G3" i="46"/>
  <c r="F31" i="64" s="1"/>
  <c r="V30" i="62"/>
  <c r="U30" i="62"/>
  <c r="T30" i="62"/>
  <c r="R30" i="62"/>
  <c r="Q30" i="62"/>
  <c r="P30" i="62"/>
  <c r="N30" i="62"/>
  <c r="M30" i="62"/>
  <c r="L30" i="62"/>
  <c r="J30" i="62"/>
  <c r="I30" i="62"/>
  <c r="H30" i="62"/>
  <c r="W30" i="63"/>
  <c r="V30" i="63"/>
  <c r="U30" i="63"/>
  <c r="T30" i="63"/>
  <c r="S30" i="63"/>
  <c r="R30" i="63"/>
  <c r="Q30" i="63"/>
  <c r="P30" i="63"/>
  <c r="O30" i="63"/>
  <c r="N30" i="63"/>
  <c r="M30" i="63"/>
  <c r="L30" i="63"/>
  <c r="K30" i="63"/>
  <c r="J30" i="63"/>
  <c r="I30" i="63"/>
  <c r="H30" i="63"/>
  <c r="V30" i="61"/>
  <c r="U30" i="61"/>
  <c r="T30" i="61"/>
  <c r="R30" i="61"/>
  <c r="Q30" i="61"/>
  <c r="P30" i="61"/>
  <c r="N30" i="61"/>
  <c r="M30" i="61"/>
  <c r="L30" i="61"/>
  <c r="J30" i="61"/>
  <c r="I30" i="61"/>
  <c r="H30" i="61"/>
  <c r="W30" i="60"/>
  <c r="V30" i="60"/>
  <c r="U30" i="60"/>
  <c r="T30" i="60"/>
  <c r="S30" i="60"/>
  <c r="R30" i="60"/>
  <c r="Q30" i="60"/>
  <c r="P30" i="60"/>
  <c r="O30" i="60"/>
  <c r="N30" i="60"/>
  <c r="M30" i="60"/>
  <c r="L30" i="60"/>
  <c r="K30" i="60"/>
  <c r="J30" i="60"/>
  <c r="I30" i="60"/>
  <c r="H30" i="60"/>
  <c r="V30" i="59"/>
  <c r="U30" i="59"/>
  <c r="T30" i="59"/>
  <c r="R30" i="59"/>
  <c r="Q30" i="59"/>
  <c r="P30" i="59"/>
  <c r="N30" i="59"/>
  <c r="M30" i="59"/>
  <c r="L30" i="59"/>
  <c r="J30" i="59"/>
  <c r="I30" i="59"/>
  <c r="H30" i="59"/>
  <c r="W30" i="58"/>
  <c r="V30" i="58"/>
  <c r="U30" i="58"/>
  <c r="T30" i="58"/>
  <c r="S30" i="58"/>
  <c r="R30" i="58"/>
  <c r="Q30" i="58"/>
  <c r="P30" i="58"/>
  <c r="O30" i="58"/>
  <c r="N30" i="58"/>
  <c r="M30" i="58"/>
  <c r="L30" i="58"/>
  <c r="K30" i="58"/>
  <c r="J30" i="58"/>
  <c r="I30" i="58"/>
  <c r="H30" i="58"/>
  <c r="V30" i="57"/>
  <c r="U30" i="57"/>
  <c r="T30" i="57"/>
  <c r="R30" i="57"/>
  <c r="Q30" i="57"/>
  <c r="P30" i="57"/>
  <c r="N30" i="57"/>
  <c r="M30" i="57"/>
  <c r="L30" i="57"/>
  <c r="J30" i="57"/>
  <c r="I30" i="57"/>
  <c r="H30" i="57"/>
  <c r="W30" i="56"/>
  <c r="V30" i="56"/>
  <c r="U30" i="56"/>
  <c r="T30" i="56"/>
  <c r="S30" i="56"/>
  <c r="R30" i="56"/>
  <c r="Q30" i="56"/>
  <c r="P30" i="56"/>
  <c r="O30" i="56"/>
  <c r="N30" i="56"/>
  <c r="M30" i="56"/>
  <c r="L30" i="56"/>
  <c r="K30" i="56"/>
  <c r="J30" i="56"/>
  <c r="I30" i="56"/>
  <c r="H30" i="56"/>
  <c r="V30" i="55"/>
  <c r="U30" i="55"/>
  <c r="T30" i="55"/>
  <c r="R30" i="55"/>
  <c r="Q30" i="55"/>
  <c r="P30" i="55"/>
  <c r="N30" i="55"/>
  <c r="M30" i="55"/>
  <c r="L30" i="55"/>
  <c r="J30" i="55"/>
  <c r="I30" i="55"/>
  <c r="H30" i="55"/>
  <c r="W30" i="54"/>
  <c r="V30" i="54"/>
  <c r="U30" i="54"/>
  <c r="T30" i="54"/>
  <c r="S30" i="54"/>
  <c r="R30" i="54"/>
  <c r="Q30" i="54"/>
  <c r="P30" i="54"/>
  <c r="O30" i="54"/>
  <c r="N30" i="54"/>
  <c r="L30" i="54"/>
  <c r="K30" i="54"/>
  <c r="J30" i="54"/>
  <c r="H30" i="54"/>
  <c r="V30" i="53"/>
  <c r="U30" i="53"/>
  <c r="R30" i="53"/>
  <c r="Q30" i="53"/>
  <c r="N30" i="53"/>
  <c r="M30" i="53"/>
  <c r="J30" i="53"/>
  <c r="I30" i="53"/>
  <c r="X6" i="45"/>
  <c r="W6" i="45"/>
  <c r="V6" i="45"/>
  <c r="U6" i="45"/>
  <c r="T6" i="45"/>
  <c r="S6" i="45"/>
  <c r="R6" i="45"/>
  <c r="Q6" i="45"/>
  <c r="P6" i="45"/>
  <c r="O6" i="45"/>
  <c r="N6" i="45"/>
  <c r="M6" i="45"/>
  <c r="L6" i="45"/>
  <c r="K6" i="45"/>
  <c r="J6" i="45"/>
  <c r="I6" i="45"/>
  <c r="H6" i="45"/>
  <c r="G6" i="45"/>
  <c r="F6" i="45"/>
  <c r="E6" i="45"/>
  <c r="D6" i="45"/>
  <c r="C6" i="45"/>
  <c r="W5" i="45"/>
  <c r="V5" i="45"/>
  <c r="U5" i="45"/>
  <c r="S5" i="45"/>
  <c r="R5" i="45"/>
  <c r="Q5" i="45"/>
  <c r="O5" i="45"/>
  <c r="N5" i="45"/>
  <c r="M5" i="45"/>
  <c r="K5" i="45"/>
  <c r="J5" i="45"/>
  <c r="I5" i="45"/>
  <c r="G5" i="45"/>
  <c r="F5" i="45"/>
  <c r="E5" i="45"/>
  <c r="C5" i="45"/>
  <c r="W30" i="65"/>
  <c r="V30" i="65"/>
  <c r="U30" i="65"/>
  <c r="T30" i="65"/>
  <c r="S30" i="65"/>
  <c r="R30" i="65"/>
  <c r="Q30" i="65"/>
  <c r="P30" i="65"/>
  <c r="O30" i="65"/>
  <c r="N30" i="65"/>
  <c r="M30" i="65"/>
  <c r="L30" i="65"/>
  <c r="K30" i="65"/>
  <c r="J30" i="65"/>
  <c r="I30" i="65"/>
  <c r="H30" i="65"/>
  <c r="W3" i="45"/>
  <c r="V30" i="64" s="1"/>
  <c r="V3" i="45"/>
  <c r="U30" i="64" s="1"/>
  <c r="U3" i="45"/>
  <c r="T30" i="64" s="1"/>
  <c r="S3" i="45"/>
  <c r="R30" i="64" s="1"/>
  <c r="R3" i="45"/>
  <c r="Q30" i="64" s="1"/>
  <c r="Q3" i="45"/>
  <c r="P30" i="64" s="1"/>
  <c r="O3" i="45"/>
  <c r="N30" i="64" s="1"/>
  <c r="N3" i="45"/>
  <c r="M30" i="64" s="1"/>
  <c r="M3" i="45"/>
  <c r="L30" i="64" s="1"/>
  <c r="K3" i="45"/>
  <c r="J30" i="64" s="1"/>
  <c r="J3" i="45"/>
  <c r="I30" i="64" s="1"/>
  <c r="I3" i="45"/>
  <c r="H30" i="64" s="1"/>
  <c r="G3" i="45"/>
  <c r="F30" i="64" s="1"/>
  <c r="F3" i="45"/>
  <c r="E30" i="64" s="1"/>
  <c r="E3" i="45"/>
  <c r="D30" i="64" s="1"/>
  <c r="C3" i="45"/>
  <c r="B30" i="64" s="1"/>
  <c r="V29" i="62"/>
  <c r="U29" i="62"/>
  <c r="T29" i="62"/>
  <c r="W29" i="63"/>
  <c r="V29" i="63"/>
  <c r="U29" i="63"/>
  <c r="S29" i="63"/>
  <c r="W29" i="61"/>
  <c r="V29" i="61"/>
  <c r="U29" i="61"/>
  <c r="T29" i="61"/>
  <c r="S29" i="61"/>
  <c r="W29" i="60"/>
  <c r="U29" i="60"/>
  <c r="T29" i="60"/>
  <c r="S29" i="60"/>
  <c r="V29" i="59"/>
  <c r="U29" i="59"/>
  <c r="T29" i="59"/>
  <c r="W29" i="58"/>
  <c r="V29" i="58"/>
  <c r="U29" i="58"/>
  <c r="S29" i="58"/>
  <c r="W29" i="57"/>
  <c r="V29" i="57"/>
  <c r="U29" i="57"/>
  <c r="T29" i="57"/>
  <c r="S29" i="57"/>
  <c r="W29" i="56"/>
  <c r="U29" i="56"/>
  <c r="T29" i="56"/>
  <c r="S29" i="56"/>
  <c r="V29" i="55"/>
  <c r="U29" i="55"/>
  <c r="T29" i="55"/>
  <c r="W29" i="54"/>
  <c r="V29" i="54"/>
  <c r="U29" i="54"/>
  <c r="S29" i="54"/>
  <c r="W29" i="53"/>
  <c r="V29" i="53"/>
  <c r="T29" i="53"/>
  <c r="S29" i="53"/>
  <c r="W29" i="65"/>
  <c r="V29" i="65"/>
  <c r="U29" i="65"/>
  <c r="S29" i="65"/>
  <c r="W28" i="62"/>
  <c r="V28" i="62"/>
  <c r="U28" i="62"/>
  <c r="S28" i="62"/>
  <c r="R28" i="62"/>
  <c r="Q28" i="62"/>
  <c r="O28" i="62"/>
  <c r="N28" i="62"/>
  <c r="M28" i="62"/>
  <c r="K28" i="62"/>
  <c r="J28" i="62"/>
  <c r="W28" i="63"/>
  <c r="U28" i="63"/>
  <c r="T28" i="63"/>
  <c r="S28" i="63"/>
  <c r="Q28" i="63"/>
  <c r="P28" i="63"/>
  <c r="O28" i="63"/>
  <c r="M28" i="63"/>
  <c r="L28" i="63"/>
  <c r="K28" i="63"/>
  <c r="W28" i="61"/>
  <c r="V28" i="61"/>
  <c r="U28" i="61"/>
  <c r="S28" i="61"/>
  <c r="R28" i="61"/>
  <c r="Q28" i="61"/>
  <c r="O28" i="61"/>
  <c r="N28" i="61"/>
  <c r="M28" i="61"/>
  <c r="K28" i="61"/>
  <c r="J28" i="61"/>
  <c r="W28" i="60"/>
  <c r="U28" i="60"/>
  <c r="T28" i="60"/>
  <c r="S28" i="60"/>
  <c r="Q28" i="60"/>
  <c r="P28" i="60"/>
  <c r="O28" i="60"/>
  <c r="M28" i="60"/>
  <c r="L28" i="60"/>
  <c r="K28" i="60"/>
  <c r="W28" i="59"/>
  <c r="V28" i="59"/>
  <c r="U28" i="59"/>
  <c r="S28" i="59"/>
  <c r="R28" i="59"/>
  <c r="Q28" i="59"/>
  <c r="O28" i="59"/>
  <c r="N28" i="59"/>
  <c r="M28" i="59"/>
  <c r="K28" i="59"/>
  <c r="J28" i="59"/>
  <c r="W28" i="58"/>
  <c r="U28" i="58"/>
  <c r="T28" i="58"/>
  <c r="S28" i="58"/>
  <c r="Q28" i="58"/>
  <c r="P28" i="58"/>
  <c r="O28" i="58"/>
  <c r="M28" i="58"/>
  <c r="L28" i="58"/>
  <c r="K28" i="58"/>
  <c r="W28" i="57"/>
  <c r="V28" i="57"/>
  <c r="U28" i="57"/>
  <c r="S28" i="57"/>
  <c r="R28" i="57"/>
  <c r="Q28" i="57"/>
  <c r="O28" i="57"/>
  <c r="N28" i="57"/>
  <c r="M28" i="57"/>
  <c r="K28" i="57"/>
  <c r="J28" i="57"/>
  <c r="W28" i="56"/>
  <c r="U28" i="56"/>
  <c r="T28" i="56"/>
  <c r="S28" i="56"/>
  <c r="Q28" i="56"/>
  <c r="P28" i="56"/>
  <c r="O28" i="56"/>
  <c r="M28" i="56"/>
  <c r="L28" i="56"/>
  <c r="K28" i="56"/>
  <c r="W28" i="55"/>
  <c r="V28" i="55"/>
  <c r="U28" i="55"/>
  <c r="S28" i="55"/>
  <c r="R28" i="55"/>
  <c r="Q28" i="55"/>
  <c r="O28" i="55"/>
  <c r="N28" i="55"/>
  <c r="M28" i="55"/>
  <c r="K28" i="55"/>
  <c r="J28" i="55"/>
  <c r="W28" i="54"/>
  <c r="U28" i="54"/>
  <c r="T28" i="54"/>
  <c r="S28" i="54"/>
  <c r="Q28" i="54"/>
  <c r="P28" i="54"/>
  <c r="O28" i="54"/>
  <c r="M28" i="54"/>
  <c r="L28" i="54"/>
  <c r="K28" i="54"/>
  <c r="W28" i="53"/>
  <c r="V28" i="53"/>
  <c r="S28" i="53"/>
  <c r="R28" i="53"/>
  <c r="O28" i="53"/>
  <c r="N28" i="53"/>
  <c r="K28" i="53"/>
  <c r="J28" i="53"/>
  <c r="X6" i="43"/>
  <c r="W6" i="43"/>
  <c r="V6" i="43"/>
  <c r="T6" i="43"/>
  <c r="R6" i="43"/>
  <c r="P6" i="43"/>
  <c r="N6" i="43"/>
  <c r="L6" i="43"/>
  <c r="V5" i="43"/>
  <c r="R5" i="43"/>
  <c r="N5" i="43"/>
  <c r="W28" i="65"/>
  <c r="U28" i="65"/>
  <c r="T28" i="65"/>
  <c r="S28" i="65"/>
  <c r="Q28" i="65"/>
  <c r="P28" i="65"/>
  <c r="O28" i="65"/>
  <c r="M28" i="65"/>
  <c r="L28" i="65"/>
  <c r="K28" i="65"/>
  <c r="X3" i="43"/>
  <c r="W28" i="64" s="1"/>
  <c r="V3" i="43"/>
  <c r="U28" i="64" s="1"/>
  <c r="T3" i="43"/>
  <c r="S28" i="64" s="1"/>
  <c r="R3" i="43"/>
  <c r="Q28" i="64" s="1"/>
  <c r="P3" i="43"/>
  <c r="O28" i="64" s="1"/>
  <c r="N3" i="43"/>
  <c r="M28" i="64" s="1"/>
  <c r="L3" i="43"/>
  <c r="K28" i="64" s="1"/>
  <c r="W27" i="62"/>
  <c r="V27" i="62"/>
  <c r="U27" i="62"/>
  <c r="T27" i="62"/>
  <c r="S27" i="62"/>
  <c r="R27" i="62"/>
  <c r="Q27" i="62"/>
  <c r="P27" i="62"/>
  <c r="O27" i="62"/>
  <c r="N27" i="62"/>
  <c r="M27" i="62"/>
  <c r="L27" i="62"/>
  <c r="K27" i="62"/>
  <c r="J27" i="62"/>
  <c r="W27" i="63"/>
  <c r="V27" i="63"/>
  <c r="U27" i="63"/>
  <c r="T27" i="63"/>
  <c r="S27" i="63"/>
  <c r="R27" i="63"/>
  <c r="Q27" i="63"/>
  <c r="P27" i="63"/>
  <c r="O27" i="63"/>
  <c r="N27" i="63"/>
  <c r="M27" i="63"/>
  <c r="L27" i="63"/>
  <c r="K27" i="63"/>
  <c r="J27" i="63"/>
  <c r="W27" i="61"/>
  <c r="V27" i="61"/>
  <c r="U27" i="61"/>
  <c r="T27" i="61"/>
  <c r="S27" i="61"/>
  <c r="R27" i="61"/>
  <c r="Q27" i="61"/>
  <c r="P27" i="61"/>
  <c r="O27" i="61"/>
  <c r="N27" i="61"/>
  <c r="M27" i="61"/>
  <c r="L27" i="61"/>
  <c r="K27" i="61"/>
  <c r="J27" i="61"/>
  <c r="W27" i="60"/>
  <c r="V27" i="60"/>
  <c r="U27" i="60"/>
  <c r="T27" i="60"/>
  <c r="S27" i="60"/>
  <c r="R27" i="60"/>
  <c r="Q27" i="60"/>
  <c r="P27" i="60"/>
  <c r="O27" i="60"/>
  <c r="N27" i="60"/>
  <c r="M27" i="60"/>
  <c r="L27" i="60"/>
  <c r="K27" i="60"/>
  <c r="J27" i="60"/>
  <c r="W27" i="59"/>
  <c r="V27" i="59"/>
  <c r="U27" i="59"/>
  <c r="T27" i="59"/>
  <c r="S27" i="59"/>
  <c r="R27" i="59"/>
  <c r="Q27" i="59"/>
  <c r="P27" i="59"/>
  <c r="O27" i="59"/>
  <c r="N27" i="59"/>
  <c r="M27" i="59"/>
  <c r="L27" i="59"/>
  <c r="K27" i="59"/>
  <c r="J27" i="59"/>
  <c r="W27" i="58"/>
  <c r="V27" i="58"/>
  <c r="U27" i="58"/>
  <c r="T27" i="58"/>
  <c r="S27" i="58"/>
  <c r="R27" i="58"/>
  <c r="Q27" i="58"/>
  <c r="P27" i="58"/>
  <c r="O27" i="58"/>
  <c r="N27" i="58"/>
  <c r="M27" i="58"/>
  <c r="L27" i="58"/>
  <c r="K27" i="58"/>
  <c r="J27" i="58"/>
  <c r="W27" i="57"/>
  <c r="V27" i="57"/>
  <c r="U27" i="57"/>
  <c r="T27" i="57"/>
  <c r="S27" i="57"/>
  <c r="R27" i="57"/>
  <c r="Q27" i="57"/>
  <c r="P27" i="57"/>
  <c r="O27" i="57"/>
  <c r="N27" i="57"/>
  <c r="M27" i="57"/>
  <c r="L27" i="57"/>
  <c r="K27" i="57"/>
  <c r="J27" i="57"/>
  <c r="W27" i="56"/>
  <c r="V27" i="56"/>
  <c r="U27" i="56"/>
  <c r="T27" i="56"/>
  <c r="S27" i="56"/>
  <c r="R27" i="56"/>
  <c r="Q27" i="56"/>
  <c r="P27" i="56"/>
  <c r="O27" i="56"/>
  <c r="N27" i="56"/>
  <c r="M27" i="56"/>
  <c r="L27" i="56"/>
  <c r="K27" i="56"/>
  <c r="J27" i="56"/>
  <c r="W27" i="55"/>
  <c r="V27" i="55"/>
  <c r="U27" i="55"/>
  <c r="T27" i="55"/>
  <c r="S27" i="55"/>
  <c r="R27" i="55"/>
  <c r="Q27" i="55"/>
  <c r="P27" i="55"/>
  <c r="O27" i="55"/>
  <c r="N27" i="55"/>
  <c r="M27" i="55"/>
  <c r="L27" i="55"/>
  <c r="K27" i="55"/>
  <c r="J27" i="55"/>
  <c r="W27" i="54"/>
  <c r="V27" i="54"/>
  <c r="T27" i="54"/>
  <c r="S27" i="54"/>
  <c r="R27" i="54"/>
  <c r="Q27" i="54"/>
  <c r="P27" i="54"/>
  <c r="O27" i="54"/>
  <c r="N27" i="54"/>
  <c r="L27" i="54"/>
  <c r="K27" i="54"/>
  <c r="J27" i="54"/>
  <c r="V27" i="53"/>
  <c r="V6" i="42"/>
  <c r="R27" i="53"/>
  <c r="R6" i="42"/>
  <c r="N27" i="53"/>
  <c r="N6" i="42"/>
  <c r="J27" i="53"/>
  <c r="X6" i="42"/>
  <c r="W27" i="52" s="1"/>
  <c r="W6" i="42"/>
  <c r="T6" i="42"/>
  <c r="S27" i="52" s="1"/>
  <c r="P6" i="42"/>
  <c r="O27" i="52" s="1"/>
  <c r="O6" i="42"/>
  <c r="L6" i="42"/>
  <c r="K27" i="52" s="1"/>
  <c r="W27" i="65"/>
  <c r="U27" i="65"/>
  <c r="T27" i="65"/>
  <c r="S27" i="65"/>
  <c r="Q27" i="65"/>
  <c r="P27" i="65"/>
  <c r="O27" i="65"/>
  <c r="M27" i="65"/>
  <c r="L27" i="65"/>
  <c r="K27" i="65"/>
  <c r="V26" i="62"/>
  <c r="T26" i="62"/>
  <c r="R26" i="62"/>
  <c r="P26" i="62"/>
  <c r="N26" i="62"/>
  <c r="L26" i="62"/>
  <c r="J26" i="62"/>
  <c r="H26" i="62"/>
  <c r="F26" i="62"/>
  <c r="D26" i="62"/>
  <c r="B26" i="62"/>
  <c r="V26" i="63"/>
  <c r="T26" i="63"/>
  <c r="R26" i="63"/>
  <c r="P26" i="63"/>
  <c r="L26" i="63"/>
  <c r="H26" i="63"/>
  <c r="D26" i="63"/>
  <c r="V26" i="61"/>
  <c r="R26" i="61"/>
  <c r="N26" i="61"/>
  <c r="J26" i="61"/>
  <c r="F26" i="61"/>
  <c r="T26" i="60"/>
  <c r="P26" i="60"/>
  <c r="L26" i="60"/>
  <c r="H26" i="60"/>
  <c r="V26" i="59"/>
  <c r="R26" i="59"/>
  <c r="N26" i="59"/>
  <c r="J26" i="59"/>
  <c r="F26" i="59"/>
  <c r="T26" i="58"/>
  <c r="P26" i="58"/>
  <c r="L26" i="58"/>
  <c r="H26" i="58"/>
  <c r="V26" i="57"/>
  <c r="R26" i="57"/>
  <c r="N26" i="57"/>
  <c r="J26" i="57"/>
  <c r="H26" i="57"/>
  <c r="F26" i="57"/>
  <c r="V26" i="56"/>
  <c r="T26" i="56"/>
  <c r="R26" i="56"/>
  <c r="P26" i="56"/>
  <c r="N26" i="56"/>
  <c r="L26" i="56"/>
  <c r="J26" i="56"/>
  <c r="H26" i="56"/>
  <c r="F26" i="56"/>
  <c r="V26" i="55"/>
  <c r="T26" i="55"/>
  <c r="R26" i="55"/>
  <c r="P26" i="55"/>
  <c r="N26" i="55"/>
  <c r="L26" i="55"/>
  <c r="J26" i="55"/>
  <c r="H26" i="55"/>
  <c r="F26" i="55"/>
  <c r="V26" i="54"/>
  <c r="T26" i="54"/>
  <c r="R26" i="54"/>
  <c r="P26" i="54"/>
  <c r="N26" i="54"/>
  <c r="L26" i="54"/>
  <c r="J26" i="54"/>
  <c r="H26" i="54"/>
  <c r="F26" i="54"/>
  <c r="V26" i="53"/>
  <c r="T26" i="53"/>
  <c r="R26" i="53"/>
  <c r="P26" i="53"/>
  <c r="N26" i="53"/>
  <c r="L26" i="53"/>
  <c r="J26" i="53"/>
  <c r="H26" i="53"/>
  <c r="F26" i="53"/>
  <c r="W6" i="41"/>
  <c r="V26" i="52" s="1"/>
  <c r="V6" i="41"/>
  <c r="S6" i="41"/>
  <c r="R26" i="52" s="1"/>
  <c r="R6" i="41"/>
  <c r="O6" i="41"/>
  <c r="N26" i="52" s="1"/>
  <c r="N6" i="41"/>
  <c r="K6" i="41"/>
  <c r="J26" i="52" s="1"/>
  <c r="J6" i="41"/>
  <c r="G6" i="41"/>
  <c r="F26" i="52" s="1"/>
  <c r="D26" i="52"/>
  <c r="B26" i="52"/>
  <c r="E5" i="41"/>
  <c r="D5" i="41"/>
  <c r="V26" i="65"/>
  <c r="T26" i="65"/>
  <c r="R26" i="65"/>
  <c r="P26" i="65"/>
  <c r="N26" i="65"/>
  <c r="L26" i="65"/>
  <c r="J26" i="65"/>
  <c r="H26" i="65"/>
  <c r="G26" i="65"/>
  <c r="E26" i="65"/>
  <c r="C26" i="65"/>
  <c r="E3" i="41"/>
  <c r="D3" i="41"/>
  <c r="C26" i="64" s="1"/>
  <c r="W25" i="62"/>
  <c r="V25" i="62"/>
  <c r="U25" i="62"/>
  <c r="T25" i="62"/>
  <c r="S25" i="62"/>
  <c r="R25" i="62"/>
  <c r="Q25" i="62"/>
  <c r="P25" i="62"/>
  <c r="O25" i="62"/>
  <c r="N25" i="62"/>
  <c r="M25" i="62"/>
  <c r="L25" i="62"/>
  <c r="K25" i="62"/>
  <c r="J25" i="62"/>
  <c r="I25" i="62"/>
  <c r="H25" i="62"/>
  <c r="W25" i="63"/>
  <c r="V25" i="63"/>
  <c r="U25" i="63"/>
  <c r="T25" i="63"/>
  <c r="S25" i="63"/>
  <c r="R25" i="63"/>
  <c r="Q25" i="63"/>
  <c r="P25" i="63"/>
  <c r="O25" i="63"/>
  <c r="N25" i="63"/>
  <c r="M25" i="63"/>
  <c r="L25" i="63"/>
  <c r="K25" i="63"/>
  <c r="J25" i="63"/>
  <c r="I25" i="63"/>
  <c r="H25" i="63"/>
  <c r="W25" i="61"/>
  <c r="V25" i="61"/>
  <c r="U25" i="61"/>
  <c r="T25" i="61"/>
  <c r="S25" i="61"/>
  <c r="R25" i="61"/>
  <c r="Q25" i="61"/>
  <c r="P25" i="61"/>
  <c r="O25" i="61"/>
  <c r="N25" i="61"/>
  <c r="M25" i="61"/>
  <c r="L25" i="61"/>
  <c r="K25" i="61"/>
  <c r="J25" i="61"/>
  <c r="I25" i="61"/>
  <c r="H25" i="61"/>
  <c r="W25" i="60"/>
  <c r="V25" i="60"/>
  <c r="U25" i="60"/>
  <c r="T25" i="60"/>
  <c r="S25" i="60"/>
  <c r="R25" i="60"/>
  <c r="Q25" i="60"/>
  <c r="P25" i="60"/>
  <c r="O25" i="60"/>
  <c r="N25" i="60"/>
  <c r="M25" i="60"/>
  <c r="L25" i="60"/>
  <c r="K25" i="60"/>
  <c r="J25" i="60"/>
  <c r="I25" i="60"/>
  <c r="H25" i="60"/>
  <c r="W25" i="59"/>
  <c r="V25" i="59"/>
  <c r="U25" i="59"/>
  <c r="T25" i="59"/>
  <c r="S25" i="59"/>
  <c r="R25" i="59"/>
  <c r="Q25" i="59"/>
  <c r="P25" i="59"/>
  <c r="O25" i="59"/>
  <c r="N25" i="59"/>
  <c r="M25" i="59"/>
  <c r="L25" i="59"/>
  <c r="K25" i="59"/>
  <c r="J25" i="59"/>
  <c r="I25" i="59"/>
  <c r="H25" i="59"/>
  <c r="W25" i="58"/>
  <c r="V25" i="58"/>
  <c r="U25" i="58"/>
  <c r="T25" i="58"/>
  <c r="S25" i="58"/>
  <c r="R25" i="58"/>
  <c r="Q25" i="58"/>
  <c r="P25" i="58"/>
  <c r="O25" i="58"/>
  <c r="N25" i="58"/>
  <c r="M25" i="58"/>
  <c r="L25" i="58"/>
  <c r="K25" i="58"/>
  <c r="J25" i="58"/>
  <c r="I25" i="58"/>
  <c r="H25" i="58"/>
  <c r="W25" i="57"/>
  <c r="V25" i="57"/>
  <c r="U25" i="57"/>
  <c r="T25" i="57"/>
  <c r="S25" i="57"/>
  <c r="R25" i="57"/>
  <c r="Q25" i="57"/>
  <c r="P25" i="57"/>
  <c r="O25" i="57"/>
  <c r="N25" i="57"/>
  <c r="M25" i="57"/>
  <c r="L25" i="57"/>
  <c r="K25" i="57"/>
  <c r="J25" i="57"/>
  <c r="I25" i="57"/>
  <c r="H25" i="57"/>
  <c r="W25" i="56"/>
  <c r="V25" i="56"/>
  <c r="U25" i="56"/>
  <c r="T25" i="56"/>
  <c r="S25" i="56"/>
  <c r="R25" i="56"/>
  <c r="Q25" i="56"/>
  <c r="P25" i="56"/>
  <c r="O25" i="56"/>
  <c r="N25" i="56"/>
  <c r="M25" i="56"/>
  <c r="L25" i="56"/>
  <c r="K25" i="56"/>
  <c r="J25" i="56"/>
  <c r="I25" i="56"/>
  <c r="H25" i="56"/>
  <c r="W25" i="55"/>
  <c r="V25" i="55"/>
  <c r="U25" i="55"/>
  <c r="T25" i="55"/>
  <c r="S25" i="55"/>
  <c r="R25" i="55"/>
  <c r="Q25" i="55"/>
  <c r="P25" i="55"/>
  <c r="O25" i="55"/>
  <c r="N25" i="55"/>
  <c r="M25" i="55"/>
  <c r="L25" i="55"/>
  <c r="K25" i="55"/>
  <c r="J25" i="55"/>
  <c r="I25" i="55"/>
  <c r="H25" i="55"/>
  <c r="W25" i="54"/>
  <c r="V25" i="54"/>
  <c r="U25" i="54"/>
  <c r="T25" i="54"/>
  <c r="S25" i="54"/>
  <c r="R25" i="54"/>
  <c r="Q25" i="54"/>
  <c r="P25" i="54"/>
  <c r="O25" i="54"/>
  <c r="N25" i="54"/>
  <c r="M25" i="54"/>
  <c r="L25" i="54"/>
  <c r="K25" i="54"/>
  <c r="J25" i="54"/>
  <c r="I25" i="54"/>
  <c r="H25" i="54"/>
  <c r="W25" i="53"/>
  <c r="V25" i="53"/>
  <c r="U25" i="53"/>
  <c r="T25" i="53"/>
  <c r="S25" i="53"/>
  <c r="R25" i="53"/>
  <c r="Q25" i="53"/>
  <c r="P25" i="53"/>
  <c r="O25" i="53"/>
  <c r="N25" i="53"/>
  <c r="M25" i="53"/>
  <c r="L25" i="53"/>
  <c r="K25" i="53"/>
  <c r="J25" i="53"/>
  <c r="I25" i="53"/>
  <c r="H25" i="53"/>
  <c r="X6" i="40"/>
  <c r="W25" i="52" s="1"/>
  <c r="W6" i="40"/>
  <c r="V25" i="52" s="1"/>
  <c r="V6" i="40"/>
  <c r="U25" i="52" s="1"/>
  <c r="U6" i="40"/>
  <c r="T25" i="52" s="1"/>
  <c r="T6" i="40"/>
  <c r="S25" i="52" s="1"/>
  <c r="S6" i="40"/>
  <c r="R25" i="52" s="1"/>
  <c r="R6" i="40"/>
  <c r="Q25" i="52" s="1"/>
  <c r="Q6" i="40"/>
  <c r="P25" i="52" s="1"/>
  <c r="P6" i="40"/>
  <c r="O25" i="52" s="1"/>
  <c r="O6" i="40"/>
  <c r="N25" i="52" s="1"/>
  <c r="N6" i="40"/>
  <c r="M25" i="52" s="1"/>
  <c r="M6" i="40"/>
  <c r="L25" i="52" s="1"/>
  <c r="L6" i="40"/>
  <c r="K25" i="52" s="1"/>
  <c r="K6" i="40"/>
  <c r="J25" i="52" s="1"/>
  <c r="J6" i="40"/>
  <c r="I25" i="52" s="1"/>
  <c r="I6" i="40"/>
  <c r="H25" i="52" s="1"/>
  <c r="H6" i="40"/>
  <c r="G25" i="52" s="1"/>
  <c r="G6" i="40"/>
  <c r="F25" i="52" s="1"/>
  <c r="F6" i="40"/>
  <c r="E25" i="52" s="1"/>
  <c r="E6" i="40"/>
  <c r="D25" i="52" s="1"/>
  <c r="D6" i="40"/>
  <c r="C25" i="52" s="1"/>
  <c r="C6" i="40"/>
  <c r="B25" i="52" s="1"/>
  <c r="W5" i="40"/>
  <c r="V5" i="40"/>
  <c r="U5" i="40"/>
  <c r="S5" i="40"/>
  <c r="R5" i="40"/>
  <c r="Q5" i="40"/>
  <c r="O5" i="40"/>
  <c r="N5" i="40"/>
  <c r="M5" i="40"/>
  <c r="K5" i="40"/>
  <c r="J5" i="40"/>
  <c r="I5" i="40"/>
  <c r="G5" i="40"/>
  <c r="F5" i="40"/>
  <c r="E5" i="40"/>
  <c r="C5" i="40"/>
  <c r="W25" i="65"/>
  <c r="V25" i="65"/>
  <c r="U25" i="65"/>
  <c r="T25" i="65"/>
  <c r="S25" i="65"/>
  <c r="R25" i="65"/>
  <c r="Q25" i="65"/>
  <c r="P25" i="65"/>
  <c r="O25" i="65"/>
  <c r="N25" i="65"/>
  <c r="M25" i="65"/>
  <c r="L25" i="65"/>
  <c r="K25" i="65"/>
  <c r="J25" i="65"/>
  <c r="I25" i="65"/>
  <c r="H25" i="65"/>
  <c r="X3" i="40"/>
  <c r="W25" i="64" s="1"/>
  <c r="W3" i="40"/>
  <c r="V25" i="64" s="1"/>
  <c r="V3" i="40"/>
  <c r="U25" i="64" s="1"/>
  <c r="U3" i="40"/>
  <c r="T25" i="64" s="1"/>
  <c r="T3" i="40"/>
  <c r="S25" i="64" s="1"/>
  <c r="S3" i="40"/>
  <c r="R25" i="64" s="1"/>
  <c r="R3" i="40"/>
  <c r="Q25" i="64" s="1"/>
  <c r="Q3" i="40"/>
  <c r="P25" i="64" s="1"/>
  <c r="P3" i="40"/>
  <c r="O25" i="64" s="1"/>
  <c r="O3" i="40"/>
  <c r="N25" i="64" s="1"/>
  <c r="N3" i="40"/>
  <c r="M25" i="64" s="1"/>
  <c r="M3" i="40"/>
  <c r="L25" i="64" s="1"/>
  <c r="L3" i="40"/>
  <c r="K25" i="64" s="1"/>
  <c r="K3" i="40"/>
  <c r="J25" i="64" s="1"/>
  <c r="J3" i="40"/>
  <c r="I25" i="64" s="1"/>
  <c r="I3" i="40"/>
  <c r="H25" i="64" s="1"/>
  <c r="H3" i="40"/>
  <c r="G25" i="64" s="1"/>
  <c r="G3" i="40"/>
  <c r="F25" i="64" s="1"/>
  <c r="F3" i="40"/>
  <c r="E25" i="64" s="1"/>
  <c r="E3" i="40"/>
  <c r="D25" i="64" s="1"/>
  <c r="D3" i="40"/>
  <c r="C25" i="64" s="1"/>
  <c r="C3" i="40"/>
  <c r="B25" i="64" s="1"/>
  <c r="W24" i="62"/>
  <c r="V24" i="62"/>
  <c r="U24" i="62"/>
  <c r="T24" i="62"/>
  <c r="S24" i="62"/>
  <c r="R24" i="62"/>
  <c r="Q24" i="62"/>
  <c r="P24" i="62"/>
  <c r="O24" i="62"/>
  <c r="N24" i="62"/>
  <c r="M24" i="62"/>
  <c r="L24" i="62"/>
  <c r="K24" i="62"/>
  <c r="J24" i="62"/>
  <c r="I24" i="62"/>
  <c r="H24" i="62"/>
  <c r="G24" i="62"/>
  <c r="F24" i="62"/>
  <c r="W24" i="63"/>
  <c r="V24" i="63"/>
  <c r="U24" i="63"/>
  <c r="T24" i="63"/>
  <c r="S24" i="63"/>
  <c r="R24" i="63"/>
  <c r="Q24" i="63"/>
  <c r="P24" i="63"/>
  <c r="O24" i="63"/>
  <c r="N24" i="63"/>
  <c r="M24" i="63"/>
  <c r="L24" i="63"/>
  <c r="K24" i="63"/>
  <c r="J24" i="63"/>
  <c r="I24" i="63"/>
  <c r="H24" i="63"/>
  <c r="G24" i="63"/>
  <c r="F24" i="63"/>
  <c r="W24" i="61"/>
  <c r="V24" i="61"/>
  <c r="U24" i="61"/>
  <c r="T24" i="61"/>
  <c r="S24" i="61"/>
  <c r="R24" i="61"/>
  <c r="Q24" i="61"/>
  <c r="P24" i="61"/>
  <c r="O24" i="61"/>
  <c r="N24" i="61"/>
  <c r="M24" i="61"/>
  <c r="L24" i="61"/>
  <c r="K24" i="61"/>
  <c r="J24" i="61"/>
  <c r="I24" i="61"/>
  <c r="H24" i="61"/>
  <c r="G24" i="61"/>
  <c r="F24" i="61"/>
  <c r="W24" i="60"/>
  <c r="V24" i="60"/>
  <c r="U24" i="60"/>
  <c r="T24" i="60"/>
  <c r="S24" i="60"/>
  <c r="R24" i="60"/>
  <c r="Q24" i="60"/>
  <c r="P24" i="60"/>
  <c r="O24" i="60"/>
  <c r="N24" i="60"/>
  <c r="M24" i="60"/>
  <c r="L24" i="60"/>
  <c r="K24" i="60"/>
  <c r="J24" i="60"/>
  <c r="I24" i="60"/>
  <c r="H24" i="60"/>
  <c r="G24" i="60"/>
  <c r="F24" i="60"/>
  <c r="W24" i="59"/>
  <c r="V24" i="59"/>
  <c r="U24" i="59"/>
  <c r="T24" i="59"/>
  <c r="S24" i="59"/>
  <c r="R24" i="59"/>
  <c r="Q24" i="59"/>
  <c r="P24" i="59"/>
  <c r="O24" i="59"/>
  <c r="N24" i="59"/>
  <c r="M24" i="59"/>
  <c r="L24" i="59"/>
  <c r="K24" i="59"/>
  <c r="J24" i="59"/>
  <c r="I24" i="59"/>
  <c r="H24" i="59"/>
  <c r="G24" i="59"/>
  <c r="F24" i="59"/>
  <c r="W24" i="58"/>
  <c r="V24" i="58"/>
  <c r="U24" i="58"/>
  <c r="T24" i="58"/>
  <c r="S24" i="58"/>
  <c r="R24" i="58"/>
  <c r="Q24" i="58"/>
  <c r="P24" i="58"/>
  <c r="O24" i="58"/>
  <c r="N24" i="58"/>
  <c r="M24" i="58"/>
  <c r="L24" i="58"/>
  <c r="K24" i="58"/>
  <c r="J24" i="58"/>
  <c r="I24" i="58"/>
  <c r="H24" i="58"/>
  <c r="G24" i="58"/>
  <c r="F24" i="58"/>
  <c r="W24" i="57"/>
  <c r="V24" i="57"/>
  <c r="U24" i="57"/>
  <c r="T24" i="57"/>
  <c r="S24" i="57"/>
  <c r="R24" i="57"/>
  <c r="Q24" i="57"/>
  <c r="P24" i="57"/>
  <c r="O24" i="57"/>
  <c r="N24" i="57"/>
  <c r="M24" i="57"/>
  <c r="L24" i="57"/>
  <c r="K24" i="57"/>
  <c r="J24" i="57"/>
  <c r="I24" i="57"/>
  <c r="H24" i="57"/>
  <c r="G24" i="57"/>
  <c r="F24" i="57"/>
  <c r="W24" i="56"/>
  <c r="V24" i="56"/>
  <c r="U24" i="56"/>
  <c r="T24" i="56"/>
  <c r="S24" i="56"/>
  <c r="R24" i="56"/>
  <c r="Q24" i="56"/>
  <c r="P24" i="56"/>
  <c r="O24" i="56"/>
  <c r="N24" i="56"/>
  <c r="M24" i="56"/>
  <c r="L24" i="56"/>
  <c r="K24" i="56"/>
  <c r="J24" i="56"/>
  <c r="I24" i="56"/>
  <c r="H24" i="56"/>
  <c r="G24" i="56"/>
  <c r="F24" i="56"/>
  <c r="W24" i="55"/>
  <c r="V24" i="55"/>
  <c r="U24" i="55"/>
  <c r="T24" i="55"/>
  <c r="S24" i="55"/>
  <c r="R24" i="55"/>
  <c r="Q24" i="55"/>
  <c r="P24" i="55"/>
  <c r="O24" i="55"/>
  <c r="N24" i="55"/>
  <c r="M24" i="55"/>
  <c r="L24" i="55"/>
  <c r="K24" i="55"/>
  <c r="J24" i="55"/>
  <c r="I24" i="55"/>
  <c r="H24" i="55"/>
  <c r="G24" i="55"/>
  <c r="F24" i="55"/>
  <c r="W24" i="54"/>
  <c r="V24" i="54"/>
  <c r="U24" i="54"/>
  <c r="T24" i="54"/>
  <c r="S24" i="54"/>
  <c r="R24" i="54"/>
  <c r="Q24" i="54"/>
  <c r="P24" i="54"/>
  <c r="O24" i="54"/>
  <c r="N24" i="54"/>
  <c r="M24" i="54"/>
  <c r="L24" i="54"/>
  <c r="K24" i="54"/>
  <c r="J24" i="54"/>
  <c r="I24" i="54"/>
  <c r="H24" i="54"/>
  <c r="G24" i="54"/>
  <c r="F24" i="54"/>
  <c r="W24" i="53"/>
  <c r="V24" i="53"/>
  <c r="U24" i="53"/>
  <c r="T24" i="53"/>
  <c r="S24" i="53"/>
  <c r="R24" i="53"/>
  <c r="Q24" i="53"/>
  <c r="P24" i="53"/>
  <c r="O24" i="53"/>
  <c r="N24" i="53"/>
  <c r="M24" i="53"/>
  <c r="L24" i="53"/>
  <c r="K24" i="53"/>
  <c r="J24" i="53"/>
  <c r="I24" i="53"/>
  <c r="H24" i="53"/>
  <c r="G24" i="53"/>
  <c r="F24" i="53"/>
  <c r="W6" i="39"/>
  <c r="V24" i="52" s="1"/>
  <c r="V6" i="39"/>
  <c r="U24" i="52" s="1"/>
  <c r="U6" i="39"/>
  <c r="T24" i="52" s="1"/>
  <c r="S6" i="39"/>
  <c r="R24" i="52" s="1"/>
  <c r="R6" i="39"/>
  <c r="Q24" i="52" s="1"/>
  <c r="Q6" i="39"/>
  <c r="P24" i="52" s="1"/>
  <c r="O6" i="39"/>
  <c r="N24" i="52" s="1"/>
  <c r="N6" i="39"/>
  <c r="M24" i="52" s="1"/>
  <c r="M6" i="39"/>
  <c r="L24" i="52" s="1"/>
  <c r="K6" i="39"/>
  <c r="J24" i="52" s="1"/>
  <c r="J6" i="39"/>
  <c r="I24" i="52" s="1"/>
  <c r="I6" i="39"/>
  <c r="H24" i="52" s="1"/>
  <c r="G6" i="39"/>
  <c r="F24" i="52" s="1"/>
  <c r="W5" i="39"/>
  <c r="U5" i="39"/>
  <c r="S5" i="39"/>
  <c r="Q5" i="39"/>
  <c r="O5" i="39"/>
  <c r="M5" i="39"/>
  <c r="K5" i="39"/>
  <c r="I5" i="39"/>
  <c r="G5" i="39"/>
  <c r="W24" i="65"/>
  <c r="V24" i="65"/>
  <c r="U24" i="65"/>
  <c r="T24" i="65"/>
  <c r="S24" i="65"/>
  <c r="R24" i="65"/>
  <c r="Q24" i="65"/>
  <c r="P24" i="65"/>
  <c r="O24" i="65"/>
  <c r="N24" i="65"/>
  <c r="M24" i="65"/>
  <c r="L24" i="65"/>
  <c r="K24" i="65"/>
  <c r="J24" i="65"/>
  <c r="I24" i="65"/>
  <c r="H24" i="65"/>
  <c r="G24" i="65"/>
  <c r="F24" i="65"/>
  <c r="W3" i="39"/>
  <c r="V24" i="64" s="1"/>
  <c r="U3" i="39"/>
  <c r="T24" i="64" s="1"/>
  <c r="S3" i="39"/>
  <c r="R24" i="64" s="1"/>
  <c r="Q3" i="39"/>
  <c r="P24" i="64" s="1"/>
  <c r="O3" i="39"/>
  <c r="N24" i="64" s="1"/>
  <c r="M3" i="39"/>
  <c r="L24" i="64" s="1"/>
  <c r="K3" i="39"/>
  <c r="J24" i="64" s="1"/>
  <c r="I3" i="39"/>
  <c r="H24" i="64" s="1"/>
  <c r="G3" i="39"/>
  <c r="F24" i="64" s="1"/>
  <c r="W23" i="62"/>
  <c r="V23" i="62"/>
  <c r="U23" i="62"/>
  <c r="T23" i="62"/>
  <c r="S23" i="62"/>
  <c r="R23" i="62"/>
  <c r="Q23" i="62"/>
  <c r="P23" i="62"/>
  <c r="O23" i="62"/>
  <c r="N23" i="62"/>
  <c r="M23" i="62"/>
  <c r="L23" i="62"/>
  <c r="K23" i="62"/>
  <c r="J23" i="62"/>
  <c r="I23" i="62"/>
  <c r="H23" i="62"/>
  <c r="W23" i="63"/>
  <c r="V23" i="63"/>
  <c r="U23" i="63"/>
  <c r="T23" i="63"/>
  <c r="S23" i="63"/>
  <c r="R23" i="63"/>
  <c r="Q23" i="63"/>
  <c r="P23" i="63"/>
  <c r="O23" i="63"/>
  <c r="N23" i="63"/>
  <c r="M23" i="63"/>
  <c r="L23" i="63"/>
  <c r="K23" i="63"/>
  <c r="J23" i="63"/>
  <c r="I23" i="63"/>
  <c r="H23" i="63"/>
  <c r="W23" i="61"/>
  <c r="V23" i="61"/>
  <c r="U23" i="61"/>
  <c r="T23" i="61"/>
  <c r="S23" i="61"/>
  <c r="R23" i="61"/>
  <c r="Q23" i="61"/>
  <c r="P23" i="61"/>
  <c r="O23" i="61"/>
  <c r="N23" i="61"/>
  <c r="M23" i="61"/>
  <c r="L23" i="61"/>
  <c r="K23" i="61"/>
  <c r="J23" i="61"/>
  <c r="I23" i="61"/>
  <c r="H23" i="61"/>
  <c r="W23" i="60"/>
  <c r="V23" i="60"/>
  <c r="U23" i="60"/>
  <c r="T23" i="60"/>
  <c r="S23" i="60"/>
  <c r="R23" i="60"/>
  <c r="Q23" i="60"/>
  <c r="P23" i="60"/>
  <c r="O23" i="60"/>
  <c r="N23" i="60"/>
  <c r="M23" i="60"/>
  <c r="L23" i="60"/>
  <c r="K23" i="60"/>
  <c r="J23" i="60"/>
  <c r="I23" i="60"/>
  <c r="H23" i="60"/>
  <c r="W23" i="59"/>
  <c r="V23" i="59"/>
  <c r="U23" i="59"/>
  <c r="T23" i="59"/>
  <c r="S23" i="59"/>
  <c r="R23" i="59"/>
  <c r="Q23" i="59"/>
  <c r="P23" i="59"/>
  <c r="O23" i="59"/>
  <c r="N23" i="59"/>
  <c r="M23" i="59"/>
  <c r="L23" i="59"/>
  <c r="K23" i="59"/>
  <c r="J23" i="59"/>
  <c r="I23" i="59"/>
  <c r="H23" i="59"/>
  <c r="W23" i="58"/>
  <c r="V23" i="58"/>
  <c r="U23" i="58"/>
  <c r="T23" i="58"/>
  <c r="S23" i="58"/>
  <c r="R23" i="58"/>
  <c r="Q23" i="58"/>
  <c r="P23" i="58"/>
  <c r="O23" i="58"/>
  <c r="N23" i="58"/>
  <c r="M23" i="58"/>
  <c r="L23" i="58"/>
  <c r="K23" i="58"/>
  <c r="J23" i="58"/>
  <c r="I23" i="58"/>
  <c r="H23" i="58"/>
  <c r="W23" i="57"/>
  <c r="V23" i="57"/>
  <c r="U23" i="57"/>
  <c r="T23" i="57"/>
  <c r="S23" i="57"/>
  <c r="R23" i="57"/>
  <c r="Q23" i="57"/>
  <c r="P23" i="57"/>
  <c r="O23" i="57"/>
  <c r="N23" i="57"/>
  <c r="M23" i="57"/>
  <c r="L23" i="57"/>
  <c r="K23" i="57"/>
  <c r="J23" i="57"/>
  <c r="I23" i="57"/>
  <c r="H23" i="57"/>
  <c r="W23" i="56"/>
  <c r="V23" i="56"/>
  <c r="U23" i="56"/>
  <c r="T23" i="56"/>
  <c r="S23" i="56"/>
  <c r="R23" i="56"/>
  <c r="Q23" i="56"/>
  <c r="P23" i="56"/>
  <c r="O23" i="56"/>
  <c r="N23" i="56"/>
  <c r="M23" i="56"/>
  <c r="L23" i="56"/>
  <c r="K23" i="56"/>
  <c r="J23" i="56"/>
  <c r="I23" i="56"/>
  <c r="H23" i="56"/>
  <c r="W23" i="55"/>
  <c r="V23" i="55"/>
  <c r="U23" i="55"/>
  <c r="T23" i="55"/>
  <c r="S23" i="55"/>
  <c r="R23" i="55"/>
  <c r="Q23" i="55"/>
  <c r="P23" i="55"/>
  <c r="O23" i="55"/>
  <c r="N23" i="55"/>
  <c r="M23" i="55"/>
  <c r="L23" i="55"/>
  <c r="K23" i="55"/>
  <c r="J23" i="55"/>
  <c r="I23" i="55"/>
  <c r="H23" i="55"/>
  <c r="W23" i="54"/>
  <c r="V23" i="54"/>
  <c r="U23" i="54"/>
  <c r="T23" i="54"/>
  <c r="S23" i="54"/>
  <c r="R23" i="54"/>
  <c r="Q23" i="54"/>
  <c r="P23" i="54"/>
  <c r="O23" i="54"/>
  <c r="N23" i="54"/>
  <c r="M23" i="54"/>
  <c r="L23" i="54"/>
  <c r="K23" i="54"/>
  <c r="J23" i="54"/>
  <c r="I23" i="54"/>
  <c r="H23" i="54"/>
  <c r="W23" i="53"/>
  <c r="V23" i="53"/>
  <c r="U23" i="53"/>
  <c r="T23" i="53"/>
  <c r="S23" i="53"/>
  <c r="R23" i="53"/>
  <c r="Q23" i="53"/>
  <c r="P23" i="53"/>
  <c r="O23" i="53"/>
  <c r="N23" i="53"/>
  <c r="M23" i="53"/>
  <c r="L23" i="53"/>
  <c r="K23" i="53"/>
  <c r="J23" i="53"/>
  <c r="I23" i="53"/>
  <c r="H23" i="53"/>
  <c r="X6" i="38"/>
  <c r="W23" i="52" s="1"/>
  <c r="W6" i="38"/>
  <c r="V23" i="52" s="1"/>
  <c r="V6" i="38"/>
  <c r="U23" i="52" s="1"/>
  <c r="U6" i="38"/>
  <c r="T23" i="52" s="1"/>
  <c r="T6" i="38"/>
  <c r="S23" i="52" s="1"/>
  <c r="S6" i="38"/>
  <c r="R23" i="52" s="1"/>
  <c r="R6" i="38"/>
  <c r="Q23" i="52" s="1"/>
  <c r="Q6" i="38"/>
  <c r="P23" i="52" s="1"/>
  <c r="P6" i="38"/>
  <c r="O23" i="52" s="1"/>
  <c r="O6" i="38"/>
  <c r="N23" i="52" s="1"/>
  <c r="N6" i="38"/>
  <c r="M23" i="52" s="1"/>
  <c r="M6" i="38"/>
  <c r="L23" i="52" s="1"/>
  <c r="L6" i="38"/>
  <c r="K23" i="52" s="1"/>
  <c r="K6" i="38"/>
  <c r="J23" i="52" s="1"/>
  <c r="J6" i="38"/>
  <c r="I23" i="52" s="1"/>
  <c r="I6" i="38"/>
  <c r="H23" i="52" s="1"/>
  <c r="H6" i="38"/>
  <c r="G23" i="52" s="1"/>
  <c r="G6" i="38"/>
  <c r="F23" i="52" s="1"/>
  <c r="W5" i="38"/>
  <c r="V5" i="38"/>
  <c r="U5" i="38"/>
  <c r="S5" i="38"/>
  <c r="R5" i="38"/>
  <c r="Q5" i="38"/>
  <c r="O5" i="38"/>
  <c r="N5" i="38"/>
  <c r="M5" i="38"/>
  <c r="K5" i="38"/>
  <c r="J5" i="38"/>
  <c r="I5" i="38"/>
  <c r="G5" i="38"/>
  <c r="W23" i="65"/>
  <c r="V23" i="65"/>
  <c r="U23" i="65"/>
  <c r="T23" i="65"/>
  <c r="S23" i="65"/>
  <c r="R23" i="65"/>
  <c r="Q23" i="65"/>
  <c r="P23" i="65"/>
  <c r="O23" i="65"/>
  <c r="N23" i="65"/>
  <c r="M23" i="65"/>
  <c r="L23" i="65"/>
  <c r="K23" i="65"/>
  <c r="J23" i="65"/>
  <c r="I23" i="65"/>
  <c r="H23" i="65"/>
  <c r="X3" i="38"/>
  <c r="W23" i="64" s="1"/>
  <c r="W3" i="38"/>
  <c r="V23" i="64" s="1"/>
  <c r="V3" i="38"/>
  <c r="U23" i="64" s="1"/>
  <c r="U3" i="38"/>
  <c r="T23" i="64" s="1"/>
  <c r="T3" i="38"/>
  <c r="S23" i="64" s="1"/>
  <c r="S3" i="38"/>
  <c r="R23" i="64" s="1"/>
  <c r="R3" i="38"/>
  <c r="Q23" i="64" s="1"/>
  <c r="Q3" i="38"/>
  <c r="P23" i="64" s="1"/>
  <c r="P3" i="38"/>
  <c r="O23" i="64" s="1"/>
  <c r="O3" i="38"/>
  <c r="N23" i="64" s="1"/>
  <c r="N3" i="38"/>
  <c r="M23" i="64" s="1"/>
  <c r="M3" i="38"/>
  <c r="L23" i="64" s="1"/>
  <c r="L3" i="38"/>
  <c r="K23" i="64" s="1"/>
  <c r="K3" i="38"/>
  <c r="J23" i="64" s="1"/>
  <c r="J3" i="38"/>
  <c r="I23" i="64" s="1"/>
  <c r="I3" i="38"/>
  <c r="H23" i="64" s="1"/>
  <c r="H3" i="38"/>
  <c r="G23" i="64" s="1"/>
  <c r="G3" i="38"/>
  <c r="F23" i="64" s="1"/>
  <c r="W22" i="62"/>
  <c r="V22" i="62"/>
  <c r="U22" i="62"/>
  <c r="T22" i="62"/>
  <c r="S22" i="62"/>
  <c r="R22" i="62"/>
  <c r="Q22" i="62"/>
  <c r="P22" i="62"/>
  <c r="O22" i="62"/>
  <c r="N22" i="62"/>
  <c r="M22" i="62"/>
  <c r="L22" i="62"/>
  <c r="K22" i="62"/>
  <c r="J22" i="62"/>
  <c r="I22" i="62"/>
  <c r="H22" i="62"/>
  <c r="W22" i="63"/>
  <c r="V22" i="63"/>
  <c r="U22" i="63"/>
  <c r="T22" i="63"/>
  <c r="S22" i="63"/>
  <c r="R22" i="63"/>
  <c r="Q22" i="63"/>
  <c r="P22" i="63"/>
  <c r="O22" i="63"/>
  <c r="N22" i="63"/>
  <c r="M22" i="63"/>
  <c r="L22" i="63"/>
  <c r="K22" i="63"/>
  <c r="J22" i="63"/>
  <c r="I22" i="63"/>
  <c r="H22" i="63"/>
  <c r="W22" i="61"/>
  <c r="V22" i="61"/>
  <c r="U22" i="61"/>
  <c r="T22" i="61"/>
  <c r="S22" i="61"/>
  <c r="R22" i="61"/>
  <c r="Q22" i="61"/>
  <c r="P22" i="61"/>
  <c r="O22" i="61"/>
  <c r="N22" i="61"/>
  <c r="M22" i="61"/>
  <c r="L22" i="61"/>
  <c r="K22" i="61"/>
  <c r="J22" i="61"/>
  <c r="I22" i="61"/>
  <c r="H22" i="61"/>
  <c r="W22" i="60"/>
  <c r="V22" i="60"/>
  <c r="U22" i="60"/>
  <c r="T22" i="60"/>
  <c r="S22" i="60"/>
  <c r="R22" i="60"/>
  <c r="Q22" i="60"/>
  <c r="P22" i="60"/>
  <c r="O22" i="60"/>
  <c r="N22" i="60"/>
  <c r="M22" i="60"/>
  <c r="L22" i="60"/>
  <c r="K22" i="60"/>
  <c r="J22" i="60"/>
  <c r="I22" i="60"/>
  <c r="H22" i="60"/>
  <c r="W22" i="59"/>
  <c r="V22" i="59"/>
  <c r="U22" i="59"/>
  <c r="T22" i="59"/>
  <c r="S22" i="59"/>
  <c r="R22" i="59"/>
  <c r="Q22" i="59"/>
  <c r="P22" i="59"/>
  <c r="O22" i="59"/>
  <c r="N22" i="59"/>
  <c r="M22" i="59"/>
  <c r="L22" i="59"/>
  <c r="K22" i="59"/>
  <c r="J22" i="59"/>
  <c r="I22" i="59"/>
  <c r="H22" i="59"/>
  <c r="W22" i="58"/>
  <c r="V22" i="58"/>
  <c r="U22" i="58"/>
  <c r="T22" i="58"/>
  <c r="S22" i="58"/>
  <c r="R22" i="58"/>
  <c r="Q22" i="58"/>
  <c r="P22" i="58"/>
  <c r="O22" i="58"/>
  <c r="N22" i="58"/>
  <c r="M22" i="58"/>
  <c r="L22" i="58"/>
  <c r="K22" i="58"/>
  <c r="J22" i="58"/>
  <c r="I22" i="58"/>
  <c r="H22" i="58"/>
  <c r="W22" i="57"/>
  <c r="V22" i="57"/>
  <c r="U22" i="57"/>
  <c r="T22" i="57"/>
  <c r="S22" i="57"/>
  <c r="R22" i="57"/>
  <c r="Q22" i="57"/>
  <c r="P22" i="57"/>
  <c r="O22" i="57"/>
  <c r="N22" i="57"/>
  <c r="M22" i="57"/>
  <c r="L22" i="57"/>
  <c r="K22" i="57"/>
  <c r="J22" i="57"/>
  <c r="I22" i="57"/>
  <c r="H22" i="57"/>
  <c r="W22" i="56"/>
  <c r="V22" i="56"/>
  <c r="U22" i="56"/>
  <c r="T22" i="56"/>
  <c r="S22" i="56"/>
  <c r="R22" i="56"/>
  <c r="Q22" i="56"/>
  <c r="P22" i="56"/>
  <c r="O22" i="56"/>
  <c r="N22" i="56"/>
  <c r="M22" i="56"/>
  <c r="L22" i="56"/>
  <c r="K22" i="56"/>
  <c r="J22" i="56"/>
  <c r="I22" i="56"/>
  <c r="H22" i="56"/>
  <c r="W22" i="55"/>
  <c r="V22" i="55"/>
  <c r="U22" i="55"/>
  <c r="T22" i="55"/>
  <c r="S22" i="55"/>
  <c r="R22" i="55"/>
  <c r="Q22" i="55"/>
  <c r="P22" i="55"/>
  <c r="O22" i="55"/>
  <c r="N22" i="55"/>
  <c r="M22" i="55"/>
  <c r="L22" i="55"/>
  <c r="K22" i="55"/>
  <c r="J22" i="55"/>
  <c r="I22" i="55"/>
  <c r="H22" i="55"/>
  <c r="W22" i="54"/>
  <c r="V22" i="54"/>
  <c r="U22" i="54"/>
  <c r="T22" i="54"/>
  <c r="S22" i="54"/>
  <c r="R22" i="54"/>
  <c r="Q22" i="54"/>
  <c r="P22" i="54"/>
  <c r="O22" i="54"/>
  <c r="N22" i="54"/>
  <c r="M22" i="54"/>
  <c r="L22" i="54"/>
  <c r="K22" i="54"/>
  <c r="J22" i="54"/>
  <c r="I22" i="54"/>
  <c r="H22" i="54"/>
  <c r="W22" i="53"/>
  <c r="V22" i="53"/>
  <c r="U22" i="53"/>
  <c r="T22" i="53"/>
  <c r="S22" i="53"/>
  <c r="R22" i="53"/>
  <c r="Q22" i="53"/>
  <c r="P22" i="53"/>
  <c r="O22" i="53"/>
  <c r="N22" i="53"/>
  <c r="M22" i="53"/>
  <c r="L22" i="53"/>
  <c r="K22" i="53"/>
  <c r="J22" i="53"/>
  <c r="I22" i="53"/>
  <c r="H22" i="53"/>
  <c r="X6" i="37"/>
  <c r="W22" i="52" s="1"/>
  <c r="W6" i="37"/>
  <c r="V22" i="52" s="1"/>
  <c r="V6" i="37"/>
  <c r="U22" i="52" s="1"/>
  <c r="U6" i="37"/>
  <c r="T22" i="52" s="1"/>
  <c r="T6" i="37"/>
  <c r="S22" i="52" s="1"/>
  <c r="S6" i="37"/>
  <c r="R22" i="52" s="1"/>
  <c r="R6" i="37"/>
  <c r="Q22" i="52" s="1"/>
  <c r="Q6" i="37"/>
  <c r="P22" i="52" s="1"/>
  <c r="P6" i="37"/>
  <c r="O22" i="52" s="1"/>
  <c r="O6" i="37"/>
  <c r="N22" i="52" s="1"/>
  <c r="N6" i="37"/>
  <c r="M22" i="52" s="1"/>
  <c r="M6" i="37"/>
  <c r="L22" i="52" s="1"/>
  <c r="L6" i="37"/>
  <c r="K22" i="52" s="1"/>
  <c r="K6" i="37"/>
  <c r="J22" i="52" s="1"/>
  <c r="J6" i="37"/>
  <c r="I22" i="52" s="1"/>
  <c r="I6" i="37"/>
  <c r="H22" i="52" s="1"/>
  <c r="H6" i="37"/>
  <c r="G22" i="52" s="1"/>
  <c r="G6" i="37"/>
  <c r="F22" i="52" s="1"/>
  <c r="W5" i="37"/>
  <c r="V5" i="37"/>
  <c r="U5" i="37"/>
  <c r="S5" i="37"/>
  <c r="R5" i="37"/>
  <c r="Q5" i="37"/>
  <c r="O5" i="37"/>
  <c r="N5" i="37"/>
  <c r="M5" i="37"/>
  <c r="K5" i="37"/>
  <c r="J5" i="37"/>
  <c r="I5" i="37"/>
  <c r="G5" i="37"/>
  <c r="W22" i="65"/>
  <c r="V22" i="65"/>
  <c r="U22" i="65"/>
  <c r="T22" i="65"/>
  <c r="S22" i="65"/>
  <c r="R22" i="65"/>
  <c r="Q22" i="65"/>
  <c r="P22" i="65"/>
  <c r="O22" i="65"/>
  <c r="N22" i="65"/>
  <c r="M22" i="65"/>
  <c r="L22" i="65"/>
  <c r="K22" i="65"/>
  <c r="J22" i="65"/>
  <c r="I22" i="65"/>
  <c r="H22" i="65"/>
  <c r="X3" i="37"/>
  <c r="W22" i="64" s="1"/>
  <c r="W3" i="37"/>
  <c r="V22" i="64" s="1"/>
  <c r="V3" i="37"/>
  <c r="U22" i="64" s="1"/>
  <c r="U3" i="37"/>
  <c r="T22" i="64" s="1"/>
  <c r="T3" i="37"/>
  <c r="S22" i="64" s="1"/>
  <c r="S3" i="37"/>
  <c r="R22" i="64" s="1"/>
  <c r="R3" i="37"/>
  <c r="Q22" i="64" s="1"/>
  <c r="Q3" i="37"/>
  <c r="P22" i="64" s="1"/>
  <c r="P3" i="37"/>
  <c r="O22" i="64" s="1"/>
  <c r="O3" i="37"/>
  <c r="N22" i="64" s="1"/>
  <c r="N3" i="37"/>
  <c r="M22" i="64" s="1"/>
  <c r="M3" i="37"/>
  <c r="L22" i="64" s="1"/>
  <c r="L3" i="37"/>
  <c r="K22" i="64" s="1"/>
  <c r="K3" i="37"/>
  <c r="J22" i="64" s="1"/>
  <c r="J3" i="37"/>
  <c r="I22" i="64" s="1"/>
  <c r="I3" i="37"/>
  <c r="H22" i="64" s="1"/>
  <c r="H3" i="37"/>
  <c r="G22" i="64" s="1"/>
  <c r="G3" i="37"/>
  <c r="F22" i="64" s="1"/>
  <c r="W21" i="62"/>
  <c r="V21" i="62"/>
  <c r="U21" i="62"/>
  <c r="T21" i="62"/>
  <c r="S21" i="62"/>
  <c r="R21" i="62"/>
  <c r="Q21" i="62"/>
  <c r="P21" i="62"/>
  <c r="O21" i="62"/>
  <c r="N21" i="62"/>
  <c r="M21" i="62"/>
  <c r="L21" i="62"/>
  <c r="K21" i="62"/>
  <c r="J21" i="62"/>
  <c r="I21" i="62"/>
  <c r="H21" i="62"/>
  <c r="W21" i="63"/>
  <c r="V21" i="63"/>
  <c r="U21" i="63"/>
  <c r="T21" i="63"/>
  <c r="S21" i="63"/>
  <c r="R21" i="63"/>
  <c r="Q21" i="63"/>
  <c r="P21" i="63"/>
  <c r="O21" i="63"/>
  <c r="N21" i="63"/>
  <c r="M21" i="63"/>
  <c r="L21" i="63"/>
  <c r="K21" i="63"/>
  <c r="J21" i="63"/>
  <c r="I21" i="63"/>
  <c r="H21" i="63"/>
  <c r="W21" i="61"/>
  <c r="V21" i="61"/>
  <c r="U21" i="61"/>
  <c r="T21" i="61"/>
  <c r="S21" i="61"/>
  <c r="R21" i="61"/>
  <c r="Q21" i="61"/>
  <c r="P21" i="61"/>
  <c r="O21" i="61"/>
  <c r="N21" i="61"/>
  <c r="M21" i="61"/>
  <c r="L21" i="61"/>
  <c r="K21" i="61"/>
  <c r="J21" i="61"/>
  <c r="I21" i="61"/>
  <c r="H21" i="61"/>
  <c r="W21" i="60"/>
  <c r="V21" i="60"/>
  <c r="U21" i="60"/>
  <c r="T21" i="60"/>
  <c r="S21" i="60"/>
  <c r="R21" i="60"/>
  <c r="Q21" i="60"/>
  <c r="P21" i="60"/>
  <c r="O21" i="60"/>
  <c r="N21" i="60"/>
  <c r="M21" i="60"/>
  <c r="L21" i="60"/>
  <c r="K21" i="60"/>
  <c r="J21" i="60"/>
  <c r="I21" i="60"/>
  <c r="H21" i="60"/>
  <c r="W21" i="59"/>
  <c r="V21" i="59"/>
  <c r="U21" i="59"/>
  <c r="T21" i="59"/>
  <c r="S21" i="59"/>
  <c r="R21" i="59"/>
  <c r="Q21" i="59"/>
  <c r="P21" i="59"/>
  <c r="O21" i="59"/>
  <c r="N21" i="59"/>
  <c r="M21" i="59"/>
  <c r="L21" i="59"/>
  <c r="K21" i="59"/>
  <c r="J21" i="59"/>
  <c r="I21" i="59"/>
  <c r="H21" i="59"/>
  <c r="W21" i="58"/>
  <c r="V21" i="58"/>
  <c r="U21" i="58"/>
  <c r="T21" i="58"/>
  <c r="S21" i="58"/>
  <c r="R21" i="58"/>
  <c r="Q21" i="58"/>
  <c r="P21" i="58"/>
  <c r="O21" i="58"/>
  <c r="N21" i="58"/>
  <c r="M21" i="58"/>
  <c r="L21" i="58"/>
  <c r="K21" i="58"/>
  <c r="J21" i="58"/>
  <c r="I21" i="58"/>
  <c r="H21" i="58"/>
  <c r="W21" i="57"/>
  <c r="V21" i="57"/>
  <c r="U21" i="57"/>
  <c r="T21" i="57"/>
  <c r="S21" i="57"/>
  <c r="R21" i="57"/>
  <c r="Q21" i="57"/>
  <c r="P21" i="57"/>
  <c r="O21" i="57"/>
  <c r="N21" i="57"/>
  <c r="M21" i="57"/>
  <c r="L21" i="57"/>
  <c r="K21" i="57"/>
  <c r="J21" i="57"/>
  <c r="I21" i="57"/>
  <c r="H21" i="57"/>
  <c r="W21" i="56"/>
  <c r="V21" i="56"/>
  <c r="U21" i="56"/>
  <c r="T21" i="56"/>
  <c r="S21" i="56"/>
  <c r="R21" i="56"/>
  <c r="Q21" i="56"/>
  <c r="P21" i="56"/>
  <c r="O21" i="56"/>
  <c r="N21" i="56"/>
  <c r="M21" i="56"/>
  <c r="L21" i="56"/>
  <c r="K21" i="56"/>
  <c r="J21" i="56"/>
  <c r="I21" i="56"/>
  <c r="H21" i="56"/>
  <c r="W21" i="55"/>
  <c r="V21" i="55"/>
  <c r="U21" i="55"/>
  <c r="T21" i="55"/>
  <c r="S21" i="55"/>
  <c r="R21" i="55"/>
  <c r="Q21" i="55"/>
  <c r="P21" i="55"/>
  <c r="O21" i="55"/>
  <c r="N21" i="55"/>
  <c r="M21" i="55"/>
  <c r="L21" i="55"/>
  <c r="K21" i="55"/>
  <c r="J21" i="55"/>
  <c r="I21" i="55"/>
  <c r="H21" i="55"/>
  <c r="W21" i="54"/>
  <c r="V21" i="54"/>
  <c r="U21" i="54"/>
  <c r="T21" i="54"/>
  <c r="S21" i="54"/>
  <c r="R21" i="54"/>
  <c r="Q21" i="54"/>
  <c r="P21" i="54"/>
  <c r="O21" i="54"/>
  <c r="N21" i="54"/>
  <c r="M21" i="54"/>
  <c r="L21" i="54"/>
  <c r="K21" i="54"/>
  <c r="J21" i="54"/>
  <c r="I21" i="54"/>
  <c r="H21" i="54"/>
  <c r="W21" i="53"/>
  <c r="V21" i="53"/>
  <c r="U21" i="53"/>
  <c r="T21" i="53"/>
  <c r="S21" i="53"/>
  <c r="R21" i="53"/>
  <c r="Q21" i="53"/>
  <c r="P21" i="53"/>
  <c r="O21" i="53"/>
  <c r="N21" i="53"/>
  <c r="M21" i="53"/>
  <c r="L21" i="53"/>
  <c r="K21" i="53"/>
  <c r="J21" i="53"/>
  <c r="I21" i="53"/>
  <c r="H21" i="53"/>
  <c r="X6" i="36"/>
  <c r="W21" i="52" s="1"/>
  <c r="W6" i="36"/>
  <c r="V21" i="52" s="1"/>
  <c r="V6" i="36"/>
  <c r="U21" i="52" s="1"/>
  <c r="U6" i="36"/>
  <c r="T21" i="52" s="1"/>
  <c r="T6" i="36"/>
  <c r="S21" i="52" s="1"/>
  <c r="S6" i="36"/>
  <c r="R21" i="52" s="1"/>
  <c r="R6" i="36"/>
  <c r="Q21" i="52" s="1"/>
  <c r="Q6" i="36"/>
  <c r="P21" i="52" s="1"/>
  <c r="P6" i="36"/>
  <c r="O21" i="52" s="1"/>
  <c r="O6" i="36"/>
  <c r="N21" i="52" s="1"/>
  <c r="N6" i="36"/>
  <c r="M21" i="52" s="1"/>
  <c r="M6" i="36"/>
  <c r="L21" i="52" s="1"/>
  <c r="L6" i="36"/>
  <c r="K21" i="52" s="1"/>
  <c r="K6" i="36"/>
  <c r="J21" i="52" s="1"/>
  <c r="J6" i="36"/>
  <c r="I21" i="52" s="1"/>
  <c r="I6" i="36"/>
  <c r="H21" i="52" s="1"/>
  <c r="H6" i="36"/>
  <c r="G21" i="52" s="1"/>
  <c r="G6" i="36"/>
  <c r="F21" i="52" s="1"/>
  <c r="W5" i="36"/>
  <c r="V5" i="36"/>
  <c r="U5" i="36"/>
  <c r="S5" i="36"/>
  <c r="R5" i="36"/>
  <c r="Q5" i="36"/>
  <c r="O5" i="36"/>
  <c r="N5" i="36"/>
  <c r="M5" i="36"/>
  <c r="K5" i="36"/>
  <c r="J5" i="36"/>
  <c r="I5" i="36"/>
  <c r="G5" i="36"/>
  <c r="W21" i="65"/>
  <c r="V21" i="65"/>
  <c r="U21" i="65"/>
  <c r="T21" i="65"/>
  <c r="S21" i="65"/>
  <c r="R21" i="65"/>
  <c r="Q21" i="65"/>
  <c r="P21" i="65"/>
  <c r="O21" i="65"/>
  <c r="N21" i="65"/>
  <c r="M21" i="65"/>
  <c r="L21" i="65"/>
  <c r="K21" i="65"/>
  <c r="J21" i="65"/>
  <c r="I21" i="65"/>
  <c r="H21" i="65"/>
  <c r="X3" i="36"/>
  <c r="W21" i="64" s="1"/>
  <c r="W3" i="36"/>
  <c r="V21" i="64" s="1"/>
  <c r="V3" i="36"/>
  <c r="U21" i="64" s="1"/>
  <c r="U3" i="36"/>
  <c r="T21" i="64" s="1"/>
  <c r="T3" i="36"/>
  <c r="S21" i="64" s="1"/>
  <c r="S3" i="36"/>
  <c r="R21" i="64" s="1"/>
  <c r="R3" i="36"/>
  <c r="Q21" i="64" s="1"/>
  <c r="Q3" i="36"/>
  <c r="P21" i="64" s="1"/>
  <c r="P3" i="36"/>
  <c r="O21" i="64" s="1"/>
  <c r="O3" i="36"/>
  <c r="N21" i="64" s="1"/>
  <c r="N3" i="36"/>
  <c r="M21" i="64" s="1"/>
  <c r="M3" i="36"/>
  <c r="L21" i="64" s="1"/>
  <c r="L3" i="36"/>
  <c r="K21" i="64" s="1"/>
  <c r="K3" i="36"/>
  <c r="J21" i="64" s="1"/>
  <c r="J3" i="36"/>
  <c r="I21" i="64" s="1"/>
  <c r="I3" i="36"/>
  <c r="H21" i="64" s="1"/>
  <c r="H3" i="36"/>
  <c r="G21" i="64" s="1"/>
  <c r="G3" i="36"/>
  <c r="F21" i="64" s="1"/>
  <c r="W20" i="62"/>
  <c r="V20" i="62"/>
  <c r="U20" i="62"/>
  <c r="T20" i="62"/>
  <c r="S20" i="62"/>
  <c r="R20" i="62"/>
  <c r="Q20" i="62"/>
  <c r="P20" i="62"/>
  <c r="O20" i="62"/>
  <c r="N20" i="62"/>
  <c r="M20" i="62"/>
  <c r="L20" i="62"/>
  <c r="K20" i="62"/>
  <c r="J20" i="62"/>
  <c r="I20" i="62"/>
  <c r="H20" i="62"/>
  <c r="W20" i="63"/>
  <c r="V20" i="63"/>
  <c r="U20" i="63"/>
  <c r="T20" i="63"/>
  <c r="S20" i="63"/>
  <c r="R20" i="63"/>
  <c r="Q20" i="63"/>
  <c r="P20" i="63"/>
  <c r="O20" i="63"/>
  <c r="N20" i="63"/>
  <c r="M20" i="63"/>
  <c r="L20" i="63"/>
  <c r="K20" i="63"/>
  <c r="J20" i="63"/>
  <c r="I20" i="63"/>
  <c r="H20" i="63"/>
  <c r="W20" i="61"/>
  <c r="V20" i="61"/>
  <c r="U20" i="61"/>
  <c r="T20" i="61"/>
  <c r="S20" i="61"/>
  <c r="R20" i="61"/>
  <c r="Q20" i="61"/>
  <c r="P20" i="61"/>
  <c r="O20" i="61"/>
  <c r="N20" i="61"/>
  <c r="M20" i="61"/>
  <c r="L20" i="61"/>
  <c r="K20" i="61"/>
  <c r="J20" i="61"/>
  <c r="I20" i="61"/>
  <c r="H20" i="61"/>
  <c r="W20" i="60"/>
  <c r="V20" i="60"/>
  <c r="U20" i="60"/>
  <c r="T20" i="60"/>
  <c r="S20" i="60"/>
  <c r="R20" i="60"/>
  <c r="Q20" i="60"/>
  <c r="P20" i="60"/>
  <c r="O20" i="60"/>
  <c r="N20" i="60"/>
  <c r="M20" i="60"/>
  <c r="L20" i="60"/>
  <c r="K20" i="60"/>
  <c r="J20" i="60"/>
  <c r="I20" i="60"/>
  <c r="H20" i="60"/>
  <c r="W20" i="59"/>
  <c r="V20" i="59"/>
  <c r="U20" i="59"/>
  <c r="T20" i="59"/>
  <c r="S20" i="59"/>
  <c r="R20" i="59"/>
  <c r="Q20" i="59"/>
  <c r="P20" i="59"/>
  <c r="O20" i="59"/>
  <c r="N20" i="59"/>
  <c r="M20" i="59"/>
  <c r="L20" i="59"/>
  <c r="K20" i="59"/>
  <c r="J20" i="59"/>
  <c r="I20" i="59"/>
  <c r="H20" i="59"/>
  <c r="W20" i="58"/>
  <c r="V20" i="58"/>
  <c r="U20" i="58"/>
  <c r="T20" i="58"/>
  <c r="S20" i="58"/>
  <c r="R20" i="58"/>
  <c r="Q20" i="58"/>
  <c r="P20" i="58"/>
  <c r="O20" i="58"/>
  <c r="N20" i="58"/>
  <c r="M20" i="58"/>
  <c r="L20" i="58"/>
  <c r="K20" i="58"/>
  <c r="J20" i="58"/>
  <c r="I20" i="58"/>
  <c r="H20" i="58"/>
  <c r="W20" i="57"/>
  <c r="V20" i="57"/>
  <c r="U20" i="57"/>
  <c r="T20" i="57"/>
  <c r="S20" i="57"/>
  <c r="R20" i="57"/>
  <c r="Q20" i="57"/>
  <c r="P20" i="57"/>
  <c r="O20" i="57"/>
  <c r="N20" i="57"/>
  <c r="M20" i="57"/>
  <c r="L20" i="57"/>
  <c r="K20" i="57"/>
  <c r="J20" i="57"/>
  <c r="I20" i="57"/>
  <c r="H20" i="57"/>
  <c r="W20" i="56"/>
  <c r="V20" i="56"/>
  <c r="U20" i="56"/>
  <c r="T20" i="56"/>
  <c r="S20" i="56"/>
  <c r="R20" i="56"/>
  <c r="Q20" i="56"/>
  <c r="P20" i="56"/>
  <c r="O20" i="56"/>
  <c r="N20" i="56"/>
  <c r="M20" i="56"/>
  <c r="L20" i="56"/>
  <c r="K20" i="56"/>
  <c r="J20" i="56"/>
  <c r="I20" i="56"/>
  <c r="H20" i="56"/>
  <c r="W20" i="55"/>
  <c r="V20" i="55"/>
  <c r="U20" i="55"/>
  <c r="T20" i="55"/>
  <c r="S20" i="55"/>
  <c r="R20" i="55"/>
  <c r="Q20" i="55"/>
  <c r="P20" i="55"/>
  <c r="O20" i="55"/>
  <c r="N20" i="55"/>
  <c r="M20" i="55"/>
  <c r="L20" i="55"/>
  <c r="K20" i="55"/>
  <c r="J20" i="55"/>
  <c r="I20" i="55"/>
  <c r="H20" i="55"/>
  <c r="W20" i="54"/>
  <c r="V20" i="54"/>
  <c r="U20" i="54"/>
  <c r="T20" i="54"/>
  <c r="S20" i="54"/>
  <c r="R20" i="54"/>
  <c r="Q20" i="54"/>
  <c r="P20" i="54"/>
  <c r="O20" i="54"/>
  <c r="N20" i="54"/>
  <c r="M20" i="54"/>
  <c r="L20" i="54"/>
  <c r="K20" i="54"/>
  <c r="J20" i="54"/>
  <c r="I20" i="54"/>
  <c r="H20" i="54"/>
  <c r="W20" i="53"/>
  <c r="V20" i="53"/>
  <c r="U20" i="53"/>
  <c r="T20" i="53"/>
  <c r="S20" i="53"/>
  <c r="R20" i="53"/>
  <c r="Q20" i="53"/>
  <c r="P20" i="53"/>
  <c r="O20" i="53"/>
  <c r="N20" i="53"/>
  <c r="M20" i="53"/>
  <c r="L20" i="53"/>
  <c r="K20" i="53"/>
  <c r="J20" i="53"/>
  <c r="I20" i="53"/>
  <c r="H20" i="53"/>
  <c r="X6" i="35"/>
  <c r="W20" i="52" s="1"/>
  <c r="W6" i="35"/>
  <c r="V20" i="52" s="1"/>
  <c r="V6" i="35"/>
  <c r="U20" i="52" s="1"/>
  <c r="U6" i="35"/>
  <c r="T20" i="52" s="1"/>
  <c r="T6" i="35"/>
  <c r="S20" i="52" s="1"/>
  <c r="S6" i="35"/>
  <c r="R20" i="52" s="1"/>
  <c r="R6" i="35"/>
  <c r="Q20" i="52" s="1"/>
  <c r="Q6" i="35"/>
  <c r="P20" i="52" s="1"/>
  <c r="P6" i="35"/>
  <c r="O20" i="52" s="1"/>
  <c r="O6" i="35"/>
  <c r="N20" i="52" s="1"/>
  <c r="N6" i="35"/>
  <c r="M20" i="52" s="1"/>
  <c r="M6" i="35"/>
  <c r="L20" i="52" s="1"/>
  <c r="L6" i="35"/>
  <c r="K20" i="52" s="1"/>
  <c r="K6" i="35"/>
  <c r="J20" i="52" s="1"/>
  <c r="J6" i="35"/>
  <c r="I20" i="52" s="1"/>
  <c r="I6" i="35"/>
  <c r="H20" i="52" s="1"/>
  <c r="H6" i="35"/>
  <c r="G20" i="52" s="1"/>
  <c r="G6" i="35"/>
  <c r="F20" i="52" s="1"/>
  <c r="X5" i="35"/>
  <c r="W5" i="35"/>
  <c r="U5" i="35"/>
  <c r="T5" i="35"/>
  <c r="S5" i="35"/>
  <c r="Q5" i="35"/>
  <c r="P5" i="35"/>
  <c r="O5" i="35"/>
  <c r="M5" i="35"/>
  <c r="L5" i="35"/>
  <c r="K5" i="35"/>
  <c r="I5" i="35"/>
  <c r="H5" i="35"/>
  <c r="G5" i="35"/>
  <c r="W20" i="65"/>
  <c r="V20" i="65"/>
  <c r="U20" i="65"/>
  <c r="T20" i="65"/>
  <c r="S20" i="65"/>
  <c r="R20" i="65"/>
  <c r="Q20" i="65"/>
  <c r="P20" i="65"/>
  <c r="O20" i="65"/>
  <c r="N20" i="65"/>
  <c r="M20" i="65"/>
  <c r="L20" i="65"/>
  <c r="K20" i="65"/>
  <c r="J20" i="65"/>
  <c r="I20" i="65"/>
  <c r="H20" i="65"/>
  <c r="X3" i="35"/>
  <c r="W20" i="64" s="1"/>
  <c r="W3" i="35"/>
  <c r="V20" i="64" s="1"/>
  <c r="V3" i="35"/>
  <c r="U20" i="64" s="1"/>
  <c r="U3" i="35"/>
  <c r="T20" i="64" s="1"/>
  <c r="T3" i="35"/>
  <c r="S20" i="64" s="1"/>
  <c r="S3" i="35"/>
  <c r="R20" i="64" s="1"/>
  <c r="R3" i="35"/>
  <c r="Q20" i="64" s="1"/>
  <c r="Q3" i="35"/>
  <c r="P20" i="64" s="1"/>
  <c r="P3" i="35"/>
  <c r="O20" i="64" s="1"/>
  <c r="O3" i="35"/>
  <c r="N20" i="64" s="1"/>
  <c r="N3" i="35"/>
  <c r="M20" i="64" s="1"/>
  <c r="M3" i="35"/>
  <c r="L20" i="64" s="1"/>
  <c r="L3" i="35"/>
  <c r="K20" i="64" s="1"/>
  <c r="K3" i="35"/>
  <c r="J20" i="64" s="1"/>
  <c r="J3" i="35"/>
  <c r="I20" i="64" s="1"/>
  <c r="I3" i="35"/>
  <c r="H20" i="64" s="1"/>
  <c r="H3" i="35"/>
  <c r="G20" i="64" s="1"/>
  <c r="G3" i="35"/>
  <c r="F20" i="64" s="1"/>
  <c r="I19" i="62"/>
  <c r="H19" i="62"/>
  <c r="I19" i="63"/>
  <c r="H19" i="63"/>
  <c r="I19" i="61"/>
  <c r="H19" i="61"/>
  <c r="I19" i="60"/>
  <c r="H19" i="60"/>
  <c r="I19" i="59"/>
  <c r="H19" i="59"/>
  <c r="I19" i="58"/>
  <c r="H19" i="58"/>
  <c r="I19" i="57"/>
  <c r="H19" i="57"/>
  <c r="I19" i="56"/>
  <c r="H19" i="56"/>
  <c r="I19" i="55"/>
  <c r="H19" i="55"/>
  <c r="I19" i="54"/>
  <c r="H19" i="54"/>
  <c r="I19" i="53"/>
  <c r="H19" i="53"/>
  <c r="I6" i="34"/>
  <c r="H19" i="52" s="1"/>
  <c r="H6" i="34"/>
  <c r="G19" i="52" s="1"/>
  <c r="G6" i="34"/>
  <c r="F19" i="52" s="1"/>
  <c r="F6" i="34"/>
  <c r="E19" i="52" s="1"/>
  <c r="E6" i="34"/>
  <c r="D19" i="52" s="1"/>
  <c r="D6" i="34"/>
  <c r="C19" i="52" s="1"/>
  <c r="C6" i="34"/>
  <c r="B19" i="52" s="1"/>
  <c r="I5" i="34"/>
  <c r="H5" i="34"/>
  <c r="G5" i="34"/>
  <c r="F5" i="34"/>
  <c r="E5" i="34"/>
  <c r="D5" i="34"/>
  <c r="C5" i="34"/>
  <c r="I19" i="65"/>
  <c r="H19" i="65"/>
  <c r="I3" i="34"/>
  <c r="H19" i="64" s="1"/>
  <c r="G3" i="34"/>
  <c r="F19" i="64" s="1"/>
  <c r="F3" i="34"/>
  <c r="E19" i="64" s="1"/>
  <c r="E3" i="34"/>
  <c r="D19" i="64" s="1"/>
  <c r="C3" i="34"/>
  <c r="B19" i="64" s="1"/>
  <c r="W18" i="62"/>
  <c r="V18" i="62"/>
  <c r="U18" i="62"/>
  <c r="T18" i="62"/>
  <c r="S18" i="62"/>
  <c r="R18" i="62"/>
  <c r="Q18" i="62"/>
  <c r="P18" i="62"/>
  <c r="O18" i="62"/>
  <c r="N18" i="62"/>
  <c r="M18" i="62"/>
  <c r="L18" i="62"/>
  <c r="K18" i="62"/>
  <c r="J18" i="62"/>
  <c r="I18" i="62"/>
  <c r="H18" i="62"/>
  <c r="W18" i="63"/>
  <c r="V18" i="63"/>
  <c r="U18" i="63"/>
  <c r="T18" i="63"/>
  <c r="S18" i="63"/>
  <c r="R18" i="63"/>
  <c r="Q18" i="63"/>
  <c r="P18" i="63"/>
  <c r="O18" i="63"/>
  <c r="N18" i="63"/>
  <c r="M18" i="63"/>
  <c r="L18" i="63"/>
  <c r="K18" i="63"/>
  <c r="J18" i="63"/>
  <c r="I18" i="63"/>
  <c r="H18" i="63"/>
  <c r="W18" i="61"/>
  <c r="V18" i="61"/>
  <c r="U18" i="61"/>
  <c r="T18" i="61"/>
  <c r="S18" i="61"/>
  <c r="R18" i="61"/>
  <c r="Q18" i="61"/>
  <c r="P18" i="61"/>
  <c r="O18" i="61"/>
  <c r="N18" i="61"/>
  <c r="M18" i="61"/>
  <c r="L18" i="61"/>
  <c r="K18" i="61"/>
  <c r="J18" i="61"/>
  <c r="I18" i="61"/>
  <c r="H18" i="61"/>
  <c r="W18" i="60"/>
  <c r="V18" i="60"/>
  <c r="U18" i="60"/>
  <c r="T18" i="60"/>
  <c r="S18" i="60"/>
  <c r="R18" i="60"/>
  <c r="Q18" i="60"/>
  <c r="P18" i="60"/>
  <c r="O18" i="60"/>
  <c r="N18" i="60"/>
  <c r="M18" i="60"/>
  <c r="L18" i="60"/>
  <c r="K18" i="60"/>
  <c r="J18" i="60"/>
  <c r="I18" i="60"/>
  <c r="H18" i="60"/>
  <c r="W18" i="59"/>
  <c r="V18" i="59"/>
  <c r="U18" i="59"/>
  <c r="T18" i="59"/>
  <c r="S18" i="59"/>
  <c r="R18" i="59"/>
  <c r="Q18" i="59"/>
  <c r="P18" i="59"/>
  <c r="O18" i="59"/>
  <c r="N18" i="59"/>
  <c r="M18" i="59"/>
  <c r="L18" i="59"/>
  <c r="K18" i="59"/>
  <c r="J18" i="59"/>
  <c r="I18" i="59"/>
  <c r="H18" i="59"/>
  <c r="W18" i="58"/>
  <c r="V18" i="58"/>
  <c r="U18" i="58"/>
  <c r="T18" i="58"/>
  <c r="S18" i="58"/>
  <c r="R18" i="58"/>
  <c r="Q18" i="58"/>
  <c r="P18" i="58"/>
  <c r="O18" i="58"/>
  <c r="N18" i="58"/>
  <c r="M18" i="58"/>
  <c r="L18" i="58"/>
  <c r="K18" i="58"/>
  <c r="J18" i="58"/>
  <c r="I18" i="58"/>
  <c r="H18" i="58"/>
  <c r="W18" i="57"/>
  <c r="V18" i="57"/>
  <c r="U18" i="57"/>
  <c r="T18" i="57"/>
  <c r="S18" i="57"/>
  <c r="R18" i="57"/>
  <c r="Q18" i="57"/>
  <c r="P18" i="57"/>
  <c r="O18" i="57"/>
  <c r="N18" i="57"/>
  <c r="M18" i="57"/>
  <c r="L18" i="57"/>
  <c r="K18" i="57"/>
  <c r="J18" i="57"/>
  <c r="I18" i="57"/>
  <c r="H18" i="57"/>
  <c r="W18" i="56"/>
  <c r="V18" i="56"/>
  <c r="U18" i="56"/>
  <c r="T18" i="56"/>
  <c r="S18" i="56"/>
  <c r="R18" i="56"/>
  <c r="Q18" i="56"/>
  <c r="P18" i="56"/>
  <c r="O18" i="56"/>
  <c r="N18" i="56"/>
  <c r="M18" i="56"/>
  <c r="L18" i="56"/>
  <c r="K18" i="56"/>
  <c r="J18" i="56"/>
  <c r="I18" i="56"/>
  <c r="H18" i="56"/>
  <c r="W18" i="55"/>
  <c r="V18" i="55"/>
  <c r="U18" i="55"/>
  <c r="T18" i="55"/>
  <c r="S18" i="55"/>
  <c r="R18" i="55"/>
  <c r="Q18" i="55"/>
  <c r="P18" i="55"/>
  <c r="O18" i="55"/>
  <c r="N18" i="55"/>
  <c r="M18" i="55"/>
  <c r="L18" i="55"/>
  <c r="K18" i="55"/>
  <c r="J18" i="55"/>
  <c r="I18" i="55"/>
  <c r="H18" i="55"/>
  <c r="W18" i="54"/>
  <c r="V18" i="54"/>
  <c r="U18" i="54"/>
  <c r="T18" i="54"/>
  <c r="S18" i="54"/>
  <c r="R18" i="54"/>
  <c r="Q18" i="54"/>
  <c r="P18" i="54"/>
  <c r="O18" i="54"/>
  <c r="N18" i="54"/>
  <c r="M18" i="54"/>
  <c r="L18" i="54"/>
  <c r="K18" i="54"/>
  <c r="J18" i="54"/>
  <c r="I18" i="54"/>
  <c r="H18" i="54"/>
  <c r="W18" i="53"/>
  <c r="V18" i="53"/>
  <c r="U18" i="53"/>
  <c r="T18" i="53"/>
  <c r="S18" i="53"/>
  <c r="R18" i="53"/>
  <c r="Q18" i="53"/>
  <c r="P18" i="53"/>
  <c r="O18" i="53"/>
  <c r="N18" i="53"/>
  <c r="M18" i="53"/>
  <c r="L18" i="53"/>
  <c r="K18" i="53"/>
  <c r="J18" i="53"/>
  <c r="I18" i="53"/>
  <c r="H18" i="53"/>
  <c r="X6" i="33"/>
  <c r="W18" i="52" s="1"/>
  <c r="W6" i="33"/>
  <c r="V18" i="52" s="1"/>
  <c r="V6" i="33"/>
  <c r="U18" i="52" s="1"/>
  <c r="U6" i="33"/>
  <c r="T18" i="52" s="1"/>
  <c r="T6" i="33"/>
  <c r="S18" i="52" s="1"/>
  <c r="S6" i="33"/>
  <c r="R18" i="52" s="1"/>
  <c r="R6" i="33"/>
  <c r="Q18" i="52" s="1"/>
  <c r="Q6" i="33"/>
  <c r="P18" i="52" s="1"/>
  <c r="P6" i="33"/>
  <c r="O18" i="52" s="1"/>
  <c r="O6" i="33"/>
  <c r="N18" i="52" s="1"/>
  <c r="N6" i="33"/>
  <c r="M18" i="52" s="1"/>
  <c r="M6" i="33"/>
  <c r="L18" i="52" s="1"/>
  <c r="L6" i="33"/>
  <c r="K18" i="52" s="1"/>
  <c r="K6" i="33"/>
  <c r="J18" i="52" s="1"/>
  <c r="J6" i="33"/>
  <c r="I18" i="52" s="1"/>
  <c r="I6" i="33"/>
  <c r="H18" i="52" s="1"/>
  <c r="H6" i="33"/>
  <c r="G18" i="52" s="1"/>
  <c r="G6" i="33"/>
  <c r="F18" i="52" s="1"/>
  <c r="F6" i="33"/>
  <c r="E18" i="52" s="1"/>
  <c r="E6" i="33"/>
  <c r="D18" i="52" s="1"/>
  <c r="D6" i="33"/>
  <c r="C18" i="52" s="1"/>
  <c r="C6" i="33"/>
  <c r="B18" i="52" s="1"/>
  <c r="X5" i="33"/>
  <c r="W5" i="33"/>
  <c r="U5" i="33"/>
  <c r="T5" i="33"/>
  <c r="S5" i="33"/>
  <c r="Q5" i="33"/>
  <c r="P5" i="33"/>
  <c r="O5" i="33"/>
  <c r="M5" i="33"/>
  <c r="L5" i="33"/>
  <c r="K5" i="33"/>
  <c r="I5" i="33"/>
  <c r="H5" i="33"/>
  <c r="G5" i="33"/>
  <c r="E5" i="33"/>
  <c r="D5" i="33"/>
  <c r="C5" i="33"/>
  <c r="W18" i="65"/>
  <c r="V18" i="65"/>
  <c r="U18" i="65"/>
  <c r="T18" i="65"/>
  <c r="S18" i="65"/>
  <c r="R18" i="65"/>
  <c r="Q18" i="65"/>
  <c r="P18" i="65"/>
  <c r="O18" i="65"/>
  <c r="N18" i="65"/>
  <c r="M18" i="65"/>
  <c r="L18" i="65"/>
  <c r="K18" i="65"/>
  <c r="J18" i="65"/>
  <c r="I18" i="65"/>
  <c r="H18" i="65"/>
  <c r="X3" i="33"/>
  <c r="W18" i="64" s="1"/>
  <c r="W3" i="33"/>
  <c r="V18" i="64" s="1"/>
  <c r="V3" i="33"/>
  <c r="U18" i="64" s="1"/>
  <c r="U3" i="33"/>
  <c r="T18" i="64" s="1"/>
  <c r="T3" i="33"/>
  <c r="S18" i="64" s="1"/>
  <c r="S3" i="33"/>
  <c r="R18" i="64" s="1"/>
  <c r="R3" i="33"/>
  <c r="Q18" i="64" s="1"/>
  <c r="Q3" i="33"/>
  <c r="P18" i="64" s="1"/>
  <c r="P3" i="33"/>
  <c r="O18" i="64" s="1"/>
  <c r="O3" i="33"/>
  <c r="N18" i="64" s="1"/>
  <c r="N3" i="33"/>
  <c r="M18" i="64" s="1"/>
  <c r="M3" i="33"/>
  <c r="L18" i="64" s="1"/>
  <c r="L3" i="33"/>
  <c r="K18" i="64" s="1"/>
  <c r="K3" i="33"/>
  <c r="J18" i="64" s="1"/>
  <c r="J3" i="33"/>
  <c r="I18" i="64" s="1"/>
  <c r="I3" i="33"/>
  <c r="H18" i="64" s="1"/>
  <c r="H3" i="33"/>
  <c r="G18" i="64" s="1"/>
  <c r="G3" i="33"/>
  <c r="F18" i="64" s="1"/>
  <c r="F3" i="33"/>
  <c r="E18" i="64" s="1"/>
  <c r="E3" i="33"/>
  <c r="D18" i="64" s="1"/>
  <c r="D3" i="33"/>
  <c r="C18" i="64" s="1"/>
  <c r="C3" i="33"/>
  <c r="B18" i="64" s="1"/>
  <c r="W17" i="62"/>
  <c r="V17" i="62"/>
  <c r="U17" i="62"/>
  <c r="T17" i="62"/>
  <c r="S17" i="62"/>
  <c r="R17" i="62"/>
  <c r="Q17" i="62"/>
  <c r="P17" i="62"/>
  <c r="O17" i="62"/>
  <c r="N17" i="62"/>
  <c r="M17" i="62"/>
  <c r="L17" i="62"/>
  <c r="K17" i="62"/>
  <c r="J17" i="62"/>
  <c r="I17" i="62"/>
  <c r="H17" i="62"/>
  <c r="W17" i="63"/>
  <c r="V17" i="63"/>
  <c r="U17" i="63"/>
  <c r="T17" i="63"/>
  <c r="S17" i="63"/>
  <c r="R17" i="63"/>
  <c r="Q17" i="63"/>
  <c r="P17" i="63"/>
  <c r="O17" i="63"/>
  <c r="N17" i="63"/>
  <c r="M17" i="63"/>
  <c r="L17" i="63"/>
  <c r="K17" i="63"/>
  <c r="J17" i="63"/>
  <c r="I17" i="63"/>
  <c r="H17" i="63"/>
  <c r="W17" i="61"/>
  <c r="V17" i="61"/>
  <c r="U17" i="61"/>
  <c r="T17" i="61"/>
  <c r="S17" i="61"/>
  <c r="R17" i="61"/>
  <c r="Q17" i="61"/>
  <c r="P17" i="61"/>
  <c r="O17" i="61"/>
  <c r="N17" i="61"/>
  <c r="M17" i="61"/>
  <c r="L17" i="61"/>
  <c r="K17" i="61"/>
  <c r="J17" i="61"/>
  <c r="I17" i="61"/>
  <c r="H17" i="61"/>
  <c r="W17" i="60"/>
  <c r="V17" i="60"/>
  <c r="U17" i="60"/>
  <c r="T17" i="60"/>
  <c r="S17" i="60"/>
  <c r="R17" i="60"/>
  <c r="Q17" i="60"/>
  <c r="P17" i="60"/>
  <c r="O17" i="60"/>
  <c r="N17" i="60"/>
  <c r="M17" i="60"/>
  <c r="L17" i="60"/>
  <c r="K17" i="60"/>
  <c r="J17" i="60"/>
  <c r="I17" i="60"/>
  <c r="H17" i="60"/>
  <c r="W17" i="59"/>
  <c r="V17" i="59"/>
  <c r="U17" i="59"/>
  <c r="T17" i="59"/>
  <c r="S17" i="59"/>
  <c r="R17" i="59"/>
  <c r="Q17" i="59"/>
  <c r="P17" i="59"/>
  <c r="O17" i="59"/>
  <c r="N17" i="59"/>
  <c r="M17" i="59"/>
  <c r="L17" i="59"/>
  <c r="K17" i="59"/>
  <c r="J17" i="59"/>
  <c r="I17" i="59"/>
  <c r="H17" i="59"/>
  <c r="W17" i="58"/>
  <c r="V17" i="58"/>
  <c r="U17" i="58"/>
  <c r="T17" i="58"/>
  <c r="S17" i="58"/>
  <c r="R17" i="58"/>
  <c r="Q17" i="58"/>
  <c r="P17" i="58"/>
  <c r="O17" i="58"/>
  <c r="N17" i="58"/>
  <c r="M17" i="58"/>
  <c r="L17" i="58"/>
  <c r="K17" i="58"/>
  <c r="J17" i="58"/>
  <c r="I17" i="58"/>
  <c r="H17" i="58"/>
  <c r="W17" i="57"/>
  <c r="V17" i="57"/>
  <c r="U17" i="57"/>
  <c r="T17" i="57"/>
  <c r="S17" i="57"/>
  <c r="R17" i="57"/>
  <c r="Q17" i="57"/>
  <c r="P17" i="57"/>
  <c r="O17" i="57"/>
  <c r="N17" i="57"/>
  <c r="M17" i="57"/>
  <c r="L17" i="57"/>
  <c r="K17" i="57"/>
  <c r="J17" i="57"/>
  <c r="I17" i="57"/>
  <c r="H17" i="57"/>
  <c r="W17" i="56"/>
  <c r="V17" i="56"/>
  <c r="U17" i="56"/>
  <c r="T17" i="56"/>
  <c r="S17" i="56"/>
  <c r="R17" i="56"/>
  <c r="Q17" i="56"/>
  <c r="P17" i="56"/>
  <c r="O17" i="56"/>
  <c r="N17" i="56"/>
  <c r="M17" i="56"/>
  <c r="L17" i="56"/>
  <c r="K17" i="56"/>
  <c r="J17" i="56"/>
  <c r="I17" i="56"/>
  <c r="H17" i="56"/>
  <c r="W17" i="55"/>
  <c r="V17" i="55"/>
  <c r="U17" i="55"/>
  <c r="T17" i="55"/>
  <c r="S17" i="55"/>
  <c r="R17" i="55"/>
  <c r="Q17" i="55"/>
  <c r="P17" i="55"/>
  <c r="O17" i="55"/>
  <c r="N17" i="55"/>
  <c r="M17" i="55"/>
  <c r="L17" i="55"/>
  <c r="K17" i="55"/>
  <c r="J17" i="55"/>
  <c r="I17" i="55"/>
  <c r="H17" i="55"/>
  <c r="W17" i="54"/>
  <c r="V17" i="54"/>
  <c r="U17" i="54"/>
  <c r="T17" i="54"/>
  <c r="S17" i="54"/>
  <c r="R17" i="54"/>
  <c r="Q17" i="54"/>
  <c r="P17" i="54"/>
  <c r="O17" i="54"/>
  <c r="N17" i="54"/>
  <c r="M17" i="54"/>
  <c r="L17" i="54"/>
  <c r="K17" i="54"/>
  <c r="J17" i="54"/>
  <c r="I17" i="54"/>
  <c r="H17" i="54"/>
  <c r="W17" i="53"/>
  <c r="V17" i="53"/>
  <c r="U17" i="53"/>
  <c r="T17" i="53"/>
  <c r="S17" i="53"/>
  <c r="R17" i="53"/>
  <c r="Q17" i="53"/>
  <c r="P17" i="53"/>
  <c r="O17" i="53"/>
  <c r="N17" i="53"/>
  <c r="M17" i="53"/>
  <c r="L17" i="53"/>
  <c r="K17" i="53"/>
  <c r="J17" i="53"/>
  <c r="I17" i="53"/>
  <c r="H17" i="53"/>
  <c r="X6" i="32"/>
  <c r="W17" i="52" s="1"/>
  <c r="W6" i="32"/>
  <c r="V17" i="52" s="1"/>
  <c r="V6" i="32"/>
  <c r="U17" i="52" s="1"/>
  <c r="U6" i="32"/>
  <c r="T17" i="52" s="1"/>
  <c r="T6" i="32"/>
  <c r="S17" i="52" s="1"/>
  <c r="S6" i="32"/>
  <c r="R17" i="52" s="1"/>
  <c r="R6" i="32"/>
  <c r="Q17" i="52" s="1"/>
  <c r="Q6" i="32"/>
  <c r="P17" i="52" s="1"/>
  <c r="P6" i="32"/>
  <c r="O17" i="52" s="1"/>
  <c r="O6" i="32"/>
  <c r="N17" i="52" s="1"/>
  <c r="N6" i="32"/>
  <c r="M17" i="52" s="1"/>
  <c r="M6" i="32"/>
  <c r="L17" i="52" s="1"/>
  <c r="L6" i="32"/>
  <c r="K17" i="52" s="1"/>
  <c r="K6" i="32"/>
  <c r="J17" i="52" s="1"/>
  <c r="J6" i="32"/>
  <c r="I17" i="52" s="1"/>
  <c r="I6" i="32"/>
  <c r="H17" i="52" s="1"/>
  <c r="X5" i="32"/>
  <c r="W5" i="32"/>
  <c r="V5" i="32"/>
  <c r="U5" i="32"/>
  <c r="T5" i="32"/>
  <c r="S5" i="32"/>
  <c r="R5" i="32"/>
  <c r="Q5" i="32"/>
  <c r="P5" i="32"/>
  <c r="O5" i="32"/>
  <c r="N5" i="32"/>
  <c r="M5" i="32"/>
  <c r="L5" i="32"/>
  <c r="K5" i="32"/>
  <c r="J5" i="32"/>
  <c r="I5" i="32"/>
  <c r="W17" i="65"/>
  <c r="V17" i="65"/>
  <c r="U17" i="65"/>
  <c r="T17" i="65"/>
  <c r="S17" i="65"/>
  <c r="R17" i="65"/>
  <c r="Q17" i="65"/>
  <c r="P17" i="65"/>
  <c r="O17" i="65"/>
  <c r="N17" i="65"/>
  <c r="M17" i="65"/>
  <c r="L17" i="65"/>
  <c r="K17" i="65"/>
  <c r="J17" i="65"/>
  <c r="I17" i="65"/>
  <c r="H17" i="65"/>
  <c r="X3" i="32"/>
  <c r="W17" i="64" s="1"/>
  <c r="W3" i="32"/>
  <c r="V17" i="64" s="1"/>
  <c r="V3" i="32"/>
  <c r="U17" i="64" s="1"/>
  <c r="U3" i="32"/>
  <c r="T17" i="64" s="1"/>
  <c r="T3" i="32"/>
  <c r="S17" i="64" s="1"/>
  <c r="S3" i="32"/>
  <c r="R17" i="64" s="1"/>
  <c r="R3" i="32"/>
  <c r="Q17" i="64" s="1"/>
  <c r="Q3" i="32"/>
  <c r="P17" i="64" s="1"/>
  <c r="P3" i="32"/>
  <c r="O17" i="64" s="1"/>
  <c r="O3" i="32"/>
  <c r="N17" i="64" s="1"/>
  <c r="N3" i="32"/>
  <c r="M17" i="64" s="1"/>
  <c r="M3" i="32"/>
  <c r="L17" i="64" s="1"/>
  <c r="L3" i="32"/>
  <c r="K17" i="64" s="1"/>
  <c r="K3" i="32"/>
  <c r="J17" i="64" s="1"/>
  <c r="J3" i="32"/>
  <c r="I17" i="64" s="1"/>
  <c r="I3" i="32"/>
  <c r="H17" i="64" s="1"/>
  <c r="H3" i="32"/>
  <c r="G17" i="64" s="1"/>
  <c r="G3" i="32"/>
  <c r="F17" i="64" s="1"/>
  <c r="F3" i="32"/>
  <c r="E17" i="64" s="1"/>
  <c r="E3" i="32"/>
  <c r="D17" i="64" s="1"/>
  <c r="D3" i="32"/>
  <c r="C17" i="64" s="1"/>
  <c r="C3" i="32"/>
  <c r="B17" i="64" s="1"/>
  <c r="W14" i="62"/>
  <c r="V14" i="62"/>
  <c r="U14" i="62"/>
  <c r="T14" i="62"/>
  <c r="S14" i="62"/>
  <c r="R14" i="62"/>
  <c r="Q14" i="62"/>
  <c r="P14" i="62"/>
  <c r="O14" i="62"/>
  <c r="N14" i="62"/>
  <c r="M14" i="62"/>
  <c r="L14" i="62"/>
  <c r="K14" i="62"/>
  <c r="J14" i="62"/>
  <c r="I14" i="62"/>
  <c r="H14" i="62"/>
  <c r="W14" i="63"/>
  <c r="V14" i="63"/>
  <c r="U14" i="63"/>
  <c r="T14" i="63"/>
  <c r="S14" i="63"/>
  <c r="R14" i="63"/>
  <c r="Q14" i="63"/>
  <c r="P14" i="63"/>
  <c r="O14" i="63"/>
  <c r="N14" i="63"/>
  <c r="M14" i="63"/>
  <c r="L14" i="63"/>
  <c r="K14" i="63"/>
  <c r="J14" i="63"/>
  <c r="I14" i="63"/>
  <c r="H14" i="63"/>
  <c r="W14" i="61"/>
  <c r="V14" i="61"/>
  <c r="U14" i="61"/>
  <c r="T14" i="61"/>
  <c r="S14" i="61"/>
  <c r="R14" i="61"/>
  <c r="Q14" i="61"/>
  <c r="P14" i="61"/>
  <c r="O14" i="61"/>
  <c r="N14" i="61"/>
  <c r="M14" i="61"/>
  <c r="L14" i="61"/>
  <c r="K14" i="61"/>
  <c r="J14" i="61"/>
  <c r="I14" i="61"/>
  <c r="H14" i="61"/>
  <c r="W14" i="60"/>
  <c r="V14" i="60"/>
  <c r="U14" i="60"/>
  <c r="T14" i="60"/>
  <c r="S14" i="60"/>
  <c r="R14" i="60"/>
  <c r="Q14" i="60"/>
  <c r="P14" i="60"/>
  <c r="O14" i="60"/>
  <c r="N14" i="60"/>
  <c r="M14" i="60"/>
  <c r="L14" i="60"/>
  <c r="K14" i="60"/>
  <c r="J14" i="60"/>
  <c r="I14" i="60"/>
  <c r="H14" i="60"/>
  <c r="W14" i="59"/>
  <c r="V14" i="59"/>
  <c r="U14" i="59"/>
  <c r="T14" i="59"/>
  <c r="S14" i="59"/>
  <c r="R14" i="59"/>
  <c r="Q14" i="59"/>
  <c r="P14" i="59"/>
  <c r="O14" i="59"/>
  <c r="N14" i="59"/>
  <c r="M14" i="59"/>
  <c r="L14" i="59"/>
  <c r="K14" i="59"/>
  <c r="J14" i="59"/>
  <c r="I14" i="59"/>
  <c r="H14" i="59"/>
  <c r="W14" i="58"/>
  <c r="V14" i="58"/>
  <c r="U14" i="58"/>
  <c r="T14" i="58"/>
  <c r="S14" i="58"/>
  <c r="R14" i="58"/>
  <c r="Q14" i="58"/>
  <c r="P14" i="58"/>
  <c r="O14" i="58"/>
  <c r="N14" i="58"/>
  <c r="M14" i="58"/>
  <c r="L14" i="58"/>
  <c r="K14" i="58"/>
  <c r="J14" i="58"/>
  <c r="I14" i="58"/>
  <c r="H14" i="58"/>
  <c r="W14" i="57"/>
  <c r="V14" i="57"/>
  <c r="U14" i="57"/>
  <c r="T14" i="57"/>
  <c r="S14" i="57"/>
  <c r="R14" i="57"/>
  <c r="Q14" i="57"/>
  <c r="P14" i="57"/>
  <c r="O14" i="57"/>
  <c r="N14" i="57"/>
  <c r="M14" i="57"/>
  <c r="L14" i="57"/>
  <c r="K14" i="57"/>
  <c r="J14" i="57"/>
  <c r="I14" i="57"/>
  <c r="H14" i="57"/>
  <c r="W14" i="56"/>
  <c r="V14" i="56"/>
  <c r="U14" i="56"/>
  <c r="T14" i="56"/>
  <c r="S14" i="56"/>
  <c r="R14" i="56"/>
  <c r="Q14" i="56"/>
  <c r="P14" i="56"/>
  <c r="O14" i="56"/>
  <c r="N14" i="56"/>
  <c r="M14" i="56"/>
  <c r="L14" i="56"/>
  <c r="K14" i="56"/>
  <c r="J14" i="56"/>
  <c r="I14" i="56"/>
  <c r="H14" i="56"/>
  <c r="W14" i="55"/>
  <c r="V14" i="55"/>
  <c r="U14" i="55"/>
  <c r="T14" i="55"/>
  <c r="S14" i="55"/>
  <c r="R14" i="55"/>
  <c r="Q14" i="55"/>
  <c r="P14" i="55"/>
  <c r="O14" i="55"/>
  <c r="N14" i="55"/>
  <c r="M14" i="55"/>
  <c r="L14" i="55"/>
  <c r="K14" i="55"/>
  <c r="J14" i="55"/>
  <c r="I14" i="55"/>
  <c r="H14" i="55"/>
  <c r="W14" i="54"/>
  <c r="V14" i="54"/>
  <c r="U14" i="54"/>
  <c r="T14" i="54"/>
  <c r="S14" i="54"/>
  <c r="R14" i="54"/>
  <c r="Q14" i="54"/>
  <c r="P14" i="54"/>
  <c r="O14" i="54"/>
  <c r="N14" i="54"/>
  <c r="M14" i="54"/>
  <c r="L14" i="54"/>
  <c r="K14" i="54"/>
  <c r="J14" i="54"/>
  <c r="I14" i="54"/>
  <c r="H14" i="54"/>
  <c r="W14" i="53"/>
  <c r="V14" i="53"/>
  <c r="U14" i="53"/>
  <c r="T14" i="53"/>
  <c r="S14" i="53"/>
  <c r="R14" i="53"/>
  <c r="Q14" i="53"/>
  <c r="P14" i="53"/>
  <c r="O14" i="53"/>
  <c r="N14" i="53"/>
  <c r="M14" i="53"/>
  <c r="L14" i="53"/>
  <c r="K14" i="53"/>
  <c r="J14" i="53"/>
  <c r="I14" i="53"/>
  <c r="H14" i="53"/>
  <c r="X6" i="31"/>
  <c r="W14" i="52" s="1"/>
  <c r="W6" i="31"/>
  <c r="V14" i="52" s="1"/>
  <c r="V6" i="31"/>
  <c r="U14" i="52" s="1"/>
  <c r="U6" i="31"/>
  <c r="T14" i="52" s="1"/>
  <c r="T6" i="31"/>
  <c r="S14" i="52" s="1"/>
  <c r="S6" i="31"/>
  <c r="R14" i="52" s="1"/>
  <c r="R6" i="31"/>
  <c r="Q14" i="52" s="1"/>
  <c r="Q6" i="31"/>
  <c r="P14" i="52" s="1"/>
  <c r="P6" i="31"/>
  <c r="O14" i="52" s="1"/>
  <c r="O6" i="31"/>
  <c r="N14" i="52" s="1"/>
  <c r="N6" i="31"/>
  <c r="M14" i="52" s="1"/>
  <c r="M6" i="31"/>
  <c r="L14" i="52" s="1"/>
  <c r="L6" i="31"/>
  <c r="K14" i="52" s="1"/>
  <c r="K6" i="31"/>
  <c r="J14" i="52" s="1"/>
  <c r="J6" i="31"/>
  <c r="I14" i="52" s="1"/>
  <c r="I6" i="31"/>
  <c r="H14" i="52" s="1"/>
  <c r="H6" i="31"/>
  <c r="G14" i="52" s="1"/>
  <c r="G6" i="31"/>
  <c r="F14" i="52" s="1"/>
  <c r="F6" i="31"/>
  <c r="E14" i="52" s="1"/>
  <c r="E6" i="31"/>
  <c r="D14" i="52" s="1"/>
  <c r="D6" i="31"/>
  <c r="C14" i="52" s="1"/>
  <c r="C6" i="31"/>
  <c r="B14" i="52" s="1"/>
  <c r="W5" i="31"/>
  <c r="V5" i="31"/>
  <c r="U5" i="31"/>
  <c r="S5" i="31"/>
  <c r="R5" i="31"/>
  <c r="Q5" i="31"/>
  <c r="O5" i="31"/>
  <c r="N5" i="31"/>
  <c r="M5" i="31"/>
  <c r="K5" i="31"/>
  <c r="J5" i="31"/>
  <c r="I5" i="31"/>
  <c r="G5" i="31"/>
  <c r="F5" i="31"/>
  <c r="E5" i="31"/>
  <c r="C5" i="31"/>
  <c r="W14" i="65"/>
  <c r="V14" i="65"/>
  <c r="U14" i="65"/>
  <c r="T14" i="65"/>
  <c r="S14" i="65"/>
  <c r="R14" i="65"/>
  <c r="Q14" i="65"/>
  <c r="P14" i="65"/>
  <c r="O14" i="65"/>
  <c r="N14" i="65"/>
  <c r="M14" i="65"/>
  <c r="L14" i="65"/>
  <c r="K14" i="65"/>
  <c r="J14" i="65"/>
  <c r="I14" i="65"/>
  <c r="H14" i="65"/>
  <c r="X3" i="31"/>
  <c r="W14" i="64" s="1"/>
  <c r="W3" i="31"/>
  <c r="V14" i="64" s="1"/>
  <c r="V3" i="31"/>
  <c r="U14" i="64" s="1"/>
  <c r="U3" i="31"/>
  <c r="T14" i="64" s="1"/>
  <c r="T3" i="31"/>
  <c r="S14" i="64" s="1"/>
  <c r="S3" i="31"/>
  <c r="R14" i="64" s="1"/>
  <c r="R3" i="31"/>
  <c r="Q14" i="64" s="1"/>
  <c r="Q3" i="31"/>
  <c r="P14" i="64" s="1"/>
  <c r="P3" i="31"/>
  <c r="O14" i="64" s="1"/>
  <c r="O3" i="31"/>
  <c r="N14" i="64" s="1"/>
  <c r="N3" i="31"/>
  <c r="M14" i="64" s="1"/>
  <c r="M3" i="31"/>
  <c r="L14" i="64" s="1"/>
  <c r="L3" i="31"/>
  <c r="K14" i="64" s="1"/>
  <c r="K3" i="31"/>
  <c r="J14" i="64" s="1"/>
  <c r="J3" i="31"/>
  <c r="I14" i="64" s="1"/>
  <c r="I3" i="31"/>
  <c r="H14" i="64" s="1"/>
  <c r="H3" i="31"/>
  <c r="G14" i="64" s="1"/>
  <c r="G3" i="31"/>
  <c r="F14" i="64" s="1"/>
  <c r="F3" i="31"/>
  <c r="E14" i="64" s="1"/>
  <c r="E3" i="31"/>
  <c r="D14" i="64" s="1"/>
  <c r="D3" i="31"/>
  <c r="C14" i="64" s="1"/>
  <c r="C3" i="31"/>
  <c r="B14" i="64" s="1"/>
  <c r="W13" i="62"/>
  <c r="V13" i="62"/>
  <c r="U13" i="62"/>
  <c r="T13" i="62"/>
  <c r="S13" i="62"/>
  <c r="R13" i="62"/>
  <c r="Q13" i="62"/>
  <c r="P13" i="62"/>
  <c r="O13" i="62"/>
  <c r="N13" i="62"/>
  <c r="W13" i="63"/>
  <c r="V13" i="63"/>
  <c r="U13" i="63"/>
  <c r="T13" i="63"/>
  <c r="S13" i="63"/>
  <c r="R13" i="63"/>
  <c r="Q13" i="63"/>
  <c r="P13" i="63"/>
  <c r="O13" i="63"/>
  <c r="N13" i="63"/>
  <c r="W13" i="61"/>
  <c r="V13" i="61"/>
  <c r="U13" i="61"/>
  <c r="T13" i="61"/>
  <c r="S13" i="61"/>
  <c r="R13" i="61"/>
  <c r="Q13" i="61"/>
  <c r="P13" i="61"/>
  <c r="O13" i="61"/>
  <c r="N13" i="61"/>
  <c r="W13" i="60"/>
  <c r="V13" i="60"/>
  <c r="U13" i="60"/>
  <c r="T13" i="60"/>
  <c r="S13" i="60"/>
  <c r="R13" i="60"/>
  <c r="Q13" i="60"/>
  <c r="P13" i="60"/>
  <c r="O13" i="60"/>
  <c r="N13" i="60"/>
  <c r="W13" i="59"/>
  <c r="V13" i="59"/>
  <c r="U13" i="59"/>
  <c r="T13" i="59"/>
  <c r="S13" i="59"/>
  <c r="R13" i="59"/>
  <c r="Q13" i="59"/>
  <c r="P13" i="59"/>
  <c r="O13" i="59"/>
  <c r="N13" i="59"/>
  <c r="W13" i="58"/>
  <c r="V13" i="58"/>
  <c r="U13" i="58"/>
  <c r="T13" i="58"/>
  <c r="S13" i="58"/>
  <c r="R13" i="58"/>
  <c r="Q13" i="58"/>
  <c r="P13" i="58"/>
  <c r="O13" i="58"/>
  <c r="N13" i="58"/>
  <c r="W13" i="57"/>
  <c r="V13" i="57"/>
  <c r="U13" i="57"/>
  <c r="T13" i="57"/>
  <c r="S13" i="57"/>
  <c r="R13" i="57"/>
  <c r="Q13" i="57"/>
  <c r="P13" i="57"/>
  <c r="O13" i="57"/>
  <c r="N13" i="57"/>
  <c r="W13" i="56"/>
  <c r="V13" i="56"/>
  <c r="U13" i="56"/>
  <c r="T13" i="56"/>
  <c r="S13" i="56"/>
  <c r="R13" i="56"/>
  <c r="Q13" i="56"/>
  <c r="P13" i="56"/>
  <c r="O13" i="56"/>
  <c r="N13" i="56"/>
  <c r="W13" i="55"/>
  <c r="V13" i="55"/>
  <c r="U13" i="55"/>
  <c r="T13" i="55"/>
  <c r="S13" i="55"/>
  <c r="R13" i="55"/>
  <c r="Q13" i="55"/>
  <c r="P13" i="55"/>
  <c r="O13" i="55"/>
  <c r="N13" i="55"/>
  <c r="W13" i="54"/>
  <c r="V13" i="54"/>
  <c r="U13" i="54"/>
  <c r="T13" i="54"/>
  <c r="S13" i="54"/>
  <c r="R13" i="54"/>
  <c r="Q13" i="54"/>
  <c r="P13" i="54"/>
  <c r="O13" i="54"/>
  <c r="N13" i="54"/>
  <c r="W13" i="53"/>
  <c r="V13" i="53"/>
  <c r="U13" i="53"/>
  <c r="T13" i="53"/>
  <c r="S13" i="53"/>
  <c r="R13" i="53"/>
  <c r="Q13" i="53"/>
  <c r="P13" i="53"/>
  <c r="O13" i="53"/>
  <c r="N13" i="53"/>
  <c r="W6" i="30"/>
  <c r="V13" i="52" s="1"/>
  <c r="V6" i="30"/>
  <c r="U13" i="52" s="1"/>
  <c r="U6" i="30"/>
  <c r="T13" i="52" s="1"/>
  <c r="S6" i="30"/>
  <c r="R13" i="52" s="1"/>
  <c r="R6" i="30"/>
  <c r="Q13" i="52" s="1"/>
  <c r="Q6" i="30"/>
  <c r="P13" i="52" s="1"/>
  <c r="O6" i="30"/>
  <c r="N13" i="52" s="1"/>
  <c r="W5" i="30"/>
  <c r="U5" i="30"/>
  <c r="S5" i="30"/>
  <c r="Q5" i="30"/>
  <c r="O5" i="30"/>
  <c r="W13" i="65"/>
  <c r="V13" i="65"/>
  <c r="U13" i="65"/>
  <c r="T13" i="65"/>
  <c r="S13" i="65"/>
  <c r="R13" i="65"/>
  <c r="Q13" i="65"/>
  <c r="P13" i="65"/>
  <c r="O13" i="65"/>
  <c r="N13" i="65"/>
  <c r="W3" i="30"/>
  <c r="V13" i="64" s="1"/>
  <c r="U3" i="30"/>
  <c r="T13" i="64" s="1"/>
  <c r="S3" i="30"/>
  <c r="R13" i="64" s="1"/>
  <c r="Q3" i="30"/>
  <c r="P13" i="64" s="1"/>
  <c r="O3" i="30"/>
  <c r="N13" i="64" s="1"/>
  <c r="W12" i="62"/>
  <c r="V12" i="62"/>
  <c r="U12" i="62"/>
  <c r="S12" i="62"/>
  <c r="R12" i="62"/>
  <c r="Q12" i="62"/>
  <c r="O12" i="62"/>
  <c r="N12" i="62"/>
  <c r="M12" i="62"/>
  <c r="K12" i="62"/>
  <c r="J12" i="62"/>
  <c r="I12" i="62"/>
  <c r="W12" i="63"/>
  <c r="V12" i="63"/>
  <c r="U12" i="63"/>
  <c r="S12" i="63"/>
  <c r="R12" i="63"/>
  <c r="Q12" i="63"/>
  <c r="O12" i="63"/>
  <c r="N12" i="63"/>
  <c r="M12" i="63"/>
  <c r="K12" i="63"/>
  <c r="J12" i="63"/>
  <c r="I12" i="63"/>
  <c r="W12" i="61"/>
  <c r="V12" i="61"/>
  <c r="U12" i="61"/>
  <c r="S12" i="61"/>
  <c r="R12" i="61"/>
  <c r="Q12" i="61"/>
  <c r="O12" i="61"/>
  <c r="N12" i="61"/>
  <c r="M12" i="61"/>
  <c r="K12" i="61"/>
  <c r="J12" i="61"/>
  <c r="I12" i="61"/>
  <c r="W12" i="60"/>
  <c r="V12" i="60"/>
  <c r="U12" i="60"/>
  <c r="S12" i="60"/>
  <c r="R12" i="60"/>
  <c r="Q12" i="60"/>
  <c r="O12" i="60"/>
  <c r="N12" i="60"/>
  <c r="M12" i="60"/>
  <c r="K12" i="60"/>
  <c r="J12" i="60"/>
  <c r="I12" i="60"/>
  <c r="W12" i="59"/>
  <c r="V12" i="59"/>
  <c r="U12" i="59"/>
  <c r="S12" i="59"/>
  <c r="R12" i="59"/>
  <c r="Q12" i="59"/>
  <c r="O12" i="59"/>
  <c r="N12" i="59"/>
  <c r="M12" i="59"/>
  <c r="K12" i="59"/>
  <c r="J12" i="59"/>
  <c r="I12" i="59"/>
  <c r="W12" i="58"/>
  <c r="V12" i="58"/>
  <c r="U12" i="58"/>
  <c r="S12" i="58"/>
  <c r="R12" i="58"/>
  <c r="Q12" i="58"/>
  <c r="O12" i="58"/>
  <c r="N12" i="58"/>
  <c r="M12" i="58"/>
  <c r="K12" i="58"/>
  <c r="J12" i="58"/>
  <c r="I12" i="58"/>
  <c r="W12" i="57"/>
  <c r="V12" i="57"/>
  <c r="U12" i="57"/>
  <c r="S12" i="57"/>
  <c r="R12" i="57"/>
  <c r="Q12" i="57"/>
  <c r="O12" i="57"/>
  <c r="N12" i="57"/>
  <c r="M12" i="57"/>
  <c r="K12" i="57"/>
  <c r="J12" i="57"/>
  <c r="I12" i="57"/>
  <c r="W12" i="56"/>
  <c r="V12" i="56"/>
  <c r="U12" i="56"/>
  <c r="S12" i="56"/>
  <c r="R12" i="56"/>
  <c r="Q12" i="56"/>
  <c r="O12" i="56"/>
  <c r="N12" i="56"/>
  <c r="M12" i="56"/>
  <c r="K12" i="56"/>
  <c r="J12" i="56"/>
  <c r="I12" i="56"/>
  <c r="W12" i="55"/>
  <c r="V12" i="55"/>
  <c r="U12" i="55"/>
  <c r="S12" i="55"/>
  <c r="R12" i="55"/>
  <c r="Q12" i="55"/>
  <c r="O12" i="55"/>
  <c r="N12" i="55"/>
  <c r="M12" i="55"/>
  <c r="K12" i="55"/>
  <c r="J12" i="55"/>
  <c r="I12" i="55"/>
  <c r="W12" i="54"/>
  <c r="V12" i="54"/>
  <c r="U12" i="54"/>
  <c r="S12" i="54"/>
  <c r="R12" i="54"/>
  <c r="Q12" i="54"/>
  <c r="O12" i="54"/>
  <c r="N12" i="54"/>
  <c r="M12" i="54"/>
  <c r="K12" i="54"/>
  <c r="J12" i="54"/>
  <c r="I12" i="54"/>
  <c r="W12" i="53"/>
  <c r="V12" i="53"/>
  <c r="U12" i="53"/>
  <c r="S12" i="53"/>
  <c r="R12" i="53"/>
  <c r="Q12" i="53"/>
  <c r="O12" i="53"/>
  <c r="N12" i="53"/>
  <c r="M12" i="53"/>
  <c r="K12" i="53"/>
  <c r="J12" i="53"/>
  <c r="I12" i="53"/>
  <c r="X6" i="29"/>
  <c r="W12" i="52" s="1"/>
  <c r="W6" i="29"/>
  <c r="V12" i="52" s="1"/>
  <c r="V6" i="29"/>
  <c r="U12" i="52" s="1"/>
  <c r="U6" i="29"/>
  <c r="T6" i="29"/>
  <c r="S12" i="52" s="1"/>
  <c r="S6" i="29"/>
  <c r="R12" i="52" s="1"/>
  <c r="R6" i="29"/>
  <c r="Q12" i="52" s="1"/>
  <c r="Q6" i="29"/>
  <c r="P6" i="29"/>
  <c r="O12" i="52" s="1"/>
  <c r="O6" i="29"/>
  <c r="N12" i="52" s="1"/>
  <c r="N6" i="29"/>
  <c r="M12" i="52" s="1"/>
  <c r="M6" i="29"/>
  <c r="L6" i="29"/>
  <c r="K12" i="52" s="1"/>
  <c r="K6" i="29"/>
  <c r="J12" i="52" s="1"/>
  <c r="J6" i="29"/>
  <c r="I12" i="52" s="1"/>
  <c r="I6" i="29"/>
  <c r="X5" i="29"/>
  <c r="W5" i="29"/>
  <c r="V5" i="29"/>
  <c r="U5" i="29"/>
  <c r="T5" i="29"/>
  <c r="S5" i="29"/>
  <c r="R5" i="29"/>
  <c r="Q5" i="29"/>
  <c r="P5" i="29"/>
  <c r="O5" i="29"/>
  <c r="N5" i="29"/>
  <c r="M5" i="29"/>
  <c r="L5" i="29"/>
  <c r="K5" i="29"/>
  <c r="J5" i="29"/>
  <c r="I5" i="29"/>
  <c r="W12" i="65"/>
  <c r="V12" i="65"/>
  <c r="U12" i="65"/>
  <c r="T12" i="65"/>
  <c r="S12" i="65"/>
  <c r="R12" i="65"/>
  <c r="Q12" i="65"/>
  <c r="P12" i="65"/>
  <c r="O12" i="65"/>
  <c r="N12" i="65"/>
  <c r="M12" i="65"/>
  <c r="L12" i="65"/>
  <c r="K12" i="65"/>
  <c r="J12" i="65"/>
  <c r="I12" i="65"/>
  <c r="H12" i="65"/>
  <c r="X3" i="29"/>
  <c r="W12" i="64" s="1"/>
  <c r="W3" i="29"/>
  <c r="V12" i="64" s="1"/>
  <c r="V3" i="29"/>
  <c r="U12" i="64" s="1"/>
  <c r="U3" i="29"/>
  <c r="T3" i="29"/>
  <c r="S12" i="64" s="1"/>
  <c r="S3" i="29"/>
  <c r="R12" i="64" s="1"/>
  <c r="R3" i="29"/>
  <c r="Q12" i="64" s="1"/>
  <c r="Q3" i="29"/>
  <c r="P3" i="29"/>
  <c r="O12" i="64" s="1"/>
  <c r="O3" i="29"/>
  <c r="N12" i="64" s="1"/>
  <c r="N3" i="29"/>
  <c r="M12" i="64" s="1"/>
  <c r="M3" i="29"/>
  <c r="L3" i="29"/>
  <c r="K12" i="64" s="1"/>
  <c r="K3" i="29"/>
  <c r="J12" i="64" s="1"/>
  <c r="J3" i="29"/>
  <c r="I12" i="64" s="1"/>
  <c r="I3" i="29"/>
  <c r="W11" i="62"/>
  <c r="U11" i="62"/>
  <c r="T11" i="62"/>
  <c r="S11" i="62"/>
  <c r="Q11" i="62"/>
  <c r="P11" i="62"/>
  <c r="O11" i="62"/>
  <c r="M11" i="62"/>
  <c r="L11" i="62"/>
  <c r="K11" i="62"/>
  <c r="I11" i="62"/>
  <c r="H11" i="62"/>
  <c r="W11" i="63"/>
  <c r="V11" i="63"/>
  <c r="U11" i="63"/>
  <c r="T11" i="63"/>
  <c r="S11" i="63"/>
  <c r="R11" i="63"/>
  <c r="Q11" i="63"/>
  <c r="P11" i="63"/>
  <c r="O11" i="63"/>
  <c r="N11" i="63"/>
  <c r="M11" i="63"/>
  <c r="L11" i="63"/>
  <c r="K11" i="63"/>
  <c r="J11" i="63"/>
  <c r="I11" i="63"/>
  <c r="H11" i="63"/>
  <c r="W11" i="61"/>
  <c r="U11" i="61"/>
  <c r="T11" i="61"/>
  <c r="S11" i="61"/>
  <c r="Q11" i="61"/>
  <c r="P11" i="61"/>
  <c r="O11" i="61"/>
  <c r="M11" i="61"/>
  <c r="L11" i="61"/>
  <c r="K11" i="61"/>
  <c r="I11" i="61"/>
  <c r="H11" i="61"/>
  <c r="W11" i="60"/>
  <c r="V11" i="60"/>
  <c r="U11" i="60"/>
  <c r="T11" i="60"/>
  <c r="S11" i="60"/>
  <c r="R11" i="60"/>
  <c r="Q11" i="60"/>
  <c r="P11" i="60"/>
  <c r="O11" i="60"/>
  <c r="N11" i="60"/>
  <c r="M11" i="60"/>
  <c r="L11" i="60"/>
  <c r="K11" i="60"/>
  <c r="J11" i="60"/>
  <c r="I11" i="60"/>
  <c r="H11" i="60"/>
  <c r="W11" i="59"/>
  <c r="U11" i="59"/>
  <c r="T11" i="59"/>
  <c r="S11" i="59"/>
  <c r="Q11" i="59"/>
  <c r="P11" i="59"/>
  <c r="O11" i="59"/>
  <c r="M11" i="59"/>
  <c r="L11" i="59"/>
  <c r="K11" i="59"/>
  <c r="I11" i="59"/>
  <c r="H11" i="59"/>
  <c r="W11" i="58"/>
  <c r="V11" i="58"/>
  <c r="U11" i="58"/>
  <c r="T11" i="58"/>
  <c r="S11" i="58"/>
  <c r="R11" i="58"/>
  <c r="Q11" i="58"/>
  <c r="P11" i="58"/>
  <c r="O11" i="58"/>
  <c r="N11" i="58"/>
  <c r="M11" i="58"/>
  <c r="L11" i="58"/>
  <c r="K11" i="58"/>
  <c r="J11" i="58"/>
  <c r="I11" i="58"/>
  <c r="H11" i="58"/>
  <c r="W11" i="57"/>
  <c r="U11" i="57"/>
  <c r="T11" i="57"/>
  <c r="S11" i="57"/>
  <c r="Q11" i="57"/>
  <c r="P11" i="57"/>
  <c r="O11" i="57"/>
  <c r="M11" i="57"/>
  <c r="L11" i="57"/>
  <c r="K11" i="57"/>
  <c r="I11" i="57"/>
  <c r="H11" i="57"/>
  <c r="W11" i="56"/>
  <c r="V11" i="56"/>
  <c r="U11" i="56"/>
  <c r="T11" i="56"/>
  <c r="S11" i="56"/>
  <c r="R11" i="56"/>
  <c r="Q11" i="56"/>
  <c r="P11" i="56"/>
  <c r="O11" i="56"/>
  <c r="N11" i="56"/>
  <c r="M11" i="56"/>
  <c r="L11" i="56"/>
  <c r="K11" i="56"/>
  <c r="J11" i="56"/>
  <c r="I11" i="56"/>
  <c r="H11" i="56"/>
  <c r="W11" i="55"/>
  <c r="U11" i="55"/>
  <c r="T11" i="55"/>
  <c r="S11" i="55"/>
  <c r="Q11" i="55"/>
  <c r="P11" i="55"/>
  <c r="O11" i="55"/>
  <c r="M11" i="55"/>
  <c r="L11" i="55"/>
  <c r="K11" i="55"/>
  <c r="I11" i="55"/>
  <c r="H11" i="55"/>
  <c r="W11" i="54"/>
  <c r="V11" i="54"/>
  <c r="U11" i="54"/>
  <c r="T11" i="54"/>
  <c r="S11" i="54"/>
  <c r="R11" i="54"/>
  <c r="Q11" i="54"/>
  <c r="P11" i="54"/>
  <c r="O11" i="54"/>
  <c r="N11" i="54"/>
  <c r="M11" i="54"/>
  <c r="L11" i="54"/>
  <c r="K11" i="54"/>
  <c r="J11" i="54"/>
  <c r="I11" i="54"/>
  <c r="H11" i="54"/>
  <c r="W11" i="53"/>
  <c r="U11" i="53"/>
  <c r="T11" i="53"/>
  <c r="S11" i="53"/>
  <c r="Q11" i="53"/>
  <c r="P11" i="53"/>
  <c r="O11" i="53"/>
  <c r="M11" i="53"/>
  <c r="L11" i="53"/>
  <c r="K11" i="53"/>
  <c r="I11" i="53"/>
  <c r="H11" i="53"/>
  <c r="X6" i="28"/>
  <c r="W11" i="52" s="1"/>
  <c r="W6" i="28"/>
  <c r="V11" i="52" s="1"/>
  <c r="V6" i="28"/>
  <c r="U11" i="52" s="1"/>
  <c r="U6" i="28"/>
  <c r="T11" i="52" s="1"/>
  <c r="T6" i="28"/>
  <c r="S11" i="52" s="1"/>
  <c r="S6" i="28"/>
  <c r="R11" i="52" s="1"/>
  <c r="R6" i="28"/>
  <c r="Q11" i="52" s="1"/>
  <c r="Q6" i="28"/>
  <c r="P11" i="52" s="1"/>
  <c r="P6" i="28"/>
  <c r="O11" i="52" s="1"/>
  <c r="O6" i="28"/>
  <c r="N11" i="52" s="1"/>
  <c r="N6" i="28"/>
  <c r="M11" i="52" s="1"/>
  <c r="M6" i="28"/>
  <c r="L11" i="52" s="1"/>
  <c r="L6" i="28"/>
  <c r="K11" i="52" s="1"/>
  <c r="K6" i="28"/>
  <c r="J11" i="52" s="1"/>
  <c r="J6" i="28"/>
  <c r="I11" i="52" s="1"/>
  <c r="I6" i="28"/>
  <c r="H11" i="52" s="1"/>
  <c r="X5" i="28"/>
  <c r="W5" i="28"/>
  <c r="V5" i="28"/>
  <c r="U5" i="28"/>
  <c r="T5" i="28"/>
  <c r="S5" i="28"/>
  <c r="R5" i="28"/>
  <c r="Q5" i="28"/>
  <c r="P5" i="28"/>
  <c r="O5" i="28"/>
  <c r="N5" i="28"/>
  <c r="M5" i="28"/>
  <c r="L5" i="28"/>
  <c r="K5" i="28"/>
  <c r="J5" i="28"/>
  <c r="I5" i="28"/>
  <c r="W11" i="65"/>
  <c r="V11" i="65"/>
  <c r="U11" i="65"/>
  <c r="T11" i="65"/>
  <c r="S11" i="65"/>
  <c r="R11" i="65"/>
  <c r="Q11" i="65"/>
  <c r="P11" i="65"/>
  <c r="O11" i="65"/>
  <c r="N11" i="65"/>
  <c r="M11" i="65"/>
  <c r="L11" i="65"/>
  <c r="K11" i="65"/>
  <c r="J11" i="65"/>
  <c r="I11" i="65"/>
  <c r="H11" i="65"/>
  <c r="X3" i="28"/>
  <c r="W11" i="64" s="1"/>
  <c r="W3" i="28"/>
  <c r="V3" i="28"/>
  <c r="U11" i="64" s="1"/>
  <c r="U3" i="28"/>
  <c r="T11" i="64" s="1"/>
  <c r="T3" i="28"/>
  <c r="S11" i="64" s="1"/>
  <c r="S3" i="28"/>
  <c r="R3" i="28"/>
  <c r="Q11" i="64" s="1"/>
  <c r="Q3" i="28"/>
  <c r="P11" i="64" s="1"/>
  <c r="P3" i="28"/>
  <c r="O11" i="64" s="1"/>
  <c r="O3" i="28"/>
  <c r="N3" i="28"/>
  <c r="M11" i="64" s="1"/>
  <c r="M3" i="28"/>
  <c r="L11" i="64" s="1"/>
  <c r="L3" i="28"/>
  <c r="K11" i="64" s="1"/>
  <c r="K3" i="28"/>
  <c r="J3" i="28"/>
  <c r="I11" i="64" s="1"/>
  <c r="I3" i="28"/>
  <c r="H11" i="64" s="1"/>
  <c r="W10" i="62"/>
  <c r="V10" i="62"/>
  <c r="U10" i="62"/>
  <c r="S10" i="62"/>
  <c r="R10" i="62"/>
  <c r="Q10" i="62"/>
  <c r="O10" i="62"/>
  <c r="N10" i="62"/>
  <c r="M10" i="62"/>
  <c r="K10" i="62"/>
  <c r="J10" i="62"/>
  <c r="I10" i="62"/>
  <c r="W10" i="63"/>
  <c r="V10" i="63"/>
  <c r="U10" i="63"/>
  <c r="T10" i="63"/>
  <c r="S10" i="63"/>
  <c r="R10" i="63"/>
  <c r="Q10" i="63"/>
  <c r="P10" i="63"/>
  <c r="O10" i="63"/>
  <c r="N10" i="63"/>
  <c r="M10" i="63"/>
  <c r="L10" i="63"/>
  <c r="K10" i="63"/>
  <c r="J10" i="63"/>
  <c r="I10" i="63"/>
  <c r="H10" i="63"/>
  <c r="W10" i="61"/>
  <c r="V10" i="61"/>
  <c r="U10" i="61"/>
  <c r="S10" i="61"/>
  <c r="R10" i="61"/>
  <c r="Q10" i="61"/>
  <c r="O10" i="61"/>
  <c r="N10" i="61"/>
  <c r="M10" i="61"/>
  <c r="K10" i="61"/>
  <c r="J10" i="61"/>
  <c r="I10" i="61"/>
  <c r="W10" i="60"/>
  <c r="V10" i="60"/>
  <c r="U10" i="60"/>
  <c r="T10" i="60"/>
  <c r="S10" i="60"/>
  <c r="R10" i="60"/>
  <c r="Q10" i="60"/>
  <c r="P10" i="60"/>
  <c r="O10" i="60"/>
  <c r="N10" i="60"/>
  <c r="M10" i="60"/>
  <c r="L10" i="60"/>
  <c r="K10" i="60"/>
  <c r="J10" i="60"/>
  <c r="I10" i="60"/>
  <c r="H10" i="60"/>
  <c r="W10" i="59"/>
  <c r="V10" i="59"/>
  <c r="U10" i="59"/>
  <c r="S10" i="59"/>
  <c r="R10" i="59"/>
  <c r="Q10" i="59"/>
  <c r="O10" i="59"/>
  <c r="N10" i="59"/>
  <c r="M10" i="59"/>
  <c r="K10" i="59"/>
  <c r="J10" i="59"/>
  <c r="I10" i="59"/>
  <c r="W10" i="58"/>
  <c r="V10" i="58"/>
  <c r="U10" i="58"/>
  <c r="T10" i="58"/>
  <c r="S10" i="58"/>
  <c r="R10" i="58"/>
  <c r="Q10" i="58"/>
  <c r="P10" i="58"/>
  <c r="O10" i="58"/>
  <c r="N10" i="58"/>
  <c r="M10" i="58"/>
  <c r="L10" i="58"/>
  <c r="K10" i="58"/>
  <c r="J10" i="58"/>
  <c r="I10" i="58"/>
  <c r="H10" i="58"/>
  <c r="W10" i="57"/>
  <c r="V10" i="57"/>
  <c r="U10" i="57"/>
  <c r="S10" i="57"/>
  <c r="R10" i="57"/>
  <c r="Q10" i="57"/>
  <c r="O10" i="57"/>
  <c r="N10" i="57"/>
  <c r="M10" i="57"/>
  <c r="K10" i="57"/>
  <c r="J10" i="57"/>
  <c r="I10" i="57"/>
  <c r="W10" i="56"/>
  <c r="V10" i="56"/>
  <c r="U10" i="56"/>
  <c r="T10" i="56"/>
  <c r="S10" i="56"/>
  <c r="R10" i="56"/>
  <c r="Q10" i="56"/>
  <c r="P10" i="56"/>
  <c r="O10" i="56"/>
  <c r="N10" i="56"/>
  <c r="M10" i="56"/>
  <c r="L10" i="56"/>
  <c r="K10" i="56"/>
  <c r="J10" i="56"/>
  <c r="I10" i="56"/>
  <c r="H10" i="56"/>
  <c r="W10" i="55"/>
  <c r="V10" i="55"/>
  <c r="U10" i="55"/>
  <c r="S10" i="55"/>
  <c r="R10" i="55"/>
  <c r="Q10" i="55"/>
  <c r="O10" i="55"/>
  <c r="N10" i="55"/>
  <c r="M10" i="55"/>
  <c r="K10" i="55"/>
  <c r="J10" i="55"/>
  <c r="I10" i="55"/>
  <c r="W10" i="54"/>
  <c r="V10" i="54"/>
  <c r="U10" i="54"/>
  <c r="T10" i="54"/>
  <c r="S10" i="54"/>
  <c r="R10" i="54"/>
  <c r="Q10" i="54"/>
  <c r="P10" i="54"/>
  <c r="O10" i="54"/>
  <c r="N10" i="54"/>
  <c r="M10" i="54"/>
  <c r="L10" i="54"/>
  <c r="K10" i="54"/>
  <c r="J10" i="54"/>
  <c r="I10" i="54"/>
  <c r="H10" i="54"/>
  <c r="W10" i="53"/>
  <c r="V10" i="53"/>
  <c r="U10" i="53"/>
  <c r="S10" i="53"/>
  <c r="R10" i="53"/>
  <c r="Q10" i="53"/>
  <c r="O10" i="53"/>
  <c r="N10" i="53"/>
  <c r="M10" i="53"/>
  <c r="K10" i="53"/>
  <c r="J10" i="53"/>
  <c r="I10" i="53"/>
  <c r="X6" i="27"/>
  <c r="W10" i="52" s="1"/>
  <c r="W6" i="27"/>
  <c r="V10" i="52" s="1"/>
  <c r="V6" i="27"/>
  <c r="U10" i="52" s="1"/>
  <c r="U6" i="27"/>
  <c r="T10" i="52" s="1"/>
  <c r="T6" i="27"/>
  <c r="S10" i="52" s="1"/>
  <c r="S6" i="27"/>
  <c r="R10" i="52" s="1"/>
  <c r="R6" i="27"/>
  <c r="Q10" i="52" s="1"/>
  <c r="Q6" i="27"/>
  <c r="P10" i="52" s="1"/>
  <c r="P6" i="27"/>
  <c r="O10" i="52" s="1"/>
  <c r="O6" i="27"/>
  <c r="N10" i="52" s="1"/>
  <c r="N6" i="27"/>
  <c r="M10" i="52" s="1"/>
  <c r="M6" i="27"/>
  <c r="L10" i="52" s="1"/>
  <c r="L6" i="27"/>
  <c r="K10" i="52" s="1"/>
  <c r="K6" i="27"/>
  <c r="J10" i="52" s="1"/>
  <c r="J6" i="27"/>
  <c r="I10" i="52" s="1"/>
  <c r="I6" i="27"/>
  <c r="H10" i="52" s="1"/>
  <c r="X5" i="27"/>
  <c r="W5" i="27"/>
  <c r="V5" i="27"/>
  <c r="U5" i="27"/>
  <c r="T5" i="27"/>
  <c r="S5" i="27"/>
  <c r="R5" i="27"/>
  <c r="Q5" i="27"/>
  <c r="P5" i="27"/>
  <c r="O5" i="27"/>
  <c r="N5" i="27"/>
  <c r="M5" i="27"/>
  <c r="L5" i="27"/>
  <c r="K5" i="27"/>
  <c r="J5" i="27"/>
  <c r="I5" i="27"/>
  <c r="W10" i="65"/>
  <c r="V10" i="65"/>
  <c r="U10" i="65"/>
  <c r="T10" i="65"/>
  <c r="S10" i="65"/>
  <c r="R10" i="65"/>
  <c r="Q10" i="65"/>
  <c r="P10" i="65"/>
  <c r="O10" i="65"/>
  <c r="N10" i="65"/>
  <c r="M10" i="65"/>
  <c r="L10" i="65"/>
  <c r="K10" i="65"/>
  <c r="J10" i="65"/>
  <c r="I10" i="65"/>
  <c r="H10" i="65"/>
  <c r="X3" i="27"/>
  <c r="W10" i="64" s="1"/>
  <c r="W3" i="27"/>
  <c r="V10" i="64" s="1"/>
  <c r="V3" i="27"/>
  <c r="U10" i="64" s="1"/>
  <c r="U3" i="27"/>
  <c r="T3" i="27"/>
  <c r="S10" i="64" s="1"/>
  <c r="S3" i="27"/>
  <c r="R10" i="64" s="1"/>
  <c r="R3" i="27"/>
  <c r="Q10" i="64" s="1"/>
  <c r="Q3" i="27"/>
  <c r="P3" i="27"/>
  <c r="O10" i="64" s="1"/>
  <c r="O3" i="27"/>
  <c r="N10" i="64" s="1"/>
  <c r="N3" i="27"/>
  <c r="M10" i="64" s="1"/>
  <c r="M3" i="27"/>
  <c r="L3" i="27"/>
  <c r="K10" i="64" s="1"/>
  <c r="K3" i="27"/>
  <c r="J10" i="64" s="1"/>
  <c r="J3" i="27"/>
  <c r="I10" i="64" s="1"/>
  <c r="I3" i="27"/>
  <c r="W9" i="62"/>
  <c r="U9" i="62"/>
  <c r="T9" i="62"/>
  <c r="S9" i="62"/>
  <c r="Q9" i="62"/>
  <c r="P9" i="62"/>
  <c r="O9" i="62"/>
  <c r="M9" i="62"/>
  <c r="L9" i="62"/>
  <c r="K9" i="62"/>
  <c r="I9" i="62"/>
  <c r="H9" i="62"/>
  <c r="W9" i="63"/>
  <c r="V9" i="63"/>
  <c r="U9" i="63"/>
  <c r="T9" i="63"/>
  <c r="S9" i="63"/>
  <c r="R9" i="63"/>
  <c r="Q9" i="63"/>
  <c r="P9" i="63"/>
  <c r="O9" i="63"/>
  <c r="N9" i="63"/>
  <c r="M9" i="63"/>
  <c r="L9" i="63"/>
  <c r="K9" i="63"/>
  <c r="J9" i="63"/>
  <c r="I9" i="63"/>
  <c r="H9" i="63"/>
  <c r="W9" i="61"/>
  <c r="U9" i="61"/>
  <c r="T9" i="61"/>
  <c r="S9" i="61"/>
  <c r="Q9" i="61"/>
  <c r="P9" i="61"/>
  <c r="O9" i="61"/>
  <c r="M9" i="61"/>
  <c r="L9" i="61"/>
  <c r="K9" i="61"/>
  <c r="I9" i="61"/>
  <c r="H9" i="61"/>
  <c r="W9" i="60"/>
  <c r="V9" i="60"/>
  <c r="U9" i="60"/>
  <c r="T9" i="60"/>
  <c r="S9" i="60"/>
  <c r="R9" i="60"/>
  <c r="Q9" i="60"/>
  <c r="P9" i="60"/>
  <c r="O9" i="60"/>
  <c r="N9" i="60"/>
  <c r="M9" i="60"/>
  <c r="L9" i="60"/>
  <c r="K9" i="60"/>
  <c r="J9" i="60"/>
  <c r="I9" i="60"/>
  <c r="H9" i="60"/>
  <c r="W9" i="59"/>
  <c r="U9" i="59"/>
  <c r="T9" i="59"/>
  <c r="S9" i="59"/>
  <c r="Q9" i="59"/>
  <c r="P9" i="59"/>
  <c r="O9" i="59"/>
  <c r="M9" i="59"/>
  <c r="L9" i="59"/>
  <c r="K9" i="59"/>
  <c r="I9" i="59"/>
  <c r="H9" i="59"/>
  <c r="W9" i="58"/>
  <c r="V9" i="58"/>
  <c r="U9" i="58"/>
  <c r="T9" i="58"/>
  <c r="S9" i="58"/>
  <c r="R9" i="58"/>
  <c r="Q9" i="58"/>
  <c r="P9" i="58"/>
  <c r="O9" i="58"/>
  <c r="N9" i="58"/>
  <c r="M9" i="58"/>
  <c r="L9" i="58"/>
  <c r="K9" i="58"/>
  <c r="J9" i="58"/>
  <c r="I9" i="58"/>
  <c r="H9" i="58"/>
  <c r="W9" i="57"/>
  <c r="U9" i="57"/>
  <c r="T9" i="57"/>
  <c r="S9" i="57"/>
  <c r="Q9" i="57"/>
  <c r="P9" i="57"/>
  <c r="O9" i="57"/>
  <c r="M9" i="57"/>
  <c r="L9" i="57"/>
  <c r="K9" i="57"/>
  <c r="I9" i="57"/>
  <c r="H9" i="57"/>
  <c r="W9" i="56"/>
  <c r="V9" i="56"/>
  <c r="U9" i="56"/>
  <c r="T9" i="56"/>
  <c r="S9" i="56"/>
  <c r="R9" i="56"/>
  <c r="Q9" i="56"/>
  <c r="P9" i="56"/>
  <c r="O9" i="56"/>
  <c r="N9" i="56"/>
  <c r="M9" i="56"/>
  <c r="L9" i="56"/>
  <c r="K9" i="56"/>
  <c r="J9" i="56"/>
  <c r="I9" i="56"/>
  <c r="H9" i="56"/>
  <c r="W9" i="55"/>
  <c r="U9" i="55"/>
  <c r="T9" i="55"/>
  <c r="S9" i="55"/>
  <c r="Q9" i="55"/>
  <c r="P9" i="55"/>
  <c r="O9" i="55"/>
  <c r="M9" i="55"/>
  <c r="L9" i="55"/>
  <c r="K9" i="55"/>
  <c r="I9" i="55"/>
  <c r="H9" i="55"/>
  <c r="W9" i="54"/>
  <c r="V9" i="54"/>
  <c r="U9" i="54"/>
  <c r="T9" i="54"/>
  <c r="S9" i="54"/>
  <c r="R9" i="54"/>
  <c r="Q9" i="54"/>
  <c r="P9" i="54"/>
  <c r="O9" i="54"/>
  <c r="N9" i="54"/>
  <c r="M9" i="54"/>
  <c r="L9" i="54"/>
  <c r="K9" i="54"/>
  <c r="J9" i="54"/>
  <c r="I9" i="54"/>
  <c r="H9" i="54"/>
  <c r="W9" i="53"/>
  <c r="U9" i="53"/>
  <c r="T9" i="53"/>
  <c r="S9" i="53"/>
  <c r="Q9" i="53"/>
  <c r="P9" i="53"/>
  <c r="O9" i="53"/>
  <c r="M9" i="53"/>
  <c r="L9" i="53"/>
  <c r="K9" i="53"/>
  <c r="I9" i="53"/>
  <c r="H9" i="53"/>
  <c r="X6" i="26"/>
  <c r="W9" i="52" s="1"/>
  <c r="W6" i="26"/>
  <c r="V9" i="52" s="1"/>
  <c r="V6" i="26"/>
  <c r="U9" i="52" s="1"/>
  <c r="U6" i="26"/>
  <c r="T9" i="52" s="1"/>
  <c r="T6" i="26"/>
  <c r="S9" i="52" s="1"/>
  <c r="S6" i="26"/>
  <c r="R9" i="52" s="1"/>
  <c r="R6" i="26"/>
  <c r="Q9" i="52" s="1"/>
  <c r="Q6" i="26"/>
  <c r="P9" i="52" s="1"/>
  <c r="P6" i="26"/>
  <c r="O9" i="52" s="1"/>
  <c r="O6" i="26"/>
  <c r="N9" i="52" s="1"/>
  <c r="N6" i="26"/>
  <c r="M9" i="52" s="1"/>
  <c r="M6" i="26"/>
  <c r="L9" i="52" s="1"/>
  <c r="L6" i="26"/>
  <c r="K9" i="52" s="1"/>
  <c r="K6" i="26"/>
  <c r="J9" i="52" s="1"/>
  <c r="J6" i="26"/>
  <c r="I9" i="52" s="1"/>
  <c r="I6" i="26"/>
  <c r="H9" i="52" s="1"/>
  <c r="X5" i="26"/>
  <c r="W5" i="26"/>
  <c r="V5" i="26"/>
  <c r="U5" i="26"/>
  <c r="T5" i="26"/>
  <c r="S5" i="26"/>
  <c r="R5" i="26"/>
  <c r="Q5" i="26"/>
  <c r="P5" i="26"/>
  <c r="O5" i="26"/>
  <c r="N5" i="26"/>
  <c r="M5" i="26"/>
  <c r="L5" i="26"/>
  <c r="K5" i="26"/>
  <c r="J5" i="26"/>
  <c r="I5" i="26"/>
  <c r="W9" i="65"/>
  <c r="V9" i="65"/>
  <c r="U9" i="65"/>
  <c r="T9" i="65"/>
  <c r="S9" i="65"/>
  <c r="R9" i="65"/>
  <c r="Q9" i="65"/>
  <c r="P9" i="65"/>
  <c r="O9" i="65"/>
  <c r="N9" i="65"/>
  <c r="M9" i="65"/>
  <c r="L9" i="65"/>
  <c r="K9" i="65"/>
  <c r="J9" i="65"/>
  <c r="I9" i="65"/>
  <c r="H9" i="65"/>
  <c r="X3" i="26"/>
  <c r="W9" i="64" s="1"/>
  <c r="W3" i="26"/>
  <c r="V3" i="26"/>
  <c r="U9" i="64" s="1"/>
  <c r="U3" i="26"/>
  <c r="T9" i="64" s="1"/>
  <c r="T3" i="26"/>
  <c r="S9" i="64" s="1"/>
  <c r="S3" i="26"/>
  <c r="R3" i="26"/>
  <c r="Q9" i="64" s="1"/>
  <c r="Q3" i="26"/>
  <c r="P9" i="64" s="1"/>
  <c r="P3" i="26"/>
  <c r="O9" i="64" s="1"/>
  <c r="O3" i="26"/>
  <c r="N3" i="26"/>
  <c r="M9" i="64" s="1"/>
  <c r="M3" i="26"/>
  <c r="L9" i="64" s="1"/>
  <c r="L3" i="26"/>
  <c r="K9" i="64" s="1"/>
  <c r="K3" i="26"/>
  <c r="J3" i="26"/>
  <c r="I9" i="64" s="1"/>
  <c r="I3" i="26"/>
  <c r="H9" i="64" s="1"/>
  <c r="W8" i="62"/>
  <c r="V8" i="62"/>
  <c r="U8" i="62"/>
  <c r="T8" i="62"/>
  <c r="S8" i="62"/>
  <c r="R8" i="62"/>
  <c r="Q8" i="62"/>
  <c r="P8" i="62"/>
  <c r="O8" i="62"/>
  <c r="N8" i="62"/>
  <c r="M8" i="62"/>
  <c r="L8" i="62"/>
  <c r="K8" i="62"/>
  <c r="J8" i="62"/>
  <c r="I8" i="62"/>
  <c r="H8" i="62"/>
  <c r="W8" i="63"/>
  <c r="U8" i="63"/>
  <c r="T8" i="63"/>
  <c r="S8" i="63"/>
  <c r="Q8" i="63"/>
  <c r="P8" i="63"/>
  <c r="O8" i="63"/>
  <c r="M8" i="63"/>
  <c r="L8" i="63"/>
  <c r="K8" i="63"/>
  <c r="I8" i="63"/>
  <c r="H8" i="63"/>
  <c r="W8" i="61"/>
  <c r="V8" i="61"/>
  <c r="U8" i="61"/>
  <c r="T8" i="61"/>
  <c r="S8" i="61"/>
  <c r="R8" i="61"/>
  <c r="Q8" i="61"/>
  <c r="P8" i="61"/>
  <c r="O8" i="61"/>
  <c r="N8" i="61"/>
  <c r="M8" i="61"/>
  <c r="L8" i="61"/>
  <c r="K8" i="61"/>
  <c r="J8" i="61"/>
  <c r="I8" i="61"/>
  <c r="H8" i="61"/>
  <c r="W8" i="60"/>
  <c r="U8" i="60"/>
  <c r="T8" i="60"/>
  <c r="S8" i="60"/>
  <c r="Q8" i="60"/>
  <c r="P8" i="60"/>
  <c r="O8" i="60"/>
  <c r="M8" i="60"/>
  <c r="L8" i="60"/>
  <c r="K8" i="60"/>
  <c r="I8" i="60"/>
  <c r="H8" i="60"/>
  <c r="W8" i="59"/>
  <c r="V8" i="59"/>
  <c r="U8" i="59"/>
  <c r="T8" i="59"/>
  <c r="S8" i="59"/>
  <c r="R8" i="59"/>
  <c r="Q8" i="59"/>
  <c r="P8" i="59"/>
  <c r="O8" i="59"/>
  <c r="N8" i="59"/>
  <c r="M8" i="59"/>
  <c r="L8" i="59"/>
  <c r="K8" i="59"/>
  <c r="J8" i="59"/>
  <c r="I8" i="59"/>
  <c r="H8" i="59"/>
  <c r="W8" i="58"/>
  <c r="U8" i="58"/>
  <c r="T8" i="58"/>
  <c r="S8" i="58"/>
  <c r="Q8" i="58"/>
  <c r="P8" i="58"/>
  <c r="O8" i="58"/>
  <c r="M8" i="58"/>
  <c r="L8" i="58"/>
  <c r="K8" i="58"/>
  <c r="I8" i="58"/>
  <c r="H8" i="58"/>
  <c r="W8" i="57"/>
  <c r="V8" i="57"/>
  <c r="U8" i="57"/>
  <c r="T8" i="57"/>
  <c r="S8" i="57"/>
  <c r="R8" i="57"/>
  <c r="Q8" i="57"/>
  <c r="P8" i="57"/>
  <c r="O8" i="57"/>
  <c r="N8" i="57"/>
  <c r="M8" i="57"/>
  <c r="L8" i="57"/>
  <c r="K8" i="57"/>
  <c r="J8" i="57"/>
  <c r="I8" i="57"/>
  <c r="H8" i="57"/>
  <c r="W8" i="56"/>
  <c r="U8" i="56"/>
  <c r="T8" i="56"/>
  <c r="S8" i="56"/>
  <c r="Q8" i="56"/>
  <c r="P8" i="56"/>
  <c r="O8" i="56"/>
  <c r="M8" i="56"/>
  <c r="L8" i="56"/>
  <c r="K8" i="56"/>
  <c r="I8" i="56"/>
  <c r="H8" i="56"/>
  <c r="W8" i="55"/>
  <c r="V8" i="55"/>
  <c r="U8" i="55"/>
  <c r="T8" i="55"/>
  <c r="S8" i="55"/>
  <c r="R8" i="55"/>
  <c r="Q8" i="55"/>
  <c r="P8" i="55"/>
  <c r="O8" i="55"/>
  <c r="N8" i="55"/>
  <c r="M8" i="55"/>
  <c r="L8" i="55"/>
  <c r="K8" i="55"/>
  <c r="J8" i="55"/>
  <c r="I8" i="55"/>
  <c r="H8" i="55"/>
  <c r="W8" i="54"/>
  <c r="U8" i="54"/>
  <c r="T8" i="54"/>
  <c r="S8" i="54"/>
  <c r="Q8" i="54"/>
  <c r="P8" i="54"/>
  <c r="O8" i="54"/>
  <c r="M8" i="54"/>
  <c r="L8" i="54"/>
  <c r="K8" i="54"/>
  <c r="I8" i="54"/>
  <c r="H8" i="54"/>
  <c r="W8" i="53"/>
  <c r="V8" i="53"/>
  <c r="U8" i="53"/>
  <c r="T8" i="53"/>
  <c r="S8" i="53"/>
  <c r="R8" i="53"/>
  <c r="Q8" i="53"/>
  <c r="P8" i="53"/>
  <c r="O8" i="53"/>
  <c r="N8" i="53"/>
  <c r="M8" i="53"/>
  <c r="L8" i="53"/>
  <c r="K8" i="53"/>
  <c r="J8" i="53"/>
  <c r="I8" i="53"/>
  <c r="H8" i="53"/>
  <c r="X6" i="25"/>
  <c r="W8" i="52" s="1"/>
  <c r="W6" i="25"/>
  <c r="V6" i="25"/>
  <c r="U8" i="52" s="1"/>
  <c r="U6" i="25"/>
  <c r="T8" i="52" s="1"/>
  <c r="T6" i="25"/>
  <c r="S8" i="52" s="1"/>
  <c r="S6" i="25"/>
  <c r="R6" i="25"/>
  <c r="Q8" i="52" s="1"/>
  <c r="Q6" i="25"/>
  <c r="P8" i="52" s="1"/>
  <c r="P6" i="25"/>
  <c r="O8" i="52" s="1"/>
  <c r="O6" i="25"/>
  <c r="N6" i="25"/>
  <c r="M8" i="52" s="1"/>
  <c r="M6" i="25"/>
  <c r="L8" i="52" s="1"/>
  <c r="L6" i="25"/>
  <c r="K8" i="52" s="1"/>
  <c r="K6" i="25"/>
  <c r="J6" i="25"/>
  <c r="I8" i="52" s="1"/>
  <c r="I6" i="25"/>
  <c r="H8" i="52" s="1"/>
  <c r="H6" i="25"/>
  <c r="G8" i="52" s="1"/>
  <c r="G6" i="25"/>
  <c r="F6" i="25"/>
  <c r="E8" i="52" s="1"/>
  <c r="E6" i="25"/>
  <c r="D8" i="52" s="1"/>
  <c r="D6" i="25"/>
  <c r="C8" i="52" s="1"/>
  <c r="C6" i="25"/>
  <c r="X5" i="25"/>
  <c r="V5" i="25"/>
  <c r="U5" i="25"/>
  <c r="T5" i="25"/>
  <c r="R5" i="25"/>
  <c r="Q5" i="25"/>
  <c r="P5" i="25"/>
  <c r="N5" i="25"/>
  <c r="M5" i="25"/>
  <c r="L5" i="25"/>
  <c r="J5" i="25"/>
  <c r="I5" i="25"/>
  <c r="H5" i="25"/>
  <c r="F5" i="25"/>
  <c r="E5" i="25"/>
  <c r="D5" i="25"/>
  <c r="W8" i="65"/>
  <c r="U8" i="65"/>
  <c r="T8" i="65"/>
  <c r="S8" i="65"/>
  <c r="Q8" i="65"/>
  <c r="P8" i="65"/>
  <c r="O8" i="65"/>
  <c r="M8" i="65"/>
  <c r="L8" i="65"/>
  <c r="K8" i="65"/>
  <c r="I8" i="65"/>
  <c r="H8" i="65"/>
  <c r="X3" i="25"/>
  <c r="W8" i="64" s="1"/>
  <c r="W3" i="25"/>
  <c r="V3" i="25"/>
  <c r="U8" i="64" s="1"/>
  <c r="U3" i="25"/>
  <c r="T8" i="64" s="1"/>
  <c r="T3" i="25"/>
  <c r="S8" i="64" s="1"/>
  <c r="S3" i="25"/>
  <c r="R3" i="25"/>
  <c r="Q8" i="64" s="1"/>
  <c r="Q3" i="25"/>
  <c r="P8" i="64" s="1"/>
  <c r="P3" i="25"/>
  <c r="O8" i="64" s="1"/>
  <c r="O3" i="25"/>
  <c r="N3" i="25"/>
  <c r="M8" i="64" s="1"/>
  <c r="M3" i="25"/>
  <c r="L8" i="64" s="1"/>
  <c r="L3" i="25"/>
  <c r="K8" i="64" s="1"/>
  <c r="K3" i="25"/>
  <c r="J3" i="25"/>
  <c r="I8" i="64" s="1"/>
  <c r="I3" i="25"/>
  <c r="H8" i="64" s="1"/>
  <c r="H3" i="25"/>
  <c r="G8" i="64" s="1"/>
  <c r="G3" i="25"/>
  <c r="F3" i="25"/>
  <c r="E8" i="64" s="1"/>
  <c r="E3" i="25"/>
  <c r="D8" i="64" s="1"/>
  <c r="D3" i="25"/>
  <c r="C8" i="64" s="1"/>
  <c r="C3" i="25"/>
  <c r="R7" i="62"/>
  <c r="P7" i="62"/>
  <c r="O7" i="62"/>
  <c r="N7" i="62"/>
  <c r="L7" i="62"/>
  <c r="K7" i="62"/>
  <c r="J7" i="62"/>
  <c r="H7" i="62"/>
  <c r="R7" i="63"/>
  <c r="Q7" i="63"/>
  <c r="P7" i="63"/>
  <c r="O7" i="63"/>
  <c r="N7" i="63"/>
  <c r="M7" i="63"/>
  <c r="L7" i="63"/>
  <c r="K7" i="63"/>
  <c r="J7" i="63"/>
  <c r="I7" i="63"/>
  <c r="H7" i="63"/>
  <c r="R7" i="61"/>
  <c r="Q7" i="61"/>
  <c r="P7" i="61"/>
  <c r="N7" i="61"/>
  <c r="M7" i="61"/>
  <c r="L7" i="61"/>
  <c r="J7" i="61"/>
  <c r="I7" i="61"/>
  <c r="H7" i="61"/>
  <c r="R7" i="60"/>
  <c r="Q7" i="60"/>
  <c r="P7" i="60"/>
  <c r="O7" i="60"/>
  <c r="N7" i="60"/>
  <c r="M7" i="60"/>
  <c r="L7" i="60"/>
  <c r="K7" i="60"/>
  <c r="J7" i="60"/>
  <c r="I7" i="60"/>
  <c r="H7" i="60"/>
  <c r="R7" i="59"/>
  <c r="P7" i="59"/>
  <c r="O7" i="59"/>
  <c r="N7" i="59"/>
  <c r="L7" i="59"/>
  <c r="K7" i="59"/>
  <c r="J7" i="59"/>
  <c r="H7" i="59"/>
  <c r="R7" i="58"/>
  <c r="Q7" i="58"/>
  <c r="P7" i="58"/>
  <c r="O7" i="58"/>
  <c r="N7" i="58"/>
  <c r="M7" i="58"/>
  <c r="L7" i="58"/>
  <c r="K7" i="58"/>
  <c r="J7" i="58"/>
  <c r="I7" i="58"/>
  <c r="H7" i="58"/>
  <c r="R7" i="57"/>
  <c r="Q7" i="57"/>
  <c r="P7" i="57"/>
  <c r="N7" i="57"/>
  <c r="M7" i="57"/>
  <c r="L7" i="57"/>
  <c r="J7" i="57"/>
  <c r="I7" i="57"/>
  <c r="H7" i="57"/>
  <c r="R7" i="56"/>
  <c r="Q7" i="56"/>
  <c r="P7" i="56"/>
  <c r="O7" i="56"/>
  <c r="N7" i="56"/>
  <c r="M7" i="56"/>
  <c r="L7" i="56"/>
  <c r="K7" i="56"/>
  <c r="J7" i="56"/>
  <c r="I7" i="56"/>
  <c r="H7" i="56"/>
  <c r="R7" i="55"/>
  <c r="P7" i="55"/>
  <c r="O7" i="55"/>
  <c r="N7" i="55"/>
  <c r="L7" i="55"/>
  <c r="K7" i="55"/>
  <c r="J7" i="55"/>
  <c r="H7" i="55"/>
  <c r="R7" i="54"/>
  <c r="Q7" i="54"/>
  <c r="O7" i="54"/>
  <c r="N7" i="54"/>
  <c r="M7" i="54"/>
  <c r="K7" i="54"/>
  <c r="J7" i="54"/>
  <c r="I7" i="54"/>
  <c r="R7" i="53"/>
  <c r="Q7" i="53"/>
  <c r="P7" i="53"/>
  <c r="N7" i="53"/>
  <c r="M7" i="53"/>
  <c r="L7" i="53"/>
  <c r="J7" i="53"/>
  <c r="I7" i="53"/>
  <c r="H7" i="53"/>
  <c r="S6" i="24"/>
  <c r="O6" i="24"/>
  <c r="H6" i="24"/>
  <c r="G7" i="52" s="1"/>
  <c r="G6" i="24"/>
  <c r="F6" i="24"/>
  <c r="E7" i="52" s="1"/>
  <c r="E6" i="24"/>
  <c r="D7" i="52" s="1"/>
  <c r="D6" i="24"/>
  <c r="C7" i="52" s="1"/>
  <c r="C6" i="24"/>
  <c r="H5" i="24"/>
  <c r="F5" i="24"/>
  <c r="E5" i="24"/>
  <c r="D5" i="24"/>
  <c r="R7" i="65"/>
  <c r="Q7" i="65"/>
  <c r="P7" i="65"/>
  <c r="O7" i="65"/>
  <c r="N7" i="65"/>
  <c r="M7" i="65"/>
  <c r="L7" i="65"/>
  <c r="K7" i="65"/>
  <c r="J7" i="65"/>
  <c r="I7" i="65"/>
  <c r="H7" i="65"/>
  <c r="H3" i="24"/>
  <c r="F3" i="24"/>
  <c r="E7" i="64" s="1"/>
  <c r="E3" i="24"/>
  <c r="D7" i="64" s="1"/>
  <c r="D3" i="24"/>
  <c r="W6" i="62"/>
  <c r="U6" i="62"/>
  <c r="T6" i="62"/>
  <c r="S6" i="62"/>
  <c r="Q6" i="62"/>
  <c r="P6" i="62"/>
  <c r="O6" i="62"/>
  <c r="W6" i="63"/>
  <c r="V6" i="63"/>
  <c r="U6" i="63"/>
  <c r="T6" i="63"/>
  <c r="S6" i="63"/>
  <c r="R6" i="63"/>
  <c r="Q6" i="63"/>
  <c r="P6" i="63"/>
  <c r="O6" i="63"/>
  <c r="W6" i="61"/>
  <c r="V6" i="61"/>
  <c r="U6" i="61"/>
  <c r="S6" i="61"/>
  <c r="R6" i="61"/>
  <c r="Q6" i="61"/>
  <c r="O6" i="61"/>
  <c r="W6" i="60"/>
  <c r="V6" i="60"/>
  <c r="T6" i="60"/>
  <c r="S6" i="60"/>
  <c r="R6" i="60"/>
  <c r="P6" i="60"/>
  <c r="O6" i="60"/>
  <c r="W6" i="59"/>
  <c r="U6" i="59"/>
  <c r="T6" i="59"/>
  <c r="S6" i="59"/>
  <c r="Q6" i="59"/>
  <c r="P6" i="59"/>
  <c r="O6" i="59"/>
  <c r="W6" i="58"/>
  <c r="V6" i="58"/>
  <c r="U6" i="58"/>
  <c r="T6" i="58"/>
  <c r="S6" i="58"/>
  <c r="R6" i="58"/>
  <c r="Q6" i="58"/>
  <c r="P6" i="58"/>
  <c r="O6" i="58"/>
  <c r="W6" i="57"/>
  <c r="V6" i="57"/>
  <c r="U6" i="57"/>
  <c r="S6" i="57"/>
  <c r="R6" i="57"/>
  <c r="Q6" i="57"/>
  <c r="O6" i="57"/>
  <c r="W6" i="56"/>
  <c r="V6" i="56"/>
  <c r="T6" i="56"/>
  <c r="S6" i="56"/>
  <c r="R6" i="56"/>
  <c r="P6" i="56"/>
  <c r="O6" i="56"/>
  <c r="W6" i="55"/>
  <c r="U6" i="55"/>
  <c r="T6" i="55"/>
  <c r="S6" i="55"/>
  <c r="Q6" i="55"/>
  <c r="P6" i="55"/>
  <c r="O6" i="55"/>
  <c r="V6" i="54"/>
  <c r="U6" i="54"/>
  <c r="T6" i="54"/>
  <c r="R6" i="54"/>
  <c r="Q6" i="54"/>
  <c r="P6" i="54"/>
  <c r="W6" i="53"/>
  <c r="V6" i="53"/>
  <c r="U6" i="53"/>
  <c r="S6" i="53"/>
  <c r="R6" i="53"/>
  <c r="Q6" i="53"/>
  <c r="O6" i="53"/>
  <c r="V6" i="23"/>
  <c r="R6" i="23"/>
  <c r="W5" i="62"/>
  <c r="U5" i="62"/>
  <c r="T5" i="62"/>
  <c r="S5" i="62"/>
  <c r="Q5" i="62"/>
  <c r="P5" i="62"/>
  <c r="O5" i="62"/>
  <c r="M5" i="62"/>
  <c r="L5" i="62"/>
  <c r="K5" i="62"/>
  <c r="I5" i="62"/>
  <c r="H5" i="62"/>
  <c r="W5" i="63"/>
  <c r="V5" i="63"/>
  <c r="U5" i="63"/>
  <c r="T5" i="63"/>
  <c r="S5" i="63"/>
  <c r="R5" i="63"/>
  <c r="Q5" i="63"/>
  <c r="P5" i="63"/>
  <c r="O5" i="63"/>
  <c r="N5" i="63"/>
  <c r="M5" i="63"/>
  <c r="L5" i="63"/>
  <c r="K5" i="63"/>
  <c r="J5" i="63"/>
  <c r="I5" i="63"/>
  <c r="H5" i="63"/>
  <c r="W5" i="61"/>
  <c r="U5" i="61"/>
  <c r="T5" i="61"/>
  <c r="S5" i="61"/>
  <c r="Q5" i="61"/>
  <c r="P5" i="61"/>
  <c r="O5" i="61"/>
  <c r="M5" i="61"/>
  <c r="L5" i="61"/>
  <c r="K5" i="61"/>
  <c r="I5" i="61"/>
  <c r="H5" i="61"/>
  <c r="W5" i="60"/>
  <c r="V5" i="60"/>
  <c r="U5" i="60"/>
  <c r="T5" i="60"/>
  <c r="S5" i="60"/>
  <c r="R5" i="60"/>
  <c r="Q5" i="60"/>
  <c r="P5" i="60"/>
  <c r="O5" i="60"/>
  <c r="N5" i="60"/>
  <c r="M5" i="60"/>
  <c r="L5" i="60"/>
  <c r="K5" i="60"/>
  <c r="J5" i="60"/>
  <c r="I5" i="60"/>
  <c r="H5" i="60"/>
  <c r="W5" i="59"/>
  <c r="U5" i="59"/>
  <c r="T5" i="59"/>
  <c r="S5" i="59"/>
  <c r="Q5" i="59"/>
  <c r="P5" i="59"/>
  <c r="O5" i="59"/>
  <c r="M5" i="59"/>
  <c r="L5" i="59"/>
  <c r="K5" i="59"/>
  <c r="I5" i="59"/>
  <c r="H5" i="59"/>
  <c r="W5" i="58"/>
  <c r="V5" i="58"/>
  <c r="U5" i="58"/>
  <c r="T5" i="58"/>
  <c r="S5" i="58"/>
  <c r="R5" i="58"/>
  <c r="Q5" i="58"/>
  <c r="P5" i="58"/>
  <c r="O5" i="58"/>
  <c r="N5" i="58"/>
  <c r="M5" i="58"/>
  <c r="L5" i="58"/>
  <c r="K5" i="58"/>
  <c r="J5" i="58"/>
  <c r="I5" i="58"/>
  <c r="H5" i="58"/>
  <c r="W5" i="57"/>
  <c r="U5" i="57"/>
  <c r="T5" i="57"/>
  <c r="S5" i="57"/>
  <c r="Q5" i="57"/>
  <c r="P5" i="57"/>
  <c r="O5" i="57"/>
  <c r="M5" i="57"/>
  <c r="L5" i="57"/>
  <c r="K5" i="57"/>
  <c r="I5" i="57"/>
  <c r="H5" i="57"/>
  <c r="W5" i="56"/>
  <c r="V5" i="56"/>
  <c r="U5" i="56"/>
  <c r="T5" i="56"/>
  <c r="S5" i="56"/>
  <c r="R5" i="56"/>
  <c r="Q5" i="56"/>
  <c r="P5" i="56"/>
  <c r="O5" i="56"/>
  <c r="N5" i="56"/>
  <c r="M5" i="56"/>
  <c r="L5" i="56"/>
  <c r="K5" i="56"/>
  <c r="J5" i="56"/>
  <c r="I5" i="56"/>
  <c r="H5" i="56"/>
  <c r="W5" i="55"/>
  <c r="U5" i="55"/>
  <c r="T5" i="55"/>
  <c r="S5" i="55"/>
  <c r="Q5" i="55"/>
  <c r="P5" i="55"/>
  <c r="O5" i="55"/>
  <c r="M5" i="55"/>
  <c r="L5" i="55"/>
  <c r="K5" i="55"/>
  <c r="I5" i="55"/>
  <c r="H5" i="55"/>
  <c r="W5" i="54"/>
  <c r="V5" i="54"/>
  <c r="U5" i="54"/>
  <c r="T5" i="54"/>
  <c r="S5" i="54"/>
  <c r="R5" i="54"/>
  <c r="Q5" i="54"/>
  <c r="P5" i="54"/>
  <c r="O5" i="54"/>
  <c r="N5" i="54"/>
  <c r="M5" i="54"/>
  <c r="L5" i="54"/>
  <c r="K5" i="54"/>
  <c r="J5" i="54"/>
  <c r="I5" i="54"/>
  <c r="H5" i="54"/>
  <c r="W5" i="53"/>
  <c r="U5" i="53"/>
  <c r="T5" i="53"/>
  <c r="S5" i="53"/>
  <c r="Q5" i="53"/>
  <c r="P5" i="53"/>
  <c r="O5" i="53"/>
  <c r="M5" i="53"/>
  <c r="L5" i="53"/>
  <c r="K5" i="53"/>
  <c r="I5" i="53"/>
  <c r="H5" i="53"/>
  <c r="X6" i="22"/>
  <c r="W5" i="52" s="1"/>
  <c r="W6" i="22"/>
  <c r="V6" i="22"/>
  <c r="U5" i="52" s="1"/>
  <c r="U6" i="22"/>
  <c r="T5" i="52" s="1"/>
  <c r="T6" i="22"/>
  <c r="S5" i="52" s="1"/>
  <c r="S6" i="22"/>
  <c r="R6" i="22"/>
  <c r="Q5" i="52" s="1"/>
  <c r="Q6" i="22"/>
  <c r="P5" i="52" s="1"/>
  <c r="P6" i="22"/>
  <c r="O5" i="52" s="1"/>
  <c r="O6" i="22"/>
  <c r="N6" i="22"/>
  <c r="M5" i="52" s="1"/>
  <c r="M6" i="22"/>
  <c r="L5" i="52" s="1"/>
  <c r="L6" i="22"/>
  <c r="K5" i="52" s="1"/>
  <c r="K6" i="22"/>
  <c r="J6" i="22"/>
  <c r="I5" i="52" s="1"/>
  <c r="I6" i="22"/>
  <c r="H5" i="52" s="1"/>
  <c r="H6" i="22"/>
  <c r="G5" i="52" s="1"/>
  <c r="X5" i="22"/>
  <c r="V5" i="22"/>
  <c r="T5" i="22"/>
  <c r="R5" i="22"/>
  <c r="P5" i="22"/>
  <c r="N5" i="22"/>
  <c r="L5" i="22"/>
  <c r="J5" i="22"/>
  <c r="H5" i="22"/>
  <c r="W5" i="65"/>
  <c r="V5" i="65"/>
  <c r="U5" i="65"/>
  <c r="S5" i="65"/>
  <c r="R5" i="65"/>
  <c r="Q5" i="65"/>
  <c r="O5" i="65"/>
  <c r="N5" i="65"/>
  <c r="M5" i="65"/>
  <c r="M3" i="22"/>
  <c r="K5" i="65"/>
  <c r="J5" i="65"/>
  <c r="I5" i="65"/>
  <c r="X3" i="22"/>
  <c r="W5" i="64" s="1"/>
  <c r="V3" i="22"/>
  <c r="U5" i="64" s="1"/>
  <c r="T3" i="22"/>
  <c r="S5" i="64" s="1"/>
  <c r="R3" i="22"/>
  <c r="Q5" i="64" s="1"/>
  <c r="Q3" i="22"/>
  <c r="P5" i="64" s="1"/>
  <c r="P3" i="22"/>
  <c r="O5" i="64" s="1"/>
  <c r="N3" i="22"/>
  <c r="M5" i="64" s="1"/>
  <c r="L3" i="22"/>
  <c r="K5" i="64" s="1"/>
  <c r="J3" i="22"/>
  <c r="I5" i="64" s="1"/>
  <c r="I3" i="22"/>
  <c r="H5" i="64" s="1"/>
  <c r="H3" i="22"/>
  <c r="G5" i="64" s="1"/>
  <c r="W4" i="62"/>
  <c r="V4" i="62"/>
  <c r="U4" i="62"/>
  <c r="S4" i="62"/>
  <c r="R4" i="62"/>
  <c r="Q4" i="62"/>
  <c r="O4" i="62"/>
  <c r="N4" i="62"/>
  <c r="M4" i="62"/>
  <c r="K4" i="62"/>
  <c r="J4" i="62"/>
  <c r="I4" i="62"/>
  <c r="W4" i="63"/>
  <c r="V4" i="63"/>
  <c r="U4" i="63"/>
  <c r="S4" i="63"/>
  <c r="R4" i="63"/>
  <c r="Q4" i="63"/>
  <c r="O4" i="63"/>
  <c r="N4" i="63"/>
  <c r="M4" i="63"/>
  <c r="K4" i="63"/>
  <c r="J4" i="63"/>
  <c r="I4" i="63"/>
  <c r="W4" i="61"/>
  <c r="V4" i="61"/>
  <c r="U4" i="61"/>
  <c r="S4" i="61"/>
  <c r="R4" i="61"/>
  <c r="Q4" i="61"/>
  <c r="O4" i="61"/>
  <c r="N4" i="61"/>
  <c r="M4" i="61"/>
  <c r="K4" i="61"/>
  <c r="J4" i="61"/>
  <c r="I4" i="61"/>
  <c r="W4" i="60"/>
  <c r="V4" i="60"/>
  <c r="U4" i="60"/>
  <c r="T4" i="60"/>
  <c r="S4" i="60"/>
  <c r="R4" i="60"/>
  <c r="Q4" i="60"/>
  <c r="P4" i="60"/>
  <c r="O4" i="60"/>
  <c r="N4" i="60"/>
  <c r="M4" i="60"/>
  <c r="L4" i="60"/>
  <c r="K4" i="60"/>
  <c r="J4" i="60"/>
  <c r="I4" i="60"/>
  <c r="H4" i="60"/>
  <c r="W4" i="59"/>
  <c r="V4" i="59"/>
  <c r="U4" i="59"/>
  <c r="S4" i="59"/>
  <c r="R4" i="59"/>
  <c r="Q4" i="59"/>
  <c r="O4" i="59"/>
  <c r="N4" i="59"/>
  <c r="M4" i="59"/>
  <c r="K4" i="59"/>
  <c r="J4" i="59"/>
  <c r="I4" i="59"/>
  <c r="W4" i="58"/>
  <c r="V4" i="58"/>
  <c r="U4" i="58"/>
  <c r="S4" i="58"/>
  <c r="R4" i="58"/>
  <c r="Q4" i="58"/>
  <c r="O4" i="58"/>
  <c r="N4" i="58"/>
  <c r="M4" i="58"/>
  <c r="K4" i="58"/>
  <c r="J4" i="58"/>
  <c r="I4" i="58"/>
  <c r="W4" i="57"/>
  <c r="V4" i="57"/>
  <c r="U4" i="57"/>
  <c r="S4" i="57"/>
  <c r="R4" i="57"/>
  <c r="Q4" i="57"/>
  <c r="O4" i="57"/>
  <c r="N4" i="57"/>
  <c r="M4" i="57"/>
  <c r="K4" i="57"/>
  <c r="J4" i="57"/>
  <c r="I4" i="57"/>
  <c r="W4" i="56"/>
  <c r="V4" i="56"/>
  <c r="U4" i="56"/>
  <c r="T4" i="56"/>
  <c r="S4" i="56"/>
  <c r="R4" i="56"/>
  <c r="Q4" i="56"/>
  <c r="P4" i="56"/>
  <c r="O4" i="56"/>
  <c r="N4" i="56"/>
  <c r="M4" i="56"/>
  <c r="L4" i="56"/>
  <c r="K4" i="56"/>
  <c r="J4" i="56"/>
  <c r="I4" i="56"/>
  <c r="H4" i="56"/>
  <c r="W4" i="55"/>
  <c r="V4" i="55"/>
  <c r="U4" i="55"/>
  <c r="S4" i="55"/>
  <c r="R4" i="55"/>
  <c r="Q4" i="55"/>
  <c r="O4" i="55"/>
  <c r="N4" i="55"/>
  <c r="M4" i="55"/>
  <c r="K4" i="55"/>
  <c r="J4" i="55"/>
  <c r="I4" i="55"/>
  <c r="W4" i="54"/>
  <c r="V4" i="54"/>
  <c r="U4" i="54"/>
  <c r="S4" i="54"/>
  <c r="R4" i="54"/>
  <c r="Q4" i="54"/>
  <c r="O4" i="54"/>
  <c r="N4" i="54"/>
  <c r="M4" i="54"/>
  <c r="K4" i="54"/>
  <c r="J4" i="54"/>
  <c r="I4" i="54"/>
  <c r="W4" i="53"/>
  <c r="V4" i="53"/>
  <c r="U4" i="53"/>
  <c r="S4" i="53"/>
  <c r="R4" i="53"/>
  <c r="Q4" i="53"/>
  <c r="O4" i="53"/>
  <c r="N4" i="53"/>
  <c r="M4" i="53"/>
  <c r="K4" i="53"/>
  <c r="J4" i="53"/>
  <c r="I4" i="53"/>
  <c r="X6" i="21"/>
  <c r="W4" i="52" s="1"/>
  <c r="W6" i="21"/>
  <c r="V4" i="52" s="1"/>
  <c r="V6" i="21"/>
  <c r="U4" i="52" s="1"/>
  <c r="U6" i="21"/>
  <c r="T6" i="21"/>
  <c r="S4" i="52" s="1"/>
  <c r="S6" i="21"/>
  <c r="R4" i="52" s="1"/>
  <c r="R6" i="21"/>
  <c r="Q4" i="52" s="1"/>
  <c r="Q6" i="21"/>
  <c r="P6" i="21"/>
  <c r="O4" i="52" s="1"/>
  <c r="O6" i="21"/>
  <c r="N4" i="52" s="1"/>
  <c r="N6" i="21"/>
  <c r="M4" i="52" s="1"/>
  <c r="M6" i="21"/>
  <c r="L6" i="21"/>
  <c r="K4" i="52" s="1"/>
  <c r="K6" i="21"/>
  <c r="J4" i="52" s="1"/>
  <c r="J6" i="21"/>
  <c r="I4" i="52" s="1"/>
  <c r="I6" i="21"/>
  <c r="X5" i="21"/>
  <c r="W5" i="21"/>
  <c r="V5" i="21"/>
  <c r="U5" i="21"/>
  <c r="T5" i="21"/>
  <c r="S5" i="21"/>
  <c r="R5" i="21"/>
  <c r="Q5" i="21"/>
  <c r="P5" i="21"/>
  <c r="O5" i="21"/>
  <c r="N5" i="21"/>
  <c r="M5" i="21"/>
  <c r="L5" i="21"/>
  <c r="K5" i="21"/>
  <c r="J5" i="21"/>
  <c r="I5" i="21"/>
  <c r="H5" i="21"/>
  <c r="G5" i="21"/>
  <c r="F5" i="21"/>
  <c r="E5" i="21"/>
  <c r="D5" i="21"/>
  <c r="C5" i="21"/>
  <c r="W4" i="65"/>
  <c r="U4" i="65"/>
  <c r="T4" i="65"/>
  <c r="S4" i="65"/>
  <c r="Q4" i="65"/>
  <c r="P4" i="65"/>
  <c r="O4" i="65"/>
  <c r="M4" i="65"/>
  <c r="L4" i="65"/>
  <c r="K4" i="65"/>
  <c r="K3" i="21"/>
  <c r="I4" i="65"/>
  <c r="H4" i="65"/>
  <c r="X3" i="21"/>
  <c r="W4" i="64" s="1"/>
  <c r="W3" i="21"/>
  <c r="V4" i="64" s="1"/>
  <c r="V3" i="21"/>
  <c r="U4" i="64" s="1"/>
  <c r="T3" i="21"/>
  <c r="S4" i="64" s="1"/>
  <c r="R3" i="21"/>
  <c r="Q4" i="64" s="1"/>
  <c r="P3" i="21"/>
  <c r="O4" i="64" s="1"/>
  <c r="O3" i="21"/>
  <c r="N4" i="64" s="1"/>
  <c r="N3" i="21"/>
  <c r="M4" i="64" s="1"/>
  <c r="L3" i="21"/>
  <c r="K4" i="64" s="1"/>
  <c r="J3" i="21"/>
  <c r="I4" i="64" s="1"/>
  <c r="H3" i="21"/>
  <c r="G4" i="64" s="1"/>
  <c r="G3" i="21"/>
  <c r="F4" i="64" s="1"/>
  <c r="F3" i="21"/>
  <c r="E4" i="64" s="1"/>
  <c r="E3" i="21"/>
  <c r="D4" i="64" s="1"/>
  <c r="D3" i="21"/>
  <c r="C4" i="64" s="1"/>
  <c r="C3" i="21"/>
  <c r="B4" i="64" s="1"/>
  <c r="T3" i="62"/>
  <c r="P3" i="62"/>
  <c r="L3" i="62"/>
  <c r="H3" i="62"/>
  <c r="V3" i="63"/>
  <c r="R3" i="63"/>
  <c r="N3" i="63"/>
  <c r="J3" i="63"/>
  <c r="T3" i="61"/>
  <c r="P3" i="61"/>
  <c r="L3" i="61"/>
  <c r="H3" i="61"/>
  <c r="V3" i="60"/>
  <c r="R3" i="60"/>
  <c r="N3" i="60"/>
  <c r="J3" i="60"/>
  <c r="T3" i="59"/>
  <c r="P3" i="59"/>
  <c r="L3" i="59"/>
  <c r="H3" i="59"/>
  <c r="V3" i="58"/>
  <c r="R3" i="58"/>
  <c r="N3" i="58"/>
  <c r="J3" i="58"/>
  <c r="T3" i="57"/>
  <c r="P3" i="57"/>
  <c r="L3" i="57"/>
  <c r="H3" i="57"/>
  <c r="V3" i="56"/>
  <c r="R3" i="56"/>
  <c r="P3" i="56"/>
  <c r="N3" i="56"/>
  <c r="L3" i="56"/>
  <c r="J3" i="56"/>
  <c r="H3" i="56"/>
  <c r="V3" i="55"/>
  <c r="T3" i="55"/>
  <c r="R3" i="55"/>
  <c r="P3" i="55"/>
  <c r="N3" i="55"/>
  <c r="L3" i="55"/>
  <c r="J3" i="55"/>
  <c r="H3" i="55"/>
  <c r="W3" i="54"/>
  <c r="V3" i="54"/>
  <c r="U3" i="54"/>
  <c r="T3" i="54"/>
  <c r="S3" i="54"/>
  <c r="R3" i="54"/>
  <c r="Q3" i="54"/>
  <c r="P3" i="54"/>
  <c r="O3" i="54"/>
  <c r="N3" i="54"/>
  <c r="M3" i="54"/>
  <c r="L3" i="54"/>
  <c r="K3" i="54"/>
  <c r="J3" i="54"/>
  <c r="I3" i="54"/>
  <c r="H3" i="54"/>
  <c r="W3" i="53"/>
  <c r="V3" i="53"/>
  <c r="U3" i="53"/>
  <c r="T3" i="53"/>
  <c r="S3" i="53"/>
  <c r="R3" i="53"/>
  <c r="Q3" i="53"/>
  <c r="P3" i="53"/>
  <c r="O3" i="53"/>
  <c r="N3" i="53"/>
  <c r="M3" i="53"/>
  <c r="L3" i="53"/>
  <c r="K3" i="53"/>
  <c r="J3" i="53"/>
  <c r="I3" i="53"/>
  <c r="H3" i="53"/>
  <c r="X6" i="20"/>
  <c r="W3" i="52" s="1"/>
  <c r="W6" i="20"/>
  <c r="V3" i="52" s="1"/>
  <c r="V6" i="20"/>
  <c r="U3" i="52" s="1"/>
  <c r="U6" i="20"/>
  <c r="T3" i="52" s="1"/>
  <c r="T6" i="20"/>
  <c r="S3" i="52" s="1"/>
  <c r="S6" i="20"/>
  <c r="R3" i="52" s="1"/>
  <c r="R6" i="20"/>
  <c r="Q3" i="52" s="1"/>
  <c r="Q6" i="20"/>
  <c r="P3" i="52" s="1"/>
  <c r="P6" i="20"/>
  <c r="O3" i="52" s="1"/>
  <c r="O6" i="20"/>
  <c r="N3" i="52" s="1"/>
  <c r="N6" i="20"/>
  <c r="M3" i="52" s="1"/>
  <c r="M6" i="20"/>
  <c r="L3" i="52" s="1"/>
  <c r="L6" i="20"/>
  <c r="K3" i="52" s="1"/>
  <c r="K6" i="20"/>
  <c r="J3" i="52" s="1"/>
  <c r="J6" i="20"/>
  <c r="I3" i="52" s="1"/>
  <c r="I6" i="20"/>
  <c r="H3" i="52" s="1"/>
  <c r="H6" i="20"/>
  <c r="G3" i="52" s="1"/>
  <c r="G6" i="20"/>
  <c r="F3" i="52" s="1"/>
  <c r="F6" i="20"/>
  <c r="E3" i="52" s="1"/>
  <c r="E6" i="20"/>
  <c r="D3" i="52" s="1"/>
  <c r="D6" i="20"/>
  <c r="C3" i="52" s="1"/>
  <c r="C6" i="20"/>
  <c r="B3" i="52" s="1"/>
  <c r="X5" i="20"/>
  <c r="W5" i="20"/>
  <c r="U5" i="20"/>
  <c r="T5" i="20"/>
  <c r="S5" i="20"/>
  <c r="Q5" i="20"/>
  <c r="P5" i="20"/>
  <c r="O5" i="20"/>
  <c r="M5" i="20"/>
  <c r="L5" i="20"/>
  <c r="K5" i="20"/>
  <c r="I5" i="20"/>
  <c r="H5" i="20"/>
  <c r="G5" i="20"/>
  <c r="E5" i="20"/>
  <c r="D5" i="20"/>
  <c r="C5" i="20"/>
  <c r="W3" i="65"/>
  <c r="V3" i="65"/>
  <c r="U3" i="65"/>
  <c r="T3" i="65"/>
  <c r="S3" i="65"/>
  <c r="R3" i="65"/>
  <c r="Q3" i="65"/>
  <c r="P3" i="65"/>
  <c r="O3" i="65"/>
  <c r="N3" i="65"/>
  <c r="M3" i="65"/>
  <c r="L3" i="65"/>
  <c r="K3" i="65"/>
  <c r="J3" i="65"/>
  <c r="I3" i="65"/>
  <c r="H3" i="65"/>
  <c r="X3" i="20"/>
  <c r="W3" i="64" s="1"/>
  <c r="W3" i="20"/>
  <c r="V3" i="64" s="1"/>
  <c r="V3" i="20"/>
  <c r="U3" i="64" s="1"/>
  <c r="U3" i="20"/>
  <c r="T3" i="64" s="1"/>
  <c r="T3" i="20"/>
  <c r="S3" i="64" s="1"/>
  <c r="S3" i="20"/>
  <c r="R3" i="64" s="1"/>
  <c r="R3" i="20"/>
  <c r="Q3" i="64" s="1"/>
  <c r="Q3" i="20"/>
  <c r="P3" i="64" s="1"/>
  <c r="P3" i="20"/>
  <c r="O3" i="64" s="1"/>
  <c r="O3" i="20"/>
  <c r="N3" i="64" s="1"/>
  <c r="N3" i="20"/>
  <c r="M3" i="64" s="1"/>
  <c r="M3" i="20"/>
  <c r="L3" i="64" s="1"/>
  <c r="L3" i="20"/>
  <c r="K3" i="64" s="1"/>
  <c r="K3" i="20"/>
  <c r="J3" i="64" s="1"/>
  <c r="J3" i="20"/>
  <c r="I3" i="64" s="1"/>
  <c r="I3" i="20"/>
  <c r="H3" i="64" s="1"/>
  <c r="H3" i="20"/>
  <c r="G3" i="64" s="1"/>
  <c r="G3" i="20"/>
  <c r="F3" i="64" s="1"/>
  <c r="F3" i="20"/>
  <c r="E3" i="64" s="1"/>
  <c r="E3" i="20"/>
  <c r="D3" i="64" s="1"/>
  <c r="D3" i="20"/>
  <c r="C3" i="64" s="1"/>
  <c r="C3" i="20"/>
  <c r="B3" i="64" s="1"/>
  <c r="C19" i="19"/>
  <c r="Z18" i="19"/>
  <c r="C18" i="19"/>
  <c r="AN17" i="19"/>
  <c r="AM17" i="19"/>
  <c r="AL17" i="19"/>
  <c r="AF17" i="19"/>
  <c r="AE17" i="19"/>
  <c r="AD17" i="19"/>
  <c r="AC17" i="19"/>
  <c r="AB17" i="19"/>
  <c r="AA17" i="19"/>
  <c r="Z17" i="19"/>
  <c r="Y17" i="19"/>
  <c r="X17" i="19"/>
  <c r="W17" i="19"/>
  <c r="V17" i="19"/>
  <c r="U17" i="19"/>
  <c r="T17" i="19"/>
  <c r="S17" i="19"/>
  <c r="Q17" i="19"/>
  <c r="P17" i="19"/>
  <c r="O17" i="19"/>
  <c r="N17" i="19"/>
  <c r="M17" i="19"/>
  <c r="L17" i="19"/>
  <c r="K17" i="19"/>
  <c r="J17" i="19"/>
  <c r="I17" i="19"/>
  <c r="G17" i="19"/>
  <c r="F17" i="19"/>
  <c r="E17" i="19"/>
  <c r="AN16" i="19"/>
  <c r="AM16" i="19"/>
  <c r="AL16" i="19"/>
  <c r="AF16" i="19"/>
  <c r="AE16" i="19"/>
  <c r="AD16" i="19"/>
  <c r="AC16" i="19"/>
  <c r="AB16" i="19"/>
  <c r="AA16" i="19"/>
  <c r="Z16" i="19"/>
  <c r="Y16" i="19"/>
  <c r="X16" i="19"/>
  <c r="W16" i="19"/>
  <c r="V16" i="19"/>
  <c r="U16" i="19"/>
  <c r="T16" i="19"/>
  <c r="S16" i="19"/>
  <c r="Q16" i="19"/>
  <c r="P16" i="19"/>
  <c r="O16" i="19"/>
  <c r="N16" i="19"/>
  <c r="M16" i="19"/>
  <c r="L16" i="19"/>
  <c r="K16" i="19"/>
  <c r="J16" i="19"/>
  <c r="I16" i="19"/>
  <c r="G16" i="19"/>
  <c r="F16" i="19"/>
  <c r="E16" i="19"/>
  <c r="AN15" i="19"/>
  <c r="AM15" i="19"/>
  <c r="AL15" i="19"/>
  <c r="AF15" i="19"/>
  <c r="AE15" i="19"/>
  <c r="AD15" i="19"/>
  <c r="AC15" i="19"/>
  <c r="AB15" i="19"/>
  <c r="AA15" i="19"/>
  <c r="Z15" i="19"/>
  <c r="Y15" i="19"/>
  <c r="X15" i="19"/>
  <c r="W15" i="19"/>
  <c r="V15" i="19"/>
  <c r="U15" i="19"/>
  <c r="T15" i="19"/>
  <c r="S15" i="19"/>
  <c r="Q15" i="19"/>
  <c r="P15" i="19"/>
  <c r="O15" i="19"/>
  <c r="N15" i="19"/>
  <c r="M15" i="19"/>
  <c r="L15" i="19"/>
  <c r="K15" i="19"/>
  <c r="J15" i="19"/>
  <c r="I15" i="19"/>
  <c r="G15" i="19"/>
  <c r="F15" i="19"/>
  <c r="E15" i="19"/>
  <c r="AN14" i="19"/>
  <c r="AM14" i="19"/>
  <c r="AL14" i="19"/>
  <c r="AF14" i="19"/>
  <c r="AE14" i="19"/>
  <c r="AD14" i="19"/>
  <c r="AC14" i="19"/>
  <c r="AB14" i="19"/>
  <c r="AA14" i="19"/>
  <c r="Z14" i="19"/>
  <c r="Y14" i="19"/>
  <c r="X14" i="19"/>
  <c r="W14" i="19"/>
  <c r="V14" i="19"/>
  <c r="U14" i="19"/>
  <c r="T14" i="19"/>
  <c r="S14" i="19"/>
  <c r="Q14" i="19"/>
  <c r="P14" i="19"/>
  <c r="O14" i="19"/>
  <c r="N14" i="19"/>
  <c r="M14" i="19"/>
  <c r="L14" i="19"/>
  <c r="K14" i="19"/>
  <c r="J14" i="19"/>
  <c r="I14" i="19"/>
  <c r="G14" i="19"/>
  <c r="F14" i="19"/>
  <c r="E14" i="19"/>
  <c r="AN13" i="19"/>
  <c r="AM13" i="19"/>
  <c r="AL13" i="19"/>
  <c r="AF13" i="19"/>
  <c r="AE13" i="19"/>
  <c r="AD13" i="19"/>
  <c r="AC13" i="19"/>
  <c r="AB13" i="19"/>
  <c r="AA13" i="19"/>
  <c r="Z13" i="19"/>
  <c r="Y13" i="19"/>
  <c r="X13" i="19"/>
  <c r="W13" i="19"/>
  <c r="V13" i="19"/>
  <c r="U13" i="19"/>
  <c r="T13" i="19"/>
  <c r="S13" i="19"/>
  <c r="Q13" i="19"/>
  <c r="P13" i="19"/>
  <c r="O13" i="19"/>
  <c r="N13" i="19"/>
  <c r="M13" i="19"/>
  <c r="L13" i="19"/>
  <c r="K13" i="19"/>
  <c r="J13" i="19"/>
  <c r="I13" i="19"/>
  <c r="G13" i="19"/>
  <c r="F13" i="19"/>
  <c r="E13" i="19"/>
  <c r="AN12" i="19"/>
  <c r="AM12" i="19"/>
  <c r="AL12" i="19"/>
  <c r="AF12" i="19"/>
  <c r="AE12" i="19"/>
  <c r="AD12" i="19"/>
  <c r="AC12" i="19"/>
  <c r="AB12" i="19"/>
  <c r="AA12" i="19"/>
  <c r="Z12" i="19"/>
  <c r="Y12" i="19"/>
  <c r="X12" i="19"/>
  <c r="W12" i="19"/>
  <c r="V12" i="19"/>
  <c r="U12" i="19"/>
  <c r="T12" i="19"/>
  <c r="S12" i="19"/>
  <c r="Q12" i="19"/>
  <c r="P12" i="19"/>
  <c r="O12" i="19"/>
  <c r="N12" i="19"/>
  <c r="M12" i="19"/>
  <c r="L12" i="19"/>
  <c r="K12" i="19"/>
  <c r="J12" i="19"/>
  <c r="I12" i="19"/>
  <c r="G12" i="19"/>
  <c r="F12" i="19"/>
  <c r="E12" i="19"/>
  <c r="AN11" i="19"/>
  <c r="AM11" i="19"/>
  <c r="AL11" i="19"/>
  <c r="AF11" i="19"/>
  <c r="AE11" i="19"/>
  <c r="AD11" i="19"/>
  <c r="AC11" i="19"/>
  <c r="AB11" i="19"/>
  <c r="AA11" i="19"/>
  <c r="Z11" i="19"/>
  <c r="Y11" i="19"/>
  <c r="X11" i="19"/>
  <c r="W11" i="19"/>
  <c r="V11" i="19"/>
  <c r="U11" i="19"/>
  <c r="T11" i="19"/>
  <c r="S11" i="19"/>
  <c r="Q11" i="19"/>
  <c r="P11" i="19"/>
  <c r="O11" i="19"/>
  <c r="N11" i="19"/>
  <c r="M11" i="19"/>
  <c r="L11" i="19"/>
  <c r="K11" i="19"/>
  <c r="J11" i="19"/>
  <c r="I11" i="19"/>
  <c r="G11" i="19"/>
  <c r="F11" i="19"/>
  <c r="E11" i="19"/>
  <c r="AN10" i="19"/>
  <c r="AM10" i="19"/>
  <c r="AL10" i="19"/>
  <c r="AF10" i="19"/>
  <c r="AE10" i="19"/>
  <c r="AD10" i="19"/>
  <c r="AC10" i="19"/>
  <c r="AB10" i="19"/>
  <c r="AA10" i="19"/>
  <c r="Z10" i="19"/>
  <c r="Y10" i="19"/>
  <c r="X10" i="19"/>
  <c r="W10" i="19"/>
  <c r="V10" i="19"/>
  <c r="U10" i="19"/>
  <c r="T10" i="19"/>
  <c r="S10" i="19"/>
  <c r="Q10" i="19"/>
  <c r="P10" i="19"/>
  <c r="O10" i="19"/>
  <c r="N10" i="19"/>
  <c r="M10" i="19"/>
  <c r="L10" i="19"/>
  <c r="K10" i="19"/>
  <c r="J10" i="19"/>
  <c r="I10" i="19"/>
  <c r="G10" i="19"/>
  <c r="F10" i="19"/>
  <c r="E10" i="19"/>
  <c r="AN9" i="19"/>
  <c r="AM9" i="19"/>
  <c r="AL9" i="19"/>
  <c r="AF9" i="19"/>
  <c r="AE9" i="19"/>
  <c r="AD9" i="19"/>
  <c r="AC9" i="19"/>
  <c r="AB9" i="19"/>
  <c r="AA9" i="19"/>
  <c r="Z9" i="19"/>
  <c r="Y9" i="19"/>
  <c r="X9" i="19"/>
  <c r="W9" i="19"/>
  <c r="V9" i="19"/>
  <c r="U9" i="19"/>
  <c r="T9" i="19"/>
  <c r="S9" i="19"/>
  <c r="Q9" i="19"/>
  <c r="P9" i="19"/>
  <c r="O9" i="19"/>
  <c r="N9" i="19"/>
  <c r="M9" i="19"/>
  <c r="L9" i="19"/>
  <c r="K9" i="19"/>
  <c r="J9" i="19"/>
  <c r="I9" i="19"/>
  <c r="G9" i="19"/>
  <c r="F9" i="19"/>
  <c r="E9" i="19"/>
  <c r="AN8" i="19"/>
  <c r="AM8" i="19"/>
  <c r="AL8" i="19"/>
  <c r="AF8" i="19"/>
  <c r="AE8" i="19"/>
  <c r="AD8" i="19"/>
  <c r="AC8" i="19"/>
  <c r="AB8" i="19"/>
  <c r="AA8" i="19"/>
  <c r="Z8" i="19"/>
  <c r="Y8" i="19"/>
  <c r="X8" i="19"/>
  <c r="W8" i="19"/>
  <c r="V8" i="19"/>
  <c r="U8" i="19"/>
  <c r="T8" i="19"/>
  <c r="S8" i="19"/>
  <c r="Q8" i="19"/>
  <c r="P8" i="19"/>
  <c r="O8" i="19"/>
  <c r="N8" i="19"/>
  <c r="M8" i="19"/>
  <c r="L8" i="19"/>
  <c r="K8" i="19"/>
  <c r="J8" i="19"/>
  <c r="I8" i="19"/>
  <c r="G8" i="19"/>
  <c r="F8" i="19"/>
  <c r="E8" i="19"/>
  <c r="AN7" i="19"/>
  <c r="AM7" i="19"/>
  <c r="AL7" i="19"/>
  <c r="AF7" i="19"/>
  <c r="AE7" i="19"/>
  <c r="AD7" i="19"/>
  <c r="AC7" i="19"/>
  <c r="AB7" i="19"/>
  <c r="AA7" i="19"/>
  <c r="Z7" i="19"/>
  <c r="Y7" i="19"/>
  <c r="X7" i="19"/>
  <c r="W7" i="19"/>
  <c r="V7" i="19"/>
  <c r="U7" i="19"/>
  <c r="T7" i="19"/>
  <c r="S7" i="19"/>
  <c r="Q7" i="19"/>
  <c r="P7" i="19"/>
  <c r="O7" i="19"/>
  <c r="N7" i="19"/>
  <c r="M7" i="19"/>
  <c r="L7" i="19"/>
  <c r="K7" i="19"/>
  <c r="J7" i="19"/>
  <c r="I7" i="19"/>
  <c r="G7" i="19"/>
  <c r="F7" i="19"/>
  <c r="E7" i="19"/>
  <c r="AN6" i="19"/>
  <c r="AM6" i="19"/>
  <c r="AL6" i="19"/>
  <c r="AF6" i="19"/>
  <c r="AE6" i="19"/>
  <c r="AD6" i="19"/>
  <c r="AC6" i="19"/>
  <c r="AB6" i="19"/>
  <c r="AA6" i="19"/>
  <c r="Z6" i="19"/>
  <c r="Y6" i="19"/>
  <c r="X6" i="19"/>
  <c r="W6" i="19"/>
  <c r="V6" i="19"/>
  <c r="U6" i="19"/>
  <c r="T6" i="19"/>
  <c r="S6" i="19"/>
  <c r="Q6" i="19"/>
  <c r="P6" i="19"/>
  <c r="O6" i="19"/>
  <c r="N6" i="19"/>
  <c r="M6" i="19"/>
  <c r="L6" i="19"/>
  <c r="K6" i="19"/>
  <c r="J6" i="19"/>
  <c r="I6" i="19"/>
  <c r="G6" i="19"/>
  <c r="F6" i="19"/>
  <c r="E6" i="19"/>
  <c r="AN5" i="19"/>
  <c r="AM5" i="19"/>
  <c r="AL5" i="19"/>
  <c r="AF5" i="19"/>
  <c r="AE5" i="19"/>
  <c r="AD5" i="19"/>
  <c r="AC5" i="19"/>
  <c r="AB5" i="19"/>
  <c r="AA5" i="19"/>
  <c r="Z5" i="19"/>
  <c r="Y5" i="19"/>
  <c r="X5" i="19"/>
  <c r="W5" i="19"/>
  <c r="V5" i="19"/>
  <c r="U5" i="19"/>
  <c r="T5" i="19"/>
  <c r="S5" i="19"/>
  <c r="Q5" i="19"/>
  <c r="P5" i="19"/>
  <c r="O5" i="19"/>
  <c r="N5" i="19"/>
  <c r="M5" i="19"/>
  <c r="L5" i="19"/>
  <c r="K5" i="19"/>
  <c r="J5" i="19"/>
  <c r="I5" i="19"/>
  <c r="G5" i="19"/>
  <c r="F5" i="19"/>
  <c r="E5" i="19"/>
  <c r="AN4" i="19"/>
  <c r="AM4" i="19"/>
  <c r="AL4" i="19"/>
  <c r="AF4" i="19"/>
  <c r="AE4" i="19"/>
  <c r="AD4" i="19"/>
  <c r="AC4" i="19"/>
  <c r="AB4" i="19"/>
  <c r="AA4" i="19"/>
  <c r="Z4" i="19"/>
  <c r="Y4" i="19"/>
  <c r="X4" i="19"/>
  <c r="W4" i="19"/>
  <c r="V4" i="19"/>
  <c r="U4" i="19"/>
  <c r="T4" i="19"/>
  <c r="S4" i="19"/>
  <c r="Q4" i="19"/>
  <c r="P4" i="19"/>
  <c r="O4" i="19"/>
  <c r="N4" i="19"/>
  <c r="M4" i="19"/>
  <c r="L4" i="19"/>
  <c r="K4" i="19"/>
  <c r="J4" i="19"/>
  <c r="I4" i="19"/>
  <c r="G4" i="19"/>
  <c r="F4" i="19"/>
  <c r="E4" i="19"/>
  <c r="AN3" i="19"/>
  <c r="AM3" i="19"/>
  <c r="AL3" i="19"/>
  <c r="AF3" i="19"/>
  <c r="AE3" i="19"/>
  <c r="AD3" i="19"/>
  <c r="AC3" i="19"/>
  <c r="AB3" i="19"/>
  <c r="AA3" i="19"/>
  <c r="Z3" i="19"/>
  <c r="Y3" i="19"/>
  <c r="X3" i="19"/>
  <c r="W3" i="19"/>
  <c r="V3" i="19"/>
  <c r="U3" i="19"/>
  <c r="T3" i="19"/>
  <c r="S3" i="19"/>
  <c r="Q3" i="19"/>
  <c r="P3" i="19"/>
  <c r="O3" i="19"/>
  <c r="N3" i="19"/>
  <c r="M3" i="19"/>
  <c r="L3" i="19"/>
  <c r="K3" i="19"/>
  <c r="J3" i="19"/>
  <c r="I3" i="19"/>
  <c r="G3" i="19"/>
  <c r="F3" i="19"/>
  <c r="E3" i="19"/>
  <c r="C19" i="18"/>
  <c r="Z18" i="18"/>
  <c r="C18" i="18" s="1"/>
  <c r="AN17" i="18"/>
  <c r="AM17" i="18"/>
  <c r="AL17" i="18"/>
  <c r="AF17" i="18"/>
  <c r="AE17" i="18"/>
  <c r="AD17" i="18"/>
  <c r="AC17" i="18"/>
  <c r="AB17" i="18"/>
  <c r="AA17" i="18"/>
  <c r="Z17" i="18"/>
  <c r="Y17" i="18"/>
  <c r="X17" i="18"/>
  <c r="W17" i="18"/>
  <c r="V17" i="18"/>
  <c r="U17" i="18"/>
  <c r="T17" i="18"/>
  <c r="S17" i="18"/>
  <c r="Q17" i="18"/>
  <c r="P17" i="18"/>
  <c r="O17" i="18"/>
  <c r="N17" i="18"/>
  <c r="M17" i="18"/>
  <c r="L17" i="18"/>
  <c r="K17" i="18"/>
  <c r="I17" i="18"/>
  <c r="G17" i="18"/>
  <c r="F17" i="18"/>
  <c r="E17" i="18"/>
  <c r="D17" i="18"/>
  <c r="C17" i="18" s="1"/>
  <c r="AN16" i="18"/>
  <c r="AM16" i="18"/>
  <c r="AL16" i="18"/>
  <c r="AF16" i="18"/>
  <c r="AE16" i="18"/>
  <c r="AD16" i="18"/>
  <c r="AC16" i="18"/>
  <c r="AB16" i="18"/>
  <c r="AA16" i="18"/>
  <c r="Z16" i="18"/>
  <c r="Y16" i="18"/>
  <c r="X16" i="18"/>
  <c r="W16" i="18"/>
  <c r="V16" i="18"/>
  <c r="U16" i="18"/>
  <c r="T16" i="18"/>
  <c r="S16" i="18"/>
  <c r="Q16" i="18"/>
  <c r="P16" i="18"/>
  <c r="O16" i="18"/>
  <c r="N16" i="18"/>
  <c r="M16" i="18"/>
  <c r="L16" i="18"/>
  <c r="K16" i="18"/>
  <c r="I16" i="18"/>
  <c r="G16" i="18"/>
  <c r="F16" i="18"/>
  <c r="E16" i="18"/>
  <c r="D16" i="18"/>
  <c r="C16" i="18" s="1"/>
  <c r="AN15" i="18"/>
  <c r="AM15" i="18"/>
  <c r="AL15" i="18"/>
  <c r="AF15" i="18"/>
  <c r="AE15" i="18"/>
  <c r="AD15" i="18"/>
  <c r="AC15" i="18"/>
  <c r="AB15" i="18"/>
  <c r="AA15" i="18"/>
  <c r="Z15" i="18"/>
  <c r="Y15" i="18"/>
  <c r="X15" i="18"/>
  <c r="W15" i="18"/>
  <c r="V15" i="18"/>
  <c r="U15" i="18"/>
  <c r="T15" i="18"/>
  <c r="S15" i="18"/>
  <c r="Q15" i="18"/>
  <c r="P15" i="18"/>
  <c r="O15" i="18"/>
  <c r="N15" i="18"/>
  <c r="M15" i="18"/>
  <c r="L15" i="18"/>
  <c r="K15" i="18"/>
  <c r="I15" i="18"/>
  <c r="G15" i="18"/>
  <c r="F15" i="18"/>
  <c r="E15" i="18"/>
  <c r="D15" i="18"/>
  <c r="C15" i="18" s="1"/>
  <c r="AN14" i="18"/>
  <c r="AM14" i="18"/>
  <c r="AL14" i="18"/>
  <c r="AF14" i="18"/>
  <c r="AE14" i="18"/>
  <c r="AD14" i="18"/>
  <c r="AC14" i="18"/>
  <c r="AB14" i="18"/>
  <c r="AA14" i="18"/>
  <c r="Z14" i="18"/>
  <c r="Y14" i="18"/>
  <c r="X14" i="18"/>
  <c r="W14" i="18"/>
  <c r="V14" i="18"/>
  <c r="U14" i="18"/>
  <c r="T14" i="18"/>
  <c r="S14" i="18"/>
  <c r="Q14" i="18"/>
  <c r="P14" i="18"/>
  <c r="O14" i="18"/>
  <c r="N14" i="18"/>
  <c r="M14" i="18"/>
  <c r="L14" i="18"/>
  <c r="K14" i="18"/>
  <c r="I14" i="18"/>
  <c r="G14" i="18"/>
  <c r="F14" i="18"/>
  <c r="E14" i="18"/>
  <c r="D14" i="18"/>
  <c r="C14" i="18" s="1"/>
  <c r="AN13" i="18"/>
  <c r="AM13" i="18"/>
  <c r="AL13" i="18"/>
  <c r="AF13" i="18"/>
  <c r="AE13" i="18"/>
  <c r="AD13" i="18"/>
  <c r="AC13" i="18"/>
  <c r="AB13" i="18"/>
  <c r="AA13" i="18"/>
  <c r="Z13" i="18"/>
  <c r="Y13" i="18"/>
  <c r="X13" i="18"/>
  <c r="W13" i="18"/>
  <c r="V13" i="18"/>
  <c r="U13" i="18"/>
  <c r="T13" i="18"/>
  <c r="S13" i="18"/>
  <c r="Q13" i="18"/>
  <c r="P13" i="18"/>
  <c r="O13" i="18"/>
  <c r="N13" i="18"/>
  <c r="M13" i="18"/>
  <c r="L13" i="18"/>
  <c r="K13" i="18"/>
  <c r="I13" i="18"/>
  <c r="G13" i="18"/>
  <c r="F13" i="18"/>
  <c r="E13" i="18"/>
  <c r="D13" i="18"/>
  <c r="C13" i="18" s="1"/>
  <c r="AN12" i="18"/>
  <c r="AM12" i="18"/>
  <c r="AL12" i="18"/>
  <c r="AF12" i="18"/>
  <c r="AE12" i="18"/>
  <c r="AD12" i="18"/>
  <c r="AC12" i="18"/>
  <c r="AB12" i="18"/>
  <c r="AA12" i="18"/>
  <c r="Z12" i="18"/>
  <c r="Y12" i="18"/>
  <c r="X12" i="18"/>
  <c r="W12" i="18"/>
  <c r="V12" i="18"/>
  <c r="U12" i="18"/>
  <c r="T12" i="18"/>
  <c r="S12" i="18"/>
  <c r="Q12" i="18"/>
  <c r="P12" i="18"/>
  <c r="O12" i="18"/>
  <c r="N12" i="18"/>
  <c r="M12" i="18"/>
  <c r="L12" i="18"/>
  <c r="K12" i="18"/>
  <c r="I12" i="18"/>
  <c r="G12" i="18"/>
  <c r="F12" i="18"/>
  <c r="E12" i="18"/>
  <c r="D12" i="18"/>
  <c r="C12" i="18" s="1"/>
  <c r="AN11" i="18"/>
  <c r="AM11" i="18"/>
  <c r="AL11" i="18"/>
  <c r="AF11" i="18"/>
  <c r="AE11" i="18"/>
  <c r="AD11" i="18"/>
  <c r="AC11" i="18"/>
  <c r="AB11" i="18"/>
  <c r="AA11" i="18"/>
  <c r="Z11" i="18"/>
  <c r="Y11" i="18"/>
  <c r="X11" i="18"/>
  <c r="W11" i="18"/>
  <c r="V11" i="18"/>
  <c r="U11" i="18"/>
  <c r="T11" i="18"/>
  <c r="S11" i="18"/>
  <c r="Q11" i="18"/>
  <c r="P11" i="18"/>
  <c r="O11" i="18"/>
  <c r="N11" i="18"/>
  <c r="M11" i="18"/>
  <c r="L11" i="18"/>
  <c r="K11" i="18"/>
  <c r="I11" i="18"/>
  <c r="G11" i="18"/>
  <c r="F11" i="18"/>
  <c r="E11" i="18"/>
  <c r="D11" i="18"/>
  <c r="C11" i="18" s="1"/>
  <c r="AN10" i="18"/>
  <c r="AM10" i="18"/>
  <c r="AL10" i="18"/>
  <c r="AF10" i="18"/>
  <c r="AE10" i="18"/>
  <c r="AD10" i="18"/>
  <c r="AC10" i="18"/>
  <c r="AB10" i="18"/>
  <c r="AA10" i="18"/>
  <c r="Z10" i="18"/>
  <c r="Y10" i="18"/>
  <c r="X10" i="18"/>
  <c r="W10" i="18"/>
  <c r="V10" i="18"/>
  <c r="U10" i="18"/>
  <c r="T10" i="18"/>
  <c r="S10" i="18"/>
  <c r="Q10" i="18"/>
  <c r="P10" i="18"/>
  <c r="O10" i="18"/>
  <c r="N10" i="18"/>
  <c r="M10" i="18"/>
  <c r="L10" i="18"/>
  <c r="K10" i="18"/>
  <c r="I10" i="18"/>
  <c r="G10" i="18"/>
  <c r="F10" i="18"/>
  <c r="E10" i="18"/>
  <c r="D10" i="18"/>
  <c r="C10" i="18" s="1"/>
  <c r="AN9" i="18"/>
  <c r="AM9" i="18"/>
  <c r="AL9" i="18"/>
  <c r="AF9" i="18"/>
  <c r="AE9" i="18"/>
  <c r="AD9" i="18"/>
  <c r="AC9" i="18"/>
  <c r="AB9" i="18"/>
  <c r="AA9" i="18"/>
  <c r="Z9" i="18"/>
  <c r="Y9" i="18"/>
  <c r="X9" i="18"/>
  <c r="W9" i="18"/>
  <c r="V9" i="18"/>
  <c r="U9" i="18"/>
  <c r="T9" i="18"/>
  <c r="S9" i="18"/>
  <c r="Q9" i="18"/>
  <c r="P9" i="18"/>
  <c r="O9" i="18"/>
  <c r="N9" i="18"/>
  <c r="M9" i="18"/>
  <c r="L9" i="18"/>
  <c r="K9" i="18"/>
  <c r="I9" i="18"/>
  <c r="G9" i="18"/>
  <c r="F9" i="18"/>
  <c r="E9" i="18"/>
  <c r="D9" i="18"/>
  <c r="C9" i="18" s="1"/>
  <c r="AN8" i="18"/>
  <c r="AM8" i="18"/>
  <c r="AL8" i="18"/>
  <c r="AF8" i="18"/>
  <c r="AE8" i="18"/>
  <c r="AD8" i="18"/>
  <c r="AC8" i="18"/>
  <c r="AB8" i="18"/>
  <c r="AA8" i="18"/>
  <c r="Z8" i="18"/>
  <c r="Y8" i="18"/>
  <c r="X8" i="18"/>
  <c r="W8" i="18"/>
  <c r="V8" i="18"/>
  <c r="U8" i="18"/>
  <c r="T8" i="18"/>
  <c r="S8" i="18"/>
  <c r="Q8" i="18"/>
  <c r="P8" i="18"/>
  <c r="O8" i="18"/>
  <c r="N8" i="18"/>
  <c r="M8" i="18"/>
  <c r="L8" i="18"/>
  <c r="K8" i="18"/>
  <c r="I8" i="18"/>
  <c r="G8" i="18"/>
  <c r="F8" i="18"/>
  <c r="E8" i="18"/>
  <c r="D8" i="18"/>
  <c r="C8" i="18" s="1"/>
  <c r="AN7" i="18"/>
  <c r="AM7" i="18"/>
  <c r="AL7" i="18"/>
  <c r="AF7" i="18"/>
  <c r="AE7" i="18"/>
  <c r="AD7" i="18"/>
  <c r="AC7" i="18"/>
  <c r="AB7" i="18"/>
  <c r="AA7" i="18"/>
  <c r="Z7" i="18"/>
  <c r="Y7" i="18"/>
  <c r="X7" i="18"/>
  <c r="W7" i="18"/>
  <c r="V7" i="18"/>
  <c r="U7" i="18"/>
  <c r="T7" i="18"/>
  <c r="S7" i="18"/>
  <c r="Q7" i="18"/>
  <c r="P7" i="18"/>
  <c r="O7" i="18"/>
  <c r="N7" i="18"/>
  <c r="M7" i="18"/>
  <c r="L7" i="18"/>
  <c r="K7" i="18"/>
  <c r="I7" i="18"/>
  <c r="G7" i="18"/>
  <c r="F7" i="18"/>
  <c r="E7" i="18"/>
  <c r="D7" i="18"/>
  <c r="C7" i="18" s="1"/>
  <c r="AN6" i="18"/>
  <c r="AM6" i="18"/>
  <c r="AL6" i="18"/>
  <c r="AF6" i="18"/>
  <c r="AE6" i="18"/>
  <c r="AD6" i="18"/>
  <c r="AC6" i="18"/>
  <c r="AB6" i="18"/>
  <c r="AA6" i="18"/>
  <c r="Z6" i="18"/>
  <c r="Y6" i="18"/>
  <c r="X6" i="18"/>
  <c r="W6" i="18"/>
  <c r="V6" i="18"/>
  <c r="U6" i="18"/>
  <c r="T6" i="18"/>
  <c r="S6" i="18"/>
  <c r="Q6" i="18"/>
  <c r="P6" i="18"/>
  <c r="O6" i="18"/>
  <c r="N6" i="18"/>
  <c r="M6" i="18"/>
  <c r="L6" i="18"/>
  <c r="K6" i="18"/>
  <c r="I6" i="18"/>
  <c r="G6" i="18"/>
  <c r="F6" i="18"/>
  <c r="E6" i="18"/>
  <c r="D6" i="18"/>
  <c r="C6" i="18" s="1"/>
  <c r="AN5" i="18"/>
  <c r="AM5" i="18"/>
  <c r="AL5" i="18"/>
  <c r="AF5" i="18"/>
  <c r="AE5" i="18"/>
  <c r="AD5" i="18"/>
  <c r="AC5" i="18"/>
  <c r="AB5" i="18"/>
  <c r="AA5" i="18"/>
  <c r="Z5" i="18"/>
  <c r="Y5" i="18"/>
  <c r="X5" i="18"/>
  <c r="W5" i="18"/>
  <c r="V5" i="18"/>
  <c r="U5" i="18"/>
  <c r="T5" i="18"/>
  <c r="S5" i="18"/>
  <c r="Q5" i="18"/>
  <c r="P5" i="18"/>
  <c r="O5" i="18"/>
  <c r="N5" i="18"/>
  <c r="M5" i="18"/>
  <c r="L5" i="18"/>
  <c r="K5" i="18"/>
  <c r="I5" i="18"/>
  <c r="G5" i="18"/>
  <c r="F5" i="18"/>
  <c r="E5" i="18"/>
  <c r="D5" i="18"/>
  <c r="C5" i="18" s="1"/>
  <c r="AN4" i="18"/>
  <c r="AM4" i="18"/>
  <c r="AL4" i="18"/>
  <c r="AF4" i="18"/>
  <c r="AE4" i="18"/>
  <c r="AD4" i="18"/>
  <c r="AC4" i="18"/>
  <c r="AB4" i="18"/>
  <c r="AA4" i="18"/>
  <c r="Z4" i="18"/>
  <c r="Y4" i="18"/>
  <c r="X4" i="18"/>
  <c r="W4" i="18"/>
  <c r="V4" i="18"/>
  <c r="U4" i="18"/>
  <c r="T4" i="18"/>
  <c r="S4" i="18"/>
  <c r="Q4" i="18"/>
  <c r="P4" i="18"/>
  <c r="O4" i="18"/>
  <c r="N4" i="18"/>
  <c r="M4" i="18"/>
  <c r="L4" i="18"/>
  <c r="K4" i="18"/>
  <c r="I4" i="18"/>
  <c r="G4" i="18"/>
  <c r="F4" i="18"/>
  <c r="E4" i="18"/>
  <c r="D4" i="18"/>
  <c r="C4" i="18" s="1"/>
  <c r="AN3" i="18"/>
  <c r="AM3" i="18"/>
  <c r="AL3" i="18"/>
  <c r="AF3" i="18"/>
  <c r="AE3" i="18"/>
  <c r="AD3" i="18"/>
  <c r="AC3" i="18"/>
  <c r="AB3" i="18"/>
  <c r="AA3" i="18"/>
  <c r="Z3" i="18"/>
  <c r="Y3" i="18"/>
  <c r="X3" i="18"/>
  <c r="W3" i="18"/>
  <c r="V3" i="18"/>
  <c r="U3" i="18"/>
  <c r="T3" i="18"/>
  <c r="S3" i="18"/>
  <c r="Q3" i="18"/>
  <c r="P3" i="18"/>
  <c r="O3" i="18"/>
  <c r="N3" i="18"/>
  <c r="M3" i="18"/>
  <c r="L3" i="18"/>
  <c r="K3" i="18"/>
  <c r="I3" i="18"/>
  <c r="G3" i="18"/>
  <c r="F3" i="18"/>
  <c r="E3" i="18"/>
  <c r="D3" i="18"/>
  <c r="C3" i="18" s="1"/>
  <c r="C19" i="17"/>
  <c r="Z18" i="17"/>
  <c r="C18" i="17"/>
  <c r="AN17" i="17"/>
  <c r="AM17" i="17"/>
  <c r="AL17" i="17"/>
  <c r="AF17" i="17"/>
  <c r="AE17" i="17"/>
  <c r="AD17" i="17"/>
  <c r="AC17" i="17"/>
  <c r="AB17" i="17"/>
  <c r="AA17" i="17"/>
  <c r="Z17" i="17"/>
  <c r="Y17" i="17"/>
  <c r="X17" i="17"/>
  <c r="W17" i="17"/>
  <c r="V17" i="17"/>
  <c r="U17" i="17"/>
  <c r="T17" i="17"/>
  <c r="S17" i="17"/>
  <c r="Q17" i="17"/>
  <c r="P17" i="17"/>
  <c r="O17" i="17"/>
  <c r="N17" i="17"/>
  <c r="M17" i="17"/>
  <c r="L17" i="17"/>
  <c r="K17" i="17"/>
  <c r="J17" i="17"/>
  <c r="I17" i="17"/>
  <c r="G17" i="17"/>
  <c r="F17" i="17"/>
  <c r="E17" i="17"/>
  <c r="AN16" i="17"/>
  <c r="AM16" i="17"/>
  <c r="AL16" i="17"/>
  <c r="AF16" i="17"/>
  <c r="AE16" i="17"/>
  <c r="AD16" i="17"/>
  <c r="AC16" i="17"/>
  <c r="AB16" i="17"/>
  <c r="AA16" i="17"/>
  <c r="Z16" i="17"/>
  <c r="Y16" i="17"/>
  <c r="X16" i="17"/>
  <c r="W16" i="17"/>
  <c r="V16" i="17"/>
  <c r="U16" i="17"/>
  <c r="T16" i="17"/>
  <c r="S16" i="17"/>
  <c r="Q16" i="17"/>
  <c r="P16" i="17"/>
  <c r="O16" i="17"/>
  <c r="N16" i="17"/>
  <c r="M16" i="17"/>
  <c r="L16" i="17"/>
  <c r="K16" i="17"/>
  <c r="J16" i="17"/>
  <c r="I16" i="17"/>
  <c r="G16" i="17"/>
  <c r="F16" i="17"/>
  <c r="E16" i="17"/>
  <c r="AN15" i="17"/>
  <c r="AM15" i="17"/>
  <c r="AL15" i="17"/>
  <c r="AF15" i="17"/>
  <c r="AE15" i="17"/>
  <c r="AD15" i="17"/>
  <c r="AC15" i="17"/>
  <c r="AB15" i="17"/>
  <c r="AA15" i="17"/>
  <c r="Z15" i="17"/>
  <c r="Y15" i="17"/>
  <c r="X15" i="17"/>
  <c r="W15" i="17"/>
  <c r="V15" i="17"/>
  <c r="U15" i="17"/>
  <c r="T15" i="17"/>
  <c r="S15" i="17"/>
  <c r="Q15" i="17"/>
  <c r="P15" i="17"/>
  <c r="O15" i="17"/>
  <c r="N15" i="17"/>
  <c r="M15" i="17"/>
  <c r="L15" i="17"/>
  <c r="K15" i="17"/>
  <c r="J15" i="17"/>
  <c r="I15" i="17"/>
  <c r="G15" i="17"/>
  <c r="F15" i="17"/>
  <c r="E15" i="17"/>
  <c r="AN14" i="17"/>
  <c r="AM14" i="17"/>
  <c r="AL14" i="17"/>
  <c r="AF14" i="17"/>
  <c r="AE14" i="17"/>
  <c r="AD14" i="17"/>
  <c r="AC14" i="17"/>
  <c r="AB14" i="17"/>
  <c r="AA14" i="17"/>
  <c r="Z14" i="17"/>
  <c r="Y14" i="17"/>
  <c r="X14" i="17"/>
  <c r="W14" i="17"/>
  <c r="V14" i="17"/>
  <c r="U14" i="17"/>
  <c r="T14" i="17"/>
  <c r="S14" i="17"/>
  <c r="Q14" i="17"/>
  <c r="P14" i="17"/>
  <c r="O14" i="17"/>
  <c r="N14" i="17"/>
  <c r="M14" i="17"/>
  <c r="L14" i="17"/>
  <c r="K14" i="17"/>
  <c r="J14" i="17"/>
  <c r="I14" i="17"/>
  <c r="G14" i="17"/>
  <c r="F14" i="17"/>
  <c r="E14" i="17"/>
  <c r="AN13" i="17"/>
  <c r="AM13" i="17"/>
  <c r="AL13" i="17"/>
  <c r="AF13" i="17"/>
  <c r="AE13" i="17"/>
  <c r="AD13" i="17"/>
  <c r="AC13" i="17"/>
  <c r="AB13" i="17"/>
  <c r="AA13" i="17"/>
  <c r="Z13" i="17"/>
  <c r="Y13" i="17"/>
  <c r="X13" i="17"/>
  <c r="W13" i="17"/>
  <c r="V13" i="17"/>
  <c r="U13" i="17"/>
  <c r="T13" i="17"/>
  <c r="S13" i="17"/>
  <c r="Q13" i="17"/>
  <c r="P13" i="17"/>
  <c r="O13" i="17"/>
  <c r="N13" i="17"/>
  <c r="M13" i="17"/>
  <c r="L13" i="17"/>
  <c r="K13" i="17"/>
  <c r="J13" i="17"/>
  <c r="I13" i="17"/>
  <c r="G13" i="17"/>
  <c r="F13" i="17"/>
  <c r="E13" i="17"/>
  <c r="AN12" i="17"/>
  <c r="AM12" i="17"/>
  <c r="AL12" i="17"/>
  <c r="AF12" i="17"/>
  <c r="AE12" i="17"/>
  <c r="AD12" i="17"/>
  <c r="AC12" i="17"/>
  <c r="AB12" i="17"/>
  <c r="AA12" i="17"/>
  <c r="Z12" i="17"/>
  <c r="Y12" i="17"/>
  <c r="X12" i="17"/>
  <c r="W12" i="17"/>
  <c r="V12" i="17"/>
  <c r="U12" i="17"/>
  <c r="T12" i="17"/>
  <c r="S12" i="17"/>
  <c r="Q12" i="17"/>
  <c r="P12" i="17"/>
  <c r="O12" i="17"/>
  <c r="N12" i="17"/>
  <c r="M12" i="17"/>
  <c r="L12" i="17"/>
  <c r="K12" i="17"/>
  <c r="J12" i="17"/>
  <c r="I12" i="17"/>
  <c r="G12" i="17"/>
  <c r="F12" i="17"/>
  <c r="E12" i="17"/>
  <c r="AN11" i="17"/>
  <c r="AM11" i="17"/>
  <c r="AL11" i="17"/>
  <c r="AF11" i="17"/>
  <c r="AE11" i="17"/>
  <c r="AD11" i="17"/>
  <c r="AC11" i="17"/>
  <c r="AB11" i="17"/>
  <c r="AA11" i="17"/>
  <c r="Z11" i="17"/>
  <c r="Y11" i="17"/>
  <c r="X11" i="17"/>
  <c r="W11" i="17"/>
  <c r="V11" i="17"/>
  <c r="U11" i="17"/>
  <c r="T11" i="17"/>
  <c r="S11" i="17"/>
  <c r="Q11" i="17"/>
  <c r="P11" i="17"/>
  <c r="O11" i="17"/>
  <c r="N11" i="17"/>
  <c r="M11" i="17"/>
  <c r="L11" i="17"/>
  <c r="K11" i="17"/>
  <c r="J11" i="17"/>
  <c r="I11" i="17"/>
  <c r="G11" i="17"/>
  <c r="F11" i="17"/>
  <c r="E11" i="17"/>
  <c r="AN10" i="17"/>
  <c r="AM10" i="17"/>
  <c r="AL10" i="17"/>
  <c r="AF10" i="17"/>
  <c r="AE10" i="17"/>
  <c r="AD10" i="17"/>
  <c r="AC10" i="17"/>
  <c r="AB10" i="17"/>
  <c r="AA10" i="17"/>
  <c r="Z10" i="17"/>
  <c r="Y10" i="17"/>
  <c r="X10" i="17"/>
  <c r="W10" i="17"/>
  <c r="V10" i="17"/>
  <c r="U10" i="17"/>
  <c r="T10" i="17"/>
  <c r="S10" i="17"/>
  <c r="Q10" i="17"/>
  <c r="P10" i="17"/>
  <c r="O10" i="17"/>
  <c r="N10" i="17"/>
  <c r="M10" i="17"/>
  <c r="L10" i="17"/>
  <c r="K10" i="17"/>
  <c r="J10" i="17"/>
  <c r="I10" i="17"/>
  <c r="G10" i="17"/>
  <c r="F10" i="17"/>
  <c r="E10" i="17"/>
  <c r="AN9" i="17"/>
  <c r="AM9" i="17"/>
  <c r="AL9" i="17"/>
  <c r="AF9" i="17"/>
  <c r="AE9" i="17"/>
  <c r="AD9" i="17"/>
  <c r="AC9" i="17"/>
  <c r="AB9" i="17"/>
  <c r="AA9" i="17"/>
  <c r="Z9" i="17"/>
  <c r="Y9" i="17"/>
  <c r="X9" i="17"/>
  <c r="W9" i="17"/>
  <c r="V9" i="17"/>
  <c r="U9" i="17"/>
  <c r="T9" i="17"/>
  <c r="S9" i="17"/>
  <c r="Q9" i="17"/>
  <c r="P9" i="17"/>
  <c r="O9" i="17"/>
  <c r="N9" i="17"/>
  <c r="M9" i="17"/>
  <c r="L9" i="17"/>
  <c r="K9" i="17"/>
  <c r="J9" i="17"/>
  <c r="I9" i="17"/>
  <c r="G9" i="17"/>
  <c r="F9" i="17"/>
  <c r="E9" i="17"/>
  <c r="AN8" i="17"/>
  <c r="AM8" i="17"/>
  <c r="AL8" i="17"/>
  <c r="AF8" i="17"/>
  <c r="AE8" i="17"/>
  <c r="AD8" i="17"/>
  <c r="AC8" i="17"/>
  <c r="AB8" i="17"/>
  <c r="AA8" i="17"/>
  <c r="Z8" i="17"/>
  <c r="Y8" i="17"/>
  <c r="X8" i="17"/>
  <c r="W8" i="17"/>
  <c r="V8" i="17"/>
  <c r="U8" i="17"/>
  <c r="T8" i="17"/>
  <c r="S8" i="17"/>
  <c r="Q8" i="17"/>
  <c r="P8" i="17"/>
  <c r="O8" i="17"/>
  <c r="N8" i="17"/>
  <c r="M8" i="17"/>
  <c r="L8" i="17"/>
  <c r="K8" i="17"/>
  <c r="J8" i="17"/>
  <c r="I8" i="17"/>
  <c r="G8" i="17"/>
  <c r="F8" i="17"/>
  <c r="E8" i="17"/>
  <c r="AN7" i="17"/>
  <c r="AM7" i="17"/>
  <c r="AL7" i="17"/>
  <c r="AF7" i="17"/>
  <c r="AE7" i="17"/>
  <c r="AD7" i="17"/>
  <c r="AC7" i="17"/>
  <c r="AB7" i="17"/>
  <c r="AA7" i="17"/>
  <c r="Z7" i="17"/>
  <c r="Y7" i="17"/>
  <c r="X7" i="17"/>
  <c r="W7" i="17"/>
  <c r="V7" i="17"/>
  <c r="U7" i="17"/>
  <c r="T7" i="17"/>
  <c r="S7" i="17"/>
  <c r="Q7" i="17"/>
  <c r="P7" i="17"/>
  <c r="O7" i="17"/>
  <c r="N7" i="17"/>
  <c r="M7" i="17"/>
  <c r="L7" i="17"/>
  <c r="K7" i="17"/>
  <c r="J7" i="17"/>
  <c r="I7" i="17"/>
  <c r="G7" i="17"/>
  <c r="F7" i="17"/>
  <c r="E7" i="17"/>
  <c r="AN6" i="17"/>
  <c r="AM6" i="17"/>
  <c r="AL6" i="17"/>
  <c r="AF6" i="17"/>
  <c r="AE6" i="17"/>
  <c r="AD6" i="17"/>
  <c r="AC6" i="17"/>
  <c r="AB6" i="17"/>
  <c r="AA6" i="17"/>
  <c r="Z6" i="17"/>
  <c r="Y6" i="17"/>
  <c r="X6" i="17"/>
  <c r="W6" i="17"/>
  <c r="V6" i="17"/>
  <c r="U6" i="17"/>
  <c r="T6" i="17"/>
  <c r="S6" i="17"/>
  <c r="Q6" i="17"/>
  <c r="P6" i="17"/>
  <c r="O6" i="17"/>
  <c r="N6" i="17"/>
  <c r="M6" i="17"/>
  <c r="L6" i="17"/>
  <c r="K6" i="17"/>
  <c r="J6" i="17"/>
  <c r="I6" i="17"/>
  <c r="G6" i="17"/>
  <c r="F6" i="17"/>
  <c r="E6" i="17"/>
  <c r="AN5" i="17"/>
  <c r="AM5" i="17"/>
  <c r="AL5" i="17"/>
  <c r="AF5" i="17"/>
  <c r="AE5" i="17"/>
  <c r="AD5" i="17"/>
  <c r="AC5" i="17"/>
  <c r="AB5" i="17"/>
  <c r="AA5" i="17"/>
  <c r="Z5" i="17"/>
  <c r="Y5" i="17"/>
  <c r="X5" i="17"/>
  <c r="W5" i="17"/>
  <c r="V5" i="17"/>
  <c r="U5" i="17"/>
  <c r="T5" i="17"/>
  <c r="S5" i="17"/>
  <c r="Q5" i="17"/>
  <c r="P5" i="17"/>
  <c r="O5" i="17"/>
  <c r="N5" i="17"/>
  <c r="M5" i="17"/>
  <c r="L5" i="17"/>
  <c r="K5" i="17"/>
  <c r="J5" i="17"/>
  <c r="I5" i="17"/>
  <c r="G5" i="17"/>
  <c r="F5" i="17"/>
  <c r="E5" i="17"/>
  <c r="AN4" i="17"/>
  <c r="AM4" i="17"/>
  <c r="AL4" i="17"/>
  <c r="AF4" i="17"/>
  <c r="AE4" i="17"/>
  <c r="AD4" i="17"/>
  <c r="AC4" i="17"/>
  <c r="AB4" i="17"/>
  <c r="AA4" i="17"/>
  <c r="Z4" i="17"/>
  <c r="Y4" i="17"/>
  <c r="X4" i="17"/>
  <c r="W4" i="17"/>
  <c r="V4" i="17"/>
  <c r="U4" i="17"/>
  <c r="T4" i="17"/>
  <c r="S4" i="17"/>
  <c r="Q4" i="17"/>
  <c r="P4" i="17"/>
  <c r="O4" i="17"/>
  <c r="N4" i="17"/>
  <c r="M4" i="17"/>
  <c r="L4" i="17"/>
  <c r="K4" i="17"/>
  <c r="J4" i="17"/>
  <c r="I4" i="17"/>
  <c r="G4" i="17"/>
  <c r="F4" i="17"/>
  <c r="E4" i="17"/>
  <c r="AN3" i="17"/>
  <c r="AM3" i="17"/>
  <c r="AL3" i="17"/>
  <c r="AF3" i="17"/>
  <c r="AE3" i="17"/>
  <c r="AD3" i="17"/>
  <c r="AC3" i="17"/>
  <c r="AB3" i="17"/>
  <c r="AA3" i="17"/>
  <c r="Z3" i="17"/>
  <c r="Y3" i="17"/>
  <c r="X3" i="17"/>
  <c r="W3" i="17"/>
  <c r="V3" i="17"/>
  <c r="U3" i="17"/>
  <c r="T3" i="17"/>
  <c r="S3" i="17"/>
  <c r="Q3" i="17"/>
  <c r="P3" i="17"/>
  <c r="O3" i="17"/>
  <c r="N3" i="17"/>
  <c r="M3" i="17"/>
  <c r="L3" i="17"/>
  <c r="K3" i="17"/>
  <c r="J3" i="17"/>
  <c r="I3" i="17"/>
  <c r="G3" i="17"/>
  <c r="F3" i="17"/>
  <c r="E3" i="17"/>
  <c r="C19" i="16"/>
  <c r="Z18" i="16"/>
  <c r="C18" i="16" s="1"/>
  <c r="AN17" i="16"/>
  <c r="AM17" i="16"/>
  <c r="AL17" i="16"/>
  <c r="AF17" i="16"/>
  <c r="AE17" i="16"/>
  <c r="AD17" i="16"/>
  <c r="AC17" i="16"/>
  <c r="AB17" i="16"/>
  <c r="AA17" i="16"/>
  <c r="Z17" i="16"/>
  <c r="Y17" i="16"/>
  <c r="X17" i="16"/>
  <c r="W17" i="16"/>
  <c r="V17" i="16"/>
  <c r="U17" i="16"/>
  <c r="T17" i="16"/>
  <c r="S17" i="16"/>
  <c r="Q17" i="16"/>
  <c r="P17" i="16"/>
  <c r="O17" i="16"/>
  <c r="N17" i="16"/>
  <c r="M17" i="16"/>
  <c r="L17" i="16"/>
  <c r="K17" i="16"/>
  <c r="J17" i="16"/>
  <c r="I17" i="16"/>
  <c r="G17" i="16"/>
  <c r="F17" i="16"/>
  <c r="E17" i="16"/>
  <c r="D17" i="16"/>
  <c r="C17" i="16" s="1"/>
  <c r="AN16" i="16"/>
  <c r="AM16" i="16"/>
  <c r="AL16" i="16"/>
  <c r="AF16" i="16"/>
  <c r="AE16" i="16"/>
  <c r="AD16" i="16"/>
  <c r="AC16" i="16"/>
  <c r="AB16" i="16"/>
  <c r="AA16" i="16"/>
  <c r="Z16" i="16"/>
  <c r="Y16" i="16"/>
  <c r="X16" i="16"/>
  <c r="W16" i="16"/>
  <c r="V16" i="16"/>
  <c r="U16" i="16"/>
  <c r="T16" i="16"/>
  <c r="S16" i="16"/>
  <c r="Q16" i="16"/>
  <c r="P16" i="16"/>
  <c r="O16" i="16"/>
  <c r="N16" i="16"/>
  <c r="M16" i="16"/>
  <c r="L16" i="16"/>
  <c r="K16" i="16"/>
  <c r="J16" i="16"/>
  <c r="I16" i="16"/>
  <c r="G16" i="16"/>
  <c r="F16" i="16"/>
  <c r="E16" i="16"/>
  <c r="D16" i="16"/>
  <c r="C16" i="16" s="1"/>
  <c r="AN15" i="16"/>
  <c r="AM15" i="16"/>
  <c r="AL15" i="16"/>
  <c r="AF15" i="16"/>
  <c r="AE15" i="16"/>
  <c r="AD15" i="16"/>
  <c r="AC15" i="16"/>
  <c r="AB15" i="16"/>
  <c r="AA15" i="16"/>
  <c r="Z15" i="16"/>
  <c r="Y15" i="16"/>
  <c r="X15" i="16"/>
  <c r="W15" i="16"/>
  <c r="V15" i="16"/>
  <c r="U15" i="16"/>
  <c r="T15" i="16"/>
  <c r="S15" i="16"/>
  <c r="Q15" i="16"/>
  <c r="P15" i="16"/>
  <c r="O15" i="16"/>
  <c r="N15" i="16"/>
  <c r="M15" i="16"/>
  <c r="L15" i="16"/>
  <c r="K15" i="16"/>
  <c r="J15" i="16"/>
  <c r="I15" i="16"/>
  <c r="G15" i="16"/>
  <c r="F15" i="16"/>
  <c r="E15" i="16"/>
  <c r="D15" i="16"/>
  <c r="C15" i="16" s="1"/>
  <c r="AN14" i="16"/>
  <c r="AM14" i="16"/>
  <c r="AL14" i="16"/>
  <c r="AF14" i="16"/>
  <c r="AE14" i="16"/>
  <c r="AD14" i="16"/>
  <c r="AC14" i="16"/>
  <c r="AB14" i="16"/>
  <c r="AA14" i="16"/>
  <c r="Z14" i="16"/>
  <c r="Y14" i="16"/>
  <c r="X14" i="16"/>
  <c r="W14" i="16"/>
  <c r="V14" i="16"/>
  <c r="U14" i="16"/>
  <c r="T14" i="16"/>
  <c r="S14" i="16"/>
  <c r="Q14" i="16"/>
  <c r="P14" i="16"/>
  <c r="O14" i="16"/>
  <c r="N14" i="16"/>
  <c r="M14" i="16"/>
  <c r="L14" i="16"/>
  <c r="K14" i="16"/>
  <c r="J14" i="16"/>
  <c r="I14" i="16"/>
  <c r="G14" i="16"/>
  <c r="F14" i="16"/>
  <c r="E14" i="16"/>
  <c r="D14" i="16"/>
  <c r="C14" i="16" s="1"/>
  <c r="AN13" i="16"/>
  <c r="AM13" i="16"/>
  <c r="AL13" i="16"/>
  <c r="AF13" i="16"/>
  <c r="AE13" i="16"/>
  <c r="AD13" i="16"/>
  <c r="AC13" i="16"/>
  <c r="AB13" i="16"/>
  <c r="AA13" i="16"/>
  <c r="Z13" i="16"/>
  <c r="Y13" i="16"/>
  <c r="X13" i="16"/>
  <c r="W13" i="16"/>
  <c r="V13" i="16"/>
  <c r="U13" i="16"/>
  <c r="T13" i="16"/>
  <c r="S13" i="16"/>
  <c r="Q13" i="16"/>
  <c r="P13" i="16"/>
  <c r="O13" i="16"/>
  <c r="N13" i="16"/>
  <c r="M13" i="16"/>
  <c r="L13" i="16"/>
  <c r="K13" i="16"/>
  <c r="J13" i="16"/>
  <c r="I13" i="16"/>
  <c r="G13" i="16"/>
  <c r="F13" i="16"/>
  <c r="E13" i="16"/>
  <c r="D13" i="16"/>
  <c r="C13" i="16" s="1"/>
  <c r="AN12" i="16"/>
  <c r="AM12" i="16"/>
  <c r="AL12" i="16"/>
  <c r="AF12" i="16"/>
  <c r="AE12" i="16"/>
  <c r="AD12" i="16"/>
  <c r="AC12" i="16"/>
  <c r="AB12" i="16"/>
  <c r="AA12" i="16"/>
  <c r="Z12" i="16"/>
  <c r="Y12" i="16"/>
  <c r="X12" i="16"/>
  <c r="W12" i="16"/>
  <c r="V12" i="16"/>
  <c r="U12" i="16"/>
  <c r="T12" i="16"/>
  <c r="S12" i="16"/>
  <c r="Q12" i="16"/>
  <c r="P12" i="16"/>
  <c r="O12" i="16"/>
  <c r="N12" i="16"/>
  <c r="M12" i="16"/>
  <c r="L12" i="16"/>
  <c r="K12" i="16"/>
  <c r="J12" i="16"/>
  <c r="I12" i="16"/>
  <c r="G12" i="16"/>
  <c r="F12" i="16"/>
  <c r="E12" i="16"/>
  <c r="D12" i="16"/>
  <c r="C12" i="16" s="1"/>
  <c r="AN11" i="16"/>
  <c r="AM11" i="16"/>
  <c r="AL11" i="16"/>
  <c r="AF11" i="16"/>
  <c r="AE11" i="16"/>
  <c r="AD11" i="16"/>
  <c r="AC11" i="16"/>
  <c r="AB11" i="16"/>
  <c r="AA11" i="16"/>
  <c r="Z11" i="16"/>
  <c r="Y11" i="16"/>
  <c r="X11" i="16"/>
  <c r="W11" i="16"/>
  <c r="V11" i="16"/>
  <c r="U11" i="16"/>
  <c r="T11" i="16"/>
  <c r="S11" i="16"/>
  <c r="Q11" i="16"/>
  <c r="P11" i="16"/>
  <c r="O11" i="16"/>
  <c r="N11" i="16"/>
  <c r="M11" i="16"/>
  <c r="L11" i="16"/>
  <c r="K11" i="16"/>
  <c r="J11" i="16"/>
  <c r="I11" i="16"/>
  <c r="G11" i="16"/>
  <c r="F11" i="16"/>
  <c r="E11" i="16"/>
  <c r="D11" i="16"/>
  <c r="C11" i="16" s="1"/>
  <c r="AN10" i="16"/>
  <c r="AM10" i="16"/>
  <c r="AL10" i="16"/>
  <c r="AF10" i="16"/>
  <c r="AE10" i="16"/>
  <c r="AD10" i="16"/>
  <c r="AC10" i="16"/>
  <c r="AB10" i="16"/>
  <c r="AA10" i="16"/>
  <c r="Z10" i="16"/>
  <c r="Y10" i="16"/>
  <c r="X10" i="16"/>
  <c r="W10" i="16"/>
  <c r="V10" i="16"/>
  <c r="U10" i="16"/>
  <c r="T10" i="16"/>
  <c r="S10" i="16"/>
  <c r="Q10" i="16"/>
  <c r="P10" i="16"/>
  <c r="O10" i="16"/>
  <c r="N10" i="16"/>
  <c r="M10" i="16"/>
  <c r="L10" i="16"/>
  <c r="K10" i="16"/>
  <c r="J10" i="16"/>
  <c r="I10" i="16"/>
  <c r="G10" i="16"/>
  <c r="F10" i="16"/>
  <c r="E10" i="16"/>
  <c r="D10" i="16"/>
  <c r="C10" i="16" s="1"/>
  <c r="AN9" i="16"/>
  <c r="AM9" i="16"/>
  <c r="AL9" i="16"/>
  <c r="AF9" i="16"/>
  <c r="AE9" i="16"/>
  <c r="AD9" i="16"/>
  <c r="AC9" i="16"/>
  <c r="AB9" i="16"/>
  <c r="AA9" i="16"/>
  <c r="Z9" i="16"/>
  <c r="Y9" i="16"/>
  <c r="X9" i="16"/>
  <c r="W9" i="16"/>
  <c r="V9" i="16"/>
  <c r="U9" i="16"/>
  <c r="T9" i="16"/>
  <c r="S9" i="16"/>
  <c r="Q9" i="16"/>
  <c r="P9" i="16"/>
  <c r="O9" i="16"/>
  <c r="N9" i="16"/>
  <c r="M9" i="16"/>
  <c r="L9" i="16"/>
  <c r="K9" i="16"/>
  <c r="J9" i="16"/>
  <c r="I9" i="16"/>
  <c r="G9" i="16"/>
  <c r="F9" i="16"/>
  <c r="E9" i="16"/>
  <c r="D9" i="16"/>
  <c r="C9" i="16" s="1"/>
  <c r="AN8" i="16"/>
  <c r="AM8" i="16"/>
  <c r="AL8" i="16"/>
  <c r="AF8" i="16"/>
  <c r="AE8" i="16"/>
  <c r="AD8" i="16"/>
  <c r="AC8" i="16"/>
  <c r="AB8" i="16"/>
  <c r="AA8" i="16"/>
  <c r="Z8" i="16"/>
  <c r="Y8" i="16"/>
  <c r="X8" i="16"/>
  <c r="W8" i="16"/>
  <c r="V8" i="16"/>
  <c r="U8" i="16"/>
  <c r="T8" i="16"/>
  <c r="S8" i="16"/>
  <c r="Q8" i="16"/>
  <c r="P8" i="16"/>
  <c r="O8" i="16"/>
  <c r="N8" i="16"/>
  <c r="M8" i="16"/>
  <c r="L8" i="16"/>
  <c r="K8" i="16"/>
  <c r="J8" i="16"/>
  <c r="I8" i="16"/>
  <c r="G8" i="16"/>
  <c r="F8" i="16"/>
  <c r="E8" i="16"/>
  <c r="D8" i="16"/>
  <c r="C8" i="16" s="1"/>
  <c r="AN7" i="16"/>
  <c r="AM7" i="16"/>
  <c r="AL7" i="16"/>
  <c r="AF7" i="16"/>
  <c r="AE7" i="16"/>
  <c r="AD7" i="16"/>
  <c r="AC7" i="16"/>
  <c r="AB7" i="16"/>
  <c r="AA7" i="16"/>
  <c r="Z7" i="16"/>
  <c r="Y7" i="16"/>
  <c r="X7" i="16"/>
  <c r="W7" i="16"/>
  <c r="V7" i="16"/>
  <c r="U7" i="16"/>
  <c r="T7" i="16"/>
  <c r="S7" i="16"/>
  <c r="Q7" i="16"/>
  <c r="P7" i="16"/>
  <c r="O7" i="16"/>
  <c r="N7" i="16"/>
  <c r="M7" i="16"/>
  <c r="L7" i="16"/>
  <c r="K7" i="16"/>
  <c r="J7" i="16"/>
  <c r="I7" i="16"/>
  <c r="G7" i="16"/>
  <c r="F7" i="16"/>
  <c r="E7" i="16"/>
  <c r="D7" i="16"/>
  <c r="C7" i="16" s="1"/>
  <c r="AN6" i="16"/>
  <c r="AM6" i="16"/>
  <c r="AL6" i="16"/>
  <c r="AF6" i="16"/>
  <c r="AE6" i="16"/>
  <c r="AD6" i="16"/>
  <c r="AC6" i="16"/>
  <c r="AB6" i="16"/>
  <c r="AA6" i="16"/>
  <c r="Z6" i="16"/>
  <c r="Y6" i="16"/>
  <c r="X6" i="16"/>
  <c r="W6" i="16"/>
  <c r="V6" i="16"/>
  <c r="U6" i="16"/>
  <c r="T6" i="16"/>
  <c r="S6" i="16"/>
  <c r="Q6" i="16"/>
  <c r="P6" i="16"/>
  <c r="O6" i="16"/>
  <c r="N6" i="16"/>
  <c r="M6" i="16"/>
  <c r="L6" i="16"/>
  <c r="K6" i="16"/>
  <c r="J6" i="16"/>
  <c r="I6" i="16"/>
  <c r="G6" i="16"/>
  <c r="F6" i="16"/>
  <c r="E6" i="16"/>
  <c r="D6" i="16"/>
  <c r="C6" i="16" s="1"/>
  <c r="AN5" i="16"/>
  <c r="AM5" i="16"/>
  <c r="AL5" i="16"/>
  <c r="AF5" i="16"/>
  <c r="AE5" i="16"/>
  <c r="AD5" i="16"/>
  <c r="AC5" i="16"/>
  <c r="AB5" i="16"/>
  <c r="AA5" i="16"/>
  <c r="Z5" i="16"/>
  <c r="Y5" i="16"/>
  <c r="X5" i="16"/>
  <c r="W5" i="16"/>
  <c r="V5" i="16"/>
  <c r="U5" i="16"/>
  <c r="T5" i="16"/>
  <c r="S5" i="16"/>
  <c r="Q5" i="16"/>
  <c r="P5" i="16"/>
  <c r="O5" i="16"/>
  <c r="N5" i="16"/>
  <c r="M5" i="16"/>
  <c r="L5" i="16"/>
  <c r="K5" i="16"/>
  <c r="J5" i="16"/>
  <c r="I5" i="16"/>
  <c r="G5" i="16"/>
  <c r="F5" i="16"/>
  <c r="E5" i="16"/>
  <c r="D5" i="16"/>
  <c r="C5" i="16" s="1"/>
  <c r="AN4" i="16"/>
  <c r="AM4" i="16"/>
  <c r="AL4" i="16"/>
  <c r="AF4" i="16"/>
  <c r="AE4" i="16"/>
  <c r="AD4" i="16"/>
  <c r="AC4" i="16"/>
  <c r="AB4" i="16"/>
  <c r="AA4" i="16"/>
  <c r="Z4" i="16"/>
  <c r="Y4" i="16"/>
  <c r="X4" i="16"/>
  <c r="W4" i="16"/>
  <c r="V4" i="16"/>
  <c r="U4" i="16"/>
  <c r="T4" i="16"/>
  <c r="S4" i="16"/>
  <c r="Q4" i="16"/>
  <c r="P4" i="16"/>
  <c r="O4" i="16"/>
  <c r="N4" i="16"/>
  <c r="M4" i="16"/>
  <c r="L4" i="16"/>
  <c r="K4" i="16"/>
  <c r="J4" i="16"/>
  <c r="I4" i="16"/>
  <c r="G4" i="16"/>
  <c r="F4" i="16"/>
  <c r="E4" i="16"/>
  <c r="D4" i="16"/>
  <c r="C4" i="16" s="1"/>
  <c r="AN3" i="16"/>
  <c r="AM3" i="16"/>
  <c r="AL3" i="16"/>
  <c r="AF3" i="16"/>
  <c r="AE3" i="16"/>
  <c r="AD3" i="16"/>
  <c r="AC3" i="16"/>
  <c r="AB3" i="16"/>
  <c r="AA3" i="16"/>
  <c r="Z3" i="16"/>
  <c r="Y3" i="16"/>
  <c r="X3" i="16"/>
  <c r="W3" i="16"/>
  <c r="V3" i="16"/>
  <c r="U3" i="16"/>
  <c r="T3" i="16"/>
  <c r="S3" i="16"/>
  <c r="Q3" i="16"/>
  <c r="P3" i="16"/>
  <c r="O3" i="16"/>
  <c r="N3" i="16"/>
  <c r="M3" i="16"/>
  <c r="L3" i="16"/>
  <c r="K3" i="16"/>
  <c r="J3" i="16"/>
  <c r="I3" i="16"/>
  <c r="G3" i="16"/>
  <c r="F3" i="16"/>
  <c r="E3" i="16"/>
  <c r="D3" i="16"/>
  <c r="C3" i="16" s="1"/>
  <c r="C19" i="15"/>
  <c r="Z18" i="15"/>
  <c r="C18" i="15"/>
  <c r="AN17" i="15"/>
  <c r="AM17" i="15"/>
  <c r="AL17" i="15"/>
  <c r="AF17" i="15"/>
  <c r="AE17" i="15"/>
  <c r="AD17" i="15"/>
  <c r="AC17" i="15"/>
  <c r="AB17" i="15"/>
  <c r="AA17" i="15"/>
  <c r="Z17" i="15"/>
  <c r="Y17" i="15"/>
  <c r="X17" i="15"/>
  <c r="W17" i="15"/>
  <c r="V17" i="15"/>
  <c r="U17" i="15"/>
  <c r="T17" i="15"/>
  <c r="S17" i="15"/>
  <c r="Q17" i="15"/>
  <c r="P17" i="15"/>
  <c r="O17" i="15"/>
  <c r="N17" i="15"/>
  <c r="M17" i="15"/>
  <c r="L17" i="15"/>
  <c r="K17" i="15"/>
  <c r="J17" i="15"/>
  <c r="I17" i="15"/>
  <c r="G17" i="15"/>
  <c r="F17" i="15"/>
  <c r="E17" i="15"/>
  <c r="C17" i="15" s="1"/>
  <c r="D17" i="15"/>
  <c r="AN16" i="15"/>
  <c r="AM16" i="15"/>
  <c r="AL16" i="15"/>
  <c r="AF16" i="15"/>
  <c r="AE16" i="15"/>
  <c r="AD16" i="15"/>
  <c r="AC16" i="15"/>
  <c r="AB16" i="15"/>
  <c r="AA16" i="15"/>
  <c r="Z16" i="15"/>
  <c r="Y16" i="15"/>
  <c r="X16" i="15"/>
  <c r="W16" i="15"/>
  <c r="V16" i="15"/>
  <c r="U16" i="15"/>
  <c r="T16" i="15"/>
  <c r="S16" i="15"/>
  <c r="Q16" i="15"/>
  <c r="P16" i="15"/>
  <c r="O16" i="15"/>
  <c r="N16" i="15"/>
  <c r="M16" i="15"/>
  <c r="L16" i="15"/>
  <c r="K16" i="15"/>
  <c r="J16" i="15"/>
  <c r="I16" i="15"/>
  <c r="G16" i="15"/>
  <c r="F16" i="15"/>
  <c r="E16" i="15"/>
  <c r="C16" i="15" s="1"/>
  <c r="D16" i="15"/>
  <c r="AN15" i="15"/>
  <c r="AM15" i="15"/>
  <c r="AL15" i="15"/>
  <c r="AF15" i="15"/>
  <c r="AE15" i="15"/>
  <c r="AD15" i="15"/>
  <c r="AC15" i="15"/>
  <c r="AB15" i="15"/>
  <c r="AA15" i="15"/>
  <c r="Z15" i="15"/>
  <c r="Y15" i="15"/>
  <c r="X15" i="15"/>
  <c r="W15" i="15"/>
  <c r="V15" i="15"/>
  <c r="U15" i="15"/>
  <c r="T15" i="15"/>
  <c r="S15" i="15"/>
  <c r="Q15" i="15"/>
  <c r="P15" i="15"/>
  <c r="O15" i="15"/>
  <c r="N15" i="15"/>
  <c r="M15" i="15"/>
  <c r="L15" i="15"/>
  <c r="K15" i="15"/>
  <c r="J15" i="15"/>
  <c r="I15" i="15"/>
  <c r="G15" i="15"/>
  <c r="F15" i="15"/>
  <c r="E15" i="15"/>
  <c r="C15" i="15" s="1"/>
  <c r="D15" i="15"/>
  <c r="AN14" i="15"/>
  <c r="AM14" i="15"/>
  <c r="AL14" i="15"/>
  <c r="AF14" i="15"/>
  <c r="AE14" i="15"/>
  <c r="AD14" i="15"/>
  <c r="AC14" i="15"/>
  <c r="AB14" i="15"/>
  <c r="AA14" i="15"/>
  <c r="Z14" i="15"/>
  <c r="Y14" i="15"/>
  <c r="X14" i="15"/>
  <c r="W14" i="15"/>
  <c r="V14" i="15"/>
  <c r="U14" i="15"/>
  <c r="T14" i="15"/>
  <c r="S14" i="15"/>
  <c r="Q14" i="15"/>
  <c r="P14" i="15"/>
  <c r="O14" i="15"/>
  <c r="N14" i="15"/>
  <c r="M14" i="15"/>
  <c r="L14" i="15"/>
  <c r="K14" i="15"/>
  <c r="J14" i="15"/>
  <c r="I14" i="15"/>
  <c r="G14" i="15"/>
  <c r="F14" i="15"/>
  <c r="E14" i="15"/>
  <c r="C14" i="15" s="1"/>
  <c r="D14" i="15"/>
  <c r="AN13" i="15"/>
  <c r="AM13" i="15"/>
  <c r="AL13" i="15"/>
  <c r="AF13" i="15"/>
  <c r="AE13" i="15"/>
  <c r="AD13" i="15"/>
  <c r="AC13" i="15"/>
  <c r="AB13" i="15"/>
  <c r="AA13" i="15"/>
  <c r="Z13" i="15"/>
  <c r="Y13" i="15"/>
  <c r="X13" i="15"/>
  <c r="W13" i="15"/>
  <c r="V13" i="15"/>
  <c r="U13" i="15"/>
  <c r="T13" i="15"/>
  <c r="S13" i="15"/>
  <c r="Q13" i="15"/>
  <c r="P13" i="15"/>
  <c r="O13" i="15"/>
  <c r="N13" i="15"/>
  <c r="M13" i="15"/>
  <c r="L13" i="15"/>
  <c r="K13" i="15"/>
  <c r="J13" i="15"/>
  <c r="I13" i="15"/>
  <c r="G13" i="15"/>
  <c r="F13" i="15"/>
  <c r="E13" i="15"/>
  <c r="C13" i="15" s="1"/>
  <c r="D13" i="15"/>
  <c r="AN12" i="15"/>
  <c r="AM12" i="15"/>
  <c r="AL12" i="15"/>
  <c r="AF12" i="15"/>
  <c r="AE12" i="15"/>
  <c r="AD12" i="15"/>
  <c r="AC12" i="15"/>
  <c r="AB12" i="15"/>
  <c r="AA12" i="15"/>
  <c r="Z12" i="15"/>
  <c r="Y12" i="15"/>
  <c r="X12" i="15"/>
  <c r="W12" i="15"/>
  <c r="V12" i="15"/>
  <c r="U12" i="15"/>
  <c r="T12" i="15"/>
  <c r="S12" i="15"/>
  <c r="Q12" i="15"/>
  <c r="P12" i="15"/>
  <c r="O12" i="15"/>
  <c r="N12" i="15"/>
  <c r="M12" i="15"/>
  <c r="L12" i="15"/>
  <c r="K12" i="15"/>
  <c r="J12" i="15"/>
  <c r="I12" i="15"/>
  <c r="G12" i="15"/>
  <c r="F12" i="15"/>
  <c r="E12" i="15"/>
  <c r="C12" i="15" s="1"/>
  <c r="D12" i="15"/>
  <c r="AN11" i="15"/>
  <c r="AM11" i="15"/>
  <c r="AL11" i="15"/>
  <c r="AF11" i="15"/>
  <c r="AE11" i="15"/>
  <c r="AD11" i="15"/>
  <c r="AC11" i="15"/>
  <c r="AB11" i="15"/>
  <c r="AA11" i="15"/>
  <c r="Z11" i="15"/>
  <c r="Y11" i="15"/>
  <c r="X11" i="15"/>
  <c r="W11" i="15"/>
  <c r="V11" i="15"/>
  <c r="U11" i="15"/>
  <c r="T11" i="15"/>
  <c r="S11" i="15"/>
  <c r="Q11" i="15"/>
  <c r="P11" i="15"/>
  <c r="O11" i="15"/>
  <c r="N11" i="15"/>
  <c r="M11" i="15"/>
  <c r="L11" i="15"/>
  <c r="K11" i="15"/>
  <c r="J11" i="15"/>
  <c r="I11" i="15"/>
  <c r="G11" i="15"/>
  <c r="F11" i="15"/>
  <c r="E11" i="15"/>
  <c r="C11" i="15" s="1"/>
  <c r="D11" i="15"/>
  <c r="AN10" i="15"/>
  <c r="AM10" i="15"/>
  <c r="AL10" i="15"/>
  <c r="AF10" i="15"/>
  <c r="AE10" i="15"/>
  <c r="AD10" i="15"/>
  <c r="AC10" i="15"/>
  <c r="AB10" i="15"/>
  <c r="AA10" i="15"/>
  <c r="Z10" i="15"/>
  <c r="Y10" i="15"/>
  <c r="X10" i="15"/>
  <c r="W10" i="15"/>
  <c r="V10" i="15"/>
  <c r="U10" i="15"/>
  <c r="T10" i="15"/>
  <c r="S10" i="15"/>
  <c r="Q10" i="15"/>
  <c r="P10" i="15"/>
  <c r="O10" i="15"/>
  <c r="N10" i="15"/>
  <c r="M10" i="15"/>
  <c r="L10" i="15"/>
  <c r="K10" i="15"/>
  <c r="J10" i="15"/>
  <c r="I10" i="15"/>
  <c r="G10" i="15"/>
  <c r="F10" i="15"/>
  <c r="E10" i="15"/>
  <c r="C10" i="15" s="1"/>
  <c r="D10" i="15"/>
  <c r="AN9" i="15"/>
  <c r="AM9" i="15"/>
  <c r="AL9" i="15"/>
  <c r="AF9" i="15"/>
  <c r="AE9" i="15"/>
  <c r="AD9" i="15"/>
  <c r="AC9" i="15"/>
  <c r="AB9" i="15"/>
  <c r="AA9" i="15"/>
  <c r="Z9" i="15"/>
  <c r="Y9" i="15"/>
  <c r="X9" i="15"/>
  <c r="W9" i="15"/>
  <c r="V9" i="15"/>
  <c r="U9" i="15"/>
  <c r="T9" i="15"/>
  <c r="S9" i="15"/>
  <c r="Q9" i="15"/>
  <c r="P9" i="15"/>
  <c r="O9" i="15"/>
  <c r="N9" i="15"/>
  <c r="M9" i="15"/>
  <c r="L9" i="15"/>
  <c r="K9" i="15"/>
  <c r="J9" i="15"/>
  <c r="I9" i="15"/>
  <c r="G9" i="15"/>
  <c r="F9" i="15"/>
  <c r="E9" i="15"/>
  <c r="C9" i="15" s="1"/>
  <c r="D9" i="15"/>
  <c r="AN8" i="15"/>
  <c r="AM8" i="15"/>
  <c r="AL8" i="15"/>
  <c r="AF8" i="15"/>
  <c r="AE8" i="15"/>
  <c r="AD8" i="15"/>
  <c r="AC8" i="15"/>
  <c r="AB8" i="15"/>
  <c r="AA8" i="15"/>
  <c r="Z8" i="15"/>
  <c r="Y8" i="15"/>
  <c r="X8" i="15"/>
  <c r="W8" i="15"/>
  <c r="V8" i="15"/>
  <c r="U8" i="15"/>
  <c r="T8" i="15"/>
  <c r="S8" i="15"/>
  <c r="Q8" i="15"/>
  <c r="P8" i="15"/>
  <c r="O8" i="15"/>
  <c r="N8" i="15"/>
  <c r="M8" i="15"/>
  <c r="L8" i="15"/>
  <c r="K8" i="15"/>
  <c r="J8" i="15"/>
  <c r="I8" i="15"/>
  <c r="G8" i="15"/>
  <c r="F8" i="15"/>
  <c r="E8" i="15"/>
  <c r="C8" i="15" s="1"/>
  <c r="D8" i="15"/>
  <c r="AN7" i="15"/>
  <c r="AM7" i="15"/>
  <c r="AL7" i="15"/>
  <c r="AF7" i="15"/>
  <c r="AE7" i="15"/>
  <c r="AD7" i="15"/>
  <c r="AC7" i="15"/>
  <c r="AB7" i="15"/>
  <c r="AA7" i="15"/>
  <c r="Z7" i="15"/>
  <c r="Y7" i="15"/>
  <c r="X7" i="15"/>
  <c r="W7" i="15"/>
  <c r="V7" i="15"/>
  <c r="U7" i="15"/>
  <c r="T7" i="15"/>
  <c r="S7" i="15"/>
  <c r="Q7" i="15"/>
  <c r="P7" i="15"/>
  <c r="O7" i="15"/>
  <c r="N7" i="15"/>
  <c r="M7" i="15"/>
  <c r="L7" i="15"/>
  <c r="K7" i="15"/>
  <c r="J7" i="15"/>
  <c r="I7" i="15"/>
  <c r="G7" i="15"/>
  <c r="F7" i="15"/>
  <c r="E7" i="15"/>
  <c r="C7" i="15" s="1"/>
  <c r="D7" i="15"/>
  <c r="AN6" i="15"/>
  <c r="AM6" i="15"/>
  <c r="AL6" i="15"/>
  <c r="AF6" i="15"/>
  <c r="AE6" i="15"/>
  <c r="AD6" i="15"/>
  <c r="AC6" i="15"/>
  <c r="AB6" i="15"/>
  <c r="AA6" i="15"/>
  <c r="Z6" i="15"/>
  <c r="Z5" i="15" s="1"/>
  <c r="Y6" i="15"/>
  <c r="X6" i="15"/>
  <c r="W6" i="15"/>
  <c r="V6" i="15"/>
  <c r="V5" i="15" s="1"/>
  <c r="U6" i="15"/>
  <c r="T6" i="15"/>
  <c r="S6" i="15"/>
  <c r="Q6" i="15"/>
  <c r="P6" i="15"/>
  <c r="O6" i="15"/>
  <c r="N6" i="15"/>
  <c r="M6" i="15"/>
  <c r="L6" i="15"/>
  <c r="K6" i="15"/>
  <c r="J6" i="15"/>
  <c r="I6" i="15"/>
  <c r="G6" i="15"/>
  <c r="F6" i="15"/>
  <c r="E6" i="15"/>
  <c r="C6" i="15" s="1"/>
  <c r="D6" i="15"/>
  <c r="AN5" i="15"/>
  <c r="AM5" i="15"/>
  <c r="AL5" i="15"/>
  <c r="AF5" i="15"/>
  <c r="AE5" i="15"/>
  <c r="AD5" i="15"/>
  <c r="AC5" i="15"/>
  <c r="AB5" i="15"/>
  <c r="AA5" i="15"/>
  <c r="Y5" i="15"/>
  <c r="X5" i="15"/>
  <c r="W5" i="15"/>
  <c r="U5" i="15"/>
  <c r="T5" i="15"/>
  <c r="S5" i="15"/>
  <c r="Q5" i="15"/>
  <c r="P5" i="15"/>
  <c r="O5" i="15"/>
  <c r="N5" i="15"/>
  <c r="M5" i="15"/>
  <c r="L5" i="15"/>
  <c r="K5" i="15"/>
  <c r="J5" i="15"/>
  <c r="I5" i="15"/>
  <c r="G5" i="15"/>
  <c r="F5" i="15"/>
  <c r="E5" i="15"/>
  <c r="D5" i="15"/>
  <c r="AN4" i="15"/>
  <c r="AM4" i="15"/>
  <c r="AL4" i="15"/>
  <c r="AF4" i="15"/>
  <c r="AE4" i="15"/>
  <c r="AD4" i="15"/>
  <c r="AC4" i="15"/>
  <c r="AB4" i="15"/>
  <c r="AA4" i="15"/>
  <c r="Z4" i="15"/>
  <c r="Y4" i="15"/>
  <c r="X4" i="15"/>
  <c r="W4" i="15"/>
  <c r="V4" i="15"/>
  <c r="U4" i="15"/>
  <c r="T4" i="15"/>
  <c r="S4" i="15"/>
  <c r="Q4" i="15"/>
  <c r="P4" i="15"/>
  <c r="O4" i="15"/>
  <c r="N4" i="15"/>
  <c r="M4" i="15"/>
  <c r="L4" i="15"/>
  <c r="K4" i="15"/>
  <c r="J4" i="15"/>
  <c r="I4" i="15"/>
  <c r="G4" i="15"/>
  <c r="F4" i="15"/>
  <c r="E4" i="15"/>
  <c r="C4" i="15" s="1"/>
  <c r="D4" i="15"/>
  <c r="AN3" i="15"/>
  <c r="AM3" i="15"/>
  <c r="AL3" i="15"/>
  <c r="AF3" i="15"/>
  <c r="AE3" i="15"/>
  <c r="AD3" i="15"/>
  <c r="AC3" i="15"/>
  <c r="AB3" i="15"/>
  <c r="AA3" i="15"/>
  <c r="Y3" i="15"/>
  <c r="X3" i="15"/>
  <c r="W3" i="15"/>
  <c r="U3" i="15"/>
  <c r="T3" i="15"/>
  <c r="S3" i="15"/>
  <c r="Q3" i="15"/>
  <c r="P3" i="15"/>
  <c r="O3" i="15"/>
  <c r="N3" i="15"/>
  <c r="M3" i="15"/>
  <c r="L3" i="15"/>
  <c r="K3" i="15"/>
  <c r="J3" i="15"/>
  <c r="I3" i="15"/>
  <c r="G3" i="15"/>
  <c r="F3" i="15"/>
  <c r="E3" i="15"/>
  <c r="D3" i="15"/>
  <c r="C19" i="14"/>
  <c r="Z18" i="14"/>
  <c r="C18" i="14" s="1"/>
  <c r="AN17" i="14"/>
  <c r="AL17" i="14"/>
  <c r="AF17" i="14"/>
  <c r="AE17" i="14"/>
  <c r="AD17" i="14"/>
  <c r="AC17" i="14"/>
  <c r="AA17" i="14"/>
  <c r="Z17" i="14"/>
  <c r="Y17" i="14"/>
  <c r="X17" i="14"/>
  <c r="W17" i="14"/>
  <c r="V17" i="14"/>
  <c r="U17" i="14"/>
  <c r="T17" i="14"/>
  <c r="S17" i="14"/>
  <c r="Q17" i="14"/>
  <c r="P17" i="14"/>
  <c r="O17" i="14"/>
  <c r="N17" i="14"/>
  <c r="M17" i="14"/>
  <c r="L17" i="14"/>
  <c r="K17" i="14"/>
  <c r="J17" i="14"/>
  <c r="I17" i="14"/>
  <c r="H17" i="14"/>
  <c r="G17" i="14"/>
  <c r="F17" i="14"/>
  <c r="E17" i="14"/>
  <c r="C17" i="14" s="1"/>
  <c r="D17" i="14"/>
  <c r="AN16" i="14"/>
  <c r="AL16" i="14"/>
  <c r="AF16" i="14"/>
  <c r="AE16" i="14"/>
  <c r="AD16" i="14"/>
  <c r="AC16" i="14"/>
  <c r="AA16" i="14"/>
  <c r="Z16" i="14"/>
  <c r="Y16" i="14"/>
  <c r="X16" i="14"/>
  <c r="W16" i="14"/>
  <c r="V16" i="14"/>
  <c r="U16" i="14"/>
  <c r="T16" i="14"/>
  <c r="S16" i="14"/>
  <c r="Q16" i="14"/>
  <c r="P16" i="14"/>
  <c r="O16" i="14"/>
  <c r="N16" i="14"/>
  <c r="M16" i="14"/>
  <c r="L16" i="14"/>
  <c r="K16" i="14"/>
  <c r="J16" i="14"/>
  <c r="I16" i="14"/>
  <c r="H16" i="14"/>
  <c r="G16" i="14"/>
  <c r="F16" i="14"/>
  <c r="E16" i="14"/>
  <c r="D16" i="14"/>
  <c r="C16" i="14" s="1"/>
  <c r="AN15" i="14"/>
  <c r="AL15" i="14"/>
  <c r="AF15" i="14"/>
  <c r="AE15" i="14"/>
  <c r="AD15" i="14"/>
  <c r="AC15" i="14"/>
  <c r="AA15" i="14"/>
  <c r="Z15" i="14"/>
  <c r="Y15" i="14"/>
  <c r="X15" i="14"/>
  <c r="W15" i="14"/>
  <c r="V15" i="14"/>
  <c r="U15" i="14"/>
  <c r="T15" i="14"/>
  <c r="S15" i="14"/>
  <c r="Q15" i="14"/>
  <c r="P15" i="14"/>
  <c r="O15" i="14"/>
  <c r="N15" i="14"/>
  <c r="M15" i="14"/>
  <c r="L15" i="14"/>
  <c r="K15" i="14"/>
  <c r="J15" i="14"/>
  <c r="I15" i="14"/>
  <c r="H15" i="14"/>
  <c r="G15" i="14"/>
  <c r="F15" i="14"/>
  <c r="E15" i="14"/>
  <c r="D15" i="14"/>
  <c r="C15" i="14"/>
  <c r="AN14" i="14"/>
  <c r="AL14" i="14"/>
  <c r="AF14" i="14"/>
  <c r="AE14" i="14"/>
  <c r="AD14" i="14"/>
  <c r="AC14" i="14"/>
  <c r="AA14" i="14"/>
  <c r="Z14" i="14"/>
  <c r="Y14" i="14"/>
  <c r="X14" i="14"/>
  <c r="W14" i="14"/>
  <c r="V14" i="14"/>
  <c r="U14" i="14"/>
  <c r="T14" i="14"/>
  <c r="S14" i="14"/>
  <c r="Q14" i="14"/>
  <c r="P14" i="14"/>
  <c r="O14" i="14"/>
  <c r="N14" i="14"/>
  <c r="M14" i="14"/>
  <c r="L14" i="14"/>
  <c r="K14" i="14"/>
  <c r="J14" i="14"/>
  <c r="I14" i="14"/>
  <c r="H14" i="14"/>
  <c r="G14" i="14"/>
  <c r="F14" i="14"/>
  <c r="E14" i="14"/>
  <c r="D14" i="14"/>
  <c r="C14" i="14" s="1"/>
  <c r="AN13" i="14"/>
  <c r="AL13" i="14"/>
  <c r="AF13" i="14"/>
  <c r="AE13" i="14"/>
  <c r="AD13" i="14"/>
  <c r="AC13" i="14"/>
  <c r="AA13" i="14"/>
  <c r="Z13" i="14"/>
  <c r="Y13" i="14"/>
  <c r="X13" i="14"/>
  <c r="W13" i="14"/>
  <c r="V13" i="14"/>
  <c r="U13" i="14"/>
  <c r="T13" i="14"/>
  <c r="S13" i="14"/>
  <c r="Q13" i="14"/>
  <c r="P13" i="14"/>
  <c r="O13" i="14"/>
  <c r="N13" i="14"/>
  <c r="M13" i="14"/>
  <c r="L13" i="14"/>
  <c r="K13" i="14"/>
  <c r="J13" i="14"/>
  <c r="I13" i="14"/>
  <c r="H13" i="14"/>
  <c r="G13" i="14"/>
  <c r="F13" i="14"/>
  <c r="E13" i="14"/>
  <c r="C13" i="14" s="1"/>
  <c r="D13" i="14"/>
  <c r="AN12" i="14"/>
  <c r="AL12" i="14"/>
  <c r="AF12" i="14"/>
  <c r="AE12" i="14"/>
  <c r="AD12" i="14"/>
  <c r="AC12" i="14"/>
  <c r="AA12" i="14"/>
  <c r="Z12" i="14"/>
  <c r="Y12" i="14"/>
  <c r="X12" i="14"/>
  <c r="W12" i="14"/>
  <c r="V12" i="14"/>
  <c r="U12" i="14"/>
  <c r="T12" i="14"/>
  <c r="S12" i="14"/>
  <c r="Q12" i="14"/>
  <c r="P12" i="14"/>
  <c r="O12" i="14"/>
  <c r="N12" i="14"/>
  <c r="M12" i="14"/>
  <c r="L12" i="14"/>
  <c r="K12" i="14"/>
  <c r="J12" i="14"/>
  <c r="I12" i="14"/>
  <c r="H12" i="14"/>
  <c r="G12" i="14"/>
  <c r="F12" i="14"/>
  <c r="E12" i="14"/>
  <c r="D12" i="14"/>
  <c r="C12" i="14" s="1"/>
  <c r="AN11" i="14"/>
  <c r="AL11" i="14"/>
  <c r="AF11" i="14"/>
  <c r="AE11" i="14"/>
  <c r="AD11" i="14"/>
  <c r="AC11" i="14"/>
  <c r="AA11" i="14"/>
  <c r="Z11" i="14"/>
  <c r="Y11" i="14"/>
  <c r="X11" i="14"/>
  <c r="W11" i="14"/>
  <c r="V11" i="14"/>
  <c r="U11" i="14"/>
  <c r="T11" i="14"/>
  <c r="S11" i="14"/>
  <c r="Q11" i="14"/>
  <c r="P11" i="14"/>
  <c r="O11" i="14"/>
  <c r="N11" i="14"/>
  <c r="M11" i="14"/>
  <c r="L11" i="14"/>
  <c r="K11" i="14"/>
  <c r="J11" i="14"/>
  <c r="I11" i="14"/>
  <c r="H11" i="14"/>
  <c r="G11" i="14"/>
  <c r="F11" i="14"/>
  <c r="E11" i="14"/>
  <c r="D11" i="14"/>
  <c r="C11" i="14"/>
  <c r="AN10" i="14"/>
  <c r="AL10" i="14"/>
  <c r="AF10" i="14"/>
  <c r="AE10" i="14"/>
  <c r="AD10" i="14"/>
  <c r="AC10" i="14"/>
  <c r="AA10" i="14"/>
  <c r="Z10" i="14"/>
  <c r="Y10" i="14"/>
  <c r="X10" i="14"/>
  <c r="W10" i="14"/>
  <c r="V10" i="14"/>
  <c r="U10" i="14"/>
  <c r="T10" i="14"/>
  <c r="S10" i="14"/>
  <c r="Q10" i="14"/>
  <c r="P10" i="14"/>
  <c r="O10" i="14"/>
  <c r="N10" i="14"/>
  <c r="M10" i="14"/>
  <c r="L10" i="14"/>
  <c r="K10" i="14"/>
  <c r="J10" i="14"/>
  <c r="I10" i="14"/>
  <c r="H10" i="14"/>
  <c r="G10" i="14"/>
  <c r="F10" i="14"/>
  <c r="E10" i="14"/>
  <c r="D10" i="14"/>
  <c r="C10" i="14" s="1"/>
  <c r="AN9" i="14"/>
  <c r="AL9" i="14"/>
  <c r="AF9" i="14"/>
  <c r="AE9" i="14"/>
  <c r="AD9" i="14"/>
  <c r="AC9" i="14"/>
  <c r="AA9" i="14"/>
  <c r="Z9" i="14"/>
  <c r="Y9" i="14"/>
  <c r="X9" i="14"/>
  <c r="W9" i="14"/>
  <c r="V9" i="14"/>
  <c r="U9" i="14"/>
  <c r="T9" i="14"/>
  <c r="S9" i="14"/>
  <c r="Q9" i="14"/>
  <c r="P9" i="14"/>
  <c r="O9" i="14"/>
  <c r="N9" i="14"/>
  <c r="M9" i="14"/>
  <c r="L9" i="14"/>
  <c r="K9" i="14"/>
  <c r="J9" i="14"/>
  <c r="I9" i="14"/>
  <c r="H9" i="14"/>
  <c r="G9" i="14"/>
  <c r="F9" i="14"/>
  <c r="E9" i="14"/>
  <c r="C9" i="14" s="1"/>
  <c r="D9" i="14"/>
  <c r="AN8" i="14"/>
  <c r="AL8" i="14"/>
  <c r="AF8" i="14"/>
  <c r="AE8" i="14"/>
  <c r="AD8" i="14"/>
  <c r="AD6" i="14" s="1"/>
  <c r="AC8" i="14"/>
  <c r="AA8" i="14"/>
  <c r="Z8" i="14"/>
  <c r="Z6" i="14" s="1"/>
  <c r="Y8" i="14"/>
  <c r="X8" i="14"/>
  <c r="W8" i="14"/>
  <c r="V8" i="14"/>
  <c r="V6" i="14" s="1"/>
  <c r="U8" i="14"/>
  <c r="T8" i="14"/>
  <c r="S8" i="14"/>
  <c r="Q8" i="14"/>
  <c r="P8" i="14"/>
  <c r="O8" i="14"/>
  <c r="N8" i="14"/>
  <c r="N6" i="14" s="1"/>
  <c r="M8" i="14"/>
  <c r="L8" i="14"/>
  <c r="K8" i="14"/>
  <c r="J8" i="14"/>
  <c r="J6" i="14" s="1"/>
  <c r="I8" i="14"/>
  <c r="H8" i="14"/>
  <c r="G8" i="14"/>
  <c r="F8" i="14"/>
  <c r="F6" i="14" s="1"/>
  <c r="E8" i="14"/>
  <c r="D8" i="14"/>
  <c r="C8" i="14" s="1"/>
  <c r="AN7" i="14"/>
  <c r="AN6" i="14" s="1"/>
  <c r="AL7" i="14"/>
  <c r="AL6" i="14" s="1"/>
  <c r="AF7" i="14"/>
  <c r="AE7" i="14"/>
  <c r="AE6" i="14" s="1"/>
  <c r="AD7" i="14"/>
  <c r="AC7" i="14"/>
  <c r="AC6" i="14" s="1"/>
  <c r="AA7" i="14"/>
  <c r="AA6" i="14" s="1"/>
  <c r="Z7" i="14"/>
  <c r="Y7" i="14"/>
  <c r="Y6" i="14" s="1"/>
  <c r="X7" i="14"/>
  <c r="W7" i="14"/>
  <c r="W6" i="14" s="1"/>
  <c r="V7" i="14"/>
  <c r="U7" i="14"/>
  <c r="U6" i="14" s="1"/>
  <c r="T7" i="14"/>
  <c r="S7" i="14"/>
  <c r="S6" i="14" s="1"/>
  <c r="Q7" i="14"/>
  <c r="Q6" i="14" s="1"/>
  <c r="P7" i="14"/>
  <c r="O7" i="14"/>
  <c r="O6" i="14" s="1"/>
  <c r="N7" i="14"/>
  <c r="M7" i="14"/>
  <c r="M6" i="14" s="1"/>
  <c r="L7" i="14"/>
  <c r="K7" i="14"/>
  <c r="K6" i="14" s="1"/>
  <c r="J7" i="14"/>
  <c r="I7" i="14"/>
  <c r="I6" i="14" s="1"/>
  <c r="H7" i="14"/>
  <c r="G7" i="14"/>
  <c r="G6" i="14" s="1"/>
  <c r="F7" i="14"/>
  <c r="E7" i="14"/>
  <c r="E6" i="14" s="1"/>
  <c r="D7" i="14"/>
  <c r="C7" i="14"/>
  <c r="AF6" i="14"/>
  <c r="AF5" i="14" s="1"/>
  <c r="X6" i="14"/>
  <c r="X5" i="14" s="1"/>
  <c r="T6" i="14"/>
  <c r="T5" i="14" s="1"/>
  <c r="P6" i="14"/>
  <c r="P5" i="14" s="1"/>
  <c r="L6" i="14"/>
  <c r="L5" i="14" s="1"/>
  <c r="H6" i="14"/>
  <c r="H5" i="14" s="1"/>
  <c r="D6" i="14"/>
  <c r="C6" i="14" s="1"/>
  <c r="AN4" i="14"/>
  <c r="AL4" i="14"/>
  <c r="AF4" i="14"/>
  <c r="AE4" i="14"/>
  <c r="AD4" i="14"/>
  <c r="AC4" i="14"/>
  <c r="AA4" i="14"/>
  <c r="Z4" i="14"/>
  <c r="Y4" i="14"/>
  <c r="X4" i="14"/>
  <c r="W4" i="14"/>
  <c r="V4" i="14"/>
  <c r="U4" i="14"/>
  <c r="T4" i="14"/>
  <c r="S4" i="14"/>
  <c r="Q4" i="14"/>
  <c r="P4" i="14"/>
  <c r="O4" i="14"/>
  <c r="N4" i="14"/>
  <c r="M4" i="14"/>
  <c r="L4" i="14"/>
  <c r="K4" i="14"/>
  <c r="J4" i="14"/>
  <c r="H4" i="14"/>
  <c r="G4" i="14"/>
  <c r="F4" i="14"/>
  <c r="E4" i="14"/>
  <c r="D4" i="14"/>
  <c r="C19" i="13"/>
  <c r="Z18" i="13"/>
  <c r="C18" i="13" s="1"/>
  <c r="AN17" i="13"/>
  <c r="AL17" i="13"/>
  <c r="AF17" i="13"/>
  <c r="AE17" i="13"/>
  <c r="AD17" i="13"/>
  <c r="AC17" i="13"/>
  <c r="AA17" i="13"/>
  <c r="Z17" i="13"/>
  <c r="Y17" i="13"/>
  <c r="X17" i="13"/>
  <c r="W17" i="13"/>
  <c r="V17" i="13"/>
  <c r="U17" i="13"/>
  <c r="T17" i="13"/>
  <c r="S17" i="13"/>
  <c r="Q17" i="13"/>
  <c r="P17" i="13"/>
  <c r="O17" i="13"/>
  <c r="N17" i="13"/>
  <c r="M17" i="13"/>
  <c r="L17" i="13"/>
  <c r="K17" i="13"/>
  <c r="J17" i="13"/>
  <c r="I17" i="13"/>
  <c r="H17" i="13"/>
  <c r="G17" i="13"/>
  <c r="F17" i="13"/>
  <c r="E17" i="13"/>
  <c r="AN16" i="13"/>
  <c r="AL16" i="13"/>
  <c r="AF16" i="13"/>
  <c r="AE16" i="13"/>
  <c r="AD16" i="13"/>
  <c r="AC16" i="13"/>
  <c r="AA16" i="13"/>
  <c r="Z16" i="13"/>
  <c r="Y16" i="13"/>
  <c r="X16" i="13"/>
  <c r="W16" i="13"/>
  <c r="V16" i="13"/>
  <c r="U16" i="13"/>
  <c r="T16" i="13"/>
  <c r="S16" i="13"/>
  <c r="Q16" i="13"/>
  <c r="P16" i="13"/>
  <c r="O16" i="13"/>
  <c r="N16" i="13"/>
  <c r="M16" i="13"/>
  <c r="L16" i="13"/>
  <c r="K16" i="13"/>
  <c r="J16" i="13"/>
  <c r="I16" i="13"/>
  <c r="H16" i="13"/>
  <c r="G16" i="13"/>
  <c r="F16" i="13"/>
  <c r="E16" i="13"/>
  <c r="D16" i="13"/>
  <c r="C16" i="13" s="1"/>
  <c r="AN15" i="13"/>
  <c r="AL15" i="13"/>
  <c r="AF15" i="13"/>
  <c r="AE15" i="13"/>
  <c r="AD15" i="13"/>
  <c r="AC15" i="13"/>
  <c r="AA15" i="13"/>
  <c r="Z15" i="13"/>
  <c r="Y15" i="13"/>
  <c r="X15" i="13"/>
  <c r="W15" i="13"/>
  <c r="V15" i="13"/>
  <c r="U15" i="13"/>
  <c r="T15" i="13"/>
  <c r="S15" i="13"/>
  <c r="Q15" i="13"/>
  <c r="P15" i="13"/>
  <c r="O15" i="13"/>
  <c r="N15" i="13"/>
  <c r="M15" i="13"/>
  <c r="L15" i="13"/>
  <c r="K15" i="13"/>
  <c r="J15" i="13"/>
  <c r="I15" i="13"/>
  <c r="H15" i="13"/>
  <c r="G15" i="13"/>
  <c r="F15" i="13"/>
  <c r="E15" i="13"/>
  <c r="AN14" i="13"/>
  <c r="AL14" i="13"/>
  <c r="AF14" i="13"/>
  <c r="AE14" i="13"/>
  <c r="AD14" i="13"/>
  <c r="AC14" i="13"/>
  <c r="AA14" i="13"/>
  <c r="Z14" i="13"/>
  <c r="Y14" i="13"/>
  <c r="X14" i="13"/>
  <c r="W14" i="13"/>
  <c r="V14" i="13"/>
  <c r="U14" i="13"/>
  <c r="T14" i="13"/>
  <c r="S14" i="13"/>
  <c r="Q14" i="13"/>
  <c r="P14" i="13"/>
  <c r="O14" i="13"/>
  <c r="N14" i="13"/>
  <c r="M14" i="13"/>
  <c r="L14" i="13"/>
  <c r="K14" i="13"/>
  <c r="J14" i="13"/>
  <c r="I14" i="13"/>
  <c r="H14" i="13"/>
  <c r="G14" i="13"/>
  <c r="F14" i="13"/>
  <c r="E14" i="13"/>
  <c r="AN13" i="13"/>
  <c r="AL13" i="13"/>
  <c r="AF13" i="13"/>
  <c r="AE13" i="13"/>
  <c r="AD13" i="13"/>
  <c r="AC13" i="13"/>
  <c r="AA13" i="13"/>
  <c r="Z13" i="13"/>
  <c r="Y13" i="13"/>
  <c r="X13" i="13"/>
  <c r="W13" i="13"/>
  <c r="V13" i="13"/>
  <c r="U13" i="13"/>
  <c r="T13" i="13"/>
  <c r="S13" i="13"/>
  <c r="Q13" i="13"/>
  <c r="P13" i="13"/>
  <c r="O13" i="13"/>
  <c r="N13" i="13"/>
  <c r="M13" i="13"/>
  <c r="L13" i="13"/>
  <c r="K13" i="13"/>
  <c r="J13" i="13"/>
  <c r="I13" i="13"/>
  <c r="H13" i="13"/>
  <c r="G13" i="13"/>
  <c r="F13" i="13"/>
  <c r="E13" i="13"/>
  <c r="AN12" i="13"/>
  <c r="AL12" i="13"/>
  <c r="AF12" i="13"/>
  <c r="AE12" i="13"/>
  <c r="AD12" i="13"/>
  <c r="AC12" i="13"/>
  <c r="AA12" i="13"/>
  <c r="Z12" i="13"/>
  <c r="Y12" i="13"/>
  <c r="X12" i="13"/>
  <c r="W12" i="13"/>
  <c r="V12" i="13"/>
  <c r="U12" i="13"/>
  <c r="T12" i="13"/>
  <c r="S12" i="13"/>
  <c r="Q12" i="13"/>
  <c r="P12" i="13"/>
  <c r="O12" i="13"/>
  <c r="N12" i="13"/>
  <c r="M12" i="13"/>
  <c r="L12" i="13"/>
  <c r="K12" i="13"/>
  <c r="J12" i="13"/>
  <c r="I12" i="13"/>
  <c r="H12" i="13"/>
  <c r="G12" i="13"/>
  <c r="F12" i="13"/>
  <c r="E12" i="13"/>
  <c r="D12" i="13"/>
  <c r="C12" i="13" s="1"/>
  <c r="AN11" i="13"/>
  <c r="AL11" i="13"/>
  <c r="AF11" i="13"/>
  <c r="AE11" i="13"/>
  <c r="AD11" i="13"/>
  <c r="AC11" i="13"/>
  <c r="AA11" i="13"/>
  <c r="Z11" i="13"/>
  <c r="Y11" i="13"/>
  <c r="X11" i="13"/>
  <c r="W11" i="13"/>
  <c r="V11" i="13"/>
  <c r="U11" i="13"/>
  <c r="T11" i="13"/>
  <c r="S11" i="13"/>
  <c r="Q11" i="13"/>
  <c r="P11" i="13"/>
  <c r="O11" i="13"/>
  <c r="N11" i="13"/>
  <c r="M11" i="13"/>
  <c r="L11" i="13"/>
  <c r="K11" i="13"/>
  <c r="J11" i="13"/>
  <c r="I11" i="13"/>
  <c r="H11" i="13"/>
  <c r="G11" i="13"/>
  <c r="F11" i="13"/>
  <c r="E11" i="13"/>
  <c r="AN10" i="13"/>
  <c r="AL10" i="13"/>
  <c r="AF10" i="13"/>
  <c r="AE10" i="13"/>
  <c r="AD10" i="13"/>
  <c r="AC10" i="13"/>
  <c r="AA10" i="13"/>
  <c r="Z10" i="13"/>
  <c r="Y10" i="13"/>
  <c r="X10" i="13"/>
  <c r="W10" i="13"/>
  <c r="V10" i="13"/>
  <c r="U10" i="13"/>
  <c r="T10" i="13"/>
  <c r="S10" i="13"/>
  <c r="Q10" i="13"/>
  <c r="P10" i="13"/>
  <c r="O10" i="13"/>
  <c r="N10" i="13"/>
  <c r="M10" i="13"/>
  <c r="L10" i="13"/>
  <c r="K10" i="13"/>
  <c r="J10" i="13"/>
  <c r="I10" i="13"/>
  <c r="H10" i="13"/>
  <c r="G10" i="13"/>
  <c r="F10" i="13"/>
  <c r="E10" i="13"/>
  <c r="AN9" i="13"/>
  <c r="AL9" i="13"/>
  <c r="AF9" i="13"/>
  <c r="AE9" i="13"/>
  <c r="AD9" i="13"/>
  <c r="AC9" i="13"/>
  <c r="AA9" i="13"/>
  <c r="Z9" i="13"/>
  <c r="Y9" i="13"/>
  <c r="X9" i="13"/>
  <c r="W9" i="13"/>
  <c r="V9" i="13"/>
  <c r="U9" i="13"/>
  <c r="T9" i="13"/>
  <c r="S9" i="13"/>
  <c r="Q9" i="13"/>
  <c r="P9" i="13"/>
  <c r="O9" i="13"/>
  <c r="N9" i="13"/>
  <c r="M9" i="13"/>
  <c r="L9" i="13"/>
  <c r="K9" i="13"/>
  <c r="J9" i="13"/>
  <c r="I9" i="13"/>
  <c r="H9" i="13"/>
  <c r="G9" i="13"/>
  <c r="F9" i="13"/>
  <c r="E9" i="13"/>
  <c r="AN8" i="13"/>
  <c r="AL8" i="13"/>
  <c r="AF8" i="13"/>
  <c r="AF6" i="13" s="1"/>
  <c r="AE8" i="13"/>
  <c r="AD8" i="13"/>
  <c r="AC8" i="13"/>
  <c r="AA8" i="13"/>
  <c r="Z8" i="13"/>
  <c r="Y8" i="13"/>
  <c r="X8" i="13"/>
  <c r="X6" i="13" s="1"/>
  <c r="W8" i="13"/>
  <c r="V8" i="13"/>
  <c r="U8" i="13"/>
  <c r="T8" i="13"/>
  <c r="T6" i="13" s="1"/>
  <c r="S8" i="13"/>
  <c r="Q8" i="13"/>
  <c r="P8" i="13"/>
  <c r="P6" i="13" s="1"/>
  <c r="O8" i="13"/>
  <c r="N8" i="13"/>
  <c r="M8" i="13"/>
  <c r="L8" i="13"/>
  <c r="L6" i="13" s="1"/>
  <c r="K8" i="13"/>
  <c r="J8" i="13"/>
  <c r="I8" i="13"/>
  <c r="H8" i="13"/>
  <c r="H6" i="13" s="1"/>
  <c r="G8" i="13"/>
  <c r="F8" i="13"/>
  <c r="E8" i="13"/>
  <c r="D8" i="13"/>
  <c r="C8" i="13" s="1"/>
  <c r="AN7" i="13"/>
  <c r="AN6" i="13" s="1"/>
  <c r="AL7" i="13"/>
  <c r="AL6" i="13" s="1"/>
  <c r="AF7" i="13"/>
  <c r="AE7" i="13"/>
  <c r="AE6" i="13" s="1"/>
  <c r="AD7" i="13"/>
  <c r="AC7" i="13"/>
  <c r="AC6" i="13" s="1"/>
  <c r="AA7" i="13"/>
  <c r="AA6" i="13" s="1"/>
  <c r="Z7" i="13"/>
  <c r="Y7" i="13"/>
  <c r="Y6" i="13" s="1"/>
  <c r="X7" i="13"/>
  <c r="W7" i="13"/>
  <c r="W6" i="13" s="1"/>
  <c r="V7" i="13"/>
  <c r="U7" i="13"/>
  <c r="U6" i="13" s="1"/>
  <c r="T7" i="13"/>
  <c r="S7" i="13"/>
  <c r="S6" i="13" s="1"/>
  <c r="Q7" i="13"/>
  <c r="Q6" i="13" s="1"/>
  <c r="P7" i="13"/>
  <c r="O7" i="13"/>
  <c r="O6" i="13" s="1"/>
  <c r="N7" i="13"/>
  <c r="M7" i="13"/>
  <c r="M6" i="13" s="1"/>
  <c r="L7" i="13"/>
  <c r="K7" i="13"/>
  <c r="K6" i="13" s="1"/>
  <c r="J7" i="13"/>
  <c r="I7" i="13"/>
  <c r="I6" i="13" s="1"/>
  <c r="H7" i="13"/>
  <c r="G7" i="13"/>
  <c r="G6" i="13" s="1"/>
  <c r="F7" i="13"/>
  <c r="E7" i="13"/>
  <c r="E6" i="13" s="1"/>
  <c r="AD6" i="13"/>
  <c r="AD5" i="13" s="1"/>
  <c r="Z6" i="13"/>
  <c r="Z5" i="13" s="1"/>
  <c r="V6" i="13"/>
  <c r="V5" i="13" s="1"/>
  <c r="N6" i="13"/>
  <c r="N5" i="13" s="1"/>
  <c r="J6" i="13"/>
  <c r="J5" i="13" s="1"/>
  <c r="F6" i="13"/>
  <c r="F5" i="13" s="1"/>
  <c r="AN4" i="13"/>
  <c r="AL4" i="13"/>
  <c r="AF4" i="13"/>
  <c r="AE4" i="13"/>
  <c r="AD4" i="13"/>
  <c r="AC4" i="13"/>
  <c r="AA4" i="13"/>
  <c r="Z4" i="13"/>
  <c r="Y4" i="13"/>
  <c r="X4" i="13"/>
  <c r="W4" i="13"/>
  <c r="V4" i="13"/>
  <c r="U4" i="13"/>
  <c r="T4" i="13"/>
  <c r="S4" i="13"/>
  <c r="Q4" i="13"/>
  <c r="P4" i="13"/>
  <c r="O4" i="13"/>
  <c r="N4" i="13"/>
  <c r="M4" i="13"/>
  <c r="L4" i="13"/>
  <c r="K4" i="13"/>
  <c r="J4" i="13"/>
  <c r="I4" i="13"/>
  <c r="H4" i="13"/>
  <c r="G4" i="13"/>
  <c r="F4" i="13"/>
  <c r="E4" i="13"/>
  <c r="D4" i="13"/>
  <c r="C4" i="13" s="1"/>
  <c r="C19" i="12"/>
  <c r="Z18" i="12"/>
  <c r="C18" i="12" s="1"/>
  <c r="AN17" i="12"/>
  <c r="AL17" i="12"/>
  <c r="AF17" i="12"/>
  <c r="AE17" i="12"/>
  <c r="AD17" i="12"/>
  <c r="AC17" i="12"/>
  <c r="AA17" i="12"/>
  <c r="Z17" i="12"/>
  <c r="Y17" i="12"/>
  <c r="X17" i="12"/>
  <c r="W17" i="12"/>
  <c r="V17" i="12"/>
  <c r="U17" i="12"/>
  <c r="T17" i="12"/>
  <c r="S17" i="12"/>
  <c r="Q17" i="12"/>
  <c r="P17" i="12"/>
  <c r="O17" i="12"/>
  <c r="N17" i="12"/>
  <c r="M17" i="12"/>
  <c r="L17" i="12"/>
  <c r="K17" i="12"/>
  <c r="J17" i="12"/>
  <c r="I17" i="12"/>
  <c r="H17" i="12"/>
  <c r="G17" i="12"/>
  <c r="F17" i="12"/>
  <c r="E17" i="12"/>
  <c r="C17" i="12" s="1"/>
  <c r="D17" i="12"/>
  <c r="AN16" i="12"/>
  <c r="AL16" i="12"/>
  <c r="AF16" i="12"/>
  <c r="AE16" i="12"/>
  <c r="AD16" i="12"/>
  <c r="AC16" i="12"/>
  <c r="AA16" i="12"/>
  <c r="Z16" i="12"/>
  <c r="Y16" i="12"/>
  <c r="X16" i="12"/>
  <c r="W16" i="12"/>
  <c r="V16" i="12"/>
  <c r="U16" i="12"/>
  <c r="T16" i="12"/>
  <c r="S16" i="12"/>
  <c r="Q16" i="12"/>
  <c r="P16" i="12"/>
  <c r="O16" i="12"/>
  <c r="N16" i="12"/>
  <c r="M16" i="12"/>
  <c r="L16" i="12"/>
  <c r="K16" i="12"/>
  <c r="J16" i="12"/>
  <c r="I16" i="12"/>
  <c r="H16" i="12"/>
  <c r="G16" i="12"/>
  <c r="F16" i="12"/>
  <c r="E16" i="12"/>
  <c r="D16" i="12"/>
  <c r="C16" i="12" s="1"/>
  <c r="AN15" i="12"/>
  <c r="AL15" i="12"/>
  <c r="AF15" i="12"/>
  <c r="AE15" i="12"/>
  <c r="AD15" i="12"/>
  <c r="AC15" i="12"/>
  <c r="AA15" i="12"/>
  <c r="Z15" i="12"/>
  <c r="Y15" i="12"/>
  <c r="X15" i="12"/>
  <c r="W15" i="12"/>
  <c r="V15" i="12"/>
  <c r="U15" i="12"/>
  <c r="T15" i="12"/>
  <c r="S15" i="12"/>
  <c r="Q15" i="12"/>
  <c r="P15" i="12"/>
  <c r="O15" i="12"/>
  <c r="N15" i="12"/>
  <c r="M15" i="12"/>
  <c r="L15" i="12"/>
  <c r="K15" i="12"/>
  <c r="J15" i="12"/>
  <c r="I15" i="12"/>
  <c r="H15" i="12"/>
  <c r="G15" i="12"/>
  <c r="F15" i="12"/>
  <c r="E15" i="12"/>
  <c r="D15" i="12"/>
  <c r="C15" i="12"/>
  <c r="AN14" i="12"/>
  <c r="AL14" i="12"/>
  <c r="AF14" i="12"/>
  <c r="AE14" i="12"/>
  <c r="AD14" i="12"/>
  <c r="AC14" i="12"/>
  <c r="AA14" i="12"/>
  <c r="Z14" i="12"/>
  <c r="Y14" i="12"/>
  <c r="X14" i="12"/>
  <c r="W14" i="12"/>
  <c r="V14" i="12"/>
  <c r="U14" i="12"/>
  <c r="T14" i="12"/>
  <c r="S14" i="12"/>
  <c r="Q14" i="12"/>
  <c r="P14" i="12"/>
  <c r="O14" i="12"/>
  <c r="N14" i="12"/>
  <c r="M14" i="12"/>
  <c r="L14" i="12"/>
  <c r="K14" i="12"/>
  <c r="J14" i="12"/>
  <c r="I14" i="12"/>
  <c r="H14" i="12"/>
  <c r="G14" i="12"/>
  <c r="F14" i="12"/>
  <c r="E14" i="12"/>
  <c r="D14" i="12"/>
  <c r="C14" i="12" s="1"/>
  <c r="AN13" i="12"/>
  <c r="AL13" i="12"/>
  <c r="AF13" i="12"/>
  <c r="AE13" i="12"/>
  <c r="AD13" i="12"/>
  <c r="AC13" i="12"/>
  <c r="AA13" i="12"/>
  <c r="Z13" i="12"/>
  <c r="Y13" i="12"/>
  <c r="X13" i="12"/>
  <c r="W13" i="12"/>
  <c r="V13" i="12"/>
  <c r="U13" i="12"/>
  <c r="T13" i="12"/>
  <c r="S13" i="12"/>
  <c r="Q13" i="12"/>
  <c r="P13" i="12"/>
  <c r="O13" i="12"/>
  <c r="N13" i="12"/>
  <c r="M13" i="12"/>
  <c r="L13" i="12"/>
  <c r="K13" i="12"/>
  <c r="J13" i="12"/>
  <c r="I13" i="12"/>
  <c r="H13" i="12"/>
  <c r="G13" i="12"/>
  <c r="F13" i="12"/>
  <c r="E13" i="12"/>
  <c r="C13" i="12" s="1"/>
  <c r="D13" i="12"/>
  <c r="AN12" i="12"/>
  <c r="AL12" i="12"/>
  <c r="AF12" i="12"/>
  <c r="AE12" i="12"/>
  <c r="AD12" i="12"/>
  <c r="AC12" i="12"/>
  <c r="AA12" i="12"/>
  <c r="Z12" i="12"/>
  <c r="Y12" i="12"/>
  <c r="X12" i="12"/>
  <c r="W12" i="12"/>
  <c r="V12" i="12"/>
  <c r="U12" i="12"/>
  <c r="T12" i="12"/>
  <c r="S12" i="12"/>
  <c r="Q12" i="12"/>
  <c r="P12" i="12"/>
  <c r="O12" i="12"/>
  <c r="N12" i="12"/>
  <c r="M12" i="12"/>
  <c r="L12" i="12"/>
  <c r="K12" i="12"/>
  <c r="J12" i="12"/>
  <c r="I12" i="12"/>
  <c r="H12" i="12"/>
  <c r="G12" i="12"/>
  <c r="F12" i="12"/>
  <c r="E12" i="12"/>
  <c r="D12" i="12"/>
  <c r="C12" i="12" s="1"/>
  <c r="AN11" i="12"/>
  <c r="AL11" i="12"/>
  <c r="AF11" i="12"/>
  <c r="AE11" i="12"/>
  <c r="AD11" i="12"/>
  <c r="AC11" i="12"/>
  <c r="AA11" i="12"/>
  <c r="Z11" i="12"/>
  <c r="Y11" i="12"/>
  <c r="X11" i="12"/>
  <c r="W11" i="12"/>
  <c r="V11" i="12"/>
  <c r="U11" i="12"/>
  <c r="T11" i="12"/>
  <c r="S11" i="12"/>
  <c r="Q11" i="12"/>
  <c r="P11" i="12"/>
  <c r="O11" i="12"/>
  <c r="N11" i="12"/>
  <c r="M11" i="12"/>
  <c r="L11" i="12"/>
  <c r="K11" i="12"/>
  <c r="J11" i="12"/>
  <c r="I11" i="12"/>
  <c r="H11" i="12"/>
  <c r="G11" i="12"/>
  <c r="F11" i="12"/>
  <c r="E11" i="12"/>
  <c r="D11" i="12"/>
  <c r="C11" i="12"/>
  <c r="AN10" i="12"/>
  <c r="AL10" i="12"/>
  <c r="AF10" i="12"/>
  <c r="AE10" i="12"/>
  <c r="AD10" i="12"/>
  <c r="AC10" i="12"/>
  <c r="AA10" i="12"/>
  <c r="Z10" i="12"/>
  <c r="Y10" i="12"/>
  <c r="X10" i="12"/>
  <c r="W10" i="12"/>
  <c r="V10" i="12"/>
  <c r="U10" i="12"/>
  <c r="T10" i="12"/>
  <c r="S10" i="12"/>
  <c r="Q10" i="12"/>
  <c r="P10" i="12"/>
  <c r="O10" i="12"/>
  <c r="N10" i="12"/>
  <c r="M10" i="12"/>
  <c r="L10" i="12"/>
  <c r="K10" i="12"/>
  <c r="J10" i="12"/>
  <c r="I10" i="12"/>
  <c r="H10" i="12"/>
  <c r="G10" i="12"/>
  <c r="F10" i="12"/>
  <c r="E10" i="12"/>
  <c r="D10" i="12"/>
  <c r="C10" i="12" s="1"/>
  <c r="AN9" i="12"/>
  <c r="AL9" i="12"/>
  <c r="AF9" i="12"/>
  <c r="AE9" i="12"/>
  <c r="AD9" i="12"/>
  <c r="AC9" i="12"/>
  <c r="AA9" i="12"/>
  <c r="Z9" i="12"/>
  <c r="Y9" i="12"/>
  <c r="X9" i="12"/>
  <c r="W9" i="12"/>
  <c r="V9" i="12"/>
  <c r="U9" i="12"/>
  <c r="T9" i="12"/>
  <c r="S9" i="12"/>
  <c r="Q9" i="12"/>
  <c r="P9" i="12"/>
  <c r="O9" i="12"/>
  <c r="N9" i="12"/>
  <c r="M9" i="12"/>
  <c r="L9" i="12"/>
  <c r="K9" i="12"/>
  <c r="J9" i="12"/>
  <c r="I9" i="12"/>
  <c r="H9" i="12"/>
  <c r="G9" i="12"/>
  <c r="F9" i="12"/>
  <c r="E9" i="12"/>
  <c r="C9" i="12" s="1"/>
  <c r="D9" i="12"/>
  <c r="AN8" i="12"/>
  <c r="AL8" i="12"/>
  <c r="AF8" i="12"/>
  <c r="AE8" i="12"/>
  <c r="AD8" i="12"/>
  <c r="AD6" i="12" s="1"/>
  <c r="AC8" i="12"/>
  <c r="AA8" i="12"/>
  <c r="Z8" i="12"/>
  <c r="Z6" i="12" s="1"/>
  <c r="Y8" i="12"/>
  <c r="X8" i="12"/>
  <c r="W8" i="12"/>
  <c r="V8" i="12"/>
  <c r="V6" i="12" s="1"/>
  <c r="U8" i="12"/>
  <c r="T8" i="12"/>
  <c r="S8" i="12"/>
  <c r="Q8" i="12"/>
  <c r="P8" i="12"/>
  <c r="O8" i="12"/>
  <c r="N8" i="12"/>
  <c r="N6" i="12" s="1"/>
  <c r="M8" i="12"/>
  <c r="L8" i="12"/>
  <c r="K8" i="12"/>
  <c r="J8" i="12"/>
  <c r="J6" i="12" s="1"/>
  <c r="I8" i="12"/>
  <c r="H8" i="12"/>
  <c r="G8" i="12"/>
  <c r="F8" i="12"/>
  <c r="F6" i="12" s="1"/>
  <c r="E8" i="12"/>
  <c r="D8" i="12"/>
  <c r="C8" i="12" s="1"/>
  <c r="AN7" i="12"/>
  <c r="AN6" i="12" s="1"/>
  <c r="AL7" i="12"/>
  <c r="AL6" i="12" s="1"/>
  <c r="AF7" i="12"/>
  <c r="AE7" i="12"/>
  <c r="AE6" i="12" s="1"/>
  <c r="AD7" i="12"/>
  <c r="AC7" i="12"/>
  <c r="AC6" i="12" s="1"/>
  <c r="AA7" i="12"/>
  <c r="AA6" i="12" s="1"/>
  <c r="Z7" i="12"/>
  <c r="Y7" i="12"/>
  <c r="Y6" i="12" s="1"/>
  <c r="X7" i="12"/>
  <c r="W7" i="12"/>
  <c r="W6" i="12" s="1"/>
  <c r="V7" i="12"/>
  <c r="U7" i="12"/>
  <c r="U6" i="12" s="1"/>
  <c r="T7" i="12"/>
  <c r="S7" i="12"/>
  <c r="S6" i="12" s="1"/>
  <c r="Q7" i="12"/>
  <c r="Q6" i="12" s="1"/>
  <c r="P7" i="12"/>
  <c r="O7" i="12"/>
  <c r="O6" i="12" s="1"/>
  <c r="N7" i="12"/>
  <c r="M7" i="12"/>
  <c r="M6" i="12" s="1"/>
  <c r="L7" i="12"/>
  <c r="K7" i="12"/>
  <c r="K6" i="12" s="1"/>
  <c r="J7" i="12"/>
  <c r="I7" i="12"/>
  <c r="I6" i="12" s="1"/>
  <c r="H7" i="12"/>
  <c r="G7" i="12"/>
  <c r="G6" i="12" s="1"/>
  <c r="F7" i="12"/>
  <c r="E7" i="12"/>
  <c r="E6" i="12" s="1"/>
  <c r="D7" i="12"/>
  <c r="C7" i="12"/>
  <c r="AF6" i="12"/>
  <c r="AF5" i="12" s="1"/>
  <c r="X6" i="12"/>
  <c r="X5" i="12" s="1"/>
  <c r="T6" i="12"/>
  <c r="T5" i="12" s="1"/>
  <c r="P6" i="12"/>
  <c r="P5" i="12" s="1"/>
  <c r="L6" i="12"/>
  <c r="L5" i="12" s="1"/>
  <c r="H6" i="12"/>
  <c r="H5" i="12" s="1"/>
  <c r="D6" i="12"/>
  <c r="AN4" i="12"/>
  <c r="AL4" i="12"/>
  <c r="AF4" i="12"/>
  <c r="AE4" i="12"/>
  <c r="AD4" i="12"/>
  <c r="AC4" i="12"/>
  <c r="AA4" i="12"/>
  <c r="Z4" i="12"/>
  <c r="Y4" i="12"/>
  <c r="X4" i="12"/>
  <c r="W4" i="12"/>
  <c r="V4" i="12"/>
  <c r="U4" i="12"/>
  <c r="T4" i="12"/>
  <c r="S4" i="12"/>
  <c r="Q4" i="12"/>
  <c r="P4" i="12"/>
  <c r="O4" i="12"/>
  <c r="N4" i="12"/>
  <c r="M4" i="12"/>
  <c r="L4" i="12"/>
  <c r="K4" i="12"/>
  <c r="J4" i="12"/>
  <c r="I4" i="12"/>
  <c r="H4" i="12"/>
  <c r="G4" i="12"/>
  <c r="F4" i="12"/>
  <c r="E4" i="12"/>
  <c r="D4" i="12"/>
  <c r="C4" i="12" s="1"/>
  <c r="C19" i="11"/>
  <c r="Z18" i="11"/>
  <c r="C18" i="11" s="1"/>
  <c r="AN17" i="11"/>
  <c r="AL17" i="11"/>
  <c r="AF17" i="11"/>
  <c r="AE17" i="11"/>
  <c r="AD17" i="11"/>
  <c r="AC17" i="11"/>
  <c r="AA17" i="11"/>
  <c r="Z17" i="11"/>
  <c r="Y17" i="11"/>
  <c r="X17" i="11"/>
  <c r="W17" i="11"/>
  <c r="V17" i="11"/>
  <c r="U17" i="11"/>
  <c r="T17" i="11"/>
  <c r="S17" i="11"/>
  <c r="Q17" i="11"/>
  <c r="P17" i="11"/>
  <c r="O17" i="11"/>
  <c r="N17" i="11"/>
  <c r="M17" i="11"/>
  <c r="L17" i="11"/>
  <c r="K17" i="11"/>
  <c r="J17" i="11"/>
  <c r="I17" i="11"/>
  <c r="H17" i="11"/>
  <c r="G17" i="11"/>
  <c r="F17" i="11"/>
  <c r="E17" i="11"/>
  <c r="D17" i="11"/>
  <c r="C17" i="11"/>
  <c r="AN16" i="11"/>
  <c r="AL16" i="11"/>
  <c r="AF16" i="11"/>
  <c r="AE16" i="11"/>
  <c r="AD16" i="11"/>
  <c r="AC16" i="11"/>
  <c r="AA16" i="11"/>
  <c r="Z16" i="11"/>
  <c r="Y16" i="11"/>
  <c r="X16" i="11"/>
  <c r="W16" i="11"/>
  <c r="V16" i="11"/>
  <c r="U16" i="11"/>
  <c r="T16" i="11"/>
  <c r="S16" i="11"/>
  <c r="Q16" i="11"/>
  <c r="P16" i="11"/>
  <c r="O16" i="11"/>
  <c r="N16" i="11"/>
  <c r="M16" i="11"/>
  <c r="L16" i="11"/>
  <c r="K16" i="11"/>
  <c r="J16" i="11"/>
  <c r="I16" i="11"/>
  <c r="H16" i="11"/>
  <c r="G16" i="11"/>
  <c r="F16" i="11"/>
  <c r="E16" i="11"/>
  <c r="D16" i="11"/>
  <c r="C16" i="11" s="1"/>
  <c r="AN15" i="11"/>
  <c r="AL15" i="11"/>
  <c r="AF15" i="11"/>
  <c r="AE15" i="11"/>
  <c r="AD15" i="11"/>
  <c r="AC15" i="11"/>
  <c r="AA15" i="11"/>
  <c r="Z15" i="11"/>
  <c r="Y15" i="11"/>
  <c r="X15" i="11"/>
  <c r="W15" i="11"/>
  <c r="V15" i="11"/>
  <c r="U15" i="11"/>
  <c r="T15" i="11"/>
  <c r="S15" i="11"/>
  <c r="Q15" i="11"/>
  <c r="P15" i="11"/>
  <c r="O15" i="11"/>
  <c r="N15" i="11"/>
  <c r="M15" i="11"/>
  <c r="L15" i="11"/>
  <c r="K15" i="11"/>
  <c r="J15" i="11"/>
  <c r="I15" i="11"/>
  <c r="H15" i="11"/>
  <c r="G15" i="11"/>
  <c r="F15" i="11"/>
  <c r="E15" i="11"/>
  <c r="C15" i="11" s="1"/>
  <c r="D15" i="11"/>
  <c r="AN14" i="11"/>
  <c r="AL14" i="11"/>
  <c r="AF14" i="11"/>
  <c r="AE14" i="11"/>
  <c r="AD14" i="11"/>
  <c r="AC14" i="11"/>
  <c r="AA14" i="11"/>
  <c r="Z14" i="11"/>
  <c r="Y14" i="11"/>
  <c r="X14" i="11"/>
  <c r="W14" i="11"/>
  <c r="V14" i="11"/>
  <c r="U14" i="11"/>
  <c r="T14" i="11"/>
  <c r="S14" i="11"/>
  <c r="Q14" i="11"/>
  <c r="P14" i="11"/>
  <c r="O14" i="11"/>
  <c r="N14" i="11"/>
  <c r="M14" i="11"/>
  <c r="L14" i="11"/>
  <c r="K14" i="11"/>
  <c r="J14" i="11"/>
  <c r="I14" i="11"/>
  <c r="H14" i="11"/>
  <c r="G14" i="11"/>
  <c r="F14" i="11"/>
  <c r="E14" i="11"/>
  <c r="D14" i="11"/>
  <c r="C14" i="11" s="1"/>
  <c r="AN13" i="11"/>
  <c r="AL13" i="11"/>
  <c r="AF13" i="11"/>
  <c r="AE13" i="11"/>
  <c r="AD13" i="11"/>
  <c r="AC13" i="11"/>
  <c r="AA13" i="11"/>
  <c r="Z13" i="11"/>
  <c r="Y13" i="11"/>
  <c r="X13" i="11"/>
  <c r="W13" i="11"/>
  <c r="V13" i="11"/>
  <c r="U13" i="11"/>
  <c r="T13" i="11"/>
  <c r="S13" i="11"/>
  <c r="Q13" i="11"/>
  <c r="P13" i="11"/>
  <c r="O13" i="11"/>
  <c r="N13" i="11"/>
  <c r="M13" i="11"/>
  <c r="L13" i="11"/>
  <c r="K13" i="11"/>
  <c r="J13" i="11"/>
  <c r="I13" i="11"/>
  <c r="H13" i="11"/>
  <c r="G13" i="11"/>
  <c r="F13" i="11"/>
  <c r="E13" i="11"/>
  <c r="D13" i="11"/>
  <c r="C13" i="11"/>
  <c r="AN12" i="11"/>
  <c r="AL12" i="11"/>
  <c r="AF12" i="11"/>
  <c r="AE12" i="11"/>
  <c r="AD12" i="11"/>
  <c r="AC12" i="11"/>
  <c r="AA12" i="11"/>
  <c r="Z12" i="11"/>
  <c r="Y12" i="11"/>
  <c r="X12" i="11"/>
  <c r="W12" i="11"/>
  <c r="V12" i="11"/>
  <c r="U12" i="11"/>
  <c r="T12" i="11"/>
  <c r="S12" i="11"/>
  <c r="Q12" i="11"/>
  <c r="P12" i="11"/>
  <c r="O12" i="11"/>
  <c r="N12" i="11"/>
  <c r="M12" i="11"/>
  <c r="L12" i="11"/>
  <c r="K12" i="11"/>
  <c r="J12" i="11"/>
  <c r="I12" i="11"/>
  <c r="H12" i="11"/>
  <c r="G12" i="11"/>
  <c r="F12" i="11"/>
  <c r="E12" i="11"/>
  <c r="D12" i="11"/>
  <c r="C12" i="11" s="1"/>
  <c r="AN11" i="11"/>
  <c r="AL11" i="11"/>
  <c r="AF11" i="11"/>
  <c r="AE11" i="11"/>
  <c r="AD11" i="11"/>
  <c r="AC11" i="11"/>
  <c r="AA11" i="11"/>
  <c r="Z11" i="11"/>
  <c r="Y11" i="11"/>
  <c r="X11" i="11"/>
  <c r="W11" i="11"/>
  <c r="V11" i="11"/>
  <c r="U11" i="11"/>
  <c r="T11" i="11"/>
  <c r="S11" i="11"/>
  <c r="Q11" i="11"/>
  <c r="P11" i="11"/>
  <c r="O11" i="11"/>
  <c r="N11" i="11"/>
  <c r="M11" i="11"/>
  <c r="L11" i="11"/>
  <c r="K11" i="11"/>
  <c r="J11" i="11"/>
  <c r="I11" i="11"/>
  <c r="H11" i="11"/>
  <c r="G11" i="11"/>
  <c r="F11" i="11"/>
  <c r="E11" i="11"/>
  <c r="C11" i="11" s="1"/>
  <c r="D11" i="11"/>
  <c r="AN10" i="11"/>
  <c r="AL10" i="11"/>
  <c r="AF10" i="11"/>
  <c r="AE10" i="11"/>
  <c r="AD10" i="11"/>
  <c r="AC10" i="11"/>
  <c r="AA10" i="11"/>
  <c r="Z10" i="11"/>
  <c r="Y10" i="11"/>
  <c r="X10" i="11"/>
  <c r="W10" i="11"/>
  <c r="V10" i="11"/>
  <c r="U10" i="11"/>
  <c r="T10" i="11"/>
  <c r="S10" i="11"/>
  <c r="Q10" i="11"/>
  <c r="P10" i="11"/>
  <c r="O10" i="11"/>
  <c r="N10" i="11"/>
  <c r="M10" i="11"/>
  <c r="L10" i="11"/>
  <c r="K10" i="11"/>
  <c r="J10" i="11"/>
  <c r="I10" i="11"/>
  <c r="H10" i="11"/>
  <c r="G10" i="11"/>
  <c r="F10" i="11"/>
  <c r="E10" i="11"/>
  <c r="D10" i="11"/>
  <c r="C10" i="11" s="1"/>
  <c r="AN9" i="11"/>
  <c r="AL9" i="11"/>
  <c r="AF9" i="11"/>
  <c r="AE9" i="11"/>
  <c r="AD9" i="11"/>
  <c r="AC9" i="11"/>
  <c r="AA9" i="11"/>
  <c r="Z9" i="11"/>
  <c r="Y9" i="11"/>
  <c r="X9" i="11"/>
  <c r="W9" i="11"/>
  <c r="V9" i="11"/>
  <c r="U9" i="11"/>
  <c r="T9" i="11"/>
  <c r="S9" i="11"/>
  <c r="Q9" i="11"/>
  <c r="P9" i="11"/>
  <c r="O9" i="11"/>
  <c r="N9" i="11"/>
  <c r="M9" i="11"/>
  <c r="L9" i="11"/>
  <c r="K9" i="11"/>
  <c r="J9" i="11"/>
  <c r="I9" i="11"/>
  <c r="H9" i="11"/>
  <c r="G9" i="11"/>
  <c r="F9" i="11"/>
  <c r="E9" i="11"/>
  <c r="D9" i="11"/>
  <c r="C9" i="11"/>
  <c r="AN8" i="11"/>
  <c r="AL8" i="11"/>
  <c r="AF8" i="11"/>
  <c r="AF6" i="11" s="1"/>
  <c r="AE8" i="11"/>
  <c r="AD8" i="11"/>
  <c r="AC8" i="11"/>
  <c r="AA8" i="11"/>
  <c r="Z8" i="11"/>
  <c r="Y8" i="11"/>
  <c r="X8" i="11"/>
  <c r="X6" i="11" s="1"/>
  <c r="W8" i="11"/>
  <c r="V8" i="11"/>
  <c r="U8" i="11"/>
  <c r="T8" i="11"/>
  <c r="T6" i="11" s="1"/>
  <c r="S8" i="11"/>
  <c r="Q8" i="11"/>
  <c r="P8" i="11"/>
  <c r="P6" i="11" s="1"/>
  <c r="O8" i="11"/>
  <c r="N8" i="11"/>
  <c r="M8" i="11"/>
  <c r="L8" i="11"/>
  <c r="L6" i="11" s="1"/>
  <c r="K8" i="11"/>
  <c r="J8" i="11"/>
  <c r="I8" i="11"/>
  <c r="H8" i="11"/>
  <c r="H6" i="11" s="1"/>
  <c r="G8" i="11"/>
  <c r="F8" i="11"/>
  <c r="E8" i="11"/>
  <c r="D8" i="11"/>
  <c r="C8" i="11" s="1"/>
  <c r="AN7" i="11"/>
  <c r="AN6" i="11" s="1"/>
  <c r="AL7" i="11"/>
  <c r="AL6" i="11" s="1"/>
  <c r="AF7" i="11"/>
  <c r="AE7" i="11"/>
  <c r="AE6" i="11" s="1"/>
  <c r="AD7" i="11"/>
  <c r="AC7" i="11"/>
  <c r="AC6" i="11" s="1"/>
  <c r="AA7" i="11"/>
  <c r="AA6" i="11" s="1"/>
  <c r="Z7" i="11"/>
  <c r="Y7" i="11"/>
  <c r="Y6" i="11" s="1"/>
  <c r="X7" i="11"/>
  <c r="W7" i="11"/>
  <c r="W6" i="11" s="1"/>
  <c r="V7" i="11"/>
  <c r="U7" i="11"/>
  <c r="U6" i="11" s="1"/>
  <c r="T7" i="11"/>
  <c r="S7" i="11"/>
  <c r="S6" i="11" s="1"/>
  <c r="Q7" i="11"/>
  <c r="Q6" i="11" s="1"/>
  <c r="P7" i="11"/>
  <c r="O7" i="11"/>
  <c r="O6" i="11" s="1"/>
  <c r="N7" i="11"/>
  <c r="M7" i="11"/>
  <c r="M6" i="11" s="1"/>
  <c r="L7" i="11"/>
  <c r="K7" i="11"/>
  <c r="K6" i="11" s="1"/>
  <c r="J7" i="11"/>
  <c r="I7" i="11"/>
  <c r="I6" i="11" s="1"/>
  <c r="H7" i="11"/>
  <c r="G7" i="11"/>
  <c r="G6" i="11" s="1"/>
  <c r="F7" i="11"/>
  <c r="E7" i="11"/>
  <c r="E6" i="11" s="1"/>
  <c r="D7" i="11"/>
  <c r="AD6" i="11"/>
  <c r="AD5" i="11" s="1"/>
  <c r="Z6" i="11"/>
  <c r="Z5" i="11" s="1"/>
  <c r="V6" i="11"/>
  <c r="V5" i="11" s="1"/>
  <c r="N6" i="11"/>
  <c r="N5" i="11" s="1"/>
  <c r="J6" i="11"/>
  <c r="J5" i="11" s="1"/>
  <c r="F6" i="11"/>
  <c r="F5" i="11" s="1"/>
  <c r="AN4" i="11"/>
  <c r="AL4" i="11"/>
  <c r="AF4" i="11"/>
  <c r="AE4" i="11"/>
  <c r="AD4" i="11"/>
  <c r="AC4" i="11"/>
  <c r="AA4" i="11"/>
  <c r="Z4" i="11"/>
  <c r="Y4" i="11"/>
  <c r="X4" i="11"/>
  <c r="W4" i="11"/>
  <c r="V4" i="11"/>
  <c r="U4" i="11"/>
  <c r="T4" i="11"/>
  <c r="S4" i="11"/>
  <c r="Q4" i="11"/>
  <c r="P4" i="11"/>
  <c r="O4" i="11"/>
  <c r="N4" i="11"/>
  <c r="M4" i="11"/>
  <c r="L4" i="11"/>
  <c r="K4" i="11"/>
  <c r="J4" i="11"/>
  <c r="I4" i="11"/>
  <c r="H4" i="11"/>
  <c r="G4" i="11"/>
  <c r="F4" i="11"/>
  <c r="E4" i="11"/>
  <c r="D4" i="11"/>
  <c r="C4" i="11" s="1"/>
  <c r="C19" i="10"/>
  <c r="Z18" i="10"/>
  <c r="C18" i="10" s="1"/>
  <c r="AN17" i="10"/>
  <c r="AL17" i="10"/>
  <c r="AF17" i="10"/>
  <c r="AE17" i="10"/>
  <c r="AD17" i="10"/>
  <c r="AC17" i="10"/>
  <c r="AA17" i="10"/>
  <c r="Z17" i="10"/>
  <c r="Y17" i="10"/>
  <c r="X17" i="10"/>
  <c r="W17" i="10"/>
  <c r="V17" i="10"/>
  <c r="U17" i="10"/>
  <c r="T17" i="10"/>
  <c r="S17" i="10"/>
  <c r="Q17" i="10"/>
  <c r="P17" i="10"/>
  <c r="O17" i="10"/>
  <c r="N17" i="10"/>
  <c r="M17" i="10"/>
  <c r="L17" i="10"/>
  <c r="K17" i="10"/>
  <c r="J17" i="10"/>
  <c r="I17" i="10"/>
  <c r="H17" i="10"/>
  <c r="F17" i="10"/>
  <c r="E17" i="10"/>
  <c r="C17" i="10" s="1"/>
  <c r="D17" i="10"/>
  <c r="AN16" i="10"/>
  <c r="AL16" i="10"/>
  <c r="AF16" i="10"/>
  <c r="AE16" i="10"/>
  <c r="AD16" i="10"/>
  <c r="AC16" i="10"/>
  <c r="AA16" i="10"/>
  <c r="Z16" i="10"/>
  <c r="Y16" i="10"/>
  <c r="X16" i="10"/>
  <c r="W16" i="10"/>
  <c r="V16" i="10"/>
  <c r="U16" i="10"/>
  <c r="T16" i="10"/>
  <c r="S16" i="10"/>
  <c r="Q16" i="10"/>
  <c r="P16" i="10"/>
  <c r="O16" i="10"/>
  <c r="N16" i="10"/>
  <c r="M16" i="10"/>
  <c r="L16" i="10"/>
  <c r="K16" i="10"/>
  <c r="J16" i="10"/>
  <c r="I16" i="10"/>
  <c r="H16" i="10"/>
  <c r="F16" i="10"/>
  <c r="E16" i="10"/>
  <c r="D16" i="10"/>
  <c r="C16" i="10" s="1"/>
  <c r="AN15" i="10"/>
  <c r="AL15" i="10"/>
  <c r="AF15" i="10"/>
  <c r="AE15" i="10"/>
  <c r="AD15" i="10"/>
  <c r="AC15" i="10"/>
  <c r="AA15" i="10"/>
  <c r="Z15" i="10"/>
  <c r="Y15" i="10"/>
  <c r="X15" i="10"/>
  <c r="W15" i="10"/>
  <c r="V15" i="10"/>
  <c r="U15" i="10"/>
  <c r="T15" i="10"/>
  <c r="S15" i="10"/>
  <c r="Q15" i="10"/>
  <c r="P15" i="10"/>
  <c r="O15" i="10"/>
  <c r="N15" i="10"/>
  <c r="M15" i="10"/>
  <c r="L15" i="10"/>
  <c r="K15" i="10"/>
  <c r="J15" i="10"/>
  <c r="I15" i="10"/>
  <c r="H15" i="10"/>
  <c r="F15" i="10"/>
  <c r="E15" i="10"/>
  <c r="D15" i="10"/>
  <c r="C15" i="10"/>
  <c r="AN14" i="10"/>
  <c r="AL14" i="10"/>
  <c r="AF14" i="10"/>
  <c r="AE14" i="10"/>
  <c r="AD14" i="10"/>
  <c r="AC14" i="10"/>
  <c r="AA14" i="10"/>
  <c r="Z14" i="10"/>
  <c r="Y14" i="10"/>
  <c r="X14" i="10"/>
  <c r="W14" i="10"/>
  <c r="V14" i="10"/>
  <c r="U14" i="10"/>
  <c r="T14" i="10"/>
  <c r="S14" i="10"/>
  <c r="Q14" i="10"/>
  <c r="P14" i="10"/>
  <c r="O14" i="10"/>
  <c r="N14" i="10"/>
  <c r="M14" i="10"/>
  <c r="L14" i="10"/>
  <c r="K14" i="10"/>
  <c r="J14" i="10"/>
  <c r="I14" i="10"/>
  <c r="H14" i="10"/>
  <c r="F14" i="10"/>
  <c r="E14" i="10"/>
  <c r="D14" i="10"/>
  <c r="C14" i="10" s="1"/>
  <c r="AN13" i="10"/>
  <c r="AL13" i="10"/>
  <c r="AF13" i="10"/>
  <c r="AE13" i="10"/>
  <c r="AD13" i="10"/>
  <c r="AC13" i="10"/>
  <c r="AA13" i="10"/>
  <c r="Z13" i="10"/>
  <c r="Y13" i="10"/>
  <c r="X13" i="10"/>
  <c r="W13" i="10"/>
  <c r="V13" i="10"/>
  <c r="U13" i="10"/>
  <c r="T13" i="10"/>
  <c r="S13" i="10"/>
  <c r="Q13" i="10"/>
  <c r="P13" i="10"/>
  <c r="O13" i="10"/>
  <c r="N13" i="10"/>
  <c r="M13" i="10"/>
  <c r="L13" i="10"/>
  <c r="K13" i="10"/>
  <c r="J13" i="10"/>
  <c r="I13" i="10"/>
  <c r="H13" i="10"/>
  <c r="F13" i="10"/>
  <c r="E13" i="10"/>
  <c r="C13" i="10" s="1"/>
  <c r="D13" i="10"/>
  <c r="AN12" i="10"/>
  <c r="AL12" i="10"/>
  <c r="AF12" i="10"/>
  <c r="AE12" i="10"/>
  <c r="AD12" i="10"/>
  <c r="AC12" i="10"/>
  <c r="AA12" i="10"/>
  <c r="Z12" i="10"/>
  <c r="Y12" i="10"/>
  <c r="X12" i="10"/>
  <c r="W12" i="10"/>
  <c r="V12" i="10"/>
  <c r="U12" i="10"/>
  <c r="T12" i="10"/>
  <c r="S12" i="10"/>
  <c r="Q12" i="10"/>
  <c r="P12" i="10"/>
  <c r="O12" i="10"/>
  <c r="N12" i="10"/>
  <c r="M12" i="10"/>
  <c r="L12" i="10"/>
  <c r="K12" i="10"/>
  <c r="J12" i="10"/>
  <c r="I12" i="10"/>
  <c r="H12" i="10"/>
  <c r="F12" i="10"/>
  <c r="E12" i="10"/>
  <c r="D12" i="10"/>
  <c r="C12" i="10" s="1"/>
  <c r="AN11" i="10"/>
  <c r="AL11" i="10"/>
  <c r="AF11" i="10"/>
  <c r="AE11" i="10"/>
  <c r="AD11" i="10"/>
  <c r="AC11" i="10"/>
  <c r="AA11" i="10"/>
  <c r="Z11" i="10"/>
  <c r="Y11" i="10"/>
  <c r="X11" i="10"/>
  <c r="W11" i="10"/>
  <c r="V11" i="10"/>
  <c r="U11" i="10"/>
  <c r="T11" i="10"/>
  <c r="S11" i="10"/>
  <c r="Q11" i="10"/>
  <c r="P11" i="10"/>
  <c r="O11" i="10"/>
  <c r="N11" i="10"/>
  <c r="M11" i="10"/>
  <c r="L11" i="10"/>
  <c r="K11" i="10"/>
  <c r="J11" i="10"/>
  <c r="I11" i="10"/>
  <c r="H11" i="10"/>
  <c r="F11" i="10"/>
  <c r="E11" i="10"/>
  <c r="D11" i="10"/>
  <c r="C11" i="10"/>
  <c r="AN10" i="10"/>
  <c r="AL10" i="10"/>
  <c r="AF10" i="10"/>
  <c r="AE10" i="10"/>
  <c r="AD10" i="10"/>
  <c r="AC10" i="10"/>
  <c r="AA10" i="10"/>
  <c r="Z10" i="10"/>
  <c r="Y10" i="10"/>
  <c r="X10" i="10"/>
  <c r="W10" i="10"/>
  <c r="V10" i="10"/>
  <c r="U10" i="10"/>
  <c r="T10" i="10"/>
  <c r="S10" i="10"/>
  <c r="Q10" i="10"/>
  <c r="P10" i="10"/>
  <c r="O10" i="10"/>
  <c r="N10" i="10"/>
  <c r="M10" i="10"/>
  <c r="L10" i="10"/>
  <c r="K10" i="10"/>
  <c r="J10" i="10"/>
  <c r="I10" i="10"/>
  <c r="H10" i="10"/>
  <c r="F10" i="10"/>
  <c r="E10" i="10"/>
  <c r="D10" i="10"/>
  <c r="C10" i="10" s="1"/>
  <c r="AN9" i="10"/>
  <c r="AL9" i="10"/>
  <c r="AF9" i="10"/>
  <c r="AE9" i="10"/>
  <c r="AD9" i="10"/>
  <c r="AC9" i="10"/>
  <c r="AA9" i="10"/>
  <c r="Z9" i="10"/>
  <c r="Y9" i="10"/>
  <c r="X9" i="10"/>
  <c r="W9" i="10"/>
  <c r="V9" i="10"/>
  <c r="U9" i="10"/>
  <c r="T9" i="10"/>
  <c r="S9" i="10"/>
  <c r="Q9" i="10"/>
  <c r="P9" i="10"/>
  <c r="O9" i="10"/>
  <c r="N9" i="10"/>
  <c r="M9" i="10"/>
  <c r="L9" i="10"/>
  <c r="K9" i="10"/>
  <c r="J9" i="10"/>
  <c r="I9" i="10"/>
  <c r="H9" i="10"/>
  <c r="F9" i="10"/>
  <c r="E9" i="10"/>
  <c r="C9" i="10" s="1"/>
  <c r="D9" i="10"/>
  <c r="AN8" i="10"/>
  <c r="AL8" i="10"/>
  <c r="AF8" i="10"/>
  <c r="AE8" i="10"/>
  <c r="AD8" i="10"/>
  <c r="AD6" i="10" s="1"/>
  <c r="AC8" i="10"/>
  <c r="AA8" i="10"/>
  <c r="Z8" i="10"/>
  <c r="Z6" i="10" s="1"/>
  <c r="Y8" i="10"/>
  <c r="X8" i="10"/>
  <c r="W8" i="10"/>
  <c r="V8" i="10"/>
  <c r="V6" i="10" s="1"/>
  <c r="U8" i="10"/>
  <c r="T8" i="10"/>
  <c r="S8" i="10"/>
  <c r="Q8" i="10"/>
  <c r="P8" i="10"/>
  <c r="O8" i="10"/>
  <c r="N8" i="10"/>
  <c r="N6" i="10" s="1"/>
  <c r="M8" i="10"/>
  <c r="L8" i="10"/>
  <c r="K8" i="10"/>
  <c r="J8" i="10"/>
  <c r="J6" i="10" s="1"/>
  <c r="I8" i="10"/>
  <c r="H8" i="10"/>
  <c r="F8" i="10"/>
  <c r="F6" i="10" s="1"/>
  <c r="E8" i="10"/>
  <c r="D8" i="10"/>
  <c r="C8" i="10" s="1"/>
  <c r="AN7" i="10"/>
  <c r="AN6" i="10" s="1"/>
  <c r="AL7" i="10"/>
  <c r="AL6" i="10" s="1"/>
  <c r="AF7" i="10"/>
  <c r="AE7" i="10"/>
  <c r="AE6" i="10" s="1"/>
  <c r="AD7" i="10"/>
  <c r="AC7" i="10"/>
  <c r="AC6" i="10" s="1"/>
  <c r="AA7" i="10"/>
  <c r="AA6" i="10" s="1"/>
  <c r="Z7" i="10"/>
  <c r="Y7" i="10"/>
  <c r="Y6" i="10" s="1"/>
  <c r="X7" i="10"/>
  <c r="W7" i="10"/>
  <c r="W6" i="10" s="1"/>
  <c r="V7" i="10"/>
  <c r="U7" i="10"/>
  <c r="U6" i="10" s="1"/>
  <c r="T7" i="10"/>
  <c r="S7" i="10"/>
  <c r="S6" i="10" s="1"/>
  <c r="Q7" i="10"/>
  <c r="Q6" i="10" s="1"/>
  <c r="P7" i="10"/>
  <c r="O7" i="10"/>
  <c r="O6" i="10" s="1"/>
  <c r="N7" i="10"/>
  <c r="M7" i="10"/>
  <c r="M6" i="10" s="1"/>
  <c r="L7" i="10"/>
  <c r="K7" i="10"/>
  <c r="K6" i="10" s="1"/>
  <c r="J7" i="10"/>
  <c r="I7" i="10"/>
  <c r="I6" i="10" s="1"/>
  <c r="H7" i="10"/>
  <c r="F7" i="10"/>
  <c r="E7" i="10"/>
  <c r="E6" i="10" s="1"/>
  <c r="D7" i="10"/>
  <c r="C7" i="10"/>
  <c r="AF6" i="10"/>
  <c r="AF5" i="10" s="1"/>
  <c r="X6" i="10"/>
  <c r="X5" i="10" s="1"/>
  <c r="T6" i="10"/>
  <c r="T5" i="10" s="1"/>
  <c r="P6" i="10"/>
  <c r="P5" i="10" s="1"/>
  <c r="L6" i="10"/>
  <c r="L5" i="10" s="1"/>
  <c r="H6" i="10"/>
  <c r="H5" i="10" s="1"/>
  <c r="D6" i="10"/>
  <c r="C6" i="10" s="1"/>
  <c r="AN4" i="10"/>
  <c r="AL4" i="10"/>
  <c r="AF4" i="10"/>
  <c r="AE4" i="10"/>
  <c r="AD4" i="10"/>
  <c r="AC4" i="10"/>
  <c r="AA4" i="10"/>
  <c r="Z4" i="10"/>
  <c r="Y4" i="10"/>
  <c r="X4" i="10"/>
  <c r="W4" i="10"/>
  <c r="V4" i="10"/>
  <c r="U4" i="10"/>
  <c r="T4" i="10"/>
  <c r="S4" i="10"/>
  <c r="Q4" i="10"/>
  <c r="P4" i="10"/>
  <c r="O4" i="10"/>
  <c r="N4" i="10"/>
  <c r="M4" i="10"/>
  <c r="L4" i="10"/>
  <c r="K4" i="10"/>
  <c r="J4" i="10"/>
  <c r="I4" i="10"/>
  <c r="H4" i="10"/>
  <c r="F4" i="10"/>
  <c r="E4" i="10"/>
  <c r="D4" i="10"/>
  <c r="C4" i="10" s="1"/>
  <c r="C19" i="9"/>
  <c r="Z18" i="9"/>
  <c r="C18" i="9" s="1"/>
  <c r="AN17" i="9"/>
  <c r="AL17" i="9"/>
  <c r="AF17" i="9"/>
  <c r="AE17" i="9"/>
  <c r="AD17" i="9"/>
  <c r="AC17" i="9"/>
  <c r="AA17" i="9"/>
  <c r="Z17" i="9"/>
  <c r="Y17" i="9"/>
  <c r="X17" i="9"/>
  <c r="W17" i="9"/>
  <c r="V17" i="9"/>
  <c r="U17" i="9"/>
  <c r="T17" i="9"/>
  <c r="S17" i="9"/>
  <c r="Q17" i="9"/>
  <c r="P17" i="9"/>
  <c r="O17" i="9"/>
  <c r="M17" i="9"/>
  <c r="L17" i="9"/>
  <c r="K17" i="9"/>
  <c r="J17" i="9"/>
  <c r="I17" i="9"/>
  <c r="H17" i="9"/>
  <c r="F17" i="9"/>
  <c r="E17" i="9"/>
  <c r="AN16" i="9"/>
  <c r="AL16" i="9"/>
  <c r="AF16" i="9"/>
  <c r="AE16" i="9"/>
  <c r="AD16" i="9"/>
  <c r="AC16" i="9"/>
  <c r="AA16" i="9"/>
  <c r="Z16" i="9"/>
  <c r="Y16" i="9"/>
  <c r="X16" i="9"/>
  <c r="W16" i="9"/>
  <c r="V16" i="9"/>
  <c r="U16" i="9"/>
  <c r="T16" i="9"/>
  <c r="S16" i="9"/>
  <c r="Q16" i="9"/>
  <c r="P16" i="9"/>
  <c r="O16" i="9"/>
  <c r="M16" i="9"/>
  <c r="L16" i="9"/>
  <c r="K16" i="9"/>
  <c r="J16" i="9"/>
  <c r="I16" i="9"/>
  <c r="H16" i="9"/>
  <c r="F16" i="9"/>
  <c r="E16" i="9"/>
  <c r="D16" i="9"/>
  <c r="C16" i="9" s="1"/>
  <c r="AN15" i="9"/>
  <c r="AL15" i="9"/>
  <c r="AF15" i="9"/>
  <c r="AE15" i="9"/>
  <c r="AD15" i="9"/>
  <c r="AC15" i="9"/>
  <c r="AA15" i="9"/>
  <c r="Z15" i="9"/>
  <c r="Y15" i="9"/>
  <c r="X15" i="9"/>
  <c r="W15" i="9"/>
  <c r="V15" i="9"/>
  <c r="U15" i="9"/>
  <c r="T15" i="9"/>
  <c r="S15" i="9"/>
  <c r="Q15" i="9"/>
  <c r="P15" i="9"/>
  <c r="O15" i="9"/>
  <c r="M15" i="9"/>
  <c r="L15" i="9"/>
  <c r="K15" i="9"/>
  <c r="J15" i="9"/>
  <c r="I15" i="9"/>
  <c r="H15" i="9"/>
  <c r="F15" i="9"/>
  <c r="E15" i="9"/>
  <c r="AN14" i="9"/>
  <c r="AL14" i="9"/>
  <c r="AF14" i="9"/>
  <c r="AE14" i="9"/>
  <c r="AD14" i="9"/>
  <c r="AC14" i="9"/>
  <c r="AA14" i="9"/>
  <c r="Z14" i="9"/>
  <c r="Y14" i="9"/>
  <c r="X14" i="9"/>
  <c r="W14" i="9"/>
  <c r="V14" i="9"/>
  <c r="U14" i="9"/>
  <c r="T14" i="9"/>
  <c r="S14" i="9"/>
  <c r="Q14" i="9"/>
  <c r="P14" i="9"/>
  <c r="O14" i="9"/>
  <c r="M14" i="9"/>
  <c r="L14" i="9"/>
  <c r="K14" i="9"/>
  <c r="J14" i="9"/>
  <c r="I14" i="9"/>
  <c r="H14" i="9"/>
  <c r="F14" i="9"/>
  <c r="E14" i="9"/>
  <c r="D14" i="9"/>
  <c r="C14" i="9" s="1"/>
  <c r="AN13" i="9"/>
  <c r="AL13" i="9"/>
  <c r="AF13" i="9"/>
  <c r="AE13" i="9"/>
  <c r="AD13" i="9"/>
  <c r="AC13" i="9"/>
  <c r="AA13" i="9"/>
  <c r="Z13" i="9"/>
  <c r="Y13" i="9"/>
  <c r="X13" i="9"/>
  <c r="W13" i="9"/>
  <c r="V13" i="9"/>
  <c r="U13" i="9"/>
  <c r="T13" i="9"/>
  <c r="S13" i="9"/>
  <c r="Q13" i="9"/>
  <c r="P13" i="9"/>
  <c r="O13" i="9"/>
  <c r="M13" i="9"/>
  <c r="L13" i="9"/>
  <c r="K13" i="9"/>
  <c r="J13" i="9"/>
  <c r="I13" i="9"/>
  <c r="H13" i="9"/>
  <c r="F13" i="9"/>
  <c r="E13" i="9"/>
  <c r="AN12" i="9"/>
  <c r="AL12" i="9"/>
  <c r="AF12" i="9"/>
  <c r="AE12" i="9"/>
  <c r="AD12" i="9"/>
  <c r="AC12" i="9"/>
  <c r="AA12" i="9"/>
  <c r="Z12" i="9"/>
  <c r="Y12" i="9"/>
  <c r="X12" i="9"/>
  <c r="W12" i="9"/>
  <c r="V12" i="9"/>
  <c r="U12" i="9"/>
  <c r="T12" i="9"/>
  <c r="S12" i="9"/>
  <c r="Q12" i="9"/>
  <c r="P12" i="9"/>
  <c r="O12" i="9"/>
  <c r="M12" i="9"/>
  <c r="L12" i="9"/>
  <c r="K12" i="9"/>
  <c r="J12" i="9"/>
  <c r="I12" i="9"/>
  <c r="H12" i="9"/>
  <c r="F12" i="9"/>
  <c r="E12" i="9"/>
  <c r="D12" i="9"/>
  <c r="C12" i="9" s="1"/>
  <c r="AN11" i="9"/>
  <c r="AL11" i="9"/>
  <c r="AF11" i="9"/>
  <c r="AE11" i="9"/>
  <c r="AD11" i="9"/>
  <c r="AC11" i="9"/>
  <c r="AA11" i="9"/>
  <c r="Z11" i="9"/>
  <c r="Y11" i="9"/>
  <c r="X11" i="9"/>
  <c r="W11" i="9"/>
  <c r="V11" i="9"/>
  <c r="U11" i="9"/>
  <c r="T11" i="9"/>
  <c r="S11" i="9"/>
  <c r="Q11" i="9"/>
  <c r="P11" i="9"/>
  <c r="O11" i="9"/>
  <c r="M11" i="9"/>
  <c r="L11" i="9"/>
  <c r="K11" i="9"/>
  <c r="J11" i="9"/>
  <c r="I11" i="9"/>
  <c r="H11" i="9"/>
  <c r="F11" i="9"/>
  <c r="E11" i="9"/>
  <c r="AN10" i="9"/>
  <c r="AL10" i="9"/>
  <c r="AF10" i="9"/>
  <c r="AE10" i="9"/>
  <c r="AD10" i="9"/>
  <c r="AC10" i="9"/>
  <c r="AA10" i="9"/>
  <c r="Z10" i="9"/>
  <c r="Y10" i="9"/>
  <c r="X10" i="9"/>
  <c r="W10" i="9"/>
  <c r="V10" i="9"/>
  <c r="U10" i="9"/>
  <c r="T10" i="9"/>
  <c r="S10" i="9"/>
  <c r="Q10" i="9"/>
  <c r="P10" i="9"/>
  <c r="O10" i="9"/>
  <c r="M10" i="9"/>
  <c r="L10" i="9"/>
  <c r="K10" i="9"/>
  <c r="J10" i="9"/>
  <c r="I10" i="9"/>
  <c r="H10" i="9"/>
  <c r="F10" i="9"/>
  <c r="E10" i="9"/>
  <c r="D10" i="9"/>
  <c r="C10" i="9" s="1"/>
  <c r="AN9" i="9"/>
  <c r="AL9" i="9"/>
  <c r="AF9" i="9"/>
  <c r="AE9" i="9"/>
  <c r="AD9" i="9"/>
  <c r="AC9" i="9"/>
  <c r="AA9" i="9"/>
  <c r="Z9" i="9"/>
  <c r="Y9" i="9"/>
  <c r="X9" i="9"/>
  <c r="W9" i="9"/>
  <c r="V9" i="9"/>
  <c r="U9" i="9"/>
  <c r="T9" i="9"/>
  <c r="S9" i="9"/>
  <c r="Q9" i="9"/>
  <c r="P9" i="9"/>
  <c r="O9" i="9"/>
  <c r="M9" i="9"/>
  <c r="L9" i="9"/>
  <c r="K9" i="9"/>
  <c r="J9" i="9"/>
  <c r="I9" i="9"/>
  <c r="H9" i="9"/>
  <c r="F9" i="9"/>
  <c r="E9" i="9"/>
  <c r="AN8" i="9"/>
  <c r="AL8" i="9"/>
  <c r="AF8" i="9"/>
  <c r="AF6" i="9" s="1"/>
  <c r="AE8" i="9"/>
  <c r="AD8" i="9"/>
  <c r="AC8" i="9"/>
  <c r="AA8" i="9"/>
  <c r="Z8" i="9"/>
  <c r="Y8" i="9"/>
  <c r="X8" i="9"/>
  <c r="X6" i="9" s="1"/>
  <c r="W8" i="9"/>
  <c r="V8" i="9"/>
  <c r="U8" i="9"/>
  <c r="T8" i="9"/>
  <c r="T6" i="9" s="1"/>
  <c r="S8" i="9"/>
  <c r="Q8" i="9"/>
  <c r="P8" i="9"/>
  <c r="P6" i="9" s="1"/>
  <c r="O8" i="9"/>
  <c r="M8" i="9"/>
  <c r="L8" i="9"/>
  <c r="L6" i="9" s="1"/>
  <c r="K8" i="9"/>
  <c r="J8" i="9"/>
  <c r="I8" i="9"/>
  <c r="H8" i="9"/>
  <c r="H6" i="9" s="1"/>
  <c r="F8" i="9"/>
  <c r="E8" i="9"/>
  <c r="D8" i="9"/>
  <c r="C8" i="9" s="1"/>
  <c r="AN7" i="9"/>
  <c r="AN6" i="9" s="1"/>
  <c r="AL7" i="9"/>
  <c r="AL6" i="9" s="1"/>
  <c r="AF7" i="9"/>
  <c r="AE7" i="9"/>
  <c r="AE6" i="9" s="1"/>
  <c r="AD7" i="9"/>
  <c r="AC7" i="9"/>
  <c r="AC6" i="9" s="1"/>
  <c r="AA7" i="9"/>
  <c r="AA6" i="9" s="1"/>
  <c r="Z7" i="9"/>
  <c r="Y7" i="9"/>
  <c r="Y6" i="9" s="1"/>
  <c r="X7" i="9"/>
  <c r="W7" i="9"/>
  <c r="W6" i="9" s="1"/>
  <c r="V7" i="9"/>
  <c r="U7" i="9"/>
  <c r="U6" i="9" s="1"/>
  <c r="T7" i="9"/>
  <c r="S7" i="9"/>
  <c r="S6" i="9" s="1"/>
  <c r="Q7" i="9"/>
  <c r="Q6" i="9" s="1"/>
  <c r="P7" i="9"/>
  <c r="O7" i="9"/>
  <c r="O6" i="9" s="1"/>
  <c r="M7" i="9"/>
  <c r="M6" i="9" s="1"/>
  <c r="L7" i="9"/>
  <c r="K7" i="9"/>
  <c r="K6" i="9" s="1"/>
  <c r="J7" i="9"/>
  <c r="I7" i="9"/>
  <c r="I6" i="9" s="1"/>
  <c r="H7" i="9"/>
  <c r="F7" i="9"/>
  <c r="E7" i="9"/>
  <c r="E6" i="9" s="1"/>
  <c r="AD6" i="9"/>
  <c r="AD5" i="9" s="1"/>
  <c r="Z6" i="9"/>
  <c r="Z5" i="9" s="1"/>
  <c r="V6" i="9"/>
  <c r="V5" i="9" s="1"/>
  <c r="J6" i="9"/>
  <c r="J5" i="9" s="1"/>
  <c r="F6" i="9"/>
  <c r="F5" i="9" s="1"/>
  <c r="AN4" i="9"/>
  <c r="AL4" i="9"/>
  <c r="AF4" i="9"/>
  <c r="AE4" i="9"/>
  <c r="AD4" i="9"/>
  <c r="AC4" i="9"/>
  <c r="AA4" i="9"/>
  <c r="Z4" i="9"/>
  <c r="Y4" i="9"/>
  <c r="X4" i="9"/>
  <c r="W4" i="9"/>
  <c r="V4" i="9"/>
  <c r="U4" i="9"/>
  <c r="T4" i="9"/>
  <c r="S4" i="9"/>
  <c r="Q4" i="9"/>
  <c r="P4" i="9"/>
  <c r="O4" i="9"/>
  <c r="M4" i="9"/>
  <c r="L4" i="9"/>
  <c r="K4" i="9"/>
  <c r="J4" i="9"/>
  <c r="I4" i="9"/>
  <c r="H4" i="9"/>
  <c r="F4" i="9"/>
  <c r="E4" i="9"/>
  <c r="D4" i="9"/>
  <c r="C4" i="9" s="1"/>
  <c r="C19" i="8"/>
  <c r="Z18" i="8"/>
  <c r="C18" i="8" s="1"/>
  <c r="AN17" i="8"/>
  <c r="AL17" i="8"/>
  <c r="AF17" i="8"/>
  <c r="AE17" i="8"/>
  <c r="AD17" i="8"/>
  <c r="AC17" i="8"/>
  <c r="AA17" i="8"/>
  <c r="Z17" i="8"/>
  <c r="Y17" i="8"/>
  <c r="X17" i="8"/>
  <c r="W17" i="8"/>
  <c r="V17" i="8"/>
  <c r="U17" i="8"/>
  <c r="T17" i="8"/>
  <c r="S17" i="8"/>
  <c r="Q17" i="8"/>
  <c r="P17" i="8"/>
  <c r="O17" i="8"/>
  <c r="M17" i="8"/>
  <c r="L17" i="8"/>
  <c r="K17" i="8"/>
  <c r="J17" i="8"/>
  <c r="I17" i="8"/>
  <c r="H17" i="8"/>
  <c r="F17" i="8"/>
  <c r="E17" i="8"/>
  <c r="C17" i="8" s="1"/>
  <c r="D17" i="8"/>
  <c r="AN16" i="8"/>
  <c r="AL16" i="8"/>
  <c r="AF16" i="8"/>
  <c r="AE16" i="8"/>
  <c r="AD16" i="8"/>
  <c r="AC16" i="8"/>
  <c r="AA16" i="8"/>
  <c r="Z16" i="8"/>
  <c r="Y16" i="8"/>
  <c r="X16" i="8"/>
  <c r="W16" i="8"/>
  <c r="V16" i="8"/>
  <c r="U16" i="8"/>
  <c r="T16" i="8"/>
  <c r="S16" i="8"/>
  <c r="Q16" i="8"/>
  <c r="P16" i="8"/>
  <c r="O16" i="8"/>
  <c r="M16" i="8"/>
  <c r="L16" i="8"/>
  <c r="K16" i="8"/>
  <c r="J16" i="8"/>
  <c r="I16" i="8"/>
  <c r="H16" i="8"/>
  <c r="F16" i="8"/>
  <c r="E16" i="8"/>
  <c r="D16" i="8"/>
  <c r="C16" i="8" s="1"/>
  <c r="AN15" i="8"/>
  <c r="AL15" i="8"/>
  <c r="AF15" i="8"/>
  <c r="AE15" i="8"/>
  <c r="AD15" i="8"/>
  <c r="AC15" i="8"/>
  <c r="AA15" i="8"/>
  <c r="Z15" i="8"/>
  <c r="Y15" i="8"/>
  <c r="X15" i="8"/>
  <c r="W15" i="8"/>
  <c r="V15" i="8"/>
  <c r="U15" i="8"/>
  <c r="T15" i="8"/>
  <c r="S15" i="8"/>
  <c r="Q15" i="8"/>
  <c r="P15" i="8"/>
  <c r="O15" i="8"/>
  <c r="M15" i="8"/>
  <c r="L15" i="8"/>
  <c r="K15" i="8"/>
  <c r="J15" i="8"/>
  <c r="I15" i="8"/>
  <c r="H15" i="8"/>
  <c r="F15" i="8"/>
  <c r="E15" i="8"/>
  <c r="D15" i="8"/>
  <c r="C15" i="8"/>
  <c r="AN14" i="8"/>
  <c r="AL14" i="8"/>
  <c r="AF14" i="8"/>
  <c r="AE14" i="8"/>
  <c r="AD14" i="8"/>
  <c r="AC14" i="8"/>
  <c r="AA14" i="8"/>
  <c r="Z14" i="8"/>
  <c r="Y14" i="8"/>
  <c r="X14" i="8"/>
  <c r="W14" i="8"/>
  <c r="V14" i="8"/>
  <c r="U14" i="8"/>
  <c r="T14" i="8"/>
  <c r="S14" i="8"/>
  <c r="Q14" i="8"/>
  <c r="P14" i="8"/>
  <c r="O14" i="8"/>
  <c r="M14" i="8"/>
  <c r="L14" i="8"/>
  <c r="K14" i="8"/>
  <c r="J14" i="8"/>
  <c r="I14" i="8"/>
  <c r="H14" i="8"/>
  <c r="F14" i="8"/>
  <c r="E14" i="8"/>
  <c r="D14" i="8"/>
  <c r="C14" i="8" s="1"/>
  <c r="AN13" i="8"/>
  <c r="AL13" i="8"/>
  <c r="AF13" i="8"/>
  <c r="AE13" i="8"/>
  <c r="AD13" i="8"/>
  <c r="AC13" i="8"/>
  <c r="AA13" i="8"/>
  <c r="Z13" i="8"/>
  <c r="Y13" i="8"/>
  <c r="X13" i="8"/>
  <c r="W13" i="8"/>
  <c r="V13" i="8"/>
  <c r="U13" i="8"/>
  <c r="T13" i="8"/>
  <c r="S13" i="8"/>
  <c r="Q13" i="8"/>
  <c r="P13" i="8"/>
  <c r="O13" i="8"/>
  <c r="M13" i="8"/>
  <c r="L13" i="8"/>
  <c r="K13" i="8"/>
  <c r="J13" i="8"/>
  <c r="I13" i="8"/>
  <c r="H13" i="8"/>
  <c r="F13" i="8"/>
  <c r="E13" i="8"/>
  <c r="C13" i="8" s="1"/>
  <c r="D13" i="8"/>
  <c r="AN12" i="8"/>
  <c r="AL12" i="8"/>
  <c r="AF12" i="8"/>
  <c r="AE12" i="8"/>
  <c r="AD12" i="8"/>
  <c r="AC12" i="8"/>
  <c r="AA12" i="8"/>
  <c r="Z12" i="8"/>
  <c r="Y12" i="8"/>
  <c r="X12" i="8"/>
  <c r="W12" i="8"/>
  <c r="V12" i="8"/>
  <c r="U12" i="8"/>
  <c r="T12" i="8"/>
  <c r="S12" i="8"/>
  <c r="Q12" i="8"/>
  <c r="P12" i="8"/>
  <c r="O12" i="8"/>
  <c r="M12" i="8"/>
  <c r="L12" i="8"/>
  <c r="K12" i="8"/>
  <c r="J12" i="8"/>
  <c r="I12" i="8"/>
  <c r="H12" i="8"/>
  <c r="F12" i="8"/>
  <c r="E12" i="8"/>
  <c r="D12" i="8"/>
  <c r="C12" i="8" s="1"/>
  <c r="AN11" i="8"/>
  <c r="AL11" i="8"/>
  <c r="AF11" i="8"/>
  <c r="AE11" i="8"/>
  <c r="AD11" i="8"/>
  <c r="AC11" i="8"/>
  <c r="AA11" i="8"/>
  <c r="Z11" i="8"/>
  <c r="Y11" i="8"/>
  <c r="X11" i="8"/>
  <c r="W11" i="8"/>
  <c r="V11" i="8"/>
  <c r="U11" i="8"/>
  <c r="T11" i="8"/>
  <c r="S11" i="8"/>
  <c r="Q11" i="8"/>
  <c r="P11" i="8"/>
  <c r="O11" i="8"/>
  <c r="M11" i="8"/>
  <c r="L11" i="8"/>
  <c r="K11" i="8"/>
  <c r="J11" i="8"/>
  <c r="I11" i="8"/>
  <c r="H11" i="8"/>
  <c r="F11" i="8"/>
  <c r="E11" i="8"/>
  <c r="D11" i="8"/>
  <c r="C11" i="8"/>
  <c r="AN10" i="8"/>
  <c r="AL10" i="8"/>
  <c r="AF10" i="8"/>
  <c r="AE10" i="8"/>
  <c r="AD10" i="8"/>
  <c r="AC10" i="8"/>
  <c r="AA10" i="8"/>
  <c r="Z10" i="8"/>
  <c r="Y10" i="8"/>
  <c r="X10" i="8"/>
  <c r="W10" i="8"/>
  <c r="V10" i="8"/>
  <c r="U10" i="8"/>
  <c r="T10" i="8"/>
  <c r="S10" i="8"/>
  <c r="Q10" i="8"/>
  <c r="P10" i="8"/>
  <c r="O10" i="8"/>
  <c r="M10" i="8"/>
  <c r="L10" i="8"/>
  <c r="K10" i="8"/>
  <c r="J10" i="8"/>
  <c r="I10" i="8"/>
  <c r="H10" i="8"/>
  <c r="F10" i="8"/>
  <c r="E10" i="8"/>
  <c r="D10" i="8"/>
  <c r="C10" i="8" s="1"/>
  <c r="AN9" i="8"/>
  <c r="AL9" i="8"/>
  <c r="AF9" i="8"/>
  <c r="AE9" i="8"/>
  <c r="AD9" i="8"/>
  <c r="AC9" i="8"/>
  <c r="AA9" i="8"/>
  <c r="Z9" i="8"/>
  <c r="Y9" i="8"/>
  <c r="X9" i="8"/>
  <c r="W9" i="8"/>
  <c r="V9" i="8"/>
  <c r="U9" i="8"/>
  <c r="T9" i="8"/>
  <c r="S9" i="8"/>
  <c r="Q9" i="8"/>
  <c r="P9" i="8"/>
  <c r="O9" i="8"/>
  <c r="M9" i="8"/>
  <c r="L9" i="8"/>
  <c r="K9" i="8"/>
  <c r="J9" i="8"/>
  <c r="I9" i="8"/>
  <c r="H9" i="8"/>
  <c r="F9" i="8"/>
  <c r="E9" i="8"/>
  <c r="C9" i="8" s="1"/>
  <c r="D9" i="8"/>
  <c r="AN8" i="8"/>
  <c r="AL8" i="8"/>
  <c r="AF8" i="8"/>
  <c r="AE8" i="8"/>
  <c r="AD8" i="8"/>
  <c r="AD6" i="8" s="1"/>
  <c r="AC8" i="8"/>
  <c r="AA8" i="8"/>
  <c r="Z8" i="8"/>
  <c r="Z6" i="8" s="1"/>
  <c r="Y8" i="8"/>
  <c r="X8" i="8"/>
  <c r="W8" i="8"/>
  <c r="V8" i="8"/>
  <c r="V6" i="8" s="1"/>
  <c r="U8" i="8"/>
  <c r="T8" i="8"/>
  <c r="S8" i="8"/>
  <c r="Q8" i="8"/>
  <c r="P8" i="8"/>
  <c r="O8" i="8"/>
  <c r="M8" i="8"/>
  <c r="L8" i="8"/>
  <c r="K8" i="8"/>
  <c r="J8" i="8"/>
  <c r="J6" i="8" s="1"/>
  <c r="I8" i="8"/>
  <c r="H8" i="8"/>
  <c r="F8" i="8"/>
  <c r="F6" i="8" s="1"/>
  <c r="E8" i="8"/>
  <c r="D8" i="8"/>
  <c r="C8" i="8" s="1"/>
  <c r="AN7" i="8"/>
  <c r="AN6" i="8" s="1"/>
  <c r="AL7" i="8"/>
  <c r="AL6" i="8" s="1"/>
  <c r="AF7" i="8"/>
  <c r="AE7" i="8"/>
  <c r="AE6" i="8" s="1"/>
  <c r="AD7" i="8"/>
  <c r="AC7" i="8"/>
  <c r="AC6" i="8" s="1"/>
  <c r="AA7" i="8"/>
  <c r="AA6" i="8" s="1"/>
  <c r="Z7" i="8"/>
  <c r="Y7" i="8"/>
  <c r="Y6" i="8" s="1"/>
  <c r="X7" i="8"/>
  <c r="W7" i="8"/>
  <c r="W6" i="8" s="1"/>
  <c r="V7" i="8"/>
  <c r="U7" i="8"/>
  <c r="U6" i="8" s="1"/>
  <c r="T7" i="8"/>
  <c r="S7" i="8"/>
  <c r="S6" i="8" s="1"/>
  <c r="Q7" i="8"/>
  <c r="Q6" i="8" s="1"/>
  <c r="P7" i="8"/>
  <c r="O7" i="8"/>
  <c r="O6" i="8" s="1"/>
  <c r="M7" i="8"/>
  <c r="M6" i="8" s="1"/>
  <c r="L7" i="8"/>
  <c r="K7" i="8"/>
  <c r="K6" i="8" s="1"/>
  <c r="J7" i="8"/>
  <c r="I7" i="8"/>
  <c r="I6" i="8" s="1"/>
  <c r="H7" i="8"/>
  <c r="F7" i="8"/>
  <c r="E7" i="8"/>
  <c r="E6" i="8" s="1"/>
  <c r="D7" i="8"/>
  <c r="C7" i="8"/>
  <c r="AF6" i="8"/>
  <c r="AF5" i="8" s="1"/>
  <c r="X6" i="8"/>
  <c r="X5" i="8" s="1"/>
  <c r="T6" i="8"/>
  <c r="T5" i="8" s="1"/>
  <c r="P6" i="8"/>
  <c r="P5" i="8" s="1"/>
  <c r="L6" i="8"/>
  <c r="L5" i="8" s="1"/>
  <c r="H6" i="8"/>
  <c r="H5" i="8" s="1"/>
  <c r="D6" i="8"/>
  <c r="C6" i="8" s="1"/>
  <c r="AN4" i="8"/>
  <c r="AL4" i="8"/>
  <c r="AF4" i="8"/>
  <c r="AE4" i="8"/>
  <c r="AD4" i="8"/>
  <c r="AC4" i="8"/>
  <c r="AA4" i="8"/>
  <c r="Z4" i="8"/>
  <c r="Y4" i="8"/>
  <c r="X4" i="8"/>
  <c r="W4" i="8"/>
  <c r="V4" i="8"/>
  <c r="U4" i="8"/>
  <c r="T4" i="8"/>
  <c r="S4" i="8"/>
  <c r="Q4" i="8"/>
  <c r="P4" i="8"/>
  <c r="O4" i="8"/>
  <c r="M4" i="8"/>
  <c r="L4" i="8"/>
  <c r="K4" i="8"/>
  <c r="J4" i="8"/>
  <c r="I4" i="8"/>
  <c r="H4" i="8"/>
  <c r="F4" i="8"/>
  <c r="E4" i="8"/>
  <c r="D4" i="8"/>
  <c r="C4" i="8" s="1"/>
  <c r="C19" i="7"/>
  <c r="Z18" i="7"/>
  <c r="C18" i="7" s="1"/>
  <c r="AN17" i="7"/>
  <c r="AL17" i="7"/>
  <c r="AF17" i="7"/>
  <c r="AE17" i="7"/>
  <c r="AD17" i="7"/>
  <c r="AC17" i="7"/>
  <c r="AA17" i="7"/>
  <c r="Z17" i="7"/>
  <c r="Y17" i="7"/>
  <c r="X17" i="7"/>
  <c r="W17" i="7"/>
  <c r="V17" i="7"/>
  <c r="U17" i="7"/>
  <c r="T17" i="7"/>
  <c r="S17" i="7"/>
  <c r="Q17" i="7"/>
  <c r="P17" i="7"/>
  <c r="O17" i="7"/>
  <c r="M17" i="7"/>
  <c r="L17" i="7"/>
  <c r="K17" i="7"/>
  <c r="J17" i="7"/>
  <c r="I17" i="7"/>
  <c r="H17" i="7"/>
  <c r="F17" i="7"/>
  <c r="E17" i="7"/>
  <c r="D17" i="7"/>
  <c r="C17" i="7" s="1"/>
  <c r="AN16" i="7"/>
  <c r="AL16" i="7"/>
  <c r="AF16" i="7"/>
  <c r="AE16" i="7"/>
  <c r="AD16" i="7"/>
  <c r="AC16" i="7"/>
  <c r="AA16" i="7"/>
  <c r="Z16" i="7"/>
  <c r="Y16" i="7"/>
  <c r="X16" i="7"/>
  <c r="W16" i="7"/>
  <c r="V16" i="7"/>
  <c r="U16" i="7"/>
  <c r="T16" i="7"/>
  <c r="S16" i="7"/>
  <c r="Q16" i="7"/>
  <c r="P16" i="7"/>
  <c r="O16" i="7"/>
  <c r="M16" i="7"/>
  <c r="L16" i="7"/>
  <c r="K16" i="7"/>
  <c r="J16" i="7"/>
  <c r="I16" i="7"/>
  <c r="H16" i="7"/>
  <c r="F16" i="7"/>
  <c r="E16" i="7"/>
  <c r="D16" i="7"/>
  <c r="C16" i="7" s="1"/>
  <c r="AN15" i="7"/>
  <c r="AL15" i="7"/>
  <c r="AF15" i="7"/>
  <c r="AE15" i="7"/>
  <c r="AD15" i="7"/>
  <c r="AC15" i="7"/>
  <c r="AA15" i="7"/>
  <c r="Z15" i="7"/>
  <c r="Y15" i="7"/>
  <c r="X15" i="7"/>
  <c r="W15" i="7"/>
  <c r="V15" i="7"/>
  <c r="U15" i="7"/>
  <c r="T15" i="7"/>
  <c r="S15" i="7"/>
  <c r="Q15" i="7"/>
  <c r="P15" i="7"/>
  <c r="O15" i="7"/>
  <c r="M15" i="7"/>
  <c r="L15" i="7"/>
  <c r="K15" i="7"/>
  <c r="J15" i="7"/>
  <c r="I15" i="7"/>
  <c r="H15" i="7"/>
  <c r="F15" i="7"/>
  <c r="E15" i="7"/>
  <c r="D15" i="7"/>
  <c r="C15" i="7" s="1"/>
  <c r="AN14" i="7"/>
  <c r="AL14" i="7"/>
  <c r="AF14" i="7"/>
  <c r="AE14" i="7"/>
  <c r="AD14" i="7"/>
  <c r="AC14" i="7"/>
  <c r="AA14" i="7"/>
  <c r="Z14" i="7"/>
  <c r="Y14" i="7"/>
  <c r="X14" i="7"/>
  <c r="W14" i="7"/>
  <c r="V14" i="7"/>
  <c r="U14" i="7"/>
  <c r="T14" i="7"/>
  <c r="S14" i="7"/>
  <c r="Q14" i="7"/>
  <c r="P14" i="7"/>
  <c r="O14" i="7"/>
  <c r="M14" i="7"/>
  <c r="L14" i="7"/>
  <c r="K14" i="7"/>
  <c r="J14" i="7"/>
  <c r="I14" i="7"/>
  <c r="H14" i="7"/>
  <c r="F14" i="7"/>
  <c r="E14" i="7"/>
  <c r="D14" i="7"/>
  <c r="C14" i="7" s="1"/>
  <c r="AN13" i="7"/>
  <c r="AL13" i="7"/>
  <c r="AF13" i="7"/>
  <c r="AE13" i="7"/>
  <c r="AD13" i="7"/>
  <c r="AC13" i="7"/>
  <c r="AA13" i="7"/>
  <c r="Z13" i="7"/>
  <c r="Y13" i="7"/>
  <c r="X13" i="7"/>
  <c r="W13" i="7"/>
  <c r="V13" i="7"/>
  <c r="U13" i="7"/>
  <c r="T13" i="7"/>
  <c r="S13" i="7"/>
  <c r="Q13" i="7"/>
  <c r="P13" i="7"/>
  <c r="O13" i="7"/>
  <c r="M13" i="7"/>
  <c r="L13" i="7"/>
  <c r="K13" i="7"/>
  <c r="J13" i="7"/>
  <c r="I13" i="7"/>
  <c r="H13" i="7"/>
  <c r="F13" i="7"/>
  <c r="E13" i="7"/>
  <c r="D13" i="7"/>
  <c r="C13" i="7" s="1"/>
  <c r="AN12" i="7"/>
  <c r="AL12" i="7"/>
  <c r="AF12" i="7"/>
  <c r="AE12" i="7"/>
  <c r="AD12" i="7"/>
  <c r="AC12" i="7"/>
  <c r="AA12" i="7"/>
  <c r="Z12" i="7"/>
  <c r="Y12" i="7"/>
  <c r="X12" i="7"/>
  <c r="W12" i="7"/>
  <c r="V12" i="7"/>
  <c r="U12" i="7"/>
  <c r="T12" i="7"/>
  <c r="S12" i="7"/>
  <c r="Q12" i="7"/>
  <c r="P12" i="7"/>
  <c r="O12" i="7"/>
  <c r="M12" i="7"/>
  <c r="L12" i="7"/>
  <c r="K12" i="7"/>
  <c r="J12" i="7"/>
  <c r="I12" i="7"/>
  <c r="H12" i="7"/>
  <c r="F12" i="7"/>
  <c r="E12" i="7"/>
  <c r="D12" i="7"/>
  <c r="C12" i="7" s="1"/>
  <c r="AN11" i="7"/>
  <c r="AL11" i="7"/>
  <c r="AF11" i="7"/>
  <c r="AE11" i="7"/>
  <c r="AD11" i="7"/>
  <c r="AC11" i="7"/>
  <c r="AA11" i="7"/>
  <c r="Z11" i="7"/>
  <c r="Y11" i="7"/>
  <c r="X11" i="7"/>
  <c r="W11" i="7"/>
  <c r="V11" i="7"/>
  <c r="U11" i="7"/>
  <c r="T11" i="7"/>
  <c r="S11" i="7"/>
  <c r="Q11" i="7"/>
  <c r="P11" i="7"/>
  <c r="O11" i="7"/>
  <c r="M11" i="7"/>
  <c r="L11" i="7"/>
  <c r="K11" i="7"/>
  <c r="J11" i="7"/>
  <c r="I11" i="7"/>
  <c r="H11" i="7"/>
  <c r="F11" i="7"/>
  <c r="E11" i="7"/>
  <c r="D11" i="7"/>
  <c r="C11" i="7" s="1"/>
  <c r="AN10" i="7"/>
  <c r="AL10" i="7"/>
  <c r="AF10" i="7"/>
  <c r="AE10" i="7"/>
  <c r="AD10" i="7"/>
  <c r="AC10" i="7"/>
  <c r="AA10" i="7"/>
  <c r="Z10" i="7"/>
  <c r="Y10" i="7"/>
  <c r="X10" i="7"/>
  <c r="W10" i="7"/>
  <c r="V10" i="7"/>
  <c r="U10" i="7"/>
  <c r="T10" i="7"/>
  <c r="S10" i="7"/>
  <c r="Q10" i="7"/>
  <c r="P10" i="7"/>
  <c r="O10" i="7"/>
  <c r="M10" i="7"/>
  <c r="L10" i="7"/>
  <c r="K10" i="7"/>
  <c r="J10" i="7"/>
  <c r="I10" i="7"/>
  <c r="H10" i="7"/>
  <c r="F10" i="7"/>
  <c r="E10" i="7"/>
  <c r="D10" i="7"/>
  <c r="C10" i="7" s="1"/>
  <c r="AN9" i="7"/>
  <c r="AL9" i="7"/>
  <c r="AF9" i="7"/>
  <c r="AE9" i="7"/>
  <c r="AD9" i="7"/>
  <c r="AC9" i="7"/>
  <c r="AA9" i="7"/>
  <c r="Z9" i="7"/>
  <c r="Y9" i="7"/>
  <c r="X9" i="7"/>
  <c r="W9" i="7"/>
  <c r="V9" i="7"/>
  <c r="U9" i="7"/>
  <c r="T9" i="7"/>
  <c r="S9" i="7"/>
  <c r="Q9" i="7"/>
  <c r="P9" i="7"/>
  <c r="O9" i="7"/>
  <c r="M9" i="7"/>
  <c r="L9" i="7"/>
  <c r="K9" i="7"/>
  <c r="J9" i="7"/>
  <c r="I9" i="7"/>
  <c r="H9" i="7"/>
  <c r="F9" i="7"/>
  <c r="E9" i="7"/>
  <c r="D9" i="7"/>
  <c r="C9" i="7" s="1"/>
  <c r="AN8" i="7"/>
  <c r="AL8" i="7"/>
  <c r="AF8" i="7"/>
  <c r="AE8" i="7"/>
  <c r="AD8" i="7"/>
  <c r="AC8" i="7"/>
  <c r="AA8" i="7"/>
  <c r="Z8" i="7"/>
  <c r="Y8" i="7"/>
  <c r="X8" i="7"/>
  <c r="W8" i="7"/>
  <c r="V8" i="7"/>
  <c r="U8" i="7"/>
  <c r="T8" i="7"/>
  <c r="S8" i="7"/>
  <c r="Q8" i="7"/>
  <c r="P8" i="7"/>
  <c r="O8" i="7"/>
  <c r="M8" i="7"/>
  <c r="L8" i="7"/>
  <c r="K8" i="7"/>
  <c r="J8" i="7"/>
  <c r="I8" i="7"/>
  <c r="H8" i="7"/>
  <c r="F8" i="7"/>
  <c r="E8" i="7"/>
  <c r="D8" i="7"/>
  <c r="C8" i="7" s="1"/>
  <c r="AN7" i="7"/>
  <c r="AL7" i="7"/>
  <c r="AF7" i="7"/>
  <c r="AE7" i="7"/>
  <c r="AD7" i="7"/>
  <c r="AC7" i="7"/>
  <c r="AA7" i="7"/>
  <c r="Z7" i="7"/>
  <c r="Y7" i="7"/>
  <c r="X7" i="7"/>
  <c r="W7" i="7"/>
  <c r="V7" i="7"/>
  <c r="U7" i="7"/>
  <c r="T7" i="7"/>
  <c r="S7" i="7"/>
  <c r="Q7" i="7"/>
  <c r="P7" i="7"/>
  <c r="O7" i="7"/>
  <c r="M7" i="7"/>
  <c r="L7" i="7"/>
  <c r="K7" i="7"/>
  <c r="J7" i="7"/>
  <c r="I7" i="7"/>
  <c r="H7" i="7"/>
  <c r="F7" i="7"/>
  <c r="E7" i="7"/>
  <c r="D7" i="7"/>
  <c r="C7" i="7" s="1"/>
  <c r="AN6" i="7"/>
  <c r="AL6" i="7"/>
  <c r="AF6" i="7"/>
  <c r="AE6" i="7"/>
  <c r="AD6" i="7"/>
  <c r="AC6" i="7"/>
  <c r="AA6" i="7"/>
  <c r="Z6" i="7"/>
  <c r="Y6" i="7"/>
  <c r="X6" i="7"/>
  <c r="W6" i="7"/>
  <c r="V6" i="7"/>
  <c r="U6" i="7"/>
  <c r="T6" i="7"/>
  <c r="S6" i="7"/>
  <c r="Q6" i="7"/>
  <c r="P6" i="7"/>
  <c r="O6" i="7"/>
  <c r="M6" i="7"/>
  <c r="L6" i="7"/>
  <c r="K6" i="7"/>
  <c r="J6" i="7"/>
  <c r="I6" i="7"/>
  <c r="H6" i="7"/>
  <c r="F6" i="7"/>
  <c r="E6" i="7"/>
  <c r="D6" i="7"/>
  <c r="C6" i="7" s="1"/>
  <c r="AN5" i="7"/>
  <c r="AL5" i="7"/>
  <c r="AF5" i="7"/>
  <c r="AE5" i="7"/>
  <c r="AD5" i="7"/>
  <c r="AC5" i="7"/>
  <c r="AA5" i="7"/>
  <c r="Z5" i="7"/>
  <c r="Y5" i="7"/>
  <c r="X5" i="7"/>
  <c r="W5" i="7"/>
  <c r="V5" i="7"/>
  <c r="U5" i="7"/>
  <c r="T5" i="7"/>
  <c r="S5" i="7"/>
  <c r="Q5" i="7"/>
  <c r="P5" i="7"/>
  <c r="O5" i="7"/>
  <c r="M5" i="7"/>
  <c r="L5" i="7"/>
  <c r="K5" i="7"/>
  <c r="J5" i="7"/>
  <c r="I5" i="7"/>
  <c r="H5" i="7"/>
  <c r="F5" i="7"/>
  <c r="E5" i="7"/>
  <c r="D5" i="7"/>
  <c r="C5" i="7" s="1"/>
  <c r="AN4" i="7"/>
  <c r="AL4" i="7"/>
  <c r="AF4" i="7"/>
  <c r="AE4" i="7"/>
  <c r="AD4" i="7"/>
  <c r="AC4" i="7"/>
  <c r="AA4" i="7"/>
  <c r="Z4" i="7"/>
  <c r="Y4" i="7"/>
  <c r="X4" i="7"/>
  <c r="W4" i="7"/>
  <c r="V4" i="7"/>
  <c r="U4" i="7"/>
  <c r="T4" i="7"/>
  <c r="S4" i="7"/>
  <c r="Q4" i="7"/>
  <c r="P4" i="7"/>
  <c r="O4" i="7"/>
  <c r="M4" i="7"/>
  <c r="L4" i="7"/>
  <c r="K4" i="7"/>
  <c r="J4" i="7"/>
  <c r="I4" i="7"/>
  <c r="H4" i="7"/>
  <c r="F4" i="7"/>
  <c r="E4" i="7"/>
  <c r="D4" i="7"/>
  <c r="C4" i="7" s="1"/>
  <c r="AN3" i="7"/>
  <c r="AL3" i="7"/>
  <c r="AF3" i="7"/>
  <c r="AE3" i="7"/>
  <c r="AD3" i="7"/>
  <c r="AC3" i="7"/>
  <c r="AA3" i="7"/>
  <c r="Z3" i="7"/>
  <c r="Y3" i="7"/>
  <c r="X3" i="7"/>
  <c r="W3" i="7"/>
  <c r="V3" i="7"/>
  <c r="U3" i="7"/>
  <c r="T3" i="7"/>
  <c r="S3" i="7"/>
  <c r="Q3" i="7"/>
  <c r="P3" i="7"/>
  <c r="O3" i="7"/>
  <c r="M3" i="7"/>
  <c r="L3" i="7"/>
  <c r="K3" i="7"/>
  <c r="J3" i="7"/>
  <c r="I3" i="7"/>
  <c r="H3" i="7"/>
  <c r="F3" i="7"/>
  <c r="E3" i="7"/>
  <c r="D3" i="7"/>
  <c r="C3" i="7" s="1"/>
  <c r="C19" i="6"/>
  <c r="Z18" i="6"/>
  <c r="C18" i="6"/>
  <c r="AN17" i="6"/>
  <c r="AL17" i="6"/>
  <c r="AF17" i="6"/>
  <c r="AE17" i="6"/>
  <c r="AD17" i="6"/>
  <c r="AC17" i="6"/>
  <c r="AA17" i="6"/>
  <c r="Z17" i="6"/>
  <c r="Y17" i="6"/>
  <c r="X17" i="6"/>
  <c r="W17" i="6"/>
  <c r="V17" i="6"/>
  <c r="U17" i="6"/>
  <c r="T17" i="6"/>
  <c r="S17" i="6"/>
  <c r="Q17" i="6"/>
  <c r="P17" i="6"/>
  <c r="O17" i="6"/>
  <c r="M17" i="6"/>
  <c r="L17" i="6"/>
  <c r="K17" i="6"/>
  <c r="J17" i="6"/>
  <c r="I17" i="6"/>
  <c r="H17" i="6"/>
  <c r="F17" i="6"/>
  <c r="E17" i="6"/>
  <c r="D17" i="6"/>
  <c r="C17" i="6" s="1"/>
  <c r="AN16" i="6"/>
  <c r="AL16" i="6"/>
  <c r="AF16" i="6"/>
  <c r="AE16" i="6"/>
  <c r="AD16" i="6"/>
  <c r="AC16" i="6"/>
  <c r="AA16" i="6"/>
  <c r="Z16" i="6"/>
  <c r="Y16" i="6"/>
  <c r="X16" i="6"/>
  <c r="W16" i="6"/>
  <c r="V16" i="6"/>
  <c r="U16" i="6"/>
  <c r="T16" i="6"/>
  <c r="S16" i="6"/>
  <c r="Q16" i="6"/>
  <c r="P16" i="6"/>
  <c r="O16" i="6"/>
  <c r="M16" i="6"/>
  <c r="L16" i="6"/>
  <c r="K16" i="6"/>
  <c r="J16" i="6"/>
  <c r="I16" i="6"/>
  <c r="H16" i="6"/>
  <c r="F16" i="6"/>
  <c r="E16" i="6"/>
  <c r="D16" i="6"/>
  <c r="C16" i="6"/>
  <c r="AN15" i="6"/>
  <c r="AL15" i="6"/>
  <c r="AF15" i="6"/>
  <c r="AE15" i="6"/>
  <c r="AD15" i="6"/>
  <c r="AC15" i="6"/>
  <c r="AA15" i="6"/>
  <c r="Z15" i="6"/>
  <c r="Y15" i="6"/>
  <c r="X15" i="6"/>
  <c r="W15" i="6"/>
  <c r="V15" i="6"/>
  <c r="U15" i="6"/>
  <c r="T15" i="6"/>
  <c r="S15" i="6"/>
  <c r="Q15" i="6"/>
  <c r="P15" i="6"/>
  <c r="O15" i="6"/>
  <c r="M15" i="6"/>
  <c r="L15" i="6"/>
  <c r="K15" i="6"/>
  <c r="J15" i="6"/>
  <c r="I15" i="6"/>
  <c r="H15" i="6"/>
  <c r="F15" i="6"/>
  <c r="E15" i="6"/>
  <c r="D15" i="6"/>
  <c r="C15" i="6" s="1"/>
  <c r="AN14" i="6"/>
  <c r="AL14" i="6"/>
  <c r="AF14" i="6"/>
  <c r="AE14" i="6"/>
  <c r="AD14" i="6"/>
  <c r="AC14" i="6"/>
  <c r="AA14" i="6"/>
  <c r="Z14" i="6"/>
  <c r="Y14" i="6"/>
  <c r="X14" i="6"/>
  <c r="W14" i="6"/>
  <c r="V14" i="6"/>
  <c r="U14" i="6"/>
  <c r="T14" i="6"/>
  <c r="S14" i="6"/>
  <c r="Q14" i="6"/>
  <c r="P14" i="6"/>
  <c r="O14" i="6"/>
  <c r="M14" i="6"/>
  <c r="L14" i="6"/>
  <c r="K14" i="6"/>
  <c r="J14" i="6"/>
  <c r="I14" i="6"/>
  <c r="H14" i="6"/>
  <c r="F14" i="6"/>
  <c r="E14" i="6"/>
  <c r="C14" i="6" s="1"/>
  <c r="D14" i="6"/>
  <c r="AN13" i="6"/>
  <c r="AL13" i="6"/>
  <c r="AF13" i="6"/>
  <c r="AE13" i="6"/>
  <c r="AD13" i="6"/>
  <c r="AC13" i="6"/>
  <c r="AA13" i="6"/>
  <c r="Z13" i="6"/>
  <c r="Y13" i="6"/>
  <c r="X13" i="6"/>
  <c r="W13" i="6"/>
  <c r="V13" i="6"/>
  <c r="U13" i="6"/>
  <c r="T13" i="6"/>
  <c r="S13" i="6"/>
  <c r="Q13" i="6"/>
  <c r="P13" i="6"/>
  <c r="O13" i="6"/>
  <c r="M13" i="6"/>
  <c r="L13" i="6"/>
  <c r="K13" i="6"/>
  <c r="J13" i="6"/>
  <c r="I13" i="6"/>
  <c r="H13" i="6"/>
  <c r="F13" i="6"/>
  <c r="E13" i="6"/>
  <c r="D13" i="6"/>
  <c r="C13" i="6" s="1"/>
  <c r="AN12" i="6"/>
  <c r="AL12" i="6"/>
  <c r="AF12" i="6"/>
  <c r="AE12" i="6"/>
  <c r="AD12" i="6"/>
  <c r="AC12" i="6"/>
  <c r="AA12" i="6"/>
  <c r="Z12" i="6"/>
  <c r="Y12" i="6"/>
  <c r="X12" i="6"/>
  <c r="W12" i="6"/>
  <c r="V12" i="6"/>
  <c r="U12" i="6"/>
  <c r="T12" i="6"/>
  <c r="S12" i="6"/>
  <c r="Q12" i="6"/>
  <c r="P12" i="6"/>
  <c r="O12" i="6"/>
  <c r="M12" i="6"/>
  <c r="L12" i="6"/>
  <c r="K12" i="6"/>
  <c r="J12" i="6"/>
  <c r="I12" i="6"/>
  <c r="H12" i="6"/>
  <c r="F12" i="6"/>
  <c r="E12" i="6"/>
  <c r="D12" i="6"/>
  <c r="C12" i="6"/>
  <c r="AN11" i="6"/>
  <c r="AL11" i="6"/>
  <c r="AF11" i="6"/>
  <c r="AE11" i="6"/>
  <c r="AD11" i="6"/>
  <c r="AC11" i="6"/>
  <c r="AA11" i="6"/>
  <c r="Z11" i="6"/>
  <c r="Y11" i="6"/>
  <c r="X11" i="6"/>
  <c r="W11" i="6"/>
  <c r="V11" i="6"/>
  <c r="U11" i="6"/>
  <c r="T11" i="6"/>
  <c r="S11" i="6"/>
  <c r="Q11" i="6"/>
  <c r="P11" i="6"/>
  <c r="O11" i="6"/>
  <c r="M11" i="6"/>
  <c r="L11" i="6"/>
  <c r="K11" i="6"/>
  <c r="J11" i="6"/>
  <c r="I11" i="6"/>
  <c r="H11" i="6"/>
  <c r="F11" i="6"/>
  <c r="E11" i="6"/>
  <c r="D11" i="6"/>
  <c r="C11" i="6" s="1"/>
  <c r="AN10" i="6"/>
  <c r="AL10" i="6"/>
  <c r="AF10" i="6"/>
  <c r="AE10" i="6"/>
  <c r="AD10" i="6"/>
  <c r="AC10" i="6"/>
  <c r="AA10" i="6"/>
  <c r="Z10" i="6"/>
  <c r="Y10" i="6"/>
  <c r="X10" i="6"/>
  <c r="W10" i="6"/>
  <c r="V10" i="6"/>
  <c r="U10" i="6"/>
  <c r="T10" i="6"/>
  <c r="S10" i="6"/>
  <c r="Q10" i="6"/>
  <c r="P10" i="6"/>
  <c r="O10" i="6"/>
  <c r="M10" i="6"/>
  <c r="L10" i="6"/>
  <c r="K10" i="6"/>
  <c r="J10" i="6"/>
  <c r="I10" i="6"/>
  <c r="H10" i="6"/>
  <c r="F10" i="6"/>
  <c r="E10" i="6"/>
  <c r="C10" i="6" s="1"/>
  <c r="D10" i="6"/>
  <c r="AN9" i="6"/>
  <c r="AL9" i="6"/>
  <c r="AF9" i="6"/>
  <c r="AE9" i="6"/>
  <c r="AD9" i="6"/>
  <c r="AC9" i="6"/>
  <c r="AA9" i="6"/>
  <c r="Z9" i="6"/>
  <c r="Y9" i="6"/>
  <c r="X9" i="6"/>
  <c r="W9" i="6"/>
  <c r="V9" i="6"/>
  <c r="U9" i="6"/>
  <c r="T9" i="6"/>
  <c r="S9" i="6"/>
  <c r="Q9" i="6"/>
  <c r="P9" i="6"/>
  <c r="O9" i="6"/>
  <c r="M9" i="6"/>
  <c r="L9" i="6"/>
  <c r="K9" i="6"/>
  <c r="J9" i="6"/>
  <c r="I9" i="6"/>
  <c r="H9" i="6"/>
  <c r="F9" i="6"/>
  <c r="E9" i="6"/>
  <c r="D9" i="6"/>
  <c r="C9" i="6" s="1"/>
  <c r="AN8" i="6"/>
  <c r="AN6" i="6" s="1"/>
  <c r="AL8" i="6"/>
  <c r="AF8" i="6"/>
  <c r="AE8" i="6"/>
  <c r="AE6" i="6" s="1"/>
  <c r="AD8" i="6"/>
  <c r="AC8" i="6"/>
  <c r="AA8" i="6"/>
  <c r="AA6" i="6" s="1"/>
  <c r="Z8" i="6"/>
  <c r="Y8" i="6"/>
  <c r="X8" i="6"/>
  <c r="W8" i="6"/>
  <c r="W6" i="6" s="1"/>
  <c r="V8" i="6"/>
  <c r="U8" i="6"/>
  <c r="T8" i="6"/>
  <c r="S8" i="6"/>
  <c r="S6" i="6" s="1"/>
  <c r="Q8" i="6"/>
  <c r="P8" i="6"/>
  <c r="O8" i="6"/>
  <c r="O6" i="6" s="1"/>
  <c r="M8" i="6"/>
  <c r="L8" i="6"/>
  <c r="K8" i="6"/>
  <c r="K6" i="6" s="1"/>
  <c r="J8" i="6"/>
  <c r="I8" i="6"/>
  <c r="H8" i="6"/>
  <c r="F8" i="6"/>
  <c r="E8" i="6"/>
  <c r="D8" i="6"/>
  <c r="C8" i="6"/>
  <c r="AN7" i="6"/>
  <c r="AL7" i="6"/>
  <c r="AF7" i="6"/>
  <c r="AF6" i="6" s="1"/>
  <c r="AE7" i="6"/>
  <c r="AD7" i="6"/>
  <c r="AD6" i="6" s="1"/>
  <c r="AC7" i="6"/>
  <c r="AA7" i="6"/>
  <c r="Z7" i="6"/>
  <c r="Z6" i="6" s="1"/>
  <c r="Y7" i="6"/>
  <c r="X7" i="6"/>
  <c r="X6" i="6" s="1"/>
  <c r="W7" i="6"/>
  <c r="V7" i="6"/>
  <c r="V6" i="6" s="1"/>
  <c r="U7" i="6"/>
  <c r="T7" i="6"/>
  <c r="T6" i="6" s="1"/>
  <c r="S7" i="6"/>
  <c r="Q7" i="6"/>
  <c r="P7" i="6"/>
  <c r="P6" i="6" s="1"/>
  <c r="O7" i="6"/>
  <c r="M7" i="6"/>
  <c r="L7" i="6"/>
  <c r="L6" i="6" s="1"/>
  <c r="K7" i="6"/>
  <c r="J7" i="6"/>
  <c r="J6" i="6" s="1"/>
  <c r="I7" i="6"/>
  <c r="H7" i="6"/>
  <c r="H6" i="6" s="1"/>
  <c r="F7" i="6"/>
  <c r="F6" i="6" s="1"/>
  <c r="E7" i="6"/>
  <c r="D7" i="6"/>
  <c r="C7" i="6" s="1"/>
  <c r="AL6" i="6"/>
  <c r="AL5" i="6" s="1"/>
  <c r="AC6" i="6"/>
  <c r="AC5" i="6" s="1"/>
  <c r="Y6" i="6"/>
  <c r="Y5" i="6" s="1"/>
  <c r="U6" i="6"/>
  <c r="U5" i="6" s="1"/>
  <c r="Q6" i="6"/>
  <c r="Q5" i="6" s="1"/>
  <c r="M6" i="6"/>
  <c r="M5" i="6" s="1"/>
  <c r="I6" i="6"/>
  <c r="I5" i="6" s="1"/>
  <c r="E6" i="6"/>
  <c r="E5" i="6" s="1"/>
  <c r="AN4" i="6"/>
  <c r="AL4" i="6"/>
  <c r="AF4" i="6"/>
  <c r="AE4" i="6"/>
  <c r="AD4" i="6"/>
  <c r="AC4" i="6"/>
  <c r="AA4" i="6"/>
  <c r="Z4" i="6"/>
  <c r="Y4" i="6"/>
  <c r="X4" i="6"/>
  <c r="W4" i="6"/>
  <c r="V4" i="6"/>
  <c r="U4" i="6"/>
  <c r="T4" i="6"/>
  <c r="S4" i="6"/>
  <c r="Q4" i="6"/>
  <c r="P4" i="6"/>
  <c r="O4" i="6"/>
  <c r="M4" i="6"/>
  <c r="L4" i="6"/>
  <c r="K4" i="6"/>
  <c r="J4" i="6"/>
  <c r="I4" i="6"/>
  <c r="H4" i="6"/>
  <c r="F4" i="6"/>
  <c r="E4" i="6"/>
  <c r="D4" i="6"/>
  <c r="C4" i="6"/>
  <c r="C19" i="5"/>
  <c r="C18" i="5"/>
  <c r="AN17" i="5"/>
  <c r="AF17" i="5"/>
  <c r="AE17" i="5"/>
  <c r="AD17" i="5"/>
  <c r="AC17" i="5"/>
  <c r="Y17" i="5"/>
  <c r="X17" i="5"/>
  <c r="W17" i="5"/>
  <c r="V17" i="5"/>
  <c r="U17" i="5"/>
  <c r="T17" i="5"/>
  <c r="S17" i="5"/>
  <c r="R17" i="5"/>
  <c r="Q17" i="5"/>
  <c r="P17" i="5"/>
  <c r="O17" i="5"/>
  <c r="M17" i="5"/>
  <c r="L17" i="5"/>
  <c r="K17" i="5"/>
  <c r="J17" i="5"/>
  <c r="I17" i="5"/>
  <c r="H17" i="5"/>
  <c r="F17" i="5"/>
  <c r="E17" i="5"/>
  <c r="D17" i="5"/>
  <c r="C17" i="5" s="1"/>
  <c r="AN16" i="5"/>
  <c r="AF16" i="5"/>
  <c r="AE16" i="5"/>
  <c r="AD16" i="5"/>
  <c r="AC16" i="5"/>
  <c r="Y16" i="5"/>
  <c r="X16" i="5"/>
  <c r="W16" i="5"/>
  <c r="V16" i="5"/>
  <c r="U16" i="5"/>
  <c r="T16" i="5"/>
  <c r="S16" i="5"/>
  <c r="R16" i="5"/>
  <c r="Q16" i="5"/>
  <c r="P16" i="5"/>
  <c r="O16" i="5"/>
  <c r="M16" i="5"/>
  <c r="L16" i="5"/>
  <c r="K16" i="5"/>
  <c r="J16" i="5"/>
  <c r="I16" i="5"/>
  <c r="H16" i="5"/>
  <c r="F16" i="5"/>
  <c r="E16" i="5"/>
  <c r="C16" i="5" s="1"/>
  <c r="D16" i="5"/>
  <c r="AN15" i="5"/>
  <c r="AF15" i="5"/>
  <c r="AE15" i="5"/>
  <c r="AD15" i="5"/>
  <c r="AC15" i="5"/>
  <c r="Y15" i="5"/>
  <c r="X15" i="5"/>
  <c r="W15" i="5"/>
  <c r="V15" i="5"/>
  <c r="U15" i="5"/>
  <c r="T15" i="5"/>
  <c r="S15" i="5"/>
  <c r="R15" i="5"/>
  <c r="Q15" i="5"/>
  <c r="P15" i="5"/>
  <c r="O15" i="5"/>
  <c r="M15" i="5"/>
  <c r="L15" i="5"/>
  <c r="K15" i="5"/>
  <c r="J15" i="5"/>
  <c r="I15" i="5"/>
  <c r="H15" i="5"/>
  <c r="F15" i="5"/>
  <c r="E15" i="5"/>
  <c r="D15" i="5"/>
  <c r="C15" i="5" s="1"/>
  <c r="AN14" i="5"/>
  <c r="AF14" i="5"/>
  <c r="AE14" i="5"/>
  <c r="AD14" i="5"/>
  <c r="AC14" i="5"/>
  <c r="Y14" i="5"/>
  <c r="X14" i="5"/>
  <c r="W14" i="5"/>
  <c r="V14" i="5"/>
  <c r="U14" i="5"/>
  <c r="T14" i="5"/>
  <c r="S14" i="5"/>
  <c r="R14" i="5"/>
  <c r="Q14" i="5"/>
  <c r="P14" i="5"/>
  <c r="O14" i="5"/>
  <c r="M14" i="5"/>
  <c r="L14" i="5"/>
  <c r="K14" i="5"/>
  <c r="J14" i="5"/>
  <c r="I14" i="5"/>
  <c r="H14" i="5"/>
  <c r="F14" i="5"/>
  <c r="E14" i="5"/>
  <c r="D14" i="5"/>
  <c r="C14" i="5"/>
  <c r="AN13" i="5"/>
  <c r="AF13" i="5"/>
  <c r="AE13" i="5"/>
  <c r="AD13" i="5"/>
  <c r="AC13" i="5"/>
  <c r="Y13" i="5"/>
  <c r="X13" i="5"/>
  <c r="W13" i="5"/>
  <c r="V13" i="5"/>
  <c r="U13" i="5"/>
  <c r="T13" i="5"/>
  <c r="S13" i="5"/>
  <c r="R13" i="5"/>
  <c r="Q13" i="5"/>
  <c r="P13" i="5"/>
  <c r="O13" i="5"/>
  <c r="M13" i="5"/>
  <c r="L13" i="5"/>
  <c r="K13" i="5"/>
  <c r="J13" i="5"/>
  <c r="I13" i="5"/>
  <c r="H13" i="5"/>
  <c r="F13" i="5"/>
  <c r="E13" i="5"/>
  <c r="D13" i="5"/>
  <c r="C13" i="5" s="1"/>
  <c r="AN12" i="5"/>
  <c r="AF12" i="5"/>
  <c r="AE12" i="5"/>
  <c r="AD12" i="5"/>
  <c r="AC12" i="5"/>
  <c r="Y12" i="5"/>
  <c r="X12" i="5"/>
  <c r="W12" i="5"/>
  <c r="V12" i="5"/>
  <c r="U12" i="5"/>
  <c r="T12" i="5"/>
  <c r="S12" i="5"/>
  <c r="R12" i="5"/>
  <c r="Q12" i="5"/>
  <c r="P12" i="5"/>
  <c r="O12" i="5"/>
  <c r="M12" i="5"/>
  <c r="L12" i="5"/>
  <c r="K12" i="5"/>
  <c r="J12" i="5"/>
  <c r="I12" i="5"/>
  <c r="H12" i="5"/>
  <c r="F12" i="5"/>
  <c r="E12" i="5"/>
  <c r="C12" i="5" s="1"/>
  <c r="D12" i="5"/>
  <c r="AN11" i="5"/>
  <c r="AF11" i="5"/>
  <c r="AE11" i="5"/>
  <c r="AD11" i="5"/>
  <c r="AC11" i="5"/>
  <c r="Y11" i="5"/>
  <c r="X11" i="5"/>
  <c r="W11" i="5"/>
  <c r="V11" i="5"/>
  <c r="U11" i="5"/>
  <c r="T11" i="5"/>
  <c r="S11" i="5"/>
  <c r="R11" i="5"/>
  <c r="Q11" i="5"/>
  <c r="P11" i="5"/>
  <c r="O11" i="5"/>
  <c r="M11" i="5"/>
  <c r="L11" i="5"/>
  <c r="K11" i="5"/>
  <c r="J11" i="5"/>
  <c r="I11" i="5"/>
  <c r="H11" i="5"/>
  <c r="F11" i="5"/>
  <c r="E11" i="5"/>
  <c r="D11" i="5"/>
  <c r="C11" i="5" s="1"/>
  <c r="AN10" i="5"/>
  <c r="AF10" i="5"/>
  <c r="AE10" i="5"/>
  <c r="AD10" i="5"/>
  <c r="AC10" i="5"/>
  <c r="Y10" i="5"/>
  <c r="X10" i="5"/>
  <c r="W10" i="5"/>
  <c r="V10" i="5"/>
  <c r="U10" i="5"/>
  <c r="T10" i="5"/>
  <c r="S10" i="5"/>
  <c r="R10" i="5"/>
  <c r="Q10" i="5"/>
  <c r="P10" i="5"/>
  <c r="O10" i="5"/>
  <c r="M10" i="5"/>
  <c r="L10" i="5"/>
  <c r="K10" i="5"/>
  <c r="J10" i="5"/>
  <c r="I10" i="5"/>
  <c r="H10" i="5"/>
  <c r="F10" i="5"/>
  <c r="E10" i="5"/>
  <c r="D10" i="5"/>
  <c r="C10" i="5"/>
  <c r="AN9" i="5"/>
  <c r="AF9" i="5"/>
  <c r="AE9" i="5"/>
  <c r="AD9" i="5"/>
  <c r="AC9" i="5"/>
  <c r="Y9" i="5"/>
  <c r="X9" i="5"/>
  <c r="W9" i="5"/>
  <c r="V9" i="5"/>
  <c r="U9" i="5"/>
  <c r="T9" i="5"/>
  <c r="S9" i="5"/>
  <c r="R9" i="5"/>
  <c r="Q9" i="5"/>
  <c r="P9" i="5"/>
  <c r="O9" i="5"/>
  <c r="M9" i="5"/>
  <c r="L9" i="5"/>
  <c r="K9" i="5"/>
  <c r="J9" i="5"/>
  <c r="I9" i="5"/>
  <c r="H9" i="5"/>
  <c r="F9" i="5"/>
  <c r="E9" i="5"/>
  <c r="D9" i="5"/>
  <c r="C9" i="5" s="1"/>
  <c r="AN8" i="5"/>
  <c r="AF8" i="5"/>
  <c r="AE8" i="5"/>
  <c r="AD8" i="5"/>
  <c r="AC8" i="5"/>
  <c r="AC6" i="5" s="1"/>
  <c r="Y8" i="5"/>
  <c r="Y6" i="5" s="1"/>
  <c r="X8" i="5"/>
  <c r="W8" i="5"/>
  <c r="V8" i="5"/>
  <c r="U8" i="5"/>
  <c r="U6" i="5" s="1"/>
  <c r="T8" i="5"/>
  <c r="S8" i="5"/>
  <c r="R8" i="5"/>
  <c r="Q8" i="5"/>
  <c r="Q6" i="5" s="1"/>
  <c r="P8" i="5"/>
  <c r="O8" i="5"/>
  <c r="M8" i="5"/>
  <c r="M6" i="5" s="1"/>
  <c r="L8" i="5"/>
  <c r="K8" i="5"/>
  <c r="J8" i="5"/>
  <c r="I8" i="5"/>
  <c r="I6" i="5" s="1"/>
  <c r="H8" i="5"/>
  <c r="F8" i="5"/>
  <c r="E8" i="5"/>
  <c r="C8" i="5" s="1"/>
  <c r="D8" i="5"/>
  <c r="AN7" i="5"/>
  <c r="AF7" i="5"/>
  <c r="AF6" i="5" s="1"/>
  <c r="AE7" i="5"/>
  <c r="AD7" i="5"/>
  <c r="AD6" i="5" s="1"/>
  <c r="AC7" i="5"/>
  <c r="Y7" i="5"/>
  <c r="X7" i="5"/>
  <c r="X6" i="5" s="1"/>
  <c r="W7" i="5"/>
  <c r="V7" i="5"/>
  <c r="V6" i="5" s="1"/>
  <c r="U7" i="5"/>
  <c r="T7" i="5"/>
  <c r="T6" i="5" s="1"/>
  <c r="S7" i="5"/>
  <c r="R7" i="5"/>
  <c r="R6" i="5" s="1"/>
  <c r="Q7" i="5"/>
  <c r="P7" i="5"/>
  <c r="P6" i="5" s="1"/>
  <c r="O7" i="5"/>
  <c r="M7" i="5"/>
  <c r="L7" i="5"/>
  <c r="L6" i="5" s="1"/>
  <c r="K7" i="5"/>
  <c r="J7" i="5"/>
  <c r="J6" i="5" s="1"/>
  <c r="I7" i="5"/>
  <c r="H7" i="5"/>
  <c r="H6" i="5" s="1"/>
  <c r="F7" i="5"/>
  <c r="F6" i="5" s="1"/>
  <c r="E7" i="5"/>
  <c r="D7" i="5"/>
  <c r="C7" i="5" s="1"/>
  <c r="AN6" i="5"/>
  <c r="AN5" i="5" s="1"/>
  <c r="AE6" i="5"/>
  <c r="AE5" i="5" s="1"/>
  <c r="W6" i="5"/>
  <c r="W5" i="5" s="1"/>
  <c r="S6" i="5"/>
  <c r="S5" i="5" s="1"/>
  <c r="O6" i="5"/>
  <c r="O5" i="5" s="1"/>
  <c r="K6" i="5"/>
  <c r="K5" i="5" s="1"/>
  <c r="AN4" i="5"/>
  <c r="AF4" i="5"/>
  <c r="AE4" i="5"/>
  <c r="AD4" i="5"/>
  <c r="AC4" i="5"/>
  <c r="Y4" i="5"/>
  <c r="X4" i="5"/>
  <c r="W4" i="5"/>
  <c r="V4" i="5"/>
  <c r="U4" i="5"/>
  <c r="T4" i="5"/>
  <c r="S4" i="5"/>
  <c r="R4" i="5"/>
  <c r="Q4" i="5"/>
  <c r="P4" i="5"/>
  <c r="O4" i="5"/>
  <c r="M4" i="5"/>
  <c r="L4" i="5"/>
  <c r="K4" i="5"/>
  <c r="J4" i="5"/>
  <c r="I4" i="5"/>
  <c r="H4" i="5"/>
  <c r="F4" i="5"/>
  <c r="E4" i="5"/>
  <c r="C4" i="5" s="1"/>
  <c r="D4" i="5"/>
  <c r="C19" i="4"/>
  <c r="C18" i="4"/>
  <c r="AN17" i="4"/>
  <c r="AF17" i="4"/>
  <c r="AE17" i="4"/>
  <c r="AD17" i="4"/>
  <c r="AC17" i="4"/>
  <c r="Y17" i="4"/>
  <c r="X17" i="4"/>
  <c r="W17" i="4"/>
  <c r="V17" i="4"/>
  <c r="U17" i="4"/>
  <c r="T17" i="4"/>
  <c r="S17" i="4"/>
  <c r="R17" i="4"/>
  <c r="Q17" i="4"/>
  <c r="P17" i="4"/>
  <c r="O17" i="4"/>
  <c r="M17" i="4"/>
  <c r="L17" i="4"/>
  <c r="K17" i="4"/>
  <c r="J17" i="4"/>
  <c r="I17" i="4"/>
  <c r="H17" i="4"/>
  <c r="F17" i="4"/>
  <c r="E17" i="4"/>
  <c r="D17" i="4"/>
  <c r="C17" i="4" s="1"/>
  <c r="AN16" i="4"/>
  <c r="AF16" i="4"/>
  <c r="AE16" i="4"/>
  <c r="AD16" i="4"/>
  <c r="AC16" i="4"/>
  <c r="Y16" i="4"/>
  <c r="X16" i="4"/>
  <c r="W16" i="4"/>
  <c r="V16" i="4"/>
  <c r="U16" i="4"/>
  <c r="T16" i="4"/>
  <c r="S16" i="4"/>
  <c r="R16" i="4"/>
  <c r="Q16" i="4"/>
  <c r="P16" i="4"/>
  <c r="O16" i="4"/>
  <c r="M16" i="4"/>
  <c r="L16" i="4"/>
  <c r="K16" i="4"/>
  <c r="J16" i="4"/>
  <c r="I16" i="4"/>
  <c r="H16" i="4"/>
  <c r="F16" i="4"/>
  <c r="E16" i="4"/>
  <c r="D16" i="4"/>
  <c r="C16" i="4"/>
  <c r="AN15" i="4"/>
  <c r="AF15" i="4"/>
  <c r="AE15" i="4"/>
  <c r="AD15" i="4"/>
  <c r="AC15" i="4"/>
  <c r="Y15" i="4"/>
  <c r="X15" i="4"/>
  <c r="W15" i="4"/>
  <c r="V15" i="4"/>
  <c r="U15" i="4"/>
  <c r="T15" i="4"/>
  <c r="S15" i="4"/>
  <c r="R15" i="4"/>
  <c r="Q15" i="4"/>
  <c r="P15" i="4"/>
  <c r="O15" i="4"/>
  <c r="M15" i="4"/>
  <c r="L15" i="4"/>
  <c r="K15" i="4"/>
  <c r="J15" i="4"/>
  <c r="I15" i="4"/>
  <c r="H15" i="4"/>
  <c r="F15" i="4"/>
  <c r="E15" i="4"/>
  <c r="D15" i="4"/>
  <c r="C15" i="4" s="1"/>
  <c r="AN14" i="4"/>
  <c r="AF14" i="4"/>
  <c r="AE14" i="4"/>
  <c r="AD14" i="4"/>
  <c r="AC14" i="4"/>
  <c r="Y14" i="4"/>
  <c r="X14" i="4"/>
  <c r="W14" i="4"/>
  <c r="V14" i="4"/>
  <c r="U14" i="4"/>
  <c r="T14" i="4"/>
  <c r="S14" i="4"/>
  <c r="R14" i="4"/>
  <c r="Q14" i="4"/>
  <c r="P14" i="4"/>
  <c r="O14" i="4"/>
  <c r="M14" i="4"/>
  <c r="L14" i="4"/>
  <c r="K14" i="4"/>
  <c r="J14" i="4"/>
  <c r="I14" i="4"/>
  <c r="H14" i="4"/>
  <c r="F14" i="4"/>
  <c r="E14" i="4"/>
  <c r="C14" i="4" s="1"/>
  <c r="D14" i="4"/>
  <c r="AN13" i="4"/>
  <c r="AF13" i="4"/>
  <c r="AE13" i="4"/>
  <c r="AD13" i="4"/>
  <c r="AC13" i="4"/>
  <c r="Y13" i="4"/>
  <c r="X13" i="4"/>
  <c r="W13" i="4"/>
  <c r="V13" i="4"/>
  <c r="U13" i="4"/>
  <c r="T13" i="4"/>
  <c r="S13" i="4"/>
  <c r="R13" i="4"/>
  <c r="Q13" i="4"/>
  <c r="P13" i="4"/>
  <c r="O13" i="4"/>
  <c r="M13" i="4"/>
  <c r="L13" i="4"/>
  <c r="K13" i="4"/>
  <c r="J13" i="4"/>
  <c r="I13" i="4"/>
  <c r="H13" i="4"/>
  <c r="F13" i="4"/>
  <c r="E13" i="4"/>
  <c r="D13" i="4"/>
  <c r="C13" i="4" s="1"/>
  <c r="AN12" i="4"/>
  <c r="AF12" i="4"/>
  <c r="AE12" i="4"/>
  <c r="AD12" i="4"/>
  <c r="AC12" i="4"/>
  <c r="Y12" i="4"/>
  <c r="X12" i="4"/>
  <c r="W12" i="4"/>
  <c r="V12" i="4"/>
  <c r="U12" i="4"/>
  <c r="T12" i="4"/>
  <c r="S12" i="4"/>
  <c r="R12" i="4"/>
  <c r="Q12" i="4"/>
  <c r="P12" i="4"/>
  <c r="O12" i="4"/>
  <c r="M12" i="4"/>
  <c r="L12" i="4"/>
  <c r="K12" i="4"/>
  <c r="J12" i="4"/>
  <c r="I12" i="4"/>
  <c r="H12" i="4"/>
  <c r="F12" i="4"/>
  <c r="E12" i="4"/>
  <c r="D12" i="4"/>
  <c r="C12" i="4"/>
  <c r="AN11" i="4"/>
  <c r="AF11" i="4"/>
  <c r="AE11" i="4"/>
  <c r="AD11" i="4"/>
  <c r="AC11" i="4"/>
  <c r="Y11" i="4"/>
  <c r="X11" i="4"/>
  <c r="W11" i="4"/>
  <c r="V11" i="4"/>
  <c r="U11" i="4"/>
  <c r="T11" i="4"/>
  <c r="S11" i="4"/>
  <c r="R11" i="4"/>
  <c r="Q11" i="4"/>
  <c r="P11" i="4"/>
  <c r="O11" i="4"/>
  <c r="M11" i="4"/>
  <c r="L11" i="4"/>
  <c r="K11" i="4"/>
  <c r="J11" i="4"/>
  <c r="I11" i="4"/>
  <c r="H11" i="4"/>
  <c r="F11" i="4"/>
  <c r="E11" i="4"/>
  <c r="D11" i="4"/>
  <c r="C11" i="4" s="1"/>
  <c r="AN10" i="4"/>
  <c r="AF10" i="4"/>
  <c r="AE10" i="4"/>
  <c r="AD10" i="4"/>
  <c r="AC10" i="4"/>
  <c r="Y10" i="4"/>
  <c r="X10" i="4"/>
  <c r="W10" i="4"/>
  <c r="V10" i="4"/>
  <c r="U10" i="4"/>
  <c r="T10" i="4"/>
  <c r="S10" i="4"/>
  <c r="R10" i="4"/>
  <c r="Q10" i="4"/>
  <c r="P10" i="4"/>
  <c r="O10" i="4"/>
  <c r="M10" i="4"/>
  <c r="L10" i="4"/>
  <c r="K10" i="4"/>
  <c r="J10" i="4"/>
  <c r="I10" i="4"/>
  <c r="H10" i="4"/>
  <c r="F10" i="4"/>
  <c r="E10" i="4"/>
  <c r="C10" i="4" s="1"/>
  <c r="D10" i="4"/>
  <c r="AN9" i="4"/>
  <c r="AF9" i="4"/>
  <c r="AE9" i="4"/>
  <c r="AD9" i="4"/>
  <c r="AC9" i="4"/>
  <c r="Y9" i="4"/>
  <c r="X9" i="4"/>
  <c r="W9" i="4"/>
  <c r="V9" i="4"/>
  <c r="U9" i="4"/>
  <c r="T9" i="4"/>
  <c r="S9" i="4"/>
  <c r="R9" i="4"/>
  <c r="Q9" i="4"/>
  <c r="P9" i="4"/>
  <c r="O9" i="4"/>
  <c r="M9" i="4"/>
  <c r="L9" i="4"/>
  <c r="K9" i="4"/>
  <c r="J9" i="4"/>
  <c r="I9" i="4"/>
  <c r="H9" i="4"/>
  <c r="F9" i="4"/>
  <c r="E9" i="4"/>
  <c r="D9" i="4"/>
  <c r="C9" i="4" s="1"/>
  <c r="AN8" i="4"/>
  <c r="AN6" i="4" s="1"/>
  <c r="AF8" i="4"/>
  <c r="AE8" i="4"/>
  <c r="AE6" i="4" s="1"/>
  <c r="AD8" i="4"/>
  <c r="AC8" i="4"/>
  <c r="Y8" i="4"/>
  <c r="X8" i="4"/>
  <c r="W8" i="4"/>
  <c r="W6" i="4" s="1"/>
  <c r="V8" i="4"/>
  <c r="U8" i="4"/>
  <c r="T8" i="4"/>
  <c r="S8" i="4"/>
  <c r="S6" i="4" s="1"/>
  <c r="R8" i="4"/>
  <c r="Q8" i="4"/>
  <c r="P8" i="4"/>
  <c r="O8" i="4"/>
  <c r="O6" i="4" s="1"/>
  <c r="M8" i="4"/>
  <c r="L8" i="4"/>
  <c r="K8" i="4"/>
  <c r="K6" i="4" s="1"/>
  <c r="J8" i="4"/>
  <c r="I8" i="4"/>
  <c r="H8" i="4"/>
  <c r="F8" i="4"/>
  <c r="E8" i="4"/>
  <c r="D8" i="4"/>
  <c r="C8" i="4"/>
  <c r="AN7" i="4"/>
  <c r="AF7" i="4"/>
  <c r="AF6" i="4" s="1"/>
  <c r="AE7" i="4"/>
  <c r="AD7" i="4"/>
  <c r="AD6" i="4" s="1"/>
  <c r="AC7" i="4"/>
  <c r="Y7" i="4"/>
  <c r="X7" i="4"/>
  <c r="X6" i="4" s="1"/>
  <c r="W7" i="4"/>
  <c r="V7" i="4"/>
  <c r="V6" i="4" s="1"/>
  <c r="U7" i="4"/>
  <c r="T7" i="4"/>
  <c r="T6" i="4" s="1"/>
  <c r="S7" i="4"/>
  <c r="R7" i="4"/>
  <c r="R6" i="4" s="1"/>
  <c r="Q7" i="4"/>
  <c r="P7" i="4"/>
  <c r="P6" i="4" s="1"/>
  <c r="O7" i="4"/>
  <c r="M7" i="4"/>
  <c r="L7" i="4"/>
  <c r="L6" i="4" s="1"/>
  <c r="K7" i="4"/>
  <c r="J7" i="4"/>
  <c r="J6" i="4" s="1"/>
  <c r="I7" i="4"/>
  <c r="H7" i="4"/>
  <c r="H6" i="4" s="1"/>
  <c r="F7" i="4"/>
  <c r="F6" i="4" s="1"/>
  <c r="E7" i="4"/>
  <c r="D7" i="4"/>
  <c r="C7" i="4" s="1"/>
  <c r="AC6" i="4"/>
  <c r="AC5" i="4" s="1"/>
  <c r="Y6" i="4"/>
  <c r="Y5" i="4" s="1"/>
  <c r="U6" i="4"/>
  <c r="U5" i="4" s="1"/>
  <c r="Q6" i="4"/>
  <c r="Q5" i="4" s="1"/>
  <c r="M6" i="4"/>
  <c r="M5" i="4" s="1"/>
  <c r="I6" i="4"/>
  <c r="I5" i="4" s="1"/>
  <c r="E6" i="4"/>
  <c r="E5" i="4" s="1"/>
  <c r="AN4" i="4"/>
  <c r="AF4" i="4"/>
  <c r="AE4" i="4"/>
  <c r="AD4" i="4"/>
  <c r="AC4" i="4"/>
  <c r="Y4" i="4"/>
  <c r="X4" i="4"/>
  <c r="W4" i="4"/>
  <c r="V4" i="4"/>
  <c r="U4" i="4"/>
  <c r="T4" i="4"/>
  <c r="S4" i="4"/>
  <c r="R4" i="4"/>
  <c r="Q4" i="4"/>
  <c r="P4" i="4"/>
  <c r="O4" i="4"/>
  <c r="M4" i="4"/>
  <c r="L4" i="4"/>
  <c r="K4" i="4"/>
  <c r="J4" i="4"/>
  <c r="I4" i="4"/>
  <c r="H4" i="4"/>
  <c r="F4" i="4"/>
  <c r="E4" i="4"/>
  <c r="D4" i="4"/>
  <c r="C4" i="4"/>
  <c r="C19" i="3"/>
  <c r="C18" i="3"/>
  <c r="AN17" i="3"/>
  <c r="AF17" i="3"/>
  <c r="AE17" i="3"/>
  <c r="AD17" i="3"/>
  <c r="AC17" i="3"/>
  <c r="Y17" i="3"/>
  <c r="X17" i="3"/>
  <c r="W17" i="3"/>
  <c r="V17" i="3"/>
  <c r="U17" i="3"/>
  <c r="T17" i="3"/>
  <c r="S17" i="3"/>
  <c r="R17" i="3"/>
  <c r="Q17" i="3"/>
  <c r="P17" i="3"/>
  <c r="O17" i="3"/>
  <c r="I17" i="3"/>
  <c r="H17" i="3"/>
  <c r="F17" i="3"/>
  <c r="E17" i="3"/>
  <c r="D17" i="3"/>
  <c r="C17" i="3" s="1"/>
  <c r="AN16" i="3"/>
  <c r="AF16" i="3"/>
  <c r="AE16" i="3"/>
  <c r="AD16" i="3"/>
  <c r="AC16" i="3"/>
  <c r="Y16" i="3"/>
  <c r="X16" i="3"/>
  <c r="W16" i="3"/>
  <c r="V16" i="3"/>
  <c r="U16" i="3"/>
  <c r="T16" i="3"/>
  <c r="S16" i="3"/>
  <c r="R16" i="3"/>
  <c r="Q16" i="3"/>
  <c r="P16" i="3"/>
  <c r="O16" i="3"/>
  <c r="I16" i="3"/>
  <c r="H16" i="3"/>
  <c r="F16" i="3"/>
  <c r="E16" i="3"/>
  <c r="C16" i="3" s="1"/>
  <c r="D16" i="3"/>
  <c r="AN15" i="3"/>
  <c r="AF15" i="3"/>
  <c r="AE15" i="3"/>
  <c r="AD15" i="3"/>
  <c r="AC15" i="3"/>
  <c r="Y15" i="3"/>
  <c r="X15" i="3"/>
  <c r="W15" i="3"/>
  <c r="V15" i="3"/>
  <c r="U15" i="3"/>
  <c r="T15" i="3"/>
  <c r="S15" i="3"/>
  <c r="R15" i="3"/>
  <c r="Q15" i="3"/>
  <c r="P15" i="3"/>
  <c r="O15" i="3"/>
  <c r="I15" i="3"/>
  <c r="H15" i="3"/>
  <c r="F15" i="3"/>
  <c r="E15" i="3"/>
  <c r="D15" i="3"/>
  <c r="C15" i="3" s="1"/>
  <c r="AN14" i="3"/>
  <c r="AF14" i="3"/>
  <c r="AE14" i="3"/>
  <c r="AD14" i="3"/>
  <c r="AC14" i="3"/>
  <c r="Y14" i="3"/>
  <c r="X14" i="3"/>
  <c r="W14" i="3"/>
  <c r="V14" i="3"/>
  <c r="U14" i="3"/>
  <c r="T14" i="3"/>
  <c r="S14" i="3"/>
  <c r="R14" i="3"/>
  <c r="Q14" i="3"/>
  <c r="P14" i="3"/>
  <c r="O14" i="3"/>
  <c r="I14" i="3"/>
  <c r="H14" i="3"/>
  <c r="F14" i="3"/>
  <c r="E14" i="3"/>
  <c r="D14" i="3"/>
  <c r="C14" i="3"/>
  <c r="AN13" i="3"/>
  <c r="AF13" i="3"/>
  <c r="AE13" i="3"/>
  <c r="AD13" i="3"/>
  <c r="AC13" i="3"/>
  <c r="Y13" i="3"/>
  <c r="X13" i="3"/>
  <c r="W13" i="3"/>
  <c r="V13" i="3"/>
  <c r="U13" i="3"/>
  <c r="T13" i="3"/>
  <c r="S13" i="3"/>
  <c r="R13" i="3"/>
  <c r="Q13" i="3"/>
  <c r="P13" i="3"/>
  <c r="O13" i="3"/>
  <c r="I13" i="3"/>
  <c r="H13" i="3"/>
  <c r="F13" i="3"/>
  <c r="E13" i="3"/>
  <c r="D13" i="3"/>
  <c r="C13" i="3" s="1"/>
  <c r="AN12" i="3"/>
  <c r="AF12" i="3"/>
  <c r="AE12" i="3"/>
  <c r="AD12" i="3"/>
  <c r="AC12" i="3"/>
  <c r="Y12" i="3"/>
  <c r="X12" i="3"/>
  <c r="W12" i="3"/>
  <c r="V12" i="3"/>
  <c r="U12" i="3"/>
  <c r="T12" i="3"/>
  <c r="S12" i="3"/>
  <c r="R12" i="3"/>
  <c r="Q12" i="3"/>
  <c r="P12" i="3"/>
  <c r="O12" i="3"/>
  <c r="I12" i="3"/>
  <c r="H12" i="3"/>
  <c r="F12" i="3"/>
  <c r="E12" i="3"/>
  <c r="C12" i="3" s="1"/>
  <c r="D12" i="3"/>
  <c r="AN11" i="3"/>
  <c r="AF11" i="3"/>
  <c r="AE11" i="3"/>
  <c r="AD11" i="3"/>
  <c r="AC11" i="3"/>
  <c r="Y11" i="3"/>
  <c r="X11" i="3"/>
  <c r="W11" i="3"/>
  <c r="V11" i="3"/>
  <c r="U11" i="3"/>
  <c r="T11" i="3"/>
  <c r="S11" i="3"/>
  <c r="R11" i="3"/>
  <c r="Q11" i="3"/>
  <c r="P11" i="3"/>
  <c r="O11" i="3"/>
  <c r="I11" i="3"/>
  <c r="H11" i="3"/>
  <c r="F11" i="3"/>
  <c r="E11" i="3"/>
  <c r="D11" i="3"/>
  <c r="C11" i="3" s="1"/>
  <c r="AN10" i="3"/>
  <c r="AF10" i="3"/>
  <c r="AE10" i="3"/>
  <c r="AD10" i="3"/>
  <c r="AC10" i="3"/>
  <c r="Y10" i="3"/>
  <c r="X10" i="3"/>
  <c r="W10" i="3"/>
  <c r="V10" i="3"/>
  <c r="U10" i="3"/>
  <c r="T10" i="3"/>
  <c r="S10" i="3"/>
  <c r="R10" i="3"/>
  <c r="Q10" i="3"/>
  <c r="P10" i="3"/>
  <c r="O10" i="3"/>
  <c r="I10" i="3"/>
  <c r="H10" i="3"/>
  <c r="F10" i="3"/>
  <c r="E10" i="3"/>
  <c r="D10" i="3"/>
  <c r="C10" i="3"/>
  <c r="AN9" i="3"/>
  <c r="AF9" i="3"/>
  <c r="AE9" i="3"/>
  <c r="AD9" i="3"/>
  <c r="AC9" i="3"/>
  <c r="Y9" i="3"/>
  <c r="X9" i="3"/>
  <c r="W9" i="3"/>
  <c r="V9" i="3"/>
  <c r="U9" i="3"/>
  <c r="T9" i="3"/>
  <c r="S9" i="3"/>
  <c r="R9" i="3"/>
  <c r="Q9" i="3"/>
  <c r="P9" i="3"/>
  <c r="O9" i="3"/>
  <c r="I9" i="3"/>
  <c r="H9" i="3"/>
  <c r="F9" i="3"/>
  <c r="E9" i="3"/>
  <c r="D9" i="3"/>
  <c r="C9" i="3" s="1"/>
  <c r="AN8" i="3"/>
  <c r="AF8" i="3"/>
  <c r="AE8" i="3"/>
  <c r="AD8" i="3"/>
  <c r="AC8" i="3"/>
  <c r="AC6" i="3" s="1"/>
  <c r="Y8" i="3"/>
  <c r="Y6" i="3" s="1"/>
  <c r="X8" i="3"/>
  <c r="W8" i="3"/>
  <c r="V8" i="3"/>
  <c r="U8" i="3"/>
  <c r="U6" i="3" s="1"/>
  <c r="T8" i="3"/>
  <c r="S8" i="3"/>
  <c r="R8" i="3"/>
  <c r="Q8" i="3"/>
  <c r="Q6" i="3" s="1"/>
  <c r="P8" i="3"/>
  <c r="O8" i="3"/>
  <c r="I8" i="3"/>
  <c r="I6" i="3" s="1"/>
  <c r="H8" i="3"/>
  <c r="F8" i="3"/>
  <c r="E8" i="3"/>
  <c r="C8" i="3" s="1"/>
  <c r="D8" i="3"/>
  <c r="AN7" i="3"/>
  <c r="AF7" i="3"/>
  <c r="AF6" i="3" s="1"/>
  <c r="AE7" i="3"/>
  <c r="AD7" i="3"/>
  <c r="AD6" i="3" s="1"/>
  <c r="AC7" i="3"/>
  <c r="Y7" i="3"/>
  <c r="X7" i="3"/>
  <c r="X6" i="3" s="1"/>
  <c r="W7" i="3"/>
  <c r="V7" i="3"/>
  <c r="V6" i="3" s="1"/>
  <c r="U7" i="3"/>
  <c r="T7" i="3"/>
  <c r="T6" i="3" s="1"/>
  <c r="S7" i="3"/>
  <c r="R7" i="3"/>
  <c r="R6" i="3" s="1"/>
  <c r="Q7" i="3"/>
  <c r="P7" i="3"/>
  <c r="P6" i="3" s="1"/>
  <c r="O7" i="3"/>
  <c r="I7" i="3"/>
  <c r="H7" i="3"/>
  <c r="H6" i="3" s="1"/>
  <c r="F7" i="3"/>
  <c r="F6" i="3" s="1"/>
  <c r="E7" i="3"/>
  <c r="D7" i="3"/>
  <c r="C7" i="3" s="1"/>
  <c r="AN6" i="3"/>
  <c r="AN5" i="3" s="1"/>
  <c r="AE6" i="3"/>
  <c r="AE5" i="3" s="1"/>
  <c r="W6" i="3"/>
  <c r="W5" i="3" s="1"/>
  <c r="S6" i="3"/>
  <c r="S5" i="3" s="1"/>
  <c r="O6" i="3"/>
  <c r="O5" i="3" s="1"/>
  <c r="AN4" i="3"/>
  <c r="AF4" i="3"/>
  <c r="AE4" i="3"/>
  <c r="AD4" i="3"/>
  <c r="AC4" i="3"/>
  <c r="Y4" i="3"/>
  <c r="X4" i="3"/>
  <c r="W4" i="3"/>
  <c r="V4" i="3"/>
  <c r="U4" i="3"/>
  <c r="T4" i="3"/>
  <c r="S4" i="3"/>
  <c r="R4" i="3"/>
  <c r="Q4" i="3"/>
  <c r="P4" i="3"/>
  <c r="O4" i="3"/>
  <c r="I4" i="3"/>
  <c r="H4" i="3"/>
  <c r="F4" i="3"/>
  <c r="E4" i="3"/>
  <c r="C4" i="3" s="1"/>
  <c r="D4" i="3"/>
  <c r="U19" i="66" l="1"/>
  <c r="J19" i="66"/>
  <c r="N19" i="66"/>
  <c r="R19" i="66"/>
  <c r="V19" i="66"/>
  <c r="J29" i="66"/>
  <c r="N29" i="66"/>
  <c r="R29" i="66"/>
  <c r="H3" i="3"/>
  <c r="H5" i="3"/>
  <c r="AF3" i="3"/>
  <c r="AF5" i="3"/>
  <c r="J3" i="4"/>
  <c r="J5" i="4"/>
  <c r="L5" i="5"/>
  <c r="L3" i="5"/>
  <c r="F3" i="6"/>
  <c r="F5" i="6"/>
  <c r="AD3" i="6"/>
  <c r="AD5" i="6"/>
  <c r="M5" i="9"/>
  <c r="M3" i="9"/>
  <c r="U5" i="9"/>
  <c r="U3" i="9"/>
  <c r="AA5" i="10"/>
  <c r="AA3" i="10"/>
  <c r="S3" i="11"/>
  <c r="S5" i="11"/>
  <c r="AE5" i="11"/>
  <c r="AE3" i="11"/>
  <c r="I5" i="12"/>
  <c r="I3" i="12"/>
  <c r="S5" i="14"/>
  <c r="S3" i="14"/>
  <c r="AN5" i="14"/>
  <c r="AN3" i="14"/>
  <c r="I3" i="3"/>
  <c r="I5" i="3"/>
  <c r="Q3" i="3"/>
  <c r="Q5" i="3"/>
  <c r="U3" i="3"/>
  <c r="U5" i="3"/>
  <c r="Y3" i="3"/>
  <c r="Y5" i="3"/>
  <c r="AC3" i="3"/>
  <c r="AC5" i="3"/>
  <c r="I3" i="5"/>
  <c r="I5" i="5"/>
  <c r="M3" i="5"/>
  <c r="M5" i="5"/>
  <c r="Q3" i="5"/>
  <c r="Q5" i="5"/>
  <c r="U3" i="5"/>
  <c r="U5" i="5"/>
  <c r="Y3" i="5"/>
  <c r="Y5" i="5"/>
  <c r="AC3" i="5"/>
  <c r="AC5" i="5"/>
  <c r="E5" i="8"/>
  <c r="E3" i="8"/>
  <c r="I3" i="8"/>
  <c r="I5" i="8"/>
  <c r="M3" i="8"/>
  <c r="M5" i="8"/>
  <c r="Q3" i="8"/>
  <c r="Q5" i="8"/>
  <c r="U5" i="8"/>
  <c r="U3" i="8"/>
  <c r="Y3" i="8"/>
  <c r="Y5" i="8"/>
  <c r="AC3" i="8"/>
  <c r="AC5" i="8"/>
  <c r="AL3" i="8"/>
  <c r="AL5" i="8"/>
  <c r="H3" i="11"/>
  <c r="H5" i="11"/>
  <c r="L3" i="11"/>
  <c r="L5" i="11"/>
  <c r="P3" i="11"/>
  <c r="P5" i="11"/>
  <c r="T3" i="11"/>
  <c r="T5" i="11"/>
  <c r="X3" i="11"/>
  <c r="X5" i="11"/>
  <c r="AF3" i="11"/>
  <c r="AF5" i="11"/>
  <c r="F3" i="12"/>
  <c r="F5" i="12"/>
  <c r="J3" i="12"/>
  <c r="J5" i="12"/>
  <c r="N3" i="12"/>
  <c r="N5" i="12"/>
  <c r="V3" i="12"/>
  <c r="V5" i="12"/>
  <c r="Z3" i="12"/>
  <c r="Z5" i="12"/>
  <c r="AD3" i="12"/>
  <c r="AD5" i="12"/>
  <c r="G3" i="13"/>
  <c r="G5" i="13"/>
  <c r="K3" i="13"/>
  <c r="K5" i="13"/>
  <c r="O3" i="13"/>
  <c r="O5" i="13"/>
  <c r="S5" i="13"/>
  <c r="S3" i="13"/>
  <c r="W3" i="13"/>
  <c r="W5" i="13"/>
  <c r="AA3" i="13"/>
  <c r="AA5" i="13"/>
  <c r="AE5" i="13"/>
  <c r="AE3" i="13"/>
  <c r="AN3" i="13"/>
  <c r="AN5" i="13"/>
  <c r="P3" i="3"/>
  <c r="P5" i="3"/>
  <c r="V3" i="4"/>
  <c r="V5" i="4"/>
  <c r="P3" i="5"/>
  <c r="P5" i="5"/>
  <c r="X3" i="5"/>
  <c r="X5" i="5"/>
  <c r="Q5" i="9"/>
  <c r="Q3" i="9"/>
  <c r="Y3" i="9"/>
  <c r="Y5" i="9"/>
  <c r="K5" i="10"/>
  <c r="K3" i="10"/>
  <c r="W5" i="10"/>
  <c r="W3" i="10"/>
  <c r="O3" i="11"/>
  <c r="O5" i="11"/>
  <c r="AA3" i="11"/>
  <c r="AA5" i="11"/>
  <c r="M3" i="12"/>
  <c r="M5" i="12"/>
  <c r="Y5" i="12"/>
  <c r="Y3" i="12"/>
  <c r="O5" i="14"/>
  <c r="O3" i="14"/>
  <c r="AE5" i="14"/>
  <c r="AE3" i="14"/>
  <c r="F5" i="3"/>
  <c r="F3" i="3"/>
  <c r="R5" i="3"/>
  <c r="R3" i="3"/>
  <c r="V5" i="3"/>
  <c r="V3" i="3"/>
  <c r="AD3" i="3"/>
  <c r="AD5" i="3"/>
  <c r="H5" i="4"/>
  <c r="H3" i="4"/>
  <c r="L5" i="4"/>
  <c r="L3" i="4"/>
  <c r="P5" i="4"/>
  <c r="P3" i="4"/>
  <c r="T5" i="4"/>
  <c r="T3" i="4"/>
  <c r="X5" i="4"/>
  <c r="X3" i="4"/>
  <c r="AF5" i="4"/>
  <c r="AF3" i="4"/>
  <c r="K3" i="4"/>
  <c r="K5" i="4"/>
  <c r="O3" i="4"/>
  <c r="O5" i="4"/>
  <c r="S3" i="4"/>
  <c r="S5" i="4"/>
  <c r="W3" i="4"/>
  <c r="W5" i="4"/>
  <c r="AE3" i="4"/>
  <c r="AE5" i="4"/>
  <c r="AN3" i="4"/>
  <c r="AN5" i="4"/>
  <c r="F5" i="5"/>
  <c r="F3" i="5"/>
  <c r="J5" i="5"/>
  <c r="J3" i="5"/>
  <c r="R3" i="5"/>
  <c r="R5" i="5"/>
  <c r="V5" i="5"/>
  <c r="V3" i="5"/>
  <c r="AD3" i="5"/>
  <c r="AD5" i="5"/>
  <c r="H5" i="6"/>
  <c r="H3" i="6"/>
  <c r="L3" i="6"/>
  <c r="L5" i="6"/>
  <c r="P5" i="6"/>
  <c r="P3" i="6"/>
  <c r="T5" i="6"/>
  <c r="T3" i="6"/>
  <c r="X3" i="6"/>
  <c r="X5" i="6"/>
  <c r="AF5" i="6"/>
  <c r="AF3" i="6"/>
  <c r="K3" i="6"/>
  <c r="K5" i="6"/>
  <c r="O3" i="6"/>
  <c r="O5" i="6"/>
  <c r="S3" i="6"/>
  <c r="S5" i="6"/>
  <c r="W3" i="6"/>
  <c r="W5" i="6"/>
  <c r="AA3" i="6"/>
  <c r="AA5" i="6"/>
  <c r="AE3" i="6"/>
  <c r="AE5" i="6"/>
  <c r="AN3" i="6"/>
  <c r="AN5" i="6"/>
  <c r="F3" i="8"/>
  <c r="F5" i="8"/>
  <c r="J3" i="8"/>
  <c r="J5" i="8"/>
  <c r="V3" i="8"/>
  <c r="V5" i="8"/>
  <c r="Z3" i="8"/>
  <c r="Z5" i="8"/>
  <c r="AD3" i="8"/>
  <c r="AD5" i="8"/>
  <c r="K3" i="9"/>
  <c r="K5" i="9"/>
  <c r="O5" i="9"/>
  <c r="O3" i="9"/>
  <c r="S3" i="9"/>
  <c r="S5" i="9"/>
  <c r="W3" i="9"/>
  <c r="W5" i="9"/>
  <c r="AA3" i="9"/>
  <c r="AA5" i="9"/>
  <c r="AE3" i="9"/>
  <c r="AE5" i="9"/>
  <c r="AN5" i="9"/>
  <c r="AN3" i="9"/>
  <c r="E3" i="10"/>
  <c r="E5" i="10"/>
  <c r="I3" i="10"/>
  <c r="I5" i="10"/>
  <c r="M3" i="10"/>
  <c r="M5" i="10"/>
  <c r="Q5" i="10"/>
  <c r="Q3" i="10"/>
  <c r="U3" i="10"/>
  <c r="U5" i="10"/>
  <c r="Y3" i="10"/>
  <c r="Y5" i="10"/>
  <c r="AC3" i="10"/>
  <c r="AC5" i="10"/>
  <c r="AL5" i="10"/>
  <c r="AL3" i="10"/>
  <c r="E3" i="11"/>
  <c r="E5" i="11"/>
  <c r="I5" i="11"/>
  <c r="I3" i="11"/>
  <c r="M5" i="11"/>
  <c r="M3" i="11"/>
  <c r="Q5" i="11"/>
  <c r="Q3" i="11"/>
  <c r="U5" i="11"/>
  <c r="U3" i="11"/>
  <c r="Y3" i="11"/>
  <c r="Y5" i="11"/>
  <c r="AC5" i="11"/>
  <c r="AC3" i="11"/>
  <c r="AL5" i="11"/>
  <c r="AL3" i="11"/>
  <c r="C6" i="12"/>
  <c r="G3" i="12"/>
  <c r="G5" i="12"/>
  <c r="K5" i="12"/>
  <c r="K3" i="12"/>
  <c r="O5" i="12"/>
  <c r="O3" i="12"/>
  <c r="S5" i="12"/>
  <c r="S3" i="12"/>
  <c r="W3" i="12"/>
  <c r="W5" i="12"/>
  <c r="AA5" i="12"/>
  <c r="AA3" i="12"/>
  <c r="AE5" i="12"/>
  <c r="AE3" i="12"/>
  <c r="AN5" i="12"/>
  <c r="AN3" i="12"/>
  <c r="H3" i="13"/>
  <c r="H5" i="13"/>
  <c r="L3" i="13"/>
  <c r="L5" i="13"/>
  <c r="P3" i="13"/>
  <c r="P5" i="13"/>
  <c r="T3" i="13"/>
  <c r="T5" i="13"/>
  <c r="X3" i="13"/>
  <c r="X5" i="13"/>
  <c r="AF3" i="13"/>
  <c r="AF5" i="13"/>
  <c r="E3" i="14"/>
  <c r="E5" i="14"/>
  <c r="I5" i="14"/>
  <c r="M3" i="14"/>
  <c r="M5" i="14"/>
  <c r="Q3" i="14"/>
  <c r="Q5" i="14"/>
  <c r="U3" i="14"/>
  <c r="U5" i="14"/>
  <c r="Y5" i="14"/>
  <c r="Y3" i="14"/>
  <c r="AC3" i="14"/>
  <c r="AC5" i="14"/>
  <c r="AL3" i="14"/>
  <c r="AL5" i="14"/>
  <c r="C5" i="15"/>
  <c r="F3" i="4"/>
  <c r="F5" i="4"/>
  <c r="R3" i="4"/>
  <c r="R5" i="4"/>
  <c r="AD3" i="4"/>
  <c r="AD5" i="4"/>
  <c r="H3" i="5"/>
  <c r="H5" i="5"/>
  <c r="J5" i="6"/>
  <c r="J3" i="6"/>
  <c r="Z5" i="6"/>
  <c r="Z3" i="6"/>
  <c r="I5" i="9"/>
  <c r="I3" i="9"/>
  <c r="AL5" i="9"/>
  <c r="AL3" i="9"/>
  <c r="S5" i="10"/>
  <c r="S3" i="10"/>
  <c r="AN5" i="10"/>
  <c r="AN3" i="10"/>
  <c r="K3" i="11"/>
  <c r="K5" i="11"/>
  <c r="AN3" i="11"/>
  <c r="AN5" i="11"/>
  <c r="E3" i="12"/>
  <c r="E5" i="12"/>
  <c r="U3" i="12"/>
  <c r="U5" i="12"/>
  <c r="AC3" i="12"/>
  <c r="AC5" i="12"/>
  <c r="K5" i="14"/>
  <c r="K3" i="14"/>
  <c r="AA5" i="14"/>
  <c r="AA3" i="14"/>
  <c r="K5" i="8"/>
  <c r="K3" i="8"/>
  <c r="O5" i="8"/>
  <c r="O3" i="8"/>
  <c r="S5" i="8"/>
  <c r="S3" i="8"/>
  <c r="W3" i="8"/>
  <c r="W5" i="8"/>
  <c r="AA5" i="8"/>
  <c r="AA3" i="8"/>
  <c r="AE5" i="8"/>
  <c r="AE3" i="8"/>
  <c r="AN5" i="8"/>
  <c r="AN3" i="8"/>
  <c r="H3" i="9"/>
  <c r="H5" i="9"/>
  <c r="L3" i="9"/>
  <c r="L5" i="9"/>
  <c r="P3" i="9"/>
  <c r="P5" i="9"/>
  <c r="T3" i="9"/>
  <c r="T5" i="9"/>
  <c r="X3" i="9"/>
  <c r="X5" i="9"/>
  <c r="AF3" i="9"/>
  <c r="AF5" i="9"/>
  <c r="F3" i="10"/>
  <c r="F5" i="10"/>
  <c r="J3" i="10"/>
  <c r="J5" i="10"/>
  <c r="N3" i="10"/>
  <c r="N5" i="10"/>
  <c r="V3" i="10"/>
  <c r="V5" i="10"/>
  <c r="Z3" i="10"/>
  <c r="Z5" i="10"/>
  <c r="AD3" i="10"/>
  <c r="AD5" i="10"/>
  <c r="E5" i="13"/>
  <c r="E3" i="13"/>
  <c r="I3" i="13"/>
  <c r="I5" i="13"/>
  <c r="M5" i="13"/>
  <c r="M3" i="13"/>
  <c r="Q3" i="13"/>
  <c r="Q5" i="13"/>
  <c r="U5" i="13"/>
  <c r="U3" i="13"/>
  <c r="Y5" i="13"/>
  <c r="Y3" i="13"/>
  <c r="AC5" i="13"/>
  <c r="AC3" i="13"/>
  <c r="AL3" i="13"/>
  <c r="AL5" i="13"/>
  <c r="F3" i="14"/>
  <c r="F5" i="14"/>
  <c r="J3" i="14"/>
  <c r="J5" i="14"/>
  <c r="N3" i="14"/>
  <c r="N5" i="14"/>
  <c r="V3" i="14"/>
  <c r="V5" i="14"/>
  <c r="Z3" i="14"/>
  <c r="Z5" i="14"/>
  <c r="AD3" i="14"/>
  <c r="AD5" i="14"/>
  <c r="L5" i="64"/>
  <c r="T3" i="3"/>
  <c r="T5" i="3"/>
  <c r="X3" i="3"/>
  <c r="X5" i="3"/>
  <c r="T3" i="5"/>
  <c r="T5" i="5"/>
  <c r="AF3" i="5"/>
  <c r="AF5" i="5"/>
  <c r="V3" i="6"/>
  <c r="V5" i="6"/>
  <c r="E3" i="9"/>
  <c r="E5" i="9"/>
  <c r="AC5" i="9"/>
  <c r="AC3" i="9"/>
  <c r="O3" i="10"/>
  <c r="O5" i="10"/>
  <c r="AE3" i="10"/>
  <c r="AE5" i="10"/>
  <c r="G5" i="11"/>
  <c r="G3" i="11"/>
  <c r="W3" i="11"/>
  <c r="W5" i="11"/>
  <c r="Q3" i="12"/>
  <c r="Q5" i="12"/>
  <c r="AL3" i="12"/>
  <c r="AL5" i="12"/>
  <c r="G3" i="14"/>
  <c r="G5" i="14"/>
  <c r="W3" i="14"/>
  <c r="W5" i="14"/>
  <c r="J4" i="64"/>
  <c r="Z3" i="15"/>
  <c r="C3" i="15" s="1"/>
  <c r="E3" i="66"/>
  <c r="I3" i="66"/>
  <c r="M3" i="66"/>
  <c r="Q3" i="66"/>
  <c r="U3" i="66"/>
  <c r="I3" i="55"/>
  <c r="M3" i="55"/>
  <c r="Q3" i="55"/>
  <c r="U3" i="55"/>
  <c r="I3" i="56"/>
  <c r="M3" i="56"/>
  <c r="Q3" i="56"/>
  <c r="U3" i="56"/>
  <c r="I3" i="57"/>
  <c r="M3" i="57"/>
  <c r="Q3" i="57"/>
  <c r="U3" i="57"/>
  <c r="I3" i="58"/>
  <c r="M3" i="58"/>
  <c r="Q3" i="58"/>
  <c r="U3" i="58"/>
  <c r="I3" i="59"/>
  <c r="M3" i="59"/>
  <c r="Q3" i="59"/>
  <c r="U3" i="59"/>
  <c r="I3" i="60"/>
  <c r="M3" i="60"/>
  <c r="Q3" i="60"/>
  <c r="U3" i="60"/>
  <c r="I3" i="61"/>
  <c r="M3" i="61"/>
  <c r="Q3" i="61"/>
  <c r="U3" i="61"/>
  <c r="I3" i="63"/>
  <c r="M3" i="63"/>
  <c r="Q3" i="63"/>
  <c r="U3" i="63"/>
  <c r="I3" i="62"/>
  <c r="M3" i="62"/>
  <c r="Q3" i="62"/>
  <c r="U3" i="62"/>
  <c r="Q6" i="52"/>
  <c r="R5" i="23"/>
  <c r="R3" i="23"/>
  <c r="N7" i="52"/>
  <c r="O5" i="24"/>
  <c r="O3" i="24"/>
  <c r="B8" i="64"/>
  <c r="F8" i="64"/>
  <c r="J8" i="64"/>
  <c r="N8" i="64"/>
  <c r="R8" i="64"/>
  <c r="V8" i="64"/>
  <c r="J8" i="65"/>
  <c r="N8" i="65"/>
  <c r="R8" i="65"/>
  <c r="V8" i="65"/>
  <c r="J9" i="64"/>
  <c r="N9" i="64"/>
  <c r="R9" i="64"/>
  <c r="V9" i="64"/>
  <c r="J9" i="53"/>
  <c r="N9" i="53"/>
  <c r="R9" i="53"/>
  <c r="V9" i="53"/>
  <c r="J9" i="55"/>
  <c r="N9" i="55"/>
  <c r="R9" i="55"/>
  <c r="V9" i="55"/>
  <c r="J9" i="57"/>
  <c r="N9" i="57"/>
  <c r="R9" i="57"/>
  <c r="V9" i="57"/>
  <c r="J9" i="59"/>
  <c r="N9" i="59"/>
  <c r="R9" i="59"/>
  <c r="V9" i="59"/>
  <c r="J9" i="61"/>
  <c r="N9" i="61"/>
  <c r="R9" i="61"/>
  <c r="V9" i="61"/>
  <c r="J9" i="62"/>
  <c r="N9" i="62"/>
  <c r="R9" i="62"/>
  <c r="V9" i="62"/>
  <c r="H10" i="64"/>
  <c r="L10" i="64"/>
  <c r="P10" i="64"/>
  <c r="T10" i="64"/>
  <c r="H10" i="53"/>
  <c r="L10" i="53"/>
  <c r="P10" i="53"/>
  <c r="T10" i="53"/>
  <c r="H10" i="55"/>
  <c r="L10" i="55"/>
  <c r="P10" i="55"/>
  <c r="T10" i="55"/>
  <c r="H10" i="57"/>
  <c r="L10" i="57"/>
  <c r="P10" i="57"/>
  <c r="T10" i="57"/>
  <c r="H10" i="59"/>
  <c r="L10" i="59"/>
  <c r="P10" i="59"/>
  <c r="T10" i="59"/>
  <c r="H10" i="61"/>
  <c r="L10" i="61"/>
  <c r="P10" i="61"/>
  <c r="T10" i="61"/>
  <c r="H10" i="62"/>
  <c r="L10" i="62"/>
  <c r="P10" i="62"/>
  <c r="T10" i="62"/>
  <c r="J11" i="64"/>
  <c r="N11" i="64"/>
  <c r="R11" i="64"/>
  <c r="V11" i="64"/>
  <c r="J11" i="53"/>
  <c r="N11" i="53"/>
  <c r="R11" i="53"/>
  <c r="V11" i="53"/>
  <c r="J11" i="55"/>
  <c r="N11" i="55"/>
  <c r="R11" i="55"/>
  <c r="V11" i="55"/>
  <c r="J11" i="57"/>
  <c r="N11" i="57"/>
  <c r="R11" i="57"/>
  <c r="V11" i="57"/>
  <c r="J11" i="59"/>
  <c r="N11" i="59"/>
  <c r="R11" i="59"/>
  <c r="V11" i="59"/>
  <c r="J11" i="61"/>
  <c r="N11" i="61"/>
  <c r="R11" i="61"/>
  <c r="V11" i="61"/>
  <c r="J11" i="62"/>
  <c r="N11" i="62"/>
  <c r="R11" i="62"/>
  <c r="V11" i="62"/>
  <c r="H12" i="64"/>
  <c r="L12" i="64"/>
  <c r="P12" i="64"/>
  <c r="T12" i="64"/>
  <c r="H12" i="52"/>
  <c r="L12" i="52"/>
  <c r="P12" i="52"/>
  <c r="T12" i="52"/>
  <c r="H12" i="53"/>
  <c r="L12" i="53"/>
  <c r="P12" i="53"/>
  <c r="T12" i="53"/>
  <c r="H12" i="54"/>
  <c r="L12" i="54"/>
  <c r="P12" i="54"/>
  <c r="T12" i="54"/>
  <c r="H12" i="55"/>
  <c r="L12" i="55"/>
  <c r="P12" i="55"/>
  <c r="T12" i="55"/>
  <c r="H12" i="56"/>
  <c r="L12" i="56"/>
  <c r="P12" i="56"/>
  <c r="T12" i="56"/>
  <c r="H12" i="57"/>
  <c r="L12" i="57"/>
  <c r="P12" i="57"/>
  <c r="T12" i="57"/>
  <c r="H12" i="58"/>
  <c r="L12" i="58"/>
  <c r="P12" i="58"/>
  <c r="T12" i="58"/>
  <c r="H12" i="59"/>
  <c r="L12" i="59"/>
  <c r="P12" i="59"/>
  <c r="T12" i="59"/>
  <c r="H12" i="60"/>
  <c r="L12" i="60"/>
  <c r="P12" i="60"/>
  <c r="T12" i="60"/>
  <c r="H12" i="61"/>
  <c r="L12" i="61"/>
  <c r="P12" i="61"/>
  <c r="T12" i="61"/>
  <c r="H12" i="63"/>
  <c r="L12" i="63"/>
  <c r="P12" i="63"/>
  <c r="T12" i="63"/>
  <c r="H12" i="62"/>
  <c r="L12" i="62"/>
  <c r="P12" i="62"/>
  <c r="T12" i="62"/>
  <c r="V3" i="15"/>
  <c r="O3" i="3"/>
  <c r="S3" i="3"/>
  <c r="W3" i="3"/>
  <c r="AE3" i="3"/>
  <c r="AN3" i="3"/>
  <c r="D6" i="3"/>
  <c r="E3" i="4"/>
  <c r="I3" i="4"/>
  <c r="M3" i="4"/>
  <c r="Q3" i="4"/>
  <c r="U3" i="4"/>
  <c r="Y3" i="4"/>
  <c r="AC3" i="4"/>
  <c r="K3" i="5"/>
  <c r="O3" i="5"/>
  <c r="S3" i="5"/>
  <c r="W3" i="5"/>
  <c r="AE3" i="5"/>
  <c r="AN3" i="5"/>
  <c r="D6" i="5"/>
  <c r="E3" i="6"/>
  <c r="I3" i="6"/>
  <c r="M3" i="6"/>
  <c r="Q3" i="6"/>
  <c r="U3" i="6"/>
  <c r="Y3" i="6"/>
  <c r="AC3" i="6"/>
  <c r="AL3" i="6"/>
  <c r="D3" i="8"/>
  <c r="C3" i="8" s="1"/>
  <c r="H3" i="8"/>
  <c r="L3" i="8"/>
  <c r="P3" i="8"/>
  <c r="T3" i="8"/>
  <c r="X3" i="8"/>
  <c r="AF3" i="8"/>
  <c r="F3" i="9"/>
  <c r="J3" i="9"/>
  <c r="V3" i="9"/>
  <c r="Z3" i="9"/>
  <c r="AD3" i="9"/>
  <c r="D9" i="9"/>
  <c r="C9" i="9" s="1"/>
  <c r="D13" i="9"/>
  <c r="C13" i="9" s="1"/>
  <c r="D17" i="9"/>
  <c r="C17" i="9" s="1"/>
  <c r="D3" i="10"/>
  <c r="H3" i="10"/>
  <c r="L3" i="10"/>
  <c r="P3" i="10"/>
  <c r="T3" i="10"/>
  <c r="X3" i="10"/>
  <c r="AF3" i="10"/>
  <c r="F3" i="11"/>
  <c r="J3" i="11"/>
  <c r="N3" i="11"/>
  <c r="V3" i="11"/>
  <c r="Z3" i="11"/>
  <c r="AD3" i="11"/>
  <c r="D3" i="12"/>
  <c r="H3" i="12"/>
  <c r="L3" i="12"/>
  <c r="P3" i="12"/>
  <c r="T3" i="12"/>
  <c r="X3" i="12"/>
  <c r="AF3" i="12"/>
  <c r="F3" i="13"/>
  <c r="J3" i="13"/>
  <c r="N3" i="13"/>
  <c r="V3" i="13"/>
  <c r="Z3" i="13"/>
  <c r="AD3" i="13"/>
  <c r="D9" i="13"/>
  <c r="C9" i="13" s="1"/>
  <c r="D13" i="13"/>
  <c r="C13" i="13" s="1"/>
  <c r="D17" i="13"/>
  <c r="C17" i="13" s="1"/>
  <c r="D3" i="14"/>
  <c r="H3" i="14"/>
  <c r="L3" i="14"/>
  <c r="P3" i="14"/>
  <c r="T3" i="14"/>
  <c r="X3" i="14"/>
  <c r="AF3" i="14"/>
  <c r="D4" i="17"/>
  <c r="C4" i="17" s="1"/>
  <c r="D7" i="17"/>
  <c r="D8" i="17"/>
  <c r="C8" i="17" s="1"/>
  <c r="D9" i="17"/>
  <c r="C9" i="17" s="1"/>
  <c r="D10" i="17"/>
  <c r="C10" i="17" s="1"/>
  <c r="D11" i="17"/>
  <c r="C11" i="17" s="1"/>
  <c r="D12" i="17"/>
  <c r="C12" i="17" s="1"/>
  <c r="D13" i="17"/>
  <c r="C13" i="17" s="1"/>
  <c r="D14" i="17"/>
  <c r="C14" i="17" s="1"/>
  <c r="D15" i="17"/>
  <c r="C15" i="17" s="1"/>
  <c r="D16" i="17"/>
  <c r="C16" i="17" s="1"/>
  <c r="D17" i="17"/>
  <c r="C17" i="17" s="1"/>
  <c r="J4" i="18"/>
  <c r="J7" i="18"/>
  <c r="J8" i="18"/>
  <c r="J9" i="18"/>
  <c r="J10" i="18"/>
  <c r="J11" i="18"/>
  <c r="J12" i="18"/>
  <c r="J13" i="18"/>
  <c r="J14" i="18"/>
  <c r="J15" i="18"/>
  <c r="J16" i="18"/>
  <c r="J17" i="18"/>
  <c r="B3" i="66"/>
  <c r="F3" i="66"/>
  <c r="J3" i="66"/>
  <c r="N3" i="66"/>
  <c r="R3" i="66"/>
  <c r="V3" i="66"/>
  <c r="J3" i="57"/>
  <c r="N3" i="57"/>
  <c r="R3" i="57"/>
  <c r="V3" i="57"/>
  <c r="J3" i="59"/>
  <c r="N3" i="59"/>
  <c r="R3" i="59"/>
  <c r="V3" i="59"/>
  <c r="J3" i="61"/>
  <c r="N3" i="61"/>
  <c r="R3" i="61"/>
  <c r="V3" i="61"/>
  <c r="J3" i="62"/>
  <c r="N3" i="62"/>
  <c r="R3" i="62"/>
  <c r="V3" i="62"/>
  <c r="U6" i="52"/>
  <c r="V5" i="23"/>
  <c r="V3" i="23"/>
  <c r="G7" i="64"/>
  <c r="B7" i="52"/>
  <c r="C5" i="24"/>
  <c r="C3" i="24"/>
  <c r="F7" i="52"/>
  <c r="G5" i="24"/>
  <c r="G3" i="24"/>
  <c r="R7" i="52"/>
  <c r="S5" i="24"/>
  <c r="S3" i="24"/>
  <c r="K7" i="53"/>
  <c r="L6" i="24"/>
  <c r="O7" i="53"/>
  <c r="P6" i="24"/>
  <c r="H7" i="54"/>
  <c r="I6" i="24"/>
  <c r="L7" i="54"/>
  <c r="M6" i="24"/>
  <c r="P7" i="54"/>
  <c r="Q6" i="24"/>
  <c r="I7" i="55"/>
  <c r="M7" i="55"/>
  <c r="Q7" i="55"/>
  <c r="R6" i="24"/>
  <c r="K7" i="57"/>
  <c r="O7" i="57"/>
  <c r="I7" i="59"/>
  <c r="M7" i="59"/>
  <c r="Q7" i="59"/>
  <c r="K7" i="61"/>
  <c r="O7" i="61"/>
  <c r="I7" i="62"/>
  <c r="M7" i="62"/>
  <c r="Q7" i="62"/>
  <c r="E6" i="3"/>
  <c r="E6" i="5"/>
  <c r="D6" i="11"/>
  <c r="C7" i="11"/>
  <c r="D10" i="13"/>
  <c r="C10" i="13" s="1"/>
  <c r="D14" i="13"/>
  <c r="C14" i="13" s="1"/>
  <c r="C3" i="66"/>
  <c r="G3" i="66"/>
  <c r="K3" i="66"/>
  <c r="O3" i="66"/>
  <c r="S3" i="66"/>
  <c r="W3" i="66"/>
  <c r="F5" i="20"/>
  <c r="J5" i="20"/>
  <c r="N5" i="20"/>
  <c r="R5" i="20"/>
  <c r="V5" i="20"/>
  <c r="K3" i="55"/>
  <c r="O3" i="55"/>
  <c r="S3" i="55"/>
  <c r="W3" i="55"/>
  <c r="K3" i="56"/>
  <c r="O3" i="56"/>
  <c r="S3" i="56"/>
  <c r="W3" i="56"/>
  <c r="K3" i="57"/>
  <c r="O3" i="57"/>
  <c r="S3" i="57"/>
  <c r="W3" i="57"/>
  <c r="K3" i="58"/>
  <c r="O3" i="58"/>
  <c r="S3" i="58"/>
  <c r="W3" i="58"/>
  <c r="K3" i="59"/>
  <c r="O3" i="59"/>
  <c r="S3" i="59"/>
  <c r="W3" i="59"/>
  <c r="K3" i="60"/>
  <c r="O3" i="60"/>
  <c r="S3" i="60"/>
  <c r="W3" i="60"/>
  <c r="K3" i="61"/>
  <c r="O3" i="61"/>
  <c r="S3" i="61"/>
  <c r="W3" i="61"/>
  <c r="K3" i="63"/>
  <c r="O3" i="63"/>
  <c r="S3" i="63"/>
  <c r="W3" i="63"/>
  <c r="K3" i="62"/>
  <c r="O3" i="62"/>
  <c r="S3" i="62"/>
  <c r="W3" i="62"/>
  <c r="B4" i="66"/>
  <c r="F4" i="66"/>
  <c r="J4" i="65"/>
  <c r="J37" i="65" s="1"/>
  <c r="N4" i="65"/>
  <c r="R4" i="65"/>
  <c r="V4" i="65"/>
  <c r="H4" i="52"/>
  <c r="I3" i="21"/>
  <c r="L4" i="52"/>
  <c r="M3" i="21"/>
  <c r="P4" i="52"/>
  <c r="Q3" i="21"/>
  <c r="T4" i="52"/>
  <c r="U3" i="21"/>
  <c r="H4" i="53"/>
  <c r="L4" i="53"/>
  <c r="P4" i="53"/>
  <c r="T4" i="53"/>
  <c r="H4" i="54"/>
  <c r="L4" i="54"/>
  <c r="P4" i="54"/>
  <c r="T4" i="54"/>
  <c r="H4" i="55"/>
  <c r="L4" i="55"/>
  <c r="P4" i="55"/>
  <c r="T4" i="55"/>
  <c r="H4" i="57"/>
  <c r="L4" i="57"/>
  <c r="P4" i="57"/>
  <c r="T4" i="57"/>
  <c r="H4" i="58"/>
  <c r="L4" i="58"/>
  <c r="P4" i="58"/>
  <c r="T4" i="58"/>
  <c r="H4" i="59"/>
  <c r="L4" i="59"/>
  <c r="P4" i="59"/>
  <c r="T4" i="59"/>
  <c r="H4" i="61"/>
  <c r="L4" i="61"/>
  <c r="P4" i="61"/>
  <c r="T4" i="61"/>
  <c r="H4" i="63"/>
  <c r="L4" i="63"/>
  <c r="P4" i="63"/>
  <c r="T4" i="63"/>
  <c r="H4" i="62"/>
  <c r="L4" i="62"/>
  <c r="P4" i="62"/>
  <c r="T4" i="62"/>
  <c r="H5" i="65"/>
  <c r="L5" i="65"/>
  <c r="P5" i="65"/>
  <c r="T5" i="65"/>
  <c r="J5" i="52"/>
  <c r="K5" i="22"/>
  <c r="K3" i="22"/>
  <c r="N5" i="52"/>
  <c r="O5" i="22"/>
  <c r="O3" i="22"/>
  <c r="R5" i="52"/>
  <c r="S5" i="22"/>
  <c r="S3" i="22"/>
  <c r="V5" i="52"/>
  <c r="W5" i="22"/>
  <c r="W3" i="22"/>
  <c r="J5" i="53"/>
  <c r="N5" i="53"/>
  <c r="R5" i="53"/>
  <c r="V5" i="53"/>
  <c r="J5" i="55"/>
  <c r="N5" i="55"/>
  <c r="R5" i="55"/>
  <c r="V5" i="55"/>
  <c r="J5" i="57"/>
  <c r="N5" i="57"/>
  <c r="R5" i="57"/>
  <c r="V5" i="57"/>
  <c r="J5" i="59"/>
  <c r="N5" i="59"/>
  <c r="R5" i="59"/>
  <c r="V5" i="59"/>
  <c r="J5" i="61"/>
  <c r="N5" i="61"/>
  <c r="R5" i="61"/>
  <c r="V5" i="61"/>
  <c r="J5" i="62"/>
  <c r="N5" i="62"/>
  <c r="R5" i="62"/>
  <c r="V5" i="62"/>
  <c r="C7" i="64"/>
  <c r="B8" i="52"/>
  <c r="C5" i="25"/>
  <c r="F8" i="52"/>
  <c r="G5" i="25"/>
  <c r="J8" i="52"/>
  <c r="K5" i="25"/>
  <c r="N8" i="52"/>
  <c r="O5" i="25"/>
  <c r="R8" i="52"/>
  <c r="S5" i="25"/>
  <c r="V8" i="52"/>
  <c r="W5" i="25"/>
  <c r="J8" i="54"/>
  <c r="N8" i="54"/>
  <c r="R8" i="54"/>
  <c r="V8" i="54"/>
  <c r="J8" i="56"/>
  <c r="N8" i="56"/>
  <c r="R8" i="56"/>
  <c r="V8" i="56"/>
  <c r="J8" i="58"/>
  <c r="N8" i="58"/>
  <c r="R8" i="58"/>
  <c r="V8" i="58"/>
  <c r="J8" i="60"/>
  <c r="N8" i="60"/>
  <c r="R8" i="60"/>
  <c r="V8" i="60"/>
  <c r="J8" i="63"/>
  <c r="N8" i="63"/>
  <c r="R8" i="63"/>
  <c r="V8" i="63"/>
  <c r="D6" i="4"/>
  <c r="D6" i="6"/>
  <c r="D5" i="8"/>
  <c r="C5" i="8" s="1"/>
  <c r="D7" i="9"/>
  <c r="D11" i="9"/>
  <c r="C11" i="9" s="1"/>
  <c r="D15" i="9"/>
  <c r="C15" i="9" s="1"/>
  <c r="D5" i="10"/>
  <c r="C5" i="10" s="1"/>
  <c r="D5" i="12"/>
  <c r="C5" i="12" s="1"/>
  <c r="D7" i="13"/>
  <c r="D11" i="13"/>
  <c r="C11" i="13" s="1"/>
  <c r="D15" i="13"/>
  <c r="C15" i="13" s="1"/>
  <c r="I4" i="14"/>
  <c r="I3" i="14" s="1"/>
  <c r="D5" i="14"/>
  <c r="C5" i="14" s="1"/>
  <c r="D4" i="19"/>
  <c r="C4" i="19" s="1"/>
  <c r="D7" i="19"/>
  <c r="D8" i="19"/>
  <c r="C8" i="19" s="1"/>
  <c r="D9" i="19"/>
  <c r="C9" i="19" s="1"/>
  <c r="D10" i="19"/>
  <c r="C10" i="19" s="1"/>
  <c r="D11" i="19"/>
  <c r="C11" i="19" s="1"/>
  <c r="D12" i="19"/>
  <c r="C12" i="19" s="1"/>
  <c r="D13" i="19"/>
  <c r="C13" i="19" s="1"/>
  <c r="D14" i="19"/>
  <c r="C14" i="19" s="1"/>
  <c r="D15" i="19"/>
  <c r="C15" i="19" s="1"/>
  <c r="D16" i="19"/>
  <c r="C16" i="19" s="1"/>
  <c r="D17" i="19"/>
  <c r="C17" i="19" s="1"/>
  <c r="D3" i="66"/>
  <c r="H3" i="66"/>
  <c r="L3" i="66"/>
  <c r="P3" i="66"/>
  <c r="T3" i="66"/>
  <c r="H37" i="65"/>
  <c r="L37" i="65"/>
  <c r="P37" i="65"/>
  <c r="H37" i="54"/>
  <c r="P37" i="54"/>
  <c r="H37" i="55"/>
  <c r="H37" i="56"/>
  <c r="L37" i="56"/>
  <c r="P37" i="56"/>
  <c r="T3" i="56"/>
  <c r="H37" i="57"/>
  <c r="H3" i="58"/>
  <c r="L3" i="58"/>
  <c r="P3" i="58"/>
  <c r="T3" i="58"/>
  <c r="H3" i="60"/>
  <c r="L3" i="60"/>
  <c r="P3" i="60"/>
  <c r="T3" i="60"/>
  <c r="H3" i="63"/>
  <c r="L3" i="63"/>
  <c r="P3" i="63"/>
  <c r="T3" i="63"/>
  <c r="H37" i="62"/>
  <c r="S3" i="21"/>
  <c r="U3" i="22"/>
  <c r="P6" i="53"/>
  <c r="Q6" i="23"/>
  <c r="T6" i="53"/>
  <c r="U6" i="23"/>
  <c r="O6" i="54"/>
  <c r="P6" i="23"/>
  <c r="S6" i="54"/>
  <c r="T6" i="23"/>
  <c r="W6" i="54"/>
  <c r="X6" i="23"/>
  <c r="R6" i="55"/>
  <c r="V6" i="55"/>
  <c r="Q6" i="56"/>
  <c r="U6" i="56"/>
  <c r="P6" i="57"/>
  <c r="T6" i="57"/>
  <c r="R6" i="59"/>
  <c r="V6" i="59"/>
  <c r="Q6" i="60"/>
  <c r="U6" i="60"/>
  <c r="P6" i="61"/>
  <c r="T6" i="61"/>
  <c r="R6" i="62"/>
  <c r="V6" i="62"/>
  <c r="K6" i="24"/>
  <c r="C14" i="66"/>
  <c r="G14" i="66"/>
  <c r="K14" i="66"/>
  <c r="O14" i="66"/>
  <c r="S14" i="66"/>
  <c r="W14" i="66"/>
  <c r="E17" i="66"/>
  <c r="I17" i="66"/>
  <c r="M17" i="66"/>
  <c r="Q17" i="66"/>
  <c r="U17" i="66"/>
  <c r="E18" i="66"/>
  <c r="I18" i="66"/>
  <c r="M18" i="66"/>
  <c r="Q18" i="66"/>
  <c r="U18" i="66"/>
  <c r="E19" i="66"/>
  <c r="I20" i="66"/>
  <c r="M20" i="66"/>
  <c r="Q20" i="66"/>
  <c r="U20" i="66"/>
  <c r="G21" i="66"/>
  <c r="K21" i="66"/>
  <c r="O21" i="66"/>
  <c r="S21" i="66"/>
  <c r="W21" i="66"/>
  <c r="G22" i="66"/>
  <c r="K22" i="66"/>
  <c r="O22" i="66"/>
  <c r="S22" i="66"/>
  <c r="W22" i="66"/>
  <c r="G23" i="66"/>
  <c r="K23" i="66"/>
  <c r="O23" i="66"/>
  <c r="S23" i="66"/>
  <c r="W23" i="66"/>
  <c r="C25" i="66"/>
  <c r="G25" i="66"/>
  <c r="K25" i="66"/>
  <c r="O25" i="66"/>
  <c r="S25" i="66"/>
  <c r="W25" i="66"/>
  <c r="C26" i="66"/>
  <c r="I26" i="65"/>
  <c r="M26" i="65"/>
  <c r="Q26" i="65"/>
  <c r="Q37" i="65" s="1"/>
  <c r="U26" i="65"/>
  <c r="U37" i="65" s="1"/>
  <c r="E26" i="52"/>
  <c r="I26" i="52"/>
  <c r="M26" i="52"/>
  <c r="Q26" i="52"/>
  <c r="U26" i="52"/>
  <c r="G26" i="53"/>
  <c r="K26" i="53"/>
  <c r="O26" i="53"/>
  <c r="S26" i="53"/>
  <c r="W26" i="53"/>
  <c r="I26" i="54"/>
  <c r="M26" i="54"/>
  <c r="Q26" i="54"/>
  <c r="U26" i="54"/>
  <c r="G26" i="55"/>
  <c r="K26" i="55"/>
  <c r="O26" i="55"/>
  <c r="S26" i="55"/>
  <c r="W26" i="55"/>
  <c r="I26" i="56"/>
  <c r="M26" i="56"/>
  <c r="Q26" i="56"/>
  <c r="U26" i="56"/>
  <c r="G26" i="57"/>
  <c r="K26" i="57"/>
  <c r="O26" i="57"/>
  <c r="S26" i="57"/>
  <c r="W26" i="57"/>
  <c r="I26" i="58"/>
  <c r="M26" i="58"/>
  <c r="Q26" i="58"/>
  <c r="U26" i="58"/>
  <c r="G26" i="59"/>
  <c r="K26" i="59"/>
  <c r="O26" i="59"/>
  <c r="S26" i="59"/>
  <c r="W26" i="59"/>
  <c r="I26" i="60"/>
  <c r="M26" i="60"/>
  <c r="Q26" i="60"/>
  <c r="U26" i="60"/>
  <c r="G26" i="61"/>
  <c r="K26" i="61"/>
  <c r="O26" i="61"/>
  <c r="S26" i="61"/>
  <c r="W26" i="61"/>
  <c r="E26" i="63"/>
  <c r="I26" i="63"/>
  <c r="M26" i="63"/>
  <c r="Q26" i="63"/>
  <c r="U26" i="63"/>
  <c r="C26" i="62"/>
  <c r="G26" i="62"/>
  <c r="K26" i="62"/>
  <c r="O26" i="62"/>
  <c r="S26" i="62"/>
  <c r="W26" i="62"/>
  <c r="W5" i="43"/>
  <c r="W3" i="43"/>
  <c r="V28" i="52"/>
  <c r="M6" i="43"/>
  <c r="L28" i="53"/>
  <c r="Q6" i="43"/>
  <c r="P28" i="53"/>
  <c r="U6" i="43"/>
  <c r="T28" i="53"/>
  <c r="J28" i="54"/>
  <c r="N28" i="54"/>
  <c r="R28" i="54"/>
  <c r="V28" i="54"/>
  <c r="L28" i="55"/>
  <c r="P28" i="55"/>
  <c r="T28" i="55"/>
  <c r="J28" i="56"/>
  <c r="N28" i="56"/>
  <c r="R28" i="56"/>
  <c r="V28" i="56"/>
  <c r="L28" i="57"/>
  <c r="P28" i="57"/>
  <c r="T28" i="57"/>
  <c r="J28" i="58"/>
  <c r="N28" i="58"/>
  <c r="R28" i="58"/>
  <c r="V28" i="58"/>
  <c r="L28" i="59"/>
  <c r="P28" i="59"/>
  <c r="T28" i="59"/>
  <c r="J28" i="60"/>
  <c r="N28" i="60"/>
  <c r="R28" i="60"/>
  <c r="V28" i="60"/>
  <c r="L28" i="61"/>
  <c r="P28" i="61"/>
  <c r="T28" i="61"/>
  <c r="J28" i="63"/>
  <c r="N28" i="63"/>
  <c r="R28" i="63"/>
  <c r="V28" i="63"/>
  <c r="L28" i="62"/>
  <c r="P28" i="62"/>
  <c r="T28" i="62"/>
  <c r="V6" i="44"/>
  <c r="U29" i="53"/>
  <c r="T29" i="54"/>
  <c r="U6" i="44"/>
  <c r="S29" i="55"/>
  <c r="W29" i="55"/>
  <c r="V29" i="56"/>
  <c r="T29" i="58"/>
  <c r="S29" i="59"/>
  <c r="W29" i="59"/>
  <c r="V29" i="60"/>
  <c r="T29" i="63"/>
  <c r="S29" i="62"/>
  <c r="W29" i="62"/>
  <c r="F33" i="64"/>
  <c r="J33" i="64"/>
  <c r="N33" i="64"/>
  <c r="R33" i="64"/>
  <c r="V33" i="64"/>
  <c r="C4" i="66"/>
  <c r="G4" i="66"/>
  <c r="K4" i="66"/>
  <c r="O4" i="66"/>
  <c r="S4" i="66"/>
  <c r="W4" i="66"/>
  <c r="I5" i="66"/>
  <c r="M5" i="66"/>
  <c r="Q5" i="66"/>
  <c r="U5" i="66"/>
  <c r="I5" i="22"/>
  <c r="M5" i="22"/>
  <c r="Q5" i="22"/>
  <c r="U5" i="22"/>
  <c r="S6" i="23"/>
  <c r="W6" i="23"/>
  <c r="D7" i="66"/>
  <c r="C8" i="66"/>
  <c r="G8" i="66"/>
  <c r="K8" i="66"/>
  <c r="O8" i="66"/>
  <c r="S8" i="66"/>
  <c r="W8" i="66"/>
  <c r="K9" i="66"/>
  <c r="O9" i="66"/>
  <c r="S9" i="66"/>
  <c r="W9" i="66"/>
  <c r="I10" i="66"/>
  <c r="M10" i="66"/>
  <c r="Q10" i="66"/>
  <c r="U10" i="66"/>
  <c r="K11" i="66"/>
  <c r="O11" i="66"/>
  <c r="S11" i="66"/>
  <c r="W11" i="66"/>
  <c r="I12" i="66"/>
  <c r="M12" i="66"/>
  <c r="Q12" i="66"/>
  <c r="U12" i="66"/>
  <c r="P13" i="66"/>
  <c r="T13" i="66"/>
  <c r="D14" i="66"/>
  <c r="H14" i="66"/>
  <c r="L14" i="66"/>
  <c r="P14" i="66"/>
  <c r="T14" i="66"/>
  <c r="B17" i="66"/>
  <c r="F17" i="66"/>
  <c r="J17" i="66"/>
  <c r="N17" i="66"/>
  <c r="R17" i="66"/>
  <c r="V17" i="66"/>
  <c r="B18" i="66"/>
  <c r="F18" i="66"/>
  <c r="J18" i="66"/>
  <c r="N18" i="66"/>
  <c r="R18" i="66"/>
  <c r="V18" i="66"/>
  <c r="B19" i="66"/>
  <c r="F19" i="66"/>
  <c r="F20" i="66"/>
  <c r="J20" i="66"/>
  <c r="N20" i="66"/>
  <c r="R20" i="66"/>
  <c r="V20" i="66"/>
  <c r="H21" i="66"/>
  <c r="L21" i="66"/>
  <c r="P21" i="66"/>
  <c r="T21" i="66"/>
  <c r="H22" i="66"/>
  <c r="L22" i="66"/>
  <c r="P22" i="66"/>
  <c r="T22" i="66"/>
  <c r="H23" i="66"/>
  <c r="L23" i="66"/>
  <c r="P23" i="66"/>
  <c r="T23" i="66"/>
  <c r="H24" i="66"/>
  <c r="L24" i="66"/>
  <c r="P24" i="66"/>
  <c r="T24" i="66"/>
  <c r="D25" i="66"/>
  <c r="H25" i="66"/>
  <c r="L25" i="66"/>
  <c r="P25" i="66"/>
  <c r="T25" i="66"/>
  <c r="D26" i="64"/>
  <c r="B26" i="65"/>
  <c r="F26" i="65"/>
  <c r="L26" i="57"/>
  <c r="P26" i="57"/>
  <c r="T26" i="57"/>
  <c r="F26" i="58"/>
  <c r="J26" i="58"/>
  <c r="N26" i="58"/>
  <c r="R26" i="58"/>
  <c r="V26" i="58"/>
  <c r="H26" i="59"/>
  <c r="L26" i="59"/>
  <c r="P26" i="59"/>
  <c r="T26" i="59"/>
  <c r="F26" i="60"/>
  <c r="J26" i="60"/>
  <c r="N26" i="60"/>
  <c r="R26" i="60"/>
  <c r="V26" i="60"/>
  <c r="H26" i="61"/>
  <c r="L26" i="61"/>
  <c r="P26" i="61"/>
  <c r="T26" i="61"/>
  <c r="B26" i="63"/>
  <c r="F26" i="63"/>
  <c r="J26" i="63"/>
  <c r="N26" i="63"/>
  <c r="N27" i="52"/>
  <c r="O5" i="42"/>
  <c r="V27" i="52"/>
  <c r="W5" i="42"/>
  <c r="M6" i="42"/>
  <c r="L27" i="53"/>
  <c r="Q6" i="42"/>
  <c r="P27" i="53"/>
  <c r="U6" i="42"/>
  <c r="T27" i="53"/>
  <c r="S6" i="43"/>
  <c r="W6" i="44"/>
  <c r="C30" i="52"/>
  <c r="D5" i="45"/>
  <c r="G30" i="52"/>
  <c r="H5" i="45"/>
  <c r="K30" i="52"/>
  <c r="L5" i="45"/>
  <c r="O30" i="52"/>
  <c r="P5" i="45"/>
  <c r="S30" i="52"/>
  <c r="T5" i="45"/>
  <c r="W30" i="52"/>
  <c r="X5" i="45"/>
  <c r="K30" i="53"/>
  <c r="O30" i="53"/>
  <c r="S30" i="53"/>
  <c r="W30" i="53"/>
  <c r="K30" i="55"/>
  <c r="O30" i="55"/>
  <c r="S30" i="55"/>
  <c r="W30" i="55"/>
  <c r="K30" i="57"/>
  <c r="O30" i="57"/>
  <c r="S30" i="57"/>
  <c r="W30" i="57"/>
  <c r="K30" i="59"/>
  <c r="O30" i="59"/>
  <c r="S30" i="59"/>
  <c r="W30" i="59"/>
  <c r="K30" i="61"/>
  <c r="O30" i="61"/>
  <c r="S30" i="61"/>
  <c r="W30" i="61"/>
  <c r="K30" i="62"/>
  <c r="O30" i="62"/>
  <c r="S30" i="62"/>
  <c r="W30" i="62"/>
  <c r="G32" i="64"/>
  <c r="K32" i="64"/>
  <c r="O32" i="64"/>
  <c r="S32" i="64"/>
  <c r="D4" i="66"/>
  <c r="E7" i="66"/>
  <c r="D8" i="66"/>
  <c r="H8" i="66"/>
  <c r="L8" i="66"/>
  <c r="P8" i="66"/>
  <c r="T8" i="66"/>
  <c r="H9" i="66"/>
  <c r="L9" i="66"/>
  <c r="P9" i="66"/>
  <c r="T9" i="66"/>
  <c r="J10" i="66"/>
  <c r="N10" i="66"/>
  <c r="R10" i="66"/>
  <c r="V10" i="66"/>
  <c r="H11" i="66"/>
  <c r="L11" i="66"/>
  <c r="P11" i="66"/>
  <c r="T11" i="66"/>
  <c r="J12" i="66"/>
  <c r="N12" i="66"/>
  <c r="R12" i="66"/>
  <c r="V12" i="66"/>
  <c r="R3" i="30"/>
  <c r="V3" i="30"/>
  <c r="R5" i="30"/>
  <c r="V5" i="30"/>
  <c r="P6" i="30"/>
  <c r="T6" i="30"/>
  <c r="X6" i="30"/>
  <c r="E14" i="66"/>
  <c r="I14" i="66"/>
  <c r="M14" i="66"/>
  <c r="Q14" i="66"/>
  <c r="U14" i="66"/>
  <c r="D5" i="31"/>
  <c r="H5" i="31"/>
  <c r="L5" i="31"/>
  <c r="P5" i="31"/>
  <c r="T5" i="31"/>
  <c r="X5" i="31"/>
  <c r="C17" i="66"/>
  <c r="G17" i="66"/>
  <c r="K17" i="66"/>
  <c r="O17" i="66"/>
  <c r="S17" i="66"/>
  <c r="W17" i="66"/>
  <c r="C18" i="66"/>
  <c r="G18" i="66"/>
  <c r="K18" i="66"/>
  <c r="O18" i="66"/>
  <c r="S18" i="66"/>
  <c r="W18" i="66"/>
  <c r="F5" i="33"/>
  <c r="J5" i="33"/>
  <c r="N5" i="33"/>
  <c r="R5" i="33"/>
  <c r="V5" i="33"/>
  <c r="D3" i="34"/>
  <c r="H3" i="34"/>
  <c r="J6" i="34"/>
  <c r="G20" i="66"/>
  <c r="K20" i="66"/>
  <c r="O20" i="66"/>
  <c r="S20" i="66"/>
  <c r="W20" i="66"/>
  <c r="J5" i="35"/>
  <c r="N5" i="35"/>
  <c r="R5" i="35"/>
  <c r="V5" i="35"/>
  <c r="I21" i="66"/>
  <c r="M21" i="66"/>
  <c r="Q21" i="66"/>
  <c r="U21" i="66"/>
  <c r="H5" i="36"/>
  <c r="L5" i="36"/>
  <c r="P5" i="36"/>
  <c r="T5" i="36"/>
  <c r="X5" i="36"/>
  <c r="I22" i="66"/>
  <c r="M22" i="66"/>
  <c r="Q22" i="66"/>
  <c r="U22" i="66"/>
  <c r="H5" i="37"/>
  <c r="L5" i="37"/>
  <c r="P5" i="37"/>
  <c r="T5" i="37"/>
  <c r="X5" i="37"/>
  <c r="I23" i="66"/>
  <c r="M23" i="66"/>
  <c r="Q23" i="66"/>
  <c r="U23" i="66"/>
  <c r="H5" i="38"/>
  <c r="L5" i="38"/>
  <c r="P5" i="38"/>
  <c r="T5" i="38"/>
  <c r="X5" i="38"/>
  <c r="J3" i="39"/>
  <c r="N3" i="39"/>
  <c r="R3" i="39"/>
  <c r="V3" i="39"/>
  <c r="J5" i="39"/>
  <c r="N5" i="39"/>
  <c r="R5" i="39"/>
  <c r="V5" i="39"/>
  <c r="H6" i="39"/>
  <c r="L6" i="39"/>
  <c r="P6" i="39"/>
  <c r="T6" i="39"/>
  <c r="X6" i="39"/>
  <c r="E25" i="66"/>
  <c r="I25" i="66"/>
  <c r="M25" i="66"/>
  <c r="Q25" i="66"/>
  <c r="U25" i="66"/>
  <c r="D5" i="40"/>
  <c r="H5" i="40"/>
  <c r="L5" i="40"/>
  <c r="P5" i="40"/>
  <c r="T5" i="40"/>
  <c r="X5" i="40"/>
  <c r="F3" i="41"/>
  <c r="J3" i="41"/>
  <c r="N3" i="41"/>
  <c r="R3" i="41"/>
  <c r="V3" i="41"/>
  <c r="K26" i="65"/>
  <c r="O26" i="65"/>
  <c r="O37" i="65" s="1"/>
  <c r="S26" i="65"/>
  <c r="W26" i="65"/>
  <c r="W37" i="65" s="1"/>
  <c r="F5" i="41"/>
  <c r="J5" i="41"/>
  <c r="N5" i="41"/>
  <c r="R5" i="41"/>
  <c r="V5" i="41"/>
  <c r="C26" i="52"/>
  <c r="H6" i="41"/>
  <c r="L6" i="41"/>
  <c r="P6" i="41"/>
  <c r="T6" i="41"/>
  <c r="X6" i="41"/>
  <c r="I26" i="53"/>
  <c r="M26" i="53"/>
  <c r="Q26" i="53"/>
  <c r="U26" i="53"/>
  <c r="G26" i="54"/>
  <c r="K26" i="54"/>
  <c r="O26" i="54"/>
  <c r="S26" i="54"/>
  <c r="W26" i="54"/>
  <c r="I26" i="55"/>
  <c r="M26" i="55"/>
  <c r="Q26" i="55"/>
  <c r="U26" i="55"/>
  <c r="G26" i="56"/>
  <c r="K26" i="56"/>
  <c r="O26" i="56"/>
  <c r="S26" i="56"/>
  <c r="W26" i="56"/>
  <c r="I26" i="57"/>
  <c r="M26" i="57"/>
  <c r="Q26" i="57"/>
  <c r="U26" i="57"/>
  <c r="G26" i="58"/>
  <c r="K26" i="58"/>
  <c r="O26" i="58"/>
  <c r="S26" i="58"/>
  <c r="W26" i="58"/>
  <c r="I26" i="59"/>
  <c r="M26" i="59"/>
  <c r="Q26" i="59"/>
  <c r="U26" i="59"/>
  <c r="G26" i="60"/>
  <c r="K26" i="60"/>
  <c r="O26" i="60"/>
  <c r="S26" i="60"/>
  <c r="W26" i="60"/>
  <c r="I26" i="61"/>
  <c r="M26" i="61"/>
  <c r="Q26" i="61"/>
  <c r="U26" i="61"/>
  <c r="C26" i="63"/>
  <c r="G26" i="63"/>
  <c r="K26" i="63"/>
  <c r="O26" i="63"/>
  <c r="S26" i="63"/>
  <c r="W26" i="63"/>
  <c r="E26" i="62"/>
  <c r="I26" i="62"/>
  <c r="M26" i="62"/>
  <c r="Q26" i="62"/>
  <c r="U26" i="62"/>
  <c r="J27" i="65"/>
  <c r="N27" i="65"/>
  <c r="O3" i="42"/>
  <c r="R27" i="65"/>
  <c r="V27" i="65"/>
  <c r="W3" i="42"/>
  <c r="M27" i="52"/>
  <c r="N5" i="42"/>
  <c r="N3" i="42"/>
  <c r="Q27" i="52"/>
  <c r="R5" i="42"/>
  <c r="R3" i="42"/>
  <c r="U27" i="52"/>
  <c r="V5" i="42"/>
  <c r="V3" i="42"/>
  <c r="O6" i="43"/>
  <c r="H5" i="46"/>
  <c r="G31" i="52"/>
  <c r="L5" i="46"/>
  <c r="K31" i="52"/>
  <c r="P5" i="46"/>
  <c r="O31" i="52"/>
  <c r="T5" i="46"/>
  <c r="S31" i="52"/>
  <c r="X5" i="46"/>
  <c r="W31" i="52"/>
  <c r="K31" i="53"/>
  <c r="O31" i="53"/>
  <c r="S31" i="53"/>
  <c r="W31" i="53"/>
  <c r="K31" i="55"/>
  <c r="O31" i="55"/>
  <c r="S31" i="55"/>
  <c r="W31" i="55"/>
  <c r="K31" i="57"/>
  <c r="O31" i="57"/>
  <c r="S31" i="57"/>
  <c r="W31" i="57"/>
  <c r="K31" i="59"/>
  <c r="O31" i="59"/>
  <c r="S31" i="59"/>
  <c r="W31" i="59"/>
  <c r="K31" i="61"/>
  <c r="O31" i="61"/>
  <c r="S31" i="61"/>
  <c r="W31" i="61"/>
  <c r="K31" i="62"/>
  <c r="O31" i="62"/>
  <c r="S31" i="62"/>
  <c r="W31" i="62"/>
  <c r="E4" i="66"/>
  <c r="I4" i="66"/>
  <c r="M4" i="66"/>
  <c r="Q4" i="66"/>
  <c r="U4" i="66"/>
  <c r="G5" i="66"/>
  <c r="K5" i="66"/>
  <c r="O5" i="66"/>
  <c r="S5" i="66"/>
  <c r="W5" i="66"/>
  <c r="J6" i="24"/>
  <c r="N6" i="24"/>
  <c r="E8" i="66"/>
  <c r="I8" i="66"/>
  <c r="M8" i="66"/>
  <c r="Q8" i="66"/>
  <c r="U8" i="66"/>
  <c r="I9" i="66"/>
  <c r="M9" i="66"/>
  <c r="Q9" i="66"/>
  <c r="U9" i="66"/>
  <c r="K10" i="66"/>
  <c r="O10" i="66"/>
  <c r="S10" i="66"/>
  <c r="W10" i="66"/>
  <c r="I11" i="66"/>
  <c r="M11" i="66"/>
  <c r="Q11" i="66"/>
  <c r="U11" i="66"/>
  <c r="K12" i="66"/>
  <c r="O12" i="66"/>
  <c r="S12" i="66"/>
  <c r="W12" i="66"/>
  <c r="N13" i="66"/>
  <c r="R13" i="66"/>
  <c r="V13" i="66"/>
  <c r="B14" i="66"/>
  <c r="F14" i="66"/>
  <c r="J14" i="66"/>
  <c r="N14" i="66"/>
  <c r="R14" i="66"/>
  <c r="V14" i="66"/>
  <c r="D17" i="66"/>
  <c r="H17" i="66"/>
  <c r="L17" i="66"/>
  <c r="P17" i="66"/>
  <c r="T17" i="66"/>
  <c r="D18" i="66"/>
  <c r="H18" i="66"/>
  <c r="L18" i="66"/>
  <c r="P18" i="66"/>
  <c r="T18" i="66"/>
  <c r="D19" i="66"/>
  <c r="H19" i="66"/>
  <c r="H20" i="66"/>
  <c r="L20" i="66"/>
  <c r="P20" i="66"/>
  <c r="T20" i="66"/>
  <c r="F21" i="66"/>
  <c r="J21" i="66"/>
  <c r="N21" i="66"/>
  <c r="R21" i="66"/>
  <c r="V21" i="66"/>
  <c r="F22" i="66"/>
  <c r="J22" i="66"/>
  <c r="N22" i="66"/>
  <c r="R22" i="66"/>
  <c r="V22" i="66"/>
  <c r="F23" i="66"/>
  <c r="J23" i="66"/>
  <c r="N23" i="66"/>
  <c r="R23" i="66"/>
  <c r="V23" i="66"/>
  <c r="F24" i="66"/>
  <c r="J24" i="66"/>
  <c r="N24" i="66"/>
  <c r="R24" i="66"/>
  <c r="V24" i="66"/>
  <c r="B25" i="66"/>
  <c r="F25" i="66"/>
  <c r="J25" i="66"/>
  <c r="N25" i="66"/>
  <c r="R25" i="66"/>
  <c r="V25" i="66"/>
  <c r="C3" i="41"/>
  <c r="G3" i="41"/>
  <c r="K3" i="41"/>
  <c r="O3" i="41"/>
  <c r="S3" i="41"/>
  <c r="W3" i="41"/>
  <c r="D26" i="65"/>
  <c r="C5" i="41"/>
  <c r="G5" i="41"/>
  <c r="K5" i="41"/>
  <c r="O5" i="41"/>
  <c r="S5" i="41"/>
  <c r="W5" i="41"/>
  <c r="I6" i="41"/>
  <c r="M6" i="41"/>
  <c r="Q6" i="41"/>
  <c r="U6" i="41"/>
  <c r="K6" i="42"/>
  <c r="S6" i="42"/>
  <c r="J28" i="65"/>
  <c r="N28" i="65"/>
  <c r="R28" i="65"/>
  <c r="V28" i="65"/>
  <c r="K6" i="43"/>
  <c r="T29" i="65"/>
  <c r="D3" i="45"/>
  <c r="H3" i="45"/>
  <c r="L3" i="45"/>
  <c r="P3" i="45"/>
  <c r="T3" i="45"/>
  <c r="X3" i="45"/>
  <c r="H3" i="46"/>
  <c r="L3" i="46"/>
  <c r="P3" i="46"/>
  <c r="T3" i="46"/>
  <c r="X3" i="46"/>
  <c r="U5" i="50"/>
  <c r="T35" i="52"/>
  <c r="U3" i="50"/>
  <c r="W32" i="66"/>
  <c r="C33" i="66"/>
  <c r="G33" i="66"/>
  <c r="K33" i="66"/>
  <c r="O33" i="66"/>
  <c r="S33" i="66"/>
  <c r="W33" i="66"/>
  <c r="F36" i="66"/>
  <c r="J36" i="66"/>
  <c r="N36" i="66"/>
  <c r="R36" i="66"/>
  <c r="V36" i="66"/>
  <c r="M28" i="52"/>
  <c r="Q28" i="52"/>
  <c r="U28" i="52"/>
  <c r="D30" i="52"/>
  <c r="H30" i="52"/>
  <c r="L30" i="52"/>
  <c r="P30" i="52"/>
  <c r="T30" i="52"/>
  <c r="F31" i="52"/>
  <c r="J31" i="52"/>
  <c r="N31" i="52"/>
  <c r="R31" i="52"/>
  <c r="V31" i="52"/>
  <c r="H32" i="52"/>
  <c r="L32" i="52"/>
  <c r="P32" i="52"/>
  <c r="T32" i="52"/>
  <c r="F33" i="52"/>
  <c r="J33" i="52"/>
  <c r="N33" i="52"/>
  <c r="R33" i="52"/>
  <c r="V33" i="52"/>
  <c r="L34" i="52"/>
  <c r="P34" i="52"/>
  <c r="T34" i="52"/>
  <c r="I36" i="52"/>
  <c r="M36" i="52"/>
  <c r="Q36" i="52"/>
  <c r="U36" i="52"/>
  <c r="K27" i="53"/>
  <c r="O27" i="53"/>
  <c r="S27" i="53"/>
  <c r="W27" i="53"/>
  <c r="K32" i="53"/>
  <c r="O32" i="53"/>
  <c r="S32" i="53"/>
  <c r="W32" i="53"/>
  <c r="I33" i="53"/>
  <c r="M33" i="53"/>
  <c r="Q33" i="53"/>
  <c r="U33" i="53"/>
  <c r="K34" i="53"/>
  <c r="O34" i="53"/>
  <c r="S34" i="53"/>
  <c r="W34" i="53"/>
  <c r="V35" i="53"/>
  <c r="H36" i="53"/>
  <c r="L36" i="53"/>
  <c r="P36" i="53"/>
  <c r="T36" i="53"/>
  <c r="B37" i="53"/>
  <c r="F37" i="53"/>
  <c r="U27" i="54"/>
  <c r="I30" i="54"/>
  <c r="I32" i="54"/>
  <c r="S33" i="54"/>
  <c r="U34" i="54"/>
  <c r="J36" i="54"/>
  <c r="D37" i="54"/>
  <c r="M28" i="66"/>
  <c r="Q28" i="66"/>
  <c r="U28" i="66"/>
  <c r="T6" i="44"/>
  <c r="X6" i="44"/>
  <c r="D30" i="66"/>
  <c r="H30" i="66"/>
  <c r="L30" i="66"/>
  <c r="P30" i="66"/>
  <c r="T30" i="66"/>
  <c r="H31" i="66"/>
  <c r="L31" i="66"/>
  <c r="P31" i="66"/>
  <c r="T31" i="66"/>
  <c r="H32" i="66"/>
  <c r="L32" i="66"/>
  <c r="P32" i="66"/>
  <c r="T32" i="66"/>
  <c r="D33" i="66"/>
  <c r="I3" i="48"/>
  <c r="M3" i="48"/>
  <c r="Q3" i="48"/>
  <c r="U3" i="48"/>
  <c r="G5" i="48"/>
  <c r="K5" i="48"/>
  <c r="O5" i="48"/>
  <c r="S5" i="48"/>
  <c r="W5" i="48"/>
  <c r="K34" i="66"/>
  <c r="O34" i="66"/>
  <c r="S34" i="66"/>
  <c r="W34" i="66"/>
  <c r="L5" i="49"/>
  <c r="P5" i="49"/>
  <c r="T5" i="49"/>
  <c r="X5" i="49"/>
  <c r="N6" i="49"/>
  <c r="R6" i="49"/>
  <c r="V6" i="49"/>
  <c r="V3" i="50"/>
  <c r="W6" i="50"/>
  <c r="G36" i="66"/>
  <c r="K36" i="66"/>
  <c r="O36" i="66"/>
  <c r="S36" i="66"/>
  <c r="W36" i="66"/>
  <c r="E30" i="52"/>
  <c r="I30" i="52"/>
  <c r="M30" i="52"/>
  <c r="Q30" i="52"/>
  <c r="U30" i="52"/>
  <c r="I32" i="52"/>
  <c r="M32" i="52"/>
  <c r="Q32" i="52"/>
  <c r="U32" i="52"/>
  <c r="F36" i="52"/>
  <c r="J36" i="52"/>
  <c r="N36" i="52"/>
  <c r="R36" i="52"/>
  <c r="V36" i="52"/>
  <c r="M28" i="53"/>
  <c r="Q28" i="53"/>
  <c r="U28" i="53"/>
  <c r="H30" i="53"/>
  <c r="L30" i="53"/>
  <c r="P30" i="53"/>
  <c r="T30" i="53"/>
  <c r="H32" i="53"/>
  <c r="L32" i="53"/>
  <c r="P32" i="53"/>
  <c r="T32" i="53"/>
  <c r="J33" i="53"/>
  <c r="N33" i="53"/>
  <c r="R33" i="53"/>
  <c r="V33" i="53"/>
  <c r="L34" i="53"/>
  <c r="P34" i="53"/>
  <c r="T34" i="53"/>
  <c r="S35" i="53"/>
  <c r="W35" i="53"/>
  <c r="I36" i="53"/>
  <c r="M36" i="53"/>
  <c r="Q36" i="53"/>
  <c r="U36" i="53"/>
  <c r="C37" i="53"/>
  <c r="G37" i="53"/>
  <c r="M30" i="54"/>
  <c r="M32" i="54"/>
  <c r="T35" i="54"/>
  <c r="N36" i="54"/>
  <c r="E30" i="66"/>
  <c r="I30" i="66"/>
  <c r="M30" i="66"/>
  <c r="Q30" i="66"/>
  <c r="U30" i="66"/>
  <c r="I31" i="66"/>
  <c r="M31" i="66"/>
  <c r="Q31" i="66"/>
  <c r="U31" i="66"/>
  <c r="I32" i="66"/>
  <c r="M32" i="66"/>
  <c r="Q32" i="66"/>
  <c r="U32" i="66"/>
  <c r="H5" i="47"/>
  <c r="L5" i="47"/>
  <c r="P5" i="47"/>
  <c r="T5" i="47"/>
  <c r="X5" i="47"/>
  <c r="E33" i="66"/>
  <c r="I33" i="66"/>
  <c r="M33" i="66"/>
  <c r="Q33" i="66"/>
  <c r="U33" i="66"/>
  <c r="M3" i="49"/>
  <c r="Q3" i="49"/>
  <c r="U3" i="49"/>
  <c r="K6" i="49"/>
  <c r="O6" i="49"/>
  <c r="S6" i="49"/>
  <c r="W6" i="49"/>
  <c r="T6" i="50"/>
  <c r="X6" i="50"/>
  <c r="H36" i="66"/>
  <c r="L36" i="66"/>
  <c r="P36" i="66"/>
  <c r="T36" i="66"/>
  <c r="G5" i="51"/>
  <c r="K5" i="51"/>
  <c r="O5" i="51"/>
  <c r="S5" i="51"/>
  <c r="W5" i="51"/>
  <c r="K28" i="52"/>
  <c r="O28" i="52"/>
  <c r="S28" i="52"/>
  <c r="W28" i="52"/>
  <c r="B30" i="52"/>
  <c r="F30" i="52"/>
  <c r="J30" i="52"/>
  <c r="N30" i="52"/>
  <c r="R30" i="52"/>
  <c r="V30" i="52"/>
  <c r="F32" i="52"/>
  <c r="J32" i="52"/>
  <c r="N32" i="52"/>
  <c r="R32" i="52"/>
  <c r="V32" i="52"/>
  <c r="H33" i="52"/>
  <c r="L33" i="52"/>
  <c r="P33" i="52"/>
  <c r="T33" i="52"/>
  <c r="U35" i="52"/>
  <c r="G36" i="52"/>
  <c r="K36" i="52"/>
  <c r="O36" i="52"/>
  <c r="S36" i="52"/>
  <c r="W36" i="52"/>
  <c r="M27" i="53"/>
  <c r="Q27" i="53"/>
  <c r="U27" i="53"/>
  <c r="K33" i="53"/>
  <c r="O33" i="53"/>
  <c r="S33" i="53"/>
  <c r="W33" i="53"/>
  <c r="T35" i="53"/>
  <c r="D37" i="53"/>
  <c r="M27" i="54"/>
  <c r="L3" i="42"/>
  <c r="P3" i="42"/>
  <c r="T3" i="42"/>
  <c r="X3" i="42"/>
  <c r="L5" i="42"/>
  <c r="P5" i="42"/>
  <c r="T5" i="42"/>
  <c r="X5" i="42"/>
  <c r="K28" i="66"/>
  <c r="O28" i="66"/>
  <c r="S28" i="66"/>
  <c r="W28" i="66"/>
  <c r="L5" i="43"/>
  <c r="P5" i="43"/>
  <c r="T5" i="43"/>
  <c r="X5" i="43"/>
  <c r="B30" i="66"/>
  <c r="F30" i="66"/>
  <c r="J30" i="66"/>
  <c r="N30" i="66"/>
  <c r="R30" i="66"/>
  <c r="V30" i="66"/>
  <c r="F31" i="66"/>
  <c r="J31" i="66"/>
  <c r="N31" i="66"/>
  <c r="R31" i="66"/>
  <c r="V31" i="66"/>
  <c r="F32" i="66"/>
  <c r="J32" i="66"/>
  <c r="N32" i="66"/>
  <c r="R32" i="66"/>
  <c r="V32" i="66"/>
  <c r="B33" i="66"/>
  <c r="V5" i="50"/>
  <c r="I36" i="66"/>
  <c r="M36" i="66"/>
  <c r="Q36" i="66"/>
  <c r="U36" i="66"/>
  <c r="E37" i="53"/>
  <c r="B37" i="55"/>
  <c r="F37" i="55"/>
  <c r="E37" i="54"/>
  <c r="C37" i="55"/>
  <c r="G37" i="55"/>
  <c r="B37" i="54"/>
  <c r="F37" i="54"/>
  <c r="D37" i="55"/>
  <c r="E37" i="56"/>
  <c r="C37" i="56"/>
  <c r="C37" i="54"/>
  <c r="G37" i="54"/>
  <c r="E37" i="55"/>
  <c r="G37" i="56"/>
  <c r="G37" i="58"/>
  <c r="C37" i="57"/>
  <c r="G37" i="57"/>
  <c r="E37" i="58"/>
  <c r="D37" i="56"/>
  <c r="D37" i="57"/>
  <c r="E37" i="57"/>
  <c r="E37" i="59"/>
  <c r="C37" i="59"/>
  <c r="G37" i="59"/>
  <c r="B37" i="56"/>
  <c r="F37" i="56"/>
  <c r="B37" i="57"/>
  <c r="F37" i="57"/>
  <c r="E37" i="60"/>
  <c r="D37" i="58"/>
  <c r="D37" i="59"/>
  <c r="B37" i="60"/>
  <c r="F37" i="60"/>
  <c r="B37" i="61"/>
  <c r="F37" i="61"/>
  <c r="D37" i="61"/>
  <c r="C37" i="60"/>
  <c r="G37" i="60"/>
  <c r="B37" i="58"/>
  <c r="F37" i="58"/>
  <c r="B37" i="59"/>
  <c r="F37" i="59"/>
  <c r="D37" i="62"/>
  <c r="B37" i="62"/>
  <c r="E37" i="61"/>
  <c r="F37" i="63"/>
  <c r="C37" i="61"/>
  <c r="G37" i="61"/>
  <c r="F37" i="62"/>
  <c r="B37" i="63"/>
  <c r="D37" i="63"/>
  <c r="O15" i="66"/>
  <c r="S15" i="66"/>
  <c r="W15" i="66"/>
  <c r="Q16" i="66"/>
  <c r="U16" i="66"/>
  <c r="C37" i="62"/>
  <c r="G37" i="62"/>
  <c r="C37" i="63"/>
  <c r="G37" i="63"/>
  <c r="I6" i="66"/>
  <c r="M6" i="66"/>
  <c r="K19" i="66"/>
  <c r="O19" i="66"/>
  <c r="S19" i="66"/>
  <c r="W19" i="66"/>
  <c r="E37" i="62"/>
  <c r="E37" i="63"/>
  <c r="I29" i="66"/>
  <c r="M29" i="66"/>
  <c r="Q29" i="66"/>
  <c r="J6" i="66"/>
  <c r="N6" i="66"/>
  <c r="P15" i="66"/>
  <c r="T15" i="66"/>
  <c r="N16" i="66"/>
  <c r="R16" i="66"/>
  <c r="V16" i="66"/>
  <c r="L19" i="66"/>
  <c r="P19" i="66"/>
  <c r="T19" i="66"/>
  <c r="I28" i="66"/>
  <c r="K29" i="66"/>
  <c r="O29" i="66"/>
  <c r="L29" i="66"/>
  <c r="P29" i="66"/>
  <c r="B37" i="65"/>
  <c r="F37" i="65"/>
  <c r="E37" i="65"/>
  <c r="C37" i="65"/>
  <c r="G37" i="65"/>
  <c r="D37" i="65"/>
  <c r="D37" i="64" l="1"/>
  <c r="V5" i="49"/>
  <c r="V3" i="49"/>
  <c r="U34" i="52"/>
  <c r="K30" i="64"/>
  <c r="O26" i="52"/>
  <c r="P5" i="41"/>
  <c r="P3" i="41"/>
  <c r="M26" i="64"/>
  <c r="W24" i="52"/>
  <c r="X5" i="39"/>
  <c r="X3" i="39"/>
  <c r="G24" i="52"/>
  <c r="H5" i="39"/>
  <c r="H3" i="39"/>
  <c r="Q24" i="64"/>
  <c r="I19" i="52"/>
  <c r="J5" i="34"/>
  <c r="J3" i="34"/>
  <c r="C19" i="64"/>
  <c r="O13" i="52"/>
  <c r="P5" i="30"/>
  <c r="P3" i="30"/>
  <c r="R6" i="52"/>
  <c r="S3" i="23"/>
  <c r="S5" i="23"/>
  <c r="U29" i="52"/>
  <c r="V5" i="44"/>
  <c r="V3" i="44"/>
  <c r="T28" i="52"/>
  <c r="U5" i="43"/>
  <c r="U3" i="43"/>
  <c r="P6" i="52"/>
  <c r="Q5" i="23"/>
  <c r="Q3" i="23"/>
  <c r="R4" i="64"/>
  <c r="T37" i="62"/>
  <c r="L37" i="62"/>
  <c r="T37" i="61"/>
  <c r="L37" i="61"/>
  <c r="T37" i="59"/>
  <c r="L37" i="59"/>
  <c r="T37" i="57"/>
  <c r="L37" i="57"/>
  <c r="T37" i="55"/>
  <c r="L37" i="55"/>
  <c r="T37" i="54"/>
  <c r="T37" i="53"/>
  <c r="L37" i="53"/>
  <c r="D37" i="52"/>
  <c r="C7" i="9"/>
  <c r="D6" i="9"/>
  <c r="N5" i="64"/>
  <c r="T4" i="64"/>
  <c r="L4" i="64"/>
  <c r="W37" i="54"/>
  <c r="O37" i="54"/>
  <c r="W37" i="53"/>
  <c r="O37" i="53"/>
  <c r="D3" i="11"/>
  <c r="C3" i="11" s="1"/>
  <c r="C6" i="11"/>
  <c r="D5" i="11"/>
  <c r="C5" i="11" s="1"/>
  <c r="F7" i="64"/>
  <c r="V37" i="62"/>
  <c r="N37" i="62"/>
  <c r="V37" i="63"/>
  <c r="N37" i="63"/>
  <c r="V37" i="61"/>
  <c r="N37" i="61"/>
  <c r="V37" i="59"/>
  <c r="N37" i="59"/>
  <c r="V37" i="57"/>
  <c r="N37" i="57"/>
  <c r="V11" i="66"/>
  <c r="N11" i="66"/>
  <c r="R9" i="66"/>
  <c r="J9" i="66"/>
  <c r="R8" i="66"/>
  <c r="J8" i="66"/>
  <c r="B8" i="66"/>
  <c r="Q37" i="54"/>
  <c r="I37" i="54"/>
  <c r="Q37" i="53"/>
  <c r="I37" i="53"/>
  <c r="L34" i="64"/>
  <c r="P33" i="64"/>
  <c r="W31" i="64"/>
  <c r="P26" i="52"/>
  <c r="Q5" i="41"/>
  <c r="Q3" i="41"/>
  <c r="S27" i="64"/>
  <c r="X3" i="50"/>
  <c r="X5" i="50"/>
  <c r="W35" i="52"/>
  <c r="J34" i="52"/>
  <c r="K5" i="49"/>
  <c r="K3" i="49"/>
  <c r="R5" i="49"/>
  <c r="R3" i="49"/>
  <c r="Q34" i="52"/>
  <c r="L33" i="64"/>
  <c r="T35" i="64"/>
  <c r="S31" i="64"/>
  <c r="W30" i="64"/>
  <c r="G30" i="64"/>
  <c r="K5" i="43"/>
  <c r="K3" i="43"/>
  <c r="J28" i="52"/>
  <c r="R27" i="52"/>
  <c r="S5" i="42"/>
  <c r="L26" i="52"/>
  <c r="M5" i="41"/>
  <c r="M3" i="41"/>
  <c r="N26" i="64"/>
  <c r="M7" i="52"/>
  <c r="N5" i="24"/>
  <c r="N3" i="24"/>
  <c r="U27" i="64"/>
  <c r="Q27" i="64"/>
  <c r="M27" i="64"/>
  <c r="V27" i="64"/>
  <c r="N27" i="64"/>
  <c r="K26" i="52"/>
  <c r="L5" i="41"/>
  <c r="L3" i="41"/>
  <c r="I26" i="64"/>
  <c r="S24" i="52"/>
  <c r="T5" i="39"/>
  <c r="T3" i="39"/>
  <c r="M24" i="64"/>
  <c r="U13" i="64"/>
  <c r="S32" i="66"/>
  <c r="K32" i="66"/>
  <c r="W5" i="44"/>
  <c r="W3" i="44"/>
  <c r="V29" i="52"/>
  <c r="T27" i="52"/>
  <c r="U5" i="42"/>
  <c r="U3" i="42"/>
  <c r="L27" i="52"/>
  <c r="M3" i="42"/>
  <c r="M5" i="42"/>
  <c r="V33" i="66"/>
  <c r="N33" i="66"/>
  <c r="F33" i="66"/>
  <c r="U3" i="44"/>
  <c r="T29" i="52"/>
  <c r="U5" i="44"/>
  <c r="V28" i="64"/>
  <c r="J7" i="52"/>
  <c r="K5" i="24"/>
  <c r="K3" i="24"/>
  <c r="S6" i="52"/>
  <c r="T5" i="23"/>
  <c r="T3" i="23"/>
  <c r="T6" i="52"/>
  <c r="U5" i="23"/>
  <c r="U3" i="23"/>
  <c r="T37" i="63"/>
  <c r="L37" i="63"/>
  <c r="T37" i="60"/>
  <c r="L37" i="60"/>
  <c r="T37" i="58"/>
  <c r="L37" i="58"/>
  <c r="T37" i="56"/>
  <c r="L37" i="54"/>
  <c r="D6" i="19"/>
  <c r="C7" i="19"/>
  <c r="R5" i="64"/>
  <c r="V4" i="66"/>
  <c r="W37" i="62"/>
  <c r="O37" i="62"/>
  <c r="W37" i="63"/>
  <c r="O37" i="63"/>
  <c r="W37" i="61"/>
  <c r="O37" i="61"/>
  <c r="W37" i="60"/>
  <c r="O37" i="60"/>
  <c r="W37" i="59"/>
  <c r="O37" i="59"/>
  <c r="W37" i="58"/>
  <c r="O37" i="58"/>
  <c r="W37" i="57"/>
  <c r="O37" i="57"/>
  <c r="W37" i="56"/>
  <c r="O37" i="56"/>
  <c r="W37" i="55"/>
  <c r="O37" i="55"/>
  <c r="S37" i="65"/>
  <c r="E3" i="5"/>
  <c r="E5" i="5"/>
  <c r="P7" i="52"/>
  <c r="Q5" i="24"/>
  <c r="Q3" i="24"/>
  <c r="H7" i="52"/>
  <c r="I5" i="24"/>
  <c r="I3" i="24"/>
  <c r="R7" i="64"/>
  <c r="U6" i="64"/>
  <c r="R37" i="63"/>
  <c r="R37" i="60"/>
  <c r="J37" i="60"/>
  <c r="R37" i="58"/>
  <c r="J37" i="58"/>
  <c r="R37" i="56"/>
  <c r="J37" i="56"/>
  <c r="R37" i="55"/>
  <c r="J37" i="55"/>
  <c r="R37" i="54"/>
  <c r="J37" i="54"/>
  <c r="R37" i="53"/>
  <c r="J37" i="53"/>
  <c r="B37" i="52"/>
  <c r="J6" i="18"/>
  <c r="D6" i="17"/>
  <c r="C7" i="17"/>
  <c r="C3" i="12"/>
  <c r="C3" i="10"/>
  <c r="D3" i="5"/>
  <c r="C3" i="5" s="1"/>
  <c r="C6" i="5"/>
  <c r="D5" i="5"/>
  <c r="T12" i="66"/>
  <c r="L12" i="66"/>
  <c r="P10" i="66"/>
  <c r="H10" i="66"/>
  <c r="N7" i="64"/>
  <c r="N4" i="66"/>
  <c r="Q37" i="62"/>
  <c r="I37" i="62"/>
  <c r="Q37" i="63"/>
  <c r="I37" i="63"/>
  <c r="Q37" i="61"/>
  <c r="I37" i="61"/>
  <c r="Q37" i="60"/>
  <c r="I37" i="60"/>
  <c r="Q37" i="59"/>
  <c r="I37" i="59"/>
  <c r="Q37" i="58"/>
  <c r="I37" i="58"/>
  <c r="Q37" i="57"/>
  <c r="I37" i="57"/>
  <c r="Q37" i="56"/>
  <c r="I37" i="56"/>
  <c r="Q37" i="55"/>
  <c r="I37" i="55"/>
  <c r="C4" i="14"/>
  <c r="N34" i="52"/>
  <c r="O5" i="49"/>
  <c r="O3" i="49"/>
  <c r="T3" i="44"/>
  <c r="S29" i="52"/>
  <c r="T5" i="44"/>
  <c r="B26" i="64"/>
  <c r="O27" i="64"/>
  <c r="T3" i="50"/>
  <c r="T5" i="50"/>
  <c r="S35" i="52"/>
  <c r="V34" i="52"/>
  <c r="W5" i="49"/>
  <c r="W3" i="49"/>
  <c r="T34" i="64"/>
  <c r="U35" i="64"/>
  <c r="N5" i="49"/>
  <c r="N3" i="49"/>
  <c r="M34" i="52"/>
  <c r="H33" i="64"/>
  <c r="O31" i="64"/>
  <c r="S30" i="64"/>
  <c r="C30" i="64"/>
  <c r="J27" i="52"/>
  <c r="K5" i="42"/>
  <c r="H26" i="52"/>
  <c r="I5" i="41"/>
  <c r="I3" i="41"/>
  <c r="J26" i="64"/>
  <c r="I7" i="52"/>
  <c r="J5" i="24"/>
  <c r="J3" i="24"/>
  <c r="W26" i="52"/>
  <c r="X5" i="41"/>
  <c r="X3" i="41"/>
  <c r="G26" i="52"/>
  <c r="H5" i="41"/>
  <c r="H3" i="41"/>
  <c r="U26" i="64"/>
  <c r="E26" i="64"/>
  <c r="O24" i="52"/>
  <c r="P5" i="39"/>
  <c r="P3" i="39"/>
  <c r="I24" i="64"/>
  <c r="W13" i="52"/>
  <c r="X5" i="30"/>
  <c r="X3" i="30"/>
  <c r="Q13" i="64"/>
  <c r="S5" i="43"/>
  <c r="S3" i="43"/>
  <c r="R28" i="52"/>
  <c r="L28" i="52"/>
  <c r="M3" i="43"/>
  <c r="M5" i="43"/>
  <c r="T5" i="64"/>
  <c r="P37" i="62"/>
  <c r="P37" i="61"/>
  <c r="H37" i="61"/>
  <c r="P37" i="59"/>
  <c r="H37" i="59"/>
  <c r="P37" i="57"/>
  <c r="P37" i="55"/>
  <c r="P37" i="53"/>
  <c r="H37" i="53"/>
  <c r="C6" i="6"/>
  <c r="D5" i="6"/>
  <c r="C5" i="6" s="1"/>
  <c r="D3" i="6"/>
  <c r="C3" i="6" s="1"/>
  <c r="V5" i="64"/>
  <c r="P4" i="64"/>
  <c r="H4" i="64"/>
  <c r="S37" i="54"/>
  <c r="K37" i="54"/>
  <c r="S37" i="53"/>
  <c r="K37" i="53"/>
  <c r="C37" i="52"/>
  <c r="E3" i="3"/>
  <c r="E5" i="3"/>
  <c r="K7" i="52"/>
  <c r="L5" i="24"/>
  <c r="L3" i="24"/>
  <c r="R37" i="62"/>
  <c r="J37" i="62"/>
  <c r="J37" i="63"/>
  <c r="R37" i="61"/>
  <c r="J37" i="61"/>
  <c r="R37" i="59"/>
  <c r="J37" i="59"/>
  <c r="R37" i="57"/>
  <c r="J37" i="57"/>
  <c r="C3" i="14"/>
  <c r="D3" i="3"/>
  <c r="C3" i="3" s="1"/>
  <c r="C6" i="3"/>
  <c r="D5" i="3"/>
  <c r="R11" i="66"/>
  <c r="J11" i="66"/>
  <c r="V9" i="66"/>
  <c r="N9" i="66"/>
  <c r="V8" i="66"/>
  <c r="N8" i="66"/>
  <c r="F8" i="66"/>
  <c r="Q6" i="64"/>
  <c r="U37" i="54"/>
  <c r="M37" i="54"/>
  <c r="U37" i="53"/>
  <c r="M37" i="53"/>
  <c r="U37" i="52"/>
  <c r="E37" i="52"/>
  <c r="I37" i="65"/>
  <c r="W27" i="64"/>
  <c r="G31" i="64"/>
  <c r="R26" i="64"/>
  <c r="K27" i="64"/>
  <c r="R34" i="52"/>
  <c r="S5" i="49"/>
  <c r="S3" i="49"/>
  <c r="P34" i="64"/>
  <c r="V35" i="52"/>
  <c r="W3" i="50"/>
  <c r="W5" i="50"/>
  <c r="T33" i="64"/>
  <c r="X3" i="44"/>
  <c r="W29" i="52"/>
  <c r="X5" i="44"/>
  <c r="K31" i="64"/>
  <c r="O30" i="64"/>
  <c r="T26" i="52"/>
  <c r="U5" i="41"/>
  <c r="U3" i="41"/>
  <c r="V26" i="64"/>
  <c r="F26" i="64"/>
  <c r="O5" i="43"/>
  <c r="O3" i="43"/>
  <c r="N28" i="52"/>
  <c r="S3" i="42"/>
  <c r="K3" i="42"/>
  <c r="S26" i="52"/>
  <c r="T5" i="41"/>
  <c r="T3" i="41"/>
  <c r="Q26" i="64"/>
  <c r="K24" i="52"/>
  <c r="L5" i="39"/>
  <c r="L3" i="39"/>
  <c r="U24" i="64"/>
  <c r="G19" i="64"/>
  <c r="S13" i="52"/>
  <c r="T5" i="30"/>
  <c r="T3" i="30"/>
  <c r="O32" i="66"/>
  <c r="G32" i="66"/>
  <c r="P27" i="52"/>
  <c r="Q5" i="42"/>
  <c r="Q3" i="42"/>
  <c r="D26" i="66"/>
  <c r="V6" i="52"/>
  <c r="W3" i="23"/>
  <c r="W5" i="23"/>
  <c r="R33" i="66"/>
  <c r="J33" i="66"/>
  <c r="P28" i="52"/>
  <c r="Q5" i="43"/>
  <c r="Q3" i="43"/>
  <c r="W6" i="52"/>
  <c r="X5" i="23"/>
  <c r="X3" i="23"/>
  <c r="O6" i="52"/>
  <c r="P5" i="23"/>
  <c r="P3" i="23"/>
  <c r="P37" i="63"/>
  <c r="H37" i="63"/>
  <c r="P37" i="60"/>
  <c r="H37" i="60"/>
  <c r="P37" i="58"/>
  <c r="H37" i="58"/>
  <c r="T37" i="65"/>
  <c r="C7" i="13"/>
  <c r="D6" i="13"/>
  <c r="C6" i="4"/>
  <c r="D5" i="4"/>
  <c r="C5" i="4" s="1"/>
  <c r="D3" i="4"/>
  <c r="C3" i="4" s="1"/>
  <c r="C7" i="66"/>
  <c r="J5" i="64"/>
  <c r="H5" i="66"/>
  <c r="S37" i="62"/>
  <c r="K37" i="62"/>
  <c r="S37" i="63"/>
  <c r="K37" i="63"/>
  <c r="S37" i="61"/>
  <c r="K37" i="61"/>
  <c r="S37" i="60"/>
  <c r="K37" i="60"/>
  <c r="S37" i="59"/>
  <c r="K37" i="59"/>
  <c r="S37" i="58"/>
  <c r="K37" i="58"/>
  <c r="S37" i="57"/>
  <c r="K37" i="57"/>
  <c r="S37" i="56"/>
  <c r="K37" i="56"/>
  <c r="S37" i="55"/>
  <c r="K37" i="55"/>
  <c r="K37" i="65"/>
  <c r="Q7" i="52"/>
  <c r="R5" i="24"/>
  <c r="R3" i="24"/>
  <c r="L7" i="52"/>
  <c r="M5" i="24"/>
  <c r="M3" i="24"/>
  <c r="O7" i="52"/>
  <c r="P3" i="24"/>
  <c r="P5" i="24"/>
  <c r="B7" i="64"/>
  <c r="G7" i="66"/>
  <c r="V37" i="60"/>
  <c r="N37" i="60"/>
  <c r="V37" i="58"/>
  <c r="N37" i="58"/>
  <c r="V37" i="56"/>
  <c r="N37" i="56"/>
  <c r="V37" i="55"/>
  <c r="N37" i="55"/>
  <c r="V37" i="54"/>
  <c r="N37" i="54"/>
  <c r="V37" i="53"/>
  <c r="N37" i="53"/>
  <c r="N37" i="52"/>
  <c r="F37" i="52"/>
  <c r="V37" i="65"/>
  <c r="R37" i="65"/>
  <c r="N37" i="65"/>
  <c r="P12" i="66"/>
  <c r="H12" i="66"/>
  <c r="T10" i="66"/>
  <c r="L10" i="66"/>
  <c r="P5" i="66"/>
  <c r="U37" i="62"/>
  <c r="M37" i="62"/>
  <c r="U37" i="63"/>
  <c r="M37" i="63"/>
  <c r="U37" i="61"/>
  <c r="M37" i="61"/>
  <c r="U37" i="60"/>
  <c r="M37" i="60"/>
  <c r="U37" i="59"/>
  <c r="M37" i="59"/>
  <c r="U37" i="58"/>
  <c r="M37" i="58"/>
  <c r="U37" i="57"/>
  <c r="M37" i="57"/>
  <c r="U37" i="56"/>
  <c r="M37" i="56"/>
  <c r="U37" i="55"/>
  <c r="M37" i="55"/>
  <c r="M37" i="65"/>
  <c r="J4" i="66"/>
  <c r="L5" i="66"/>
  <c r="D37" i="66" l="1"/>
  <c r="G19" i="66"/>
  <c r="R27" i="64"/>
  <c r="T26" i="64"/>
  <c r="K7" i="64"/>
  <c r="C30" i="66"/>
  <c r="O31" i="66"/>
  <c r="U35" i="66"/>
  <c r="H7" i="64"/>
  <c r="D5" i="19"/>
  <c r="C5" i="19" s="1"/>
  <c r="D3" i="19"/>
  <c r="C3" i="19" s="1"/>
  <c r="C6" i="19"/>
  <c r="N27" i="66"/>
  <c r="M27" i="66"/>
  <c r="U27" i="66"/>
  <c r="W30" i="66"/>
  <c r="S31" i="66"/>
  <c r="Q34" i="64"/>
  <c r="P26" i="64"/>
  <c r="P33" i="66"/>
  <c r="L34" i="66"/>
  <c r="L4" i="66"/>
  <c r="N5" i="66"/>
  <c r="R4" i="66"/>
  <c r="P37" i="52"/>
  <c r="T28" i="64"/>
  <c r="U29" i="64"/>
  <c r="O13" i="64"/>
  <c r="G24" i="64"/>
  <c r="W24" i="64"/>
  <c r="U34" i="64"/>
  <c r="D3" i="13"/>
  <c r="C3" i="13" s="1"/>
  <c r="C6" i="13"/>
  <c r="D5" i="13"/>
  <c r="C5" i="13" s="1"/>
  <c r="P34" i="66"/>
  <c r="Q6" i="66"/>
  <c r="H4" i="66"/>
  <c r="V5" i="66"/>
  <c r="W13" i="64"/>
  <c r="E26" i="66"/>
  <c r="E37" i="64"/>
  <c r="G26" i="64"/>
  <c r="W26" i="64"/>
  <c r="I7" i="64"/>
  <c r="P7" i="64"/>
  <c r="V37" i="52"/>
  <c r="B7" i="66"/>
  <c r="B37" i="64"/>
  <c r="L37" i="52"/>
  <c r="O6" i="64"/>
  <c r="P28" i="64"/>
  <c r="V6" i="64"/>
  <c r="K24" i="64"/>
  <c r="V26" i="66"/>
  <c r="O30" i="66"/>
  <c r="K31" i="66"/>
  <c r="V35" i="64"/>
  <c r="R34" i="64"/>
  <c r="R26" i="66"/>
  <c r="T5" i="66"/>
  <c r="R28" i="64"/>
  <c r="I24" i="66"/>
  <c r="J26" i="66"/>
  <c r="H26" i="64"/>
  <c r="M34" i="64"/>
  <c r="S35" i="64"/>
  <c r="O27" i="66"/>
  <c r="B26" i="66"/>
  <c r="N34" i="64"/>
  <c r="D5" i="17"/>
  <c r="C5" i="17" s="1"/>
  <c r="D3" i="17"/>
  <c r="C3" i="17" s="1"/>
  <c r="C6" i="17"/>
  <c r="J37" i="52"/>
  <c r="U6" i="66"/>
  <c r="T37" i="52"/>
  <c r="S37" i="52"/>
  <c r="T27" i="64"/>
  <c r="S24" i="64"/>
  <c r="M37" i="52"/>
  <c r="W35" i="64"/>
  <c r="S27" i="66"/>
  <c r="Q37" i="52"/>
  <c r="D3" i="9"/>
  <c r="C3" i="9" s="1"/>
  <c r="C6" i="9"/>
  <c r="D5" i="9"/>
  <c r="C5" i="9" s="1"/>
  <c r="P6" i="64"/>
  <c r="R6" i="64"/>
  <c r="R37" i="64" s="1"/>
  <c r="C19" i="66"/>
  <c r="M26" i="66"/>
  <c r="W6" i="64"/>
  <c r="L7" i="64"/>
  <c r="J5" i="66"/>
  <c r="P27" i="64"/>
  <c r="U24" i="66"/>
  <c r="Q26" i="66"/>
  <c r="N28" i="64"/>
  <c r="W29" i="64"/>
  <c r="T33" i="66"/>
  <c r="C5" i="3"/>
  <c r="P4" i="66"/>
  <c r="U26" i="66"/>
  <c r="S30" i="66"/>
  <c r="H33" i="66"/>
  <c r="V34" i="64"/>
  <c r="S29" i="64"/>
  <c r="N7" i="66"/>
  <c r="J5" i="18"/>
  <c r="J3" i="18"/>
  <c r="R37" i="52"/>
  <c r="R5" i="66"/>
  <c r="T6" i="64"/>
  <c r="S6" i="64"/>
  <c r="L27" i="64"/>
  <c r="V29" i="64"/>
  <c r="U13" i="66"/>
  <c r="M24" i="66"/>
  <c r="I26" i="66"/>
  <c r="V27" i="66"/>
  <c r="Q27" i="66"/>
  <c r="M7" i="64"/>
  <c r="L26" i="64"/>
  <c r="J28" i="64"/>
  <c r="G30" i="66"/>
  <c r="T35" i="66"/>
  <c r="L33" i="66"/>
  <c r="J34" i="64"/>
  <c r="W31" i="66"/>
  <c r="T4" i="66"/>
  <c r="I19" i="64"/>
  <c r="O26" i="64"/>
  <c r="D38" i="66"/>
  <c r="D38" i="65"/>
  <c r="D38" i="63"/>
  <c r="D38" i="62"/>
  <c r="D38" i="61"/>
  <c r="D38" i="60"/>
  <c r="D38" i="59"/>
  <c r="D38" i="58"/>
  <c r="D38" i="57"/>
  <c r="D38" i="56"/>
  <c r="D38" i="54"/>
  <c r="D38" i="55"/>
  <c r="D38" i="52"/>
  <c r="D38" i="53"/>
  <c r="Q7" i="64"/>
  <c r="O7" i="64"/>
  <c r="O37" i="52"/>
  <c r="W37" i="52"/>
  <c r="S13" i="64"/>
  <c r="S26" i="64"/>
  <c r="J27" i="64"/>
  <c r="F26" i="66"/>
  <c r="K27" i="66"/>
  <c r="G31" i="66"/>
  <c r="W27" i="66"/>
  <c r="K37" i="52"/>
  <c r="L28" i="64"/>
  <c r="Q13" i="66"/>
  <c r="O24" i="64"/>
  <c r="I37" i="52"/>
  <c r="T34" i="66"/>
  <c r="C5" i="5"/>
  <c r="R7" i="66"/>
  <c r="H37" i="52"/>
  <c r="J7" i="64"/>
  <c r="V28" i="66"/>
  <c r="T29" i="64"/>
  <c r="K26" i="64"/>
  <c r="N26" i="66"/>
  <c r="F7" i="66"/>
  <c r="F37" i="64"/>
  <c r="Q24" i="66"/>
  <c r="G37" i="52"/>
  <c r="K30" i="66"/>
  <c r="C37" i="64"/>
  <c r="L37" i="64" l="1"/>
  <c r="T37" i="64"/>
  <c r="N37" i="64"/>
  <c r="N37" i="66" s="1"/>
  <c r="L37" i="66"/>
  <c r="T37" i="66"/>
  <c r="R37" i="66"/>
  <c r="M7" i="66"/>
  <c r="M37" i="64"/>
  <c r="W29" i="66"/>
  <c r="R34" i="66"/>
  <c r="B37" i="66"/>
  <c r="G24" i="66"/>
  <c r="U29" i="66"/>
  <c r="H7" i="66"/>
  <c r="R27" i="66"/>
  <c r="S13" i="66"/>
  <c r="O7" i="66"/>
  <c r="Q7" i="66"/>
  <c r="O26" i="66"/>
  <c r="J34" i="66"/>
  <c r="V29" i="66"/>
  <c r="S6" i="66"/>
  <c r="S37" i="64"/>
  <c r="U37" i="64"/>
  <c r="H26" i="66"/>
  <c r="V6" i="66"/>
  <c r="O6" i="66"/>
  <c r="O37" i="64"/>
  <c r="I7" i="66"/>
  <c r="I37" i="64"/>
  <c r="G26" i="66"/>
  <c r="P26" i="66"/>
  <c r="K7" i="66"/>
  <c r="K37" i="64"/>
  <c r="G37" i="64"/>
  <c r="J27" i="66"/>
  <c r="S24" i="66"/>
  <c r="C37" i="66"/>
  <c r="L26" i="66"/>
  <c r="S29" i="66"/>
  <c r="P27" i="66"/>
  <c r="L7" i="66"/>
  <c r="W6" i="66"/>
  <c r="W37" i="64"/>
  <c r="P6" i="66"/>
  <c r="N34" i="66"/>
  <c r="M34" i="66"/>
  <c r="V35" i="66"/>
  <c r="E37" i="66"/>
  <c r="W13" i="66"/>
  <c r="Q37" i="64"/>
  <c r="U34" i="66"/>
  <c r="W24" i="66"/>
  <c r="O13" i="66"/>
  <c r="T28" i="66"/>
  <c r="T26" i="66"/>
  <c r="L28" i="66"/>
  <c r="J28" i="66"/>
  <c r="R6" i="66"/>
  <c r="S35" i="66"/>
  <c r="F37" i="66"/>
  <c r="K26" i="66"/>
  <c r="T29" i="66"/>
  <c r="J7" i="66"/>
  <c r="S26" i="66"/>
  <c r="O24" i="66"/>
  <c r="I19" i="66"/>
  <c r="L27" i="66"/>
  <c r="T6" i="66"/>
  <c r="V34" i="66"/>
  <c r="P37" i="64"/>
  <c r="N28" i="66"/>
  <c r="J37" i="64"/>
  <c r="W35" i="66"/>
  <c r="T27" i="66"/>
  <c r="R28" i="66"/>
  <c r="K24" i="66"/>
  <c r="P28" i="66"/>
  <c r="P7" i="66"/>
  <c r="W26" i="66"/>
  <c r="V37" i="64"/>
  <c r="H37" i="64"/>
  <c r="Q34" i="66"/>
  <c r="O37" i="66" l="1"/>
  <c r="S37" i="66"/>
  <c r="N38" i="66"/>
  <c r="N38" i="65"/>
  <c r="N38" i="63"/>
  <c r="N38" i="62"/>
  <c r="N38" i="61"/>
  <c r="N38" i="60"/>
  <c r="N38" i="59"/>
  <c r="N38" i="58"/>
  <c r="N38" i="57"/>
  <c r="N38" i="56"/>
  <c r="N38" i="55"/>
  <c r="N38" i="53"/>
  <c r="N38" i="52"/>
  <c r="N38" i="54"/>
  <c r="M37" i="66"/>
  <c r="P37" i="66"/>
  <c r="H37" i="66"/>
  <c r="E38" i="66"/>
  <c r="E38" i="65"/>
  <c r="E38" i="63"/>
  <c r="E38" i="62"/>
  <c r="E38" i="61"/>
  <c r="E38" i="60"/>
  <c r="E38" i="59"/>
  <c r="E38" i="58"/>
  <c r="E38" i="57"/>
  <c r="E38" i="54"/>
  <c r="E38" i="55"/>
  <c r="E38" i="56"/>
  <c r="E38" i="53"/>
  <c r="E38" i="52"/>
  <c r="K37" i="66"/>
  <c r="U37" i="66"/>
  <c r="T38" i="66"/>
  <c r="T38" i="65"/>
  <c r="T38" i="63"/>
  <c r="T38" i="62"/>
  <c r="T38" i="61"/>
  <c r="T38" i="60"/>
  <c r="T38" i="59"/>
  <c r="T38" i="58"/>
  <c r="T38" i="57"/>
  <c r="T38" i="56"/>
  <c r="T38" i="54"/>
  <c r="T38" i="55"/>
  <c r="T38" i="52"/>
  <c r="T38" i="53"/>
  <c r="L38" i="66"/>
  <c r="L38" i="65"/>
  <c r="L38" i="63"/>
  <c r="L38" i="62"/>
  <c r="L38" i="61"/>
  <c r="L38" i="60"/>
  <c r="L38" i="59"/>
  <c r="L38" i="58"/>
  <c r="L38" i="57"/>
  <c r="L38" i="56"/>
  <c r="L38" i="54"/>
  <c r="L38" i="55"/>
  <c r="L38" i="52"/>
  <c r="L38" i="53"/>
  <c r="V37" i="66"/>
  <c r="J37" i="66"/>
  <c r="Q37" i="66"/>
  <c r="C38" i="66"/>
  <c r="C38" i="65"/>
  <c r="C38" i="63"/>
  <c r="C38" i="62"/>
  <c r="C38" i="61"/>
  <c r="C38" i="60"/>
  <c r="C38" i="59"/>
  <c r="C38" i="58"/>
  <c r="C38" i="57"/>
  <c r="C38" i="56"/>
  <c r="C38" i="55"/>
  <c r="C38" i="54"/>
  <c r="C38" i="53"/>
  <c r="C38" i="52"/>
  <c r="G37" i="66"/>
  <c r="B38" i="66"/>
  <c r="B38" i="65"/>
  <c r="B38" i="63"/>
  <c r="B38" i="62"/>
  <c r="B38" i="61"/>
  <c r="B38" i="60"/>
  <c r="B38" i="59"/>
  <c r="B38" i="58"/>
  <c r="B38" i="57"/>
  <c r="B38" i="56"/>
  <c r="B38" i="55"/>
  <c r="B38" i="53"/>
  <c r="B38" i="54"/>
  <c r="B38" i="52"/>
  <c r="R38" i="66"/>
  <c r="R38" i="65"/>
  <c r="R38" i="63"/>
  <c r="R38" i="62"/>
  <c r="R38" i="61"/>
  <c r="R38" i="60"/>
  <c r="R38" i="59"/>
  <c r="R38" i="58"/>
  <c r="R38" i="57"/>
  <c r="R38" i="56"/>
  <c r="R38" i="55"/>
  <c r="R38" i="53"/>
  <c r="R38" i="54"/>
  <c r="R38" i="52"/>
  <c r="F38" i="66"/>
  <c r="F38" i="65"/>
  <c r="F38" i="63"/>
  <c r="F38" i="62"/>
  <c r="F38" i="61"/>
  <c r="F38" i="60"/>
  <c r="F38" i="59"/>
  <c r="F38" i="58"/>
  <c r="F38" i="57"/>
  <c r="F38" i="56"/>
  <c r="F38" i="55"/>
  <c r="F38" i="54"/>
  <c r="F38" i="53"/>
  <c r="F38" i="52"/>
  <c r="W37" i="66"/>
  <c r="I37" i="66"/>
  <c r="Q38" i="66" l="1"/>
  <c r="Q38" i="65"/>
  <c r="Q38" i="63"/>
  <c r="Q38" i="62"/>
  <c r="Q38" i="61"/>
  <c r="Q38" i="60"/>
  <c r="Q38" i="59"/>
  <c r="Q38" i="58"/>
  <c r="Q38" i="57"/>
  <c r="Q38" i="56"/>
  <c r="Q38" i="54"/>
  <c r="Q38" i="55"/>
  <c r="Q38" i="53"/>
  <c r="Q38" i="52"/>
  <c r="H38" i="66"/>
  <c r="H38" i="65"/>
  <c r="H38" i="63"/>
  <c r="H38" i="62"/>
  <c r="H38" i="61"/>
  <c r="H38" i="60"/>
  <c r="H38" i="59"/>
  <c r="H38" i="58"/>
  <c r="H38" i="57"/>
  <c r="H38" i="56"/>
  <c r="H38" i="54"/>
  <c r="H38" i="55"/>
  <c r="H38" i="52"/>
  <c r="H38" i="53"/>
  <c r="J38" i="66"/>
  <c r="J38" i="65"/>
  <c r="J38" i="63"/>
  <c r="J38" i="62"/>
  <c r="J38" i="61"/>
  <c r="J38" i="59"/>
  <c r="J38" i="58"/>
  <c r="J38" i="60"/>
  <c r="J38" i="57"/>
  <c r="J38" i="56"/>
  <c r="J38" i="55"/>
  <c r="J38" i="54"/>
  <c r="J38" i="53"/>
  <c r="J38" i="52"/>
  <c r="V38" i="66"/>
  <c r="V38" i="65"/>
  <c r="V38" i="63"/>
  <c r="V38" i="62"/>
  <c r="V38" i="61"/>
  <c r="V38" i="60"/>
  <c r="V38" i="59"/>
  <c r="V38" i="58"/>
  <c r="V38" i="57"/>
  <c r="V38" i="56"/>
  <c r="V38" i="55"/>
  <c r="V38" i="54"/>
  <c r="V38" i="53"/>
  <c r="V38" i="52"/>
  <c r="P38" i="66"/>
  <c r="P38" i="65"/>
  <c r="P38" i="63"/>
  <c r="P38" i="61"/>
  <c r="P38" i="60"/>
  <c r="P38" i="62"/>
  <c r="P38" i="59"/>
  <c r="P38" i="58"/>
  <c r="P38" i="57"/>
  <c r="P38" i="56"/>
  <c r="P38" i="54"/>
  <c r="P38" i="55"/>
  <c r="P38" i="52"/>
  <c r="P38" i="53"/>
  <c r="U38" i="66"/>
  <c r="U38" i="65"/>
  <c r="U38" i="63"/>
  <c r="U38" i="62"/>
  <c r="U38" i="61"/>
  <c r="U38" i="60"/>
  <c r="U38" i="59"/>
  <c r="U38" i="58"/>
  <c r="U38" i="57"/>
  <c r="U38" i="54"/>
  <c r="U38" i="55"/>
  <c r="U38" i="56"/>
  <c r="U38" i="53"/>
  <c r="U38" i="52"/>
  <c r="K38" i="66"/>
  <c r="K38" i="65"/>
  <c r="K38" i="63"/>
  <c r="K38" i="62"/>
  <c r="K38" i="61"/>
  <c r="K38" i="60"/>
  <c r="K38" i="59"/>
  <c r="K38" i="58"/>
  <c r="K38" i="57"/>
  <c r="K38" i="56"/>
  <c r="K38" i="55"/>
  <c r="K38" i="54"/>
  <c r="K38" i="53"/>
  <c r="K38" i="52"/>
  <c r="M38" i="66"/>
  <c r="M38" i="65"/>
  <c r="M38" i="63"/>
  <c r="M38" i="62"/>
  <c r="M38" i="61"/>
  <c r="M38" i="60"/>
  <c r="M38" i="59"/>
  <c r="M38" i="58"/>
  <c r="M38" i="57"/>
  <c r="M38" i="54"/>
  <c r="M38" i="56"/>
  <c r="M38" i="55"/>
  <c r="M38" i="53"/>
  <c r="M38" i="52"/>
  <c r="S38" i="66"/>
  <c r="S38" i="65"/>
  <c r="S38" i="63"/>
  <c r="S38" i="62"/>
  <c r="S38" i="61"/>
  <c r="S38" i="60"/>
  <c r="S38" i="59"/>
  <c r="S38" i="58"/>
  <c r="S38" i="57"/>
  <c r="S38" i="56"/>
  <c r="S38" i="55"/>
  <c r="S38" i="54"/>
  <c r="S38" i="53"/>
  <c r="S38" i="52"/>
  <c r="O38" i="66"/>
  <c r="O38" i="65"/>
  <c r="O38" i="63"/>
  <c r="O38" i="62"/>
  <c r="O38" i="61"/>
  <c r="O38" i="60"/>
  <c r="O38" i="59"/>
  <c r="O38" i="58"/>
  <c r="O38" i="57"/>
  <c r="O38" i="56"/>
  <c r="O38" i="55"/>
  <c r="O38" i="54"/>
  <c r="O38" i="53"/>
  <c r="O38" i="52"/>
  <c r="W38" i="66"/>
  <c r="W38" i="65"/>
  <c r="W38" i="63"/>
  <c r="W38" i="62"/>
  <c r="W38" i="61"/>
  <c r="W38" i="60"/>
  <c r="W38" i="59"/>
  <c r="W38" i="58"/>
  <c r="W38" i="57"/>
  <c r="W38" i="56"/>
  <c r="W38" i="55"/>
  <c r="W38" i="54"/>
  <c r="W38" i="53"/>
  <c r="W38" i="52"/>
  <c r="I38" i="66"/>
  <c r="I38" i="65"/>
  <c r="I38" i="63"/>
  <c r="I38" i="62"/>
  <c r="I38" i="61"/>
  <c r="I38" i="60"/>
  <c r="I38" i="59"/>
  <c r="I38" i="58"/>
  <c r="I38" i="57"/>
  <c r="I38" i="54"/>
  <c r="I38" i="56"/>
  <c r="I38" i="55"/>
  <c r="I38" i="53"/>
  <c r="I38" i="52"/>
  <c r="G38" i="66"/>
  <c r="G38" i="65"/>
  <c r="G38" i="63"/>
  <c r="G38" i="62"/>
  <c r="G38" i="61"/>
  <c r="G38" i="60"/>
  <c r="G38" i="59"/>
  <c r="G38" i="58"/>
  <c r="G38" i="57"/>
  <c r="G38" i="56"/>
  <c r="G38" i="55"/>
  <c r="G38" i="54"/>
  <c r="G38" i="53"/>
  <c r="G38" i="52"/>
</calcChain>
</file>

<file path=xl/sharedStrings.xml><?xml version="1.0" encoding="utf-8"?>
<sst xmlns="http://schemas.openxmlformats.org/spreadsheetml/2006/main" count="11424" uniqueCount="216">
  <si>
    <t>Notes:</t>
  </si>
  <si>
    <r>
      <rPr>
        <b/>
        <sz val="12"/>
        <rFont val="Arial"/>
        <family val="2"/>
      </rPr>
      <t>Basis for these estimates:</t>
    </r>
    <r>
      <rPr>
        <sz val="12"/>
        <rFont val="Arial"/>
        <family val="2"/>
      </rPr>
      <t xml:space="preserve">
Outturn figures are consistent with expenditure information published on www.Gov.uk.  The expenditure depicted for 2017/18 includes updated outturn figures so may vary to those published in the Department's annual report and accounts.  
Except for Housing Benefit and Council Tax Benefit, expenditure at a regional level is estimated using National Statistics benefit caseload and average amounts of benefit paid published data, applied to outturn expenditure totals.  This implicitly assumes that overpayments and other adjustments to total benefit spend are spread pro-rata across the regions.   The latest available data have been used for all benefits. However, figures for benefits not administered by DWP (Housing Benefit and Statutory Maternity Pay) may change in future as new data is received.
Over 75 Television Licences includes expenditure for Northern Ireland.</t>
    </r>
  </si>
  <si>
    <r>
      <rPr>
        <b/>
        <sz val="12"/>
        <rFont val="Arial"/>
        <family val="2"/>
      </rPr>
      <t>Real terms expenditure:</t>
    </r>
    <r>
      <rPr>
        <sz val="12"/>
        <rFont val="Arial"/>
        <family val="2"/>
      </rPr>
      <t xml:space="preserve">
Real terms expenditure (where actual spending has been adjusted to remove the effects of general price level changes (inflation) over time using price levels from a base year) has been calculated using OBR's economic forecast. Real terms figures provide a consistent measurement of change over time.
</t>
    </r>
  </si>
  <si>
    <r>
      <rPr>
        <b/>
        <sz val="12"/>
        <rFont val="Arial"/>
        <family val="2"/>
      </rPr>
      <t>Universal Credit:</t>
    </r>
    <r>
      <rPr>
        <sz val="12"/>
        <rFont val="Arial"/>
        <family val="2"/>
      </rPr>
      <t xml:space="preserve">
Universal Credit was introduced in October 2013. This will gradually replace Income Support, income-based Jobseeker's Allowance, income-based Employment and Support Allowance and Housing Benefit, along with Child Tax Credit and Working Tax Credit (delivered by Her Majesty's Revenue &amp; Customs at present).  
Universal Credit expenditure has been allocated across countries and regions using caseload statistics only, as no statistics on amounts of benefit are currently published. This allocation for the years 2013/14 to 2016/17 may be revised subsequently in the light of more detailed information. However, it is unlikely that the figures would be materially different as a result. Expenditure is concentrated in the North West as this is where Universal Credit was initially introduced.
</t>
    </r>
  </si>
  <si>
    <r>
      <rPr>
        <b/>
        <sz val="12"/>
        <rFont val="Arial"/>
        <family val="2"/>
      </rPr>
      <t>Personal Independence Payment</t>
    </r>
    <r>
      <rPr>
        <sz val="12"/>
        <rFont val="Arial"/>
        <family val="2"/>
      </rPr>
      <t xml:space="preserve">
Personal Independence Payment: This was introduced in 2013/14 to replace working age Disability Living Allowance (DLA).  From October 2013 existing DLA customers aged 16 to state pension age will be reassessed for Personal Independence Payment.
</t>
    </r>
  </si>
  <si>
    <r>
      <rPr>
        <b/>
        <sz val="12"/>
        <rFont val="Arial"/>
        <family val="2"/>
      </rPr>
      <t>Housing Benefit, and Council Tax Benefit</t>
    </r>
    <r>
      <rPr>
        <sz val="12"/>
        <rFont val="Arial"/>
        <family val="2"/>
      </rPr>
      <t xml:space="preserve"> show the gross amount paid out to claimants by Local Authorities, regardless of the source of funding. Council Tax Benefit was devolved to Local Authorities and replaced by Localised Council Tax Support Schemes from April 2013.  
</t>
    </r>
  </si>
  <si>
    <r>
      <rPr>
        <b/>
        <sz val="12"/>
        <rFont val="Arial"/>
        <family val="2"/>
      </rPr>
      <t>Discretionary Housing Payment (DHP)</t>
    </r>
    <r>
      <rPr>
        <sz val="12"/>
        <rFont val="Arial"/>
        <family val="2"/>
      </rPr>
      <t xml:space="preserve"> figures show the total amount paid out by Local Authorities, regardless of the source of funding. From 2017/18 Discretionary Housing Payments in Scotland are fully devolved. This means that there is no cap on the amount Scottish Local Authorities can spend, and that Scottish DHP figures from 2017/18 are not on a completely consistent basis with those for England &amp; Wales as the data is now gathered through a separate return to the Scottish Government. 
</t>
    </r>
  </si>
  <si>
    <r>
      <t xml:space="preserve">Industrial Injuries Disablement Benefit
</t>
    </r>
    <r>
      <rPr>
        <sz val="12"/>
        <rFont val="Arial"/>
        <family val="2"/>
      </rPr>
      <t>Industrial Injuries Disablement Benefit is expenditure purely on Industrial Injuries Disablement Benefit, it does not include any expenditure on Industrial Death Benefit or Other Industrial Injuries Benefit. Total expenditure will therefore differ to total Industrial Injuries expenditure in other published expenditure tables.</t>
    </r>
  </si>
  <si>
    <r>
      <t xml:space="preserve">Data Source
</t>
    </r>
    <r>
      <rPr>
        <sz val="12"/>
        <color theme="1"/>
        <rFont val="Arial"/>
        <family val="2"/>
      </rPr>
      <t xml:space="preserve">The move to publishing benefit data via Stat-Xplore, instead of the DWP Tabulation Tool, has involved adopting a new disclosure control methodology, in line with other benefits published via this new tool. Although the data still comes from the same source there may be small differences in the outputs displayed using this new tool, when compared to previously published tables.
</t>
    </r>
  </si>
  <si>
    <r>
      <rPr>
        <b/>
        <sz val="12"/>
        <rFont val="Arial"/>
        <family val="2"/>
      </rPr>
      <t>Past years:</t>
    </r>
    <r>
      <rPr>
        <sz val="12"/>
        <rFont val="Arial"/>
        <family val="2"/>
      </rPr>
      <t xml:space="preserve">
Income Support, Housing Benefit and Council Tax Benefit figures from 2000/01 to 2004/05 include small amounts of expenditure on asylum seekers, which were reimbursed by the National Asylum Support Service and are not included in the totals presented in the national level outturn and forecast expenditure tables published on www.Gov.uk.
The Winter Fuel Payment figure for 2004/05 includes an additional amount reflecting the one-off Over 70s Payment made in that year which is included as separate entries in the total presented in the national level expenditure tables.  The Winter Fuel Payment figure for 2005/06 includes additional amounts reflecting one-off expenditure for Over 65s Payment and Over 70s Payment which are included as separate entries in the national level outturn and forecast expenditure tables published on www.Gov.uk.</t>
    </r>
  </si>
  <si>
    <r>
      <rPr>
        <b/>
        <sz val="12"/>
        <rFont val="Arial"/>
        <family val="2"/>
      </rPr>
      <t xml:space="preserve">Expenditure coverage:
</t>
    </r>
    <r>
      <rPr>
        <sz val="12"/>
        <rFont val="Arial"/>
        <family val="2"/>
      </rPr>
      <t>Percentage of benefit expenditure covered by Local Authority, Parliamentary Constituency and Region can be found in the table labelled % of Expenditure covered.</t>
    </r>
  </si>
  <si>
    <t>It is not possible to attribute spending below Great Britain level for all benefits for all years: some benefits may only be available for certain geographies, or certain breakdowns are only available for certain years. Usually the scope of what is possible has improved over time.
These tables do not attempt to attribute spending by geography for the benefits where the information is not available. This is in contrast to some other publications, such as the Country and Regional Analysis of the Public Expenditure Statistical Analyses, where proxy information is used to assign expenditure to regions for the smaller benefits.
The table below shows the proportion of total DWP benefit spending that is available in each year by region, Local Authority or Parliamentary Constituency, so that users can gauge the extent of possible distortions in the information resulting from incomplete coverage for some benefits or years.  Please note that the figure below for total GB expenditure excludes expenditure relating to Northern Ireland Over 75 TV licences which is included in the individual year totals of the expenditure by region tables.  
Expenditure identified by region for 1996/97 to 1998/99 includes State Pension expenditure which is only available by country and not broken down by Local Authority or Parliamentary Constituency in these three years.
Please note expenditure by Parliamentary Constituency for 2016/17 is not yet available and so is not included in the figures below.</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</si>
  <si>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</si>
  <si>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</si>
  <si>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</si>
  <si>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</si>
  <si>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</si>
  <si>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</si>
  <si>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</si>
  <si>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</si>
  <si>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</si>
  <si>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</si>
  <si>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</si>
  <si>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</si>
  <si>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</si>
  <si>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</si>
  <si>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</si>
  <si>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</si>
  <si>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</si>
  <si>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</si>
  <si>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</si>
  <si>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</si>
  <si>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</si>
  <si>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</si>
  <si>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Total GB Expenditure</t>
  </si>
  <si>
    <t>Total identified expenditure by region</t>
  </si>
  <si>
    <t>Proportion of total expenditure identified by region</t>
  </si>
  <si>
    <t>Total identified expenditure by Local Authority</t>
  </si>
  <si>
    <t>Proportion of total expenditure identified by Local Authority</t>
  </si>
  <si>
    <t>Total identified expenditure by Parliamentary Constituency</t>
  </si>
  <si>
    <t>Proportion of total expenditure identified by Parliamentary Constituency</t>
  </si>
  <si>
    <t>Benefit Expenditure by Country and Region 2001/02
Expenditure £ million, nominal terms</t>
  </si>
  <si>
    <t>Area Code</t>
  </si>
  <si>
    <t>Country / Region</t>
  </si>
  <si>
    <t>Total</t>
  </si>
  <si>
    <t>Attendance Allowance</t>
  </si>
  <si>
    <t>Bereavement Benefit / 
Widow's Benefit</t>
  </si>
  <si>
    <t>Carer's Allowance</t>
  </si>
  <si>
    <t>Council Tax Benefit</t>
  </si>
  <si>
    <t>Disability Living Allowance</t>
  </si>
  <si>
    <t>of which children</t>
  </si>
  <si>
    <t>of which working age</t>
  </si>
  <si>
    <t>of which pensioners</t>
  </si>
  <si>
    <t>Housing Benefit</t>
  </si>
  <si>
    <t>Incapacity Benefit</t>
  </si>
  <si>
    <t>Income Support</t>
  </si>
  <si>
    <t>of which Minimum Income Guarantee</t>
  </si>
  <si>
    <t>of which incapacity benefits</t>
  </si>
  <si>
    <t>of which Lone Parent</t>
  </si>
  <si>
    <t>of which Carer</t>
  </si>
  <si>
    <t>of which Others</t>
  </si>
  <si>
    <t>Industrial Injuries Disablement Benefit</t>
  </si>
  <si>
    <t>Jobseeker's Allowance</t>
  </si>
  <si>
    <t>Maternity Allowance</t>
  </si>
  <si>
    <t>Severe Disablement Allowance</t>
  </si>
  <si>
    <t>State Pension</t>
  </si>
  <si>
    <t>Winter Fuel Payments</t>
  </si>
  <si>
    <t>GREAT BRITAIN</t>
  </si>
  <si>
    <t>of which claimants living abroad or unknown</t>
  </si>
  <si>
    <t>ENGLAND AND WALES</t>
  </si>
  <si>
    <t>ENGLAND</t>
  </si>
  <si>
    <t>A</t>
  </si>
  <si>
    <t>NORTH EAST ENGLAND</t>
  </si>
  <si>
    <t>B</t>
  </si>
  <si>
    <t>NORTH WEST ENGLAND</t>
  </si>
  <si>
    <t>D</t>
  </si>
  <si>
    <t>YORKSHIRE AND THE HUMBER</t>
  </si>
  <si>
    <t>E</t>
  </si>
  <si>
    <t>EAST MIDLANDS</t>
  </si>
  <si>
    <t>F</t>
  </si>
  <si>
    <t>WEST MIDLANDS</t>
  </si>
  <si>
    <t>G</t>
  </si>
  <si>
    <t>EAST ENGLAND</t>
  </si>
  <si>
    <t>H</t>
  </si>
  <si>
    <t>LONDON</t>
  </si>
  <si>
    <t>J</t>
  </si>
  <si>
    <t>SOUTH EAST ENGLAND</t>
  </si>
  <si>
    <t>K</t>
  </si>
  <si>
    <t>SOUTH WEST ENGLAND</t>
  </si>
  <si>
    <t>WALES</t>
  </si>
  <si>
    <t>SCOTLAND</t>
  </si>
  <si>
    <t>NORTHERN IRELAND</t>
  </si>
  <si>
    <t>Benefit Expenditure by Country and Region 2002/03
Expenditure £ million, nominal terms</t>
  </si>
  <si>
    <t>Discretionary Housing Payments</t>
  </si>
  <si>
    <t>Benefit Expenditure by Country and Region 2003/04
Expenditure £ million, nominal terms</t>
  </si>
  <si>
    <t>Benefit Expenditure by Country and Region 2004/05
Expenditure £ million, nominal terms</t>
  </si>
  <si>
    <t>Over 75 TV Licences</t>
  </si>
  <si>
    <t>Pension Credit</t>
  </si>
  <si>
    <t>Statutory Maternity Pay</t>
  </si>
  <si>
    <t>Benefit Expenditure by Country and Region 2005/06
Expenditure £ million, nominal terms</t>
  </si>
  <si>
    <t>Benefit Expenditure by Country and Region 2006/07
Expenditure £ million, nominal terms</t>
  </si>
  <si>
    <t>Benefit Expenditure by Country and Region 2007/08
Expenditure £ million, nominal terms</t>
  </si>
  <si>
    <t>Benefit Expenditure by Country and Region 2008/09
Expenditure £ million, nominal terms</t>
  </si>
  <si>
    <t>Employment and Support Allowance</t>
  </si>
  <si>
    <t>Benefit Expenditure by Country and Region 2009/10
Expenditure £ million, nominal terms</t>
  </si>
  <si>
    <t>Cold Weather Payments</t>
  </si>
  <si>
    <t>Benefit Expenditure by Country and Region 2010/11
Expenditure £ million, nominal terms</t>
  </si>
  <si>
    <t>Benefit Expenditure by Country and Region 2011/12
Expenditure £ million, nominal terms</t>
  </si>
  <si>
    <t>Benefit Expenditure by Country and Region 2012/13
Expenditure £ million, nominal terms</t>
  </si>
  <si>
    <t>Benefit Expenditure by Country and Region 2013/14
Expenditure £ million, nominal terms</t>
  </si>
  <si>
    <t>Personal Independence Payment</t>
  </si>
  <si>
    <t>Universal Credit</t>
  </si>
  <si>
    <t>Benefit Expenditure by Country and Region 2014/15
Expenditure £ million, nominal terms</t>
  </si>
  <si>
    <t>Benefit Expenditure by Country and Region 2015/16
Expenditure £ million, nominal terms</t>
  </si>
  <si>
    <t>Benefit Expenditure by Country and Region 2016/17
Expenditure £ million, nominal terms</t>
  </si>
  <si>
    <t>Benefit Expenditure by Country and Region 2017/18
Expenditure £ million, nominal terms</t>
  </si>
  <si>
    <t>Attendance Allowance expenditure by country and region
Expenditure £ million, nominal terms</t>
  </si>
  <si>
    <t>Attendance Allowance expenditure by country and region
Expenditure £ million, real terms (2018/19 Prices)</t>
  </si>
  <si>
    <t>Bereavement benefits expenditure by country and region
Expenditure £ million, nominal terms</t>
  </si>
  <si>
    <t>Bereavement benefits expenditure by country and region
Expenditure £ million, real terms (2018/19 Prices)</t>
  </si>
  <si>
    <t>Carer's Allowance expenditure by country and region
Expenditure £ million, nominal terms</t>
  </si>
  <si>
    <t>Carer's Allowance expenditure by country and region
Expenditure £ million, real terms (2018/19 Prices)</t>
  </si>
  <si>
    <t>Cold Weather Payment expenditure by country and region
Expenditure £ million, nominal terms</t>
  </si>
  <si>
    <t>Cold Weather Payment expenditure by country and region
Expenditure £ million, real terms (2018/19 Prices)</t>
  </si>
  <si>
    <t>Council Tax Benefit expenditure by country and region
Expenditure £ million, nominal terms</t>
  </si>
  <si>
    <t>Name</t>
  </si>
  <si>
    <t>Council Tax Benefit expenditure by country and region
Expenditure £ million, real terms (2018/19 Prices)</t>
  </si>
  <si>
    <t>Disability Living Allowance expenditure by country and region
Expenditure £ million, nominal terms</t>
  </si>
  <si>
    <t>Disability Living Allowance expenditure by country and region
Expenditure £ million, real terms (2018/19 Prices)</t>
  </si>
  <si>
    <t>Disability Living Allowance (children) expenditure by country and region
Expenditure £ million, nominal terms</t>
  </si>
  <si>
    <t>Disability Living Allowance (children) expenditure by country and region
Expenditure £ million, real terms (2018/19 Prices)</t>
  </si>
  <si>
    <t>Disability Living Allowance (working age) expenditure by Country and Region
Expenditure £ million, nominal terms</t>
  </si>
  <si>
    <t>Disability Living Allowance (working age) expenditure by country and region
Expenditure £ million, real terms (2018/19 Prices)</t>
  </si>
  <si>
    <t>Disability Living Allowance (pensioners) expenditure by country and region
Expenditure £ million, nominal terms</t>
  </si>
  <si>
    <t>Disability Living Allowance (pensioners) expenditure by country and region
Expenditure £ million, real terms (2018/19 Prices)</t>
  </si>
  <si>
    <t>Discretionary Housing Payment expenditure by country and region
Expenditure £ million, nominal terms</t>
  </si>
  <si>
    <t>Discretionary Housing Payment expenditure by country and region
Expenditure £ million, real terms (2018/19 Prices)</t>
  </si>
  <si>
    <t>Employment and Support Allowance expenditure by country and region
Expenditure £ million, nominal terms</t>
  </si>
  <si>
    <t>Employment and Support Allowance expenditure by country and region
Expenditure £ million, real terms (2018/19 Prices)</t>
  </si>
  <si>
    <t>Housing Benefit expenditure by country and region
Expenditure £ million, nominal terms</t>
  </si>
  <si>
    <t>Housing Benefit expenditure by country and region
Expenditure £ million, real terms (2018/19 Prices)</t>
  </si>
  <si>
    <t>Incapacity Benefit expenditure by country and region
Expenditure £ million, nominal terms</t>
  </si>
  <si>
    <t>Incapacity Benefit expenditure by country and region
Expenditure £ million, real terms (2018/19 Prices)</t>
  </si>
  <si>
    <t>Income Support expenditure by country and region
Expenditure £ million, nominal terms</t>
  </si>
  <si>
    <t>Income Support expenditure by country and region
Expenditure £ million, real terms (2018/19 Prices)</t>
  </si>
  <si>
    <t>2015/17</t>
  </si>
  <si>
    <t>Income Support (Minimum Income Guarantee) expenditure by country and region
Expenditure £ million, nominal terms</t>
  </si>
  <si>
    <t>Income Support (Minimum Income Guarantee) expenditure by country and region
Expenditure £ million, real terms (2018/19 Prices)</t>
  </si>
  <si>
    <t>Income Support (incapacity) expenditure by country and region
Expenditure £ million, nominal terms</t>
  </si>
  <si>
    <t>Income Support (incapacity) expenditure by country and region
Expenditure £ million, real terms (2018/19 Prices)</t>
  </si>
  <si>
    <t>-</t>
  </si>
  <si>
    <t>Income Support (lone parent) expenditure by country and region
Expenditure £ million, nominal terms</t>
  </si>
  <si>
    <t>Income Support (lone parent) expenditure by country and region
Expenditure £ million, real terms (2018/19 Prices)</t>
  </si>
  <si>
    <t>Income Support (carer) expenditure by country and region
Expenditure £ million, nominal terms</t>
  </si>
  <si>
    <t>Income Support (carer) expenditure by country and region
Expenditure £ million, real terms (2018/19 Prices)</t>
  </si>
  <si>
    <t>Income Support (other) expenditure by country and region
Expenditure £ million, nominal terms</t>
  </si>
  <si>
    <t>Income Support (other) expenditure by country and region
Expenditure £ million, real terms (2018/19 Prices)</t>
  </si>
  <si>
    <t>Industrial Injuries Disablement Benefit expenditure by country and region
£ million, nominal terms</t>
  </si>
  <si>
    <t>Industrial Injuries Disablement Benefit expenditure by country and region
£ million, real terms (2018/19 Prices)</t>
  </si>
  <si>
    <t>Jobseekers Allowance expenditure by country and region
Expenditure £ million, nominal terms</t>
  </si>
  <si>
    <t>Jobseekers Allowance expenditure by country and region
Expenditure £ million, real terms (2018/19 Prices)</t>
  </si>
  <si>
    <t>Maternity Allowance expenditure by country and region
Expenditure £ million, nominal terms</t>
  </si>
  <si>
    <t>Maternity Allowance expenditure by country and region
Expenditure £ million, real terms (2018/19 Prices)</t>
  </si>
  <si>
    <t>Over 75 TV Licence expenditure by country and region
Expenditure £ million, nominal terms</t>
  </si>
  <si>
    <t>Over 75 TV Licence expenditure by country and region
Expenditure £ million, real terms (2018/19 Prices)</t>
  </si>
  <si>
    <t>Pension Credit expenditure by country and region
Expenditure £ million, nominal terms</t>
  </si>
  <si>
    <t>Pension Credit expenditure by country and region
Expenditure £ million, real terms (2018/19 Prices)</t>
  </si>
  <si>
    <t>Personal Independence Payment expenditure by country and region
Expenditure £ million, nominal terms</t>
  </si>
  <si>
    <t>Personal Independence Payment expenditure by country and region
Expenditure £ million, real terms (2018/19 Prices)</t>
  </si>
  <si>
    <t>Severe Disablement Allowance expenditure by country and region
Expenditure £ million, nominal terms</t>
  </si>
  <si>
    <t>Severe Disablement Allowance expenditure by country and region
Expenditure £ million, real terms (2018/19 Prices)</t>
  </si>
  <si>
    <t>Severe Disablement Allowance (working age) expenditure by country and region
Expenditure £ million, nominal terms</t>
  </si>
  <si>
    <t>Severe Disablement Allowance (working age) expenditure by country and region
Expenditure £ million, real terms (2018/19 Prices)</t>
  </si>
  <si>
    <t>EAST of ENGLAND</t>
  </si>
  <si>
    <t>Severe Disablement Allowance (pension age) expenditure by country and region
Expenditure £ million, nominal terms</t>
  </si>
  <si>
    <t>Severe Disablement Allowance (pension age) expenditure by country and region
Expenditure £ million, real terms (2018/19 Prices)</t>
  </si>
  <si>
    <t>State Pension expenditure by country and region
Expenditure £ million, nominal terms</t>
  </si>
  <si>
    <t>State Pension expenditure by country and region
Expenditure £ million, real terms (2018/19 Prices)</t>
  </si>
  <si>
    <t>Statutory Maternity Pay expenditure by country and region
Expenditure £ million, nominal terms</t>
  </si>
  <si>
    <t>Statutory Maternity Pay expenditure by country and region
Expenditure £ million, real terms (2018/19 Prices)</t>
  </si>
  <si>
    <t>Universal Credit expenditure by country and region
Expenditure £ million, nominal terms</t>
  </si>
  <si>
    <t>Universal Credit expenditure by country and region
Expenditure £ million, real terms (2018/19 Prices)</t>
  </si>
  <si>
    <t>Winter Fuel Payment expenditure by country and region
Expenditure £ million, nominal terms</t>
  </si>
  <si>
    <t>Winter Fuel Payment expenditure by country and region
Expenditure £ million, real terms (2018/19 Prices)</t>
  </si>
  <si>
    <t>Benefit expenditure in England,
£ million, nominal</t>
  </si>
  <si>
    <t>Benefit</t>
  </si>
  <si>
    <t>Bereavement benefits</t>
  </si>
  <si>
    <t>of which under Guarantee Credit age</t>
  </si>
  <si>
    <t>of which over Guarantee Credit age</t>
  </si>
  <si>
    <t>of which on incapacity benefits</t>
  </si>
  <si>
    <t>of which lone parents</t>
  </si>
  <si>
    <t>of which carers</t>
  </si>
  <si>
    <t>of which others</t>
  </si>
  <si>
    <t>Over 75 TV licences</t>
  </si>
  <si>
    <t>Total identified expenditure</t>
  </si>
  <si>
    <t>Benefit expenditure in England, 
£ million, real terms (2018/19 prices)</t>
  </si>
  <si>
    <t>Industrial Injuries Benefits</t>
  </si>
  <si>
    <t>Benefit expenditure in North East England,
£ million, nominal</t>
  </si>
  <si>
    <t>Benefit expenditure in North West England,
£ million, nominal</t>
  </si>
  <si>
    <t>Benefit expenditure in Yorkshire and The Humber, 
£ million, nominal</t>
  </si>
  <si>
    <t>Benefit expenditure</t>
  </si>
  <si>
    <t>Benefit expenditure in East Midlands, 
£ million, nominal</t>
  </si>
  <si>
    <t>Benefit expenditure in West Midlands, 
£ million, nominal</t>
  </si>
  <si>
    <t>Benefit expenditure in East England, 
£ million, nominal</t>
  </si>
  <si>
    <t>Benefit expenditure in London, 
£ million, nominal</t>
  </si>
  <si>
    <t>Benefit expenditure in South East England, 
£ million, nominal</t>
  </si>
  <si>
    <t>Benefit expenditure in South West England, 
£ million, nominal</t>
  </si>
  <si>
    <t>Benefit expenditure in Scotland, 
£ million, nominal</t>
  </si>
  <si>
    <t>Benefit expenditure in Wales, 
£ million, nominal</t>
  </si>
  <si>
    <t>Benefit expenditure in Great Britain and overseas, 
£ million, nominal</t>
  </si>
  <si>
    <t>Benefit expenditure in Great Britain and overseas 
£ million, real terms (2018/19 prices)</t>
  </si>
  <si>
    <t>Benefit expenditure overseas, 
£ million, nominal</t>
  </si>
  <si>
    <t>Benefit expenditure overseas
£ million, real terms (2018/19 Prices)</t>
  </si>
  <si>
    <t>Benefit expenditure in Great Britain (excluding overseas), 
£ million, nominal</t>
  </si>
  <si>
    <t>Benefit expenditure in Great Britain (excluding overseas) 
£ million, real terms (2018/19 prices)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</si>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</sst>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_ ;\-#,##0\ "/>
    <numFmt numFmtId="167" formatCode="_-* #,##0.0_-;\-* #,##0.0_-;_-* &quot;-&quot;??_-;_-@_-"/>
    <numFmt numFmtId="168" formatCode="#,##0.00000000"/>
  </numFmts>
  <fonts count="10" x14ac:knownFonts="1">
    <font>
      <sz val="12"/>
      <color theme="1"/>
      <name val="Arial"/>
      <family val="2"/>
    </font>
    <font>
      <sz val="10"/>
      <name val="Arial"/>
      <family val="2"/>
    </font>
    <font>
      <b/>
      <sz val="12"/>
      <name val="Arial"/>
      <family val="2"/>
    </font>
    <font>
      <sz val="12"/>
      <name val="Arial"/>
      <family val="2"/>
    </font>
    <font>
      <sz val="12"/>
      <color theme="1"/>
      <name val="Arial"/>
      <family val="2"/>
    </font>
    <font>
      <sz val="12"/>
      <color theme="3" tint="0.39997558519241921"/>
      <name val="Arial"/>
      <family val="2"/>
    </font>
    <font>
      <b/>
      <sz val="12"/>
      <color theme="1"/>
      <name val="Arial"/>
      <family val="2"/>
    </font>
    <font>
      <u/>
      <sz val="10"/>
      <color indexed="12"/>
      <name val="Arial"/>
      <family val="2"/>
    </font>
    <font>
      <i/>
      <sz val="12"/>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88">
    <xf numFmtId="0" fontId="0" fillId="0" borderId="0" xfId="0"/>
    <xf numFmtId="0" fontId="2" fillId="2" borderId="0" xfId="3" applyFont="1" applyFill="1" applyBorder="1" applyAlignment="1">
      <alignment vertical="center" wrapText="1"/>
    </xf>
    <xf numFmtId="0" fontId="3" fillId="2" borderId="0" xfId="3" applyFont="1" applyFill="1" applyBorder="1" applyAlignment="1">
      <alignment wrapText="1"/>
    </xf>
    <xf numFmtId="0" fontId="3" fillId="2" borderId="0" xfId="3" applyFont="1" applyFill="1" applyAlignment="1">
      <alignment wrapText="1"/>
    </xf>
    <xf numFmtId="0" fontId="3" fillId="2" borderId="0" xfId="0" applyFont="1" applyFill="1" applyBorder="1" applyAlignment="1">
      <alignment vertical="top" wrapText="1"/>
    </xf>
    <xf numFmtId="0" fontId="3" fillId="2" borderId="0" xfId="3" applyFont="1" applyFill="1" applyBorder="1" applyAlignment="1">
      <alignment vertical="top" wrapText="1"/>
    </xf>
    <xf numFmtId="0" fontId="3" fillId="2" borderId="0" xfId="3" applyFont="1" applyFill="1" applyAlignment="1">
      <alignment vertical="top" wrapText="1"/>
    </xf>
    <xf numFmtId="0" fontId="3" fillId="2" borderId="0" xfId="4" applyFont="1" applyFill="1" applyBorder="1" applyAlignment="1">
      <alignment horizontal="left" vertical="top" wrapText="1"/>
    </xf>
    <xf numFmtId="0" fontId="3" fillId="2" borderId="0" xfId="3" applyFont="1" applyFill="1" applyAlignment="1">
      <alignment horizontal="left" vertical="top" wrapText="1"/>
    </xf>
    <xf numFmtId="0" fontId="3" fillId="2" borderId="0" xfId="3" applyFont="1" applyFill="1" applyBorder="1" applyAlignment="1">
      <alignment horizontal="left" vertical="top" wrapText="1"/>
    </xf>
    <xf numFmtId="0" fontId="5" fillId="2" borderId="0" xfId="4" applyFont="1" applyFill="1" applyBorder="1" applyAlignment="1">
      <alignment horizontal="left" vertical="top" wrapText="1"/>
    </xf>
    <xf numFmtId="0" fontId="2" fillId="2" borderId="0" xfId="3" applyFont="1" applyFill="1" applyBorder="1" applyAlignment="1">
      <alignment vertical="top" wrapText="1"/>
    </xf>
    <xf numFmtId="0" fontId="6" fillId="2" borderId="0" xfId="0" applyFont="1" applyFill="1" applyAlignment="1">
      <alignment vertical="center" wrapText="1"/>
    </xf>
    <xf numFmtId="0" fontId="3" fillId="2" borderId="0" xfId="4" applyFont="1" applyFill="1" applyBorder="1" applyAlignment="1">
      <alignment horizontal="left" vertical="top" wrapText="1" indent="2"/>
    </xf>
    <xf numFmtId="0" fontId="4" fillId="2" borderId="0" xfId="0" applyFont="1" applyFill="1" applyAlignment="1">
      <alignment vertical="center" wrapText="1"/>
    </xf>
    <xf numFmtId="0" fontId="3" fillId="2" borderId="1" xfId="5" applyFont="1" applyFill="1" applyBorder="1" applyAlignment="1">
      <alignment vertical="center" wrapText="1"/>
    </xf>
    <xf numFmtId="0" fontId="3" fillId="2" borderId="2" xfId="5" applyFont="1" applyFill="1" applyBorder="1" applyAlignment="1">
      <alignment vertical="center" wrapText="1"/>
    </xf>
    <xf numFmtId="0" fontId="1" fillId="2" borderId="3" xfId="5" applyFill="1" applyBorder="1"/>
    <xf numFmtId="0" fontId="1" fillId="2" borderId="2" xfId="5" applyFill="1" applyBorder="1"/>
    <xf numFmtId="0" fontId="1" fillId="2" borderId="4" xfId="5" applyFill="1" applyBorder="1"/>
    <xf numFmtId="0" fontId="1" fillId="2" borderId="0" xfId="5" applyFill="1" applyBorder="1"/>
    <xf numFmtId="0" fontId="1" fillId="2" borderId="0" xfId="5" applyFill="1"/>
    <xf numFmtId="0" fontId="3" fillId="2" borderId="1" xfId="5" applyFont="1" applyFill="1" applyBorder="1"/>
    <xf numFmtId="0" fontId="2" fillId="2" borderId="2" xfId="5" applyFont="1" applyFill="1" applyBorder="1" applyAlignment="1">
      <alignment horizontal="right" wrapText="1"/>
    </xf>
    <xf numFmtId="0" fontId="2" fillId="2" borderId="4" xfId="5" applyFont="1" applyFill="1" applyBorder="1" applyAlignment="1">
      <alignment horizontal="right" wrapText="1"/>
    </xf>
    <xf numFmtId="0" fontId="2" fillId="2" borderId="5" xfId="5" applyFont="1" applyFill="1" applyBorder="1" applyAlignment="1">
      <alignment horizontal="right" wrapText="1"/>
    </xf>
    <xf numFmtId="0" fontId="3" fillId="2" borderId="6" xfId="5" applyFont="1" applyFill="1" applyBorder="1"/>
    <xf numFmtId="164" fontId="3" fillId="2" borderId="7" xfId="6" applyNumberFormat="1" applyFont="1" applyFill="1" applyBorder="1"/>
    <xf numFmtId="164" fontId="3" fillId="2" borderId="3" xfId="6" applyNumberFormat="1" applyFont="1" applyFill="1" applyBorder="1"/>
    <xf numFmtId="164" fontId="3" fillId="2" borderId="5" xfId="6" applyNumberFormat="1" applyFont="1" applyFill="1" applyBorder="1"/>
    <xf numFmtId="0" fontId="3" fillId="2" borderId="8" xfId="7" applyFont="1" applyFill="1" applyBorder="1" applyAlignment="1" applyProtection="1"/>
    <xf numFmtId="164" fontId="3" fillId="2" borderId="9" xfId="6" applyNumberFormat="1" applyFont="1" applyFill="1" applyBorder="1"/>
    <xf numFmtId="164" fontId="3" fillId="2" borderId="0" xfId="6" applyNumberFormat="1" applyFont="1" applyFill="1" applyBorder="1"/>
    <xf numFmtId="164" fontId="3" fillId="2" borderId="10" xfId="6" applyNumberFormat="1" applyFont="1" applyFill="1" applyBorder="1"/>
    <xf numFmtId="165" fontId="3" fillId="2" borderId="9" xfId="5" applyNumberFormat="1" applyFont="1" applyFill="1" applyBorder="1"/>
    <xf numFmtId="165" fontId="3" fillId="2" borderId="0" xfId="5" applyNumberFormat="1" applyFont="1" applyFill="1" applyBorder="1"/>
    <xf numFmtId="165" fontId="3" fillId="2" borderId="10" xfId="5" applyNumberFormat="1" applyFont="1" applyFill="1" applyBorder="1"/>
    <xf numFmtId="0" fontId="3" fillId="2" borderId="9" xfId="5" applyFont="1" applyFill="1" applyBorder="1"/>
    <xf numFmtId="0" fontId="3" fillId="2" borderId="0" xfId="5" applyFont="1" applyFill="1" applyBorder="1"/>
    <xf numFmtId="0" fontId="3" fillId="2" borderId="8" xfId="5" applyFont="1" applyFill="1" applyBorder="1"/>
    <xf numFmtId="165" fontId="3" fillId="2" borderId="0" xfId="8" applyNumberFormat="1" applyFont="1" applyFill="1" applyBorder="1"/>
    <xf numFmtId="165" fontId="3" fillId="2" borderId="10" xfId="8" applyNumberFormat="1" applyFont="1" applyFill="1" applyBorder="1"/>
    <xf numFmtId="0" fontId="3" fillId="2" borderId="11" xfId="5" applyFont="1" applyFill="1" applyBorder="1" applyAlignment="1">
      <alignment vertical="top"/>
    </xf>
    <xf numFmtId="0" fontId="3" fillId="2" borderId="12" xfId="5" applyFont="1" applyFill="1" applyBorder="1" applyAlignment="1">
      <alignment vertical="center"/>
    </xf>
    <xf numFmtId="0" fontId="3" fillId="2" borderId="4" xfId="5" applyFont="1" applyFill="1" applyBorder="1" applyAlignment="1">
      <alignment vertical="center"/>
    </xf>
    <xf numFmtId="165" fontId="3" fillId="2" borderId="4" xfId="8" applyNumberFormat="1" applyFont="1" applyFill="1" applyBorder="1" applyAlignment="1">
      <alignment vertical="top"/>
    </xf>
    <xf numFmtId="165" fontId="3" fillId="2" borderId="13" xfId="8" applyNumberFormat="1" applyFont="1" applyFill="1" applyBorder="1" applyAlignment="1">
      <alignment vertical="top"/>
    </xf>
    <xf numFmtId="0" fontId="1" fillId="2" borderId="0" xfId="5" applyFont="1" applyFill="1"/>
    <xf numFmtId="0" fontId="2" fillId="2" borderId="0" xfId="0" applyFont="1" applyFill="1" applyBorder="1" applyAlignment="1">
      <alignment horizontal="left"/>
    </xf>
    <xf numFmtId="0" fontId="2" fillId="2" borderId="0" xfId="0" applyFont="1" applyFill="1" applyBorder="1" applyAlignment="1">
      <alignment horizontal="center"/>
    </xf>
    <xf numFmtId="0" fontId="2" fillId="2" borderId="0" xfId="0" applyFont="1" applyFill="1" applyBorder="1"/>
    <xf numFmtId="0" fontId="3" fillId="2" borderId="0" xfId="0" applyFont="1" applyFill="1" applyBorder="1"/>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xf numFmtId="164" fontId="2" fillId="2" borderId="8" xfId="1" applyNumberFormat="1" applyFont="1" applyFill="1" applyBorder="1" applyAlignment="1">
      <alignment horizontal="center"/>
    </xf>
    <xf numFmtId="164" fontId="2" fillId="2" borderId="0" xfId="1" applyNumberFormat="1" applyFont="1" applyFill="1" applyAlignment="1">
      <alignment horizontal="center"/>
    </xf>
    <xf numFmtId="164" fontId="2" fillId="2" borderId="10" xfId="1" applyNumberFormat="1" applyFont="1" applyFill="1" applyBorder="1" applyAlignment="1">
      <alignment horizontal="center"/>
    </xf>
    <xf numFmtId="0" fontId="3" fillId="2" borderId="0" xfId="0" applyFont="1" applyFill="1" applyBorder="1" applyAlignment="1">
      <alignment horizontal="center"/>
    </xf>
    <xf numFmtId="0" fontId="3" fillId="2" borderId="0" xfId="9" applyFont="1" applyFill="1" applyBorder="1" applyAlignment="1">
      <alignment horizontal="left" indent="2"/>
    </xf>
    <xf numFmtId="164" fontId="3" fillId="2" borderId="8" xfId="1" applyNumberFormat="1" applyFont="1" applyFill="1" applyBorder="1" applyAlignment="1">
      <alignment horizontal="center"/>
    </xf>
    <xf numFmtId="164" fontId="3" fillId="2" borderId="0" xfId="1" applyNumberFormat="1" applyFont="1" applyFill="1" applyAlignment="1">
      <alignment horizontal="center"/>
    </xf>
    <xf numFmtId="164" fontId="3" fillId="2" borderId="10" xfId="1" applyNumberFormat="1" applyFont="1" applyFill="1" applyBorder="1" applyAlignment="1">
      <alignment horizontal="center"/>
    </xf>
    <xf numFmtId="0" fontId="2" fillId="2" borderId="0" xfId="0" applyFont="1" applyFill="1" applyAlignment="1">
      <alignment horizontal="left"/>
    </xf>
    <xf numFmtId="0" fontId="0" fillId="2" borderId="0" xfId="0" applyFont="1" applyFill="1" applyAlignment="1">
      <alignment horizontal="left" indent="2"/>
    </xf>
    <xf numFmtId="0" fontId="6" fillId="2" borderId="0" xfId="0" applyFont="1" applyFill="1"/>
    <xf numFmtId="0" fontId="2" fillId="2" borderId="4" xfId="0" applyFont="1" applyFill="1" applyBorder="1" applyAlignment="1">
      <alignment horizontal="center" vertical="top"/>
    </xf>
    <xf numFmtId="0" fontId="2" fillId="2" borderId="4" xfId="0" applyFont="1" applyFill="1" applyBorder="1" applyAlignment="1">
      <alignment vertical="top"/>
    </xf>
    <xf numFmtId="166" fontId="2" fillId="2" borderId="8" xfId="1" applyNumberFormat="1" applyFont="1" applyFill="1" applyBorder="1" applyAlignment="1">
      <alignment horizontal="right" vertical="top"/>
    </xf>
    <xf numFmtId="3" fontId="2" fillId="2" borderId="4" xfId="1" applyNumberFormat="1" applyFont="1" applyFill="1" applyBorder="1" applyAlignment="1">
      <alignment horizontal="center" vertical="top"/>
    </xf>
    <xf numFmtId="3" fontId="2" fillId="2" borderId="13" xfId="1" applyNumberFormat="1" applyFont="1" applyFill="1" applyBorder="1" applyAlignment="1">
      <alignment horizontal="center" vertical="top"/>
    </xf>
    <xf numFmtId="0" fontId="3" fillId="2" borderId="0" xfId="0" applyFont="1" applyFill="1" applyBorder="1" applyAlignment="1">
      <alignment vertical="top"/>
    </xf>
    <xf numFmtId="167" fontId="2" fillId="2" borderId="3" xfId="1" applyNumberFormat="1" applyFont="1" applyFill="1" applyBorder="1" applyAlignment="1">
      <alignment horizontal="center"/>
    </xf>
    <xf numFmtId="167" fontId="2" fillId="2" borderId="0" xfId="1" applyNumberFormat="1" applyFont="1" applyFill="1" applyAlignment="1">
      <alignment horizontal="center"/>
    </xf>
    <xf numFmtId="0" fontId="0" fillId="2" borderId="0" xfId="0" applyFont="1" applyFill="1"/>
    <xf numFmtId="1" fontId="2" fillId="2" borderId="0" xfId="1" applyNumberFormat="1" applyFont="1" applyFill="1" applyAlignment="1">
      <alignment horizontal="center"/>
    </xf>
    <xf numFmtId="1" fontId="3" fillId="2" borderId="0" xfId="1" applyNumberFormat="1" applyFont="1" applyFill="1" applyAlignment="1">
      <alignment horizontal="center"/>
    </xf>
    <xf numFmtId="164" fontId="2" fillId="2" borderId="4" xfId="1" applyNumberFormat="1" applyFont="1" applyFill="1" applyBorder="1" applyAlignment="1">
      <alignment horizontal="center" vertical="top"/>
    </xf>
    <xf numFmtId="164" fontId="2" fillId="2" borderId="13" xfId="1" applyNumberFormat="1" applyFont="1" applyFill="1" applyBorder="1" applyAlignment="1">
      <alignment horizontal="center" vertical="top"/>
    </xf>
    <xf numFmtId="164" fontId="2" fillId="2" borderId="4" xfId="1" applyNumberFormat="1" applyFont="1" applyFill="1" applyBorder="1" applyAlignment="1">
      <alignment horizontal="right" vertical="top"/>
    </xf>
    <xf numFmtId="164" fontId="2" fillId="2" borderId="4" xfId="1" applyNumberFormat="1" applyFont="1" applyFill="1" applyBorder="1" applyAlignment="1">
      <alignment horizontal="right" vertical="center"/>
    </xf>
    <xf numFmtId="0" fontId="2" fillId="2" borderId="0" xfId="0" applyFont="1" applyFill="1" applyBorder="1" applyAlignment="1">
      <alignment wrapText="1"/>
    </xf>
    <xf numFmtId="0" fontId="2" fillId="2" borderId="0" xfId="0" applyFont="1" applyFill="1" applyBorder="1" applyAlignment="1"/>
    <xf numFmtId="0" fontId="2" fillId="2" borderId="1" xfId="0" applyFont="1" applyFill="1" applyBorder="1" applyAlignment="1">
      <alignment horizontal="center"/>
    </xf>
    <xf numFmtId="0" fontId="2" fillId="2" borderId="15" xfId="0" applyFont="1" applyFill="1" applyBorder="1" applyAlignment="1">
      <alignment horizontal="center" vertical="center" wrapText="1"/>
    </xf>
    <xf numFmtId="164" fontId="2" fillId="2" borderId="3" xfId="1" applyNumberFormat="1" applyFont="1" applyFill="1" applyBorder="1" applyAlignment="1">
      <alignment horizontal="center"/>
    </xf>
    <xf numFmtId="164" fontId="2" fillId="2" borderId="5" xfId="1" applyNumberFormat="1" applyFont="1" applyFill="1" applyBorder="1" applyAlignment="1">
      <alignment horizontal="center"/>
    </xf>
    <xf numFmtId="0" fontId="3" fillId="2" borderId="0" xfId="0" applyFont="1" applyFill="1" applyBorder="1" applyAlignment="1">
      <alignment horizontal="left" indent="2"/>
    </xf>
    <xf numFmtId="164" fontId="2" fillId="2" borderId="0" xfId="1" applyNumberFormat="1" applyFont="1" applyFill="1" applyBorder="1" applyAlignment="1">
      <alignment horizontal="center"/>
    </xf>
    <xf numFmtId="0" fontId="6" fillId="2" borderId="0" xfId="0" applyFont="1" applyFill="1" applyBorder="1"/>
    <xf numFmtId="164" fontId="2" fillId="2" borderId="4" xfId="1" applyNumberFormat="1" applyFont="1" applyFill="1" applyBorder="1" applyAlignment="1">
      <alignment vertical="top"/>
    </xf>
    <xf numFmtId="0" fontId="3" fillId="2" borderId="4" xfId="0" applyFont="1" applyFill="1" applyBorder="1" applyAlignment="1">
      <alignment vertical="top"/>
    </xf>
    <xf numFmtId="0" fontId="3" fillId="2" borderId="13" xfId="0" applyFont="1" applyFill="1" applyBorder="1" applyAlignment="1">
      <alignment vertical="top"/>
    </xf>
    <xf numFmtId="0" fontId="0" fillId="2" borderId="3" xfId="0" applyFont="1" applyFill="1" applyBorder="1"/>
    <xf numFmtId="164" fontId="3" fillId="2" borderId="0" xfId="1" applyNumberFormat="1" applyFont="1" applyFill="1" applyBorder="1" applyAlignment="1">
      <alignment horizontal="center"/>
    </xf>
    <xf numFmtId="0" fontId="0" fillId="2" borderId="4" xfId="0" applyFont="1" applyFill="1" applyBorder="1" applyAlignment="1">
      <alignment horizontal="right" vertical="top"/>
    </xf>
    <xf numFmtId="0" fontId="0" fillId="2" borderId="13" xfId="0" applyFont="1" applyFill="1" applyBorder="1" applyAlignment="1">
      <alignment horizontal="right" vertical="top"/>
    </xf>
    <xf numFmtId="0" fontId="0" fillId="2" borderId="0" xfId="0" applyFont="1" applyFill="1" applyAlignment="1">
      <alignment vertical="top"/>
    </xf>
    <xf numFmtId="0" fontId="0" fillId="2" borderId="0" xfId="0" applyFont="1" applyFill="1" applyAlignment="1">
      <alignment horizontal="center"/>
    </xf>
    <xf numFmtId="167" fontId="3" fillId="2" borderId="0" xfId="1" applyNumberFormat="1" applyFont="1" applyFill="1" applyAlignment="1">
      <alignment horizontal="center"/>
    </xf>
    <xf numFmtId="167" fontId="3" fillId="2" borderId="0" xfId="1" applyNumberFormat="1" applyFont="1" applyFill="1" applyBorder="1" applyAlignment="1">
      <alignment horizontal="center"/>
    </xf>
    <xf numFmtId="164" fontId="3" fillId="2" borderId="0" xfId="1" applyNumberFormat="1" applyFont="1" applyFill="1" applyBorder="1" applyAlignment="1">
      <alignment horizontal="right"/>
    </xf>
    <xf numFmtId="164" fontId="2" fillId="2" borderId="0" xfId="1" applyNumberFormat="1" applyFont="1" applyFill="1" applyBorder="1" applyAlignment="1">
      <alignment horizontal="right"/>
    </xf>
    <xf numFmtId="164" fontId="2" fillId="2" borderId="3" xfId="1" applyNumberFormat="1" applyFont="1" applyFill="1" applyBorder="1" applyAlignment="1">
      <alignment horizontal="right"/>
    </xf>
    <xf numFmtId="164" fontId="3" fillId="2" borderId="9" xfId="1" applyNumberFormat="1" applyFont="1" applyFill="1" applyBorder="1" applyAlignment="1">
      <alignment horizontal="center"/>
    </xf>
    <xf numFmtId="164" fontId="3" fillId="2" borderId="10" xfId="1" applyNumberFormat="1" applyFont="1" applyFill="1" applyBorder="1" applyAlignment="1">
      <alignment horizontal="right"/>
    </xf>
    <xf numFmtId="164" fontId="2" fillId="2" borderId="9" xfId="1" applyNumberFormat="1" applyFont="1" applyFill="1" applyBorder="1" applyAlignment="1">
      <alignment horizontal="center"/>
    </xf>
    <xf numFmtId="164" fontId="2" fillId="2" borderId="10" xfId="1" applyNumberFormat="1" applyFont="1" applyFill="1" applyBorder="1" applyAlignment="1">
      <alignment horizontal="right"/>
    </xf>
    <xf numFmtId="0" fontId="2" fillId="2" borderId="2" xfId="0" applyFont="1" applyFill="1" applyBorder="1" applyAlignment="1">
      <alignment horizontal="left" vertical="center" indent="1"/>
    </xf>
    <xf numFmtId="0" fontId="1" fillId="2" borderId="0" xfId="0" applyFont="1" applyFill="1" applyBorder="1"/>
    <xf numFmtId="164" fontId="2" fillId="2" borderId="13" xfId="1" applyNumberFormat="1" applyFont="1" applyFill="1" applyBorder="1" applyAlignment="1">
      <alignment horizontal="right" vertical="top"/>
    </xf>
    <xf numFmtId="0" fontId="0" fillId="2" borderId="0" xfId="0" applyFill="1"/>
    <xf numFmtId="0" fontId="0" fillId="2" borderId="0" xfId="0" applyFill="1" applyBorder="1"/>
    <xf numFmtId="164" fontId="2" fillId="2" borderId="0" xfId="1" applyNumberFormat="1" applyFont="1" applyFill="1" applyBorder="1"/>
    <xf numFmtId="164" fontId="3" fillId="2" borderId="0" xfId="1" applyNumberFormat="1" applyFont="1" applyFill="1" applyBorder="1"/>
    <xf numFmtId="164" fontId="2" fillId="2" borderId="4" xfId="1" applyNumberFormat="1" applyFont="1" applyFill="1" applyBorder="1"/>
    <xf numFmtId="3" fontId="2" fillId="2" borderId="4" xfId="1" applyNumberFormat="1" applyFont="1" applyFill="1" applyBorder="1" applyAlignment="1">
      <alignment horizontal="center"/>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3" fontId="2" fillId="2" borderId="9" xfId="1" applyNumberFormat="1" applyFont="1" applyFill="1" applyBorder="1" applyAlignment="1">
      <alignment horizontal="center" vertical="top"/>
    </xf>
    <xf numFmtId="3" fontId="2" fillId="2" borderId="0" xfId="1" applyNumberFormat="1" applyFont="1" applyFill="1" applyBorder="1" applyAlignment="1">
      <alignment horizontal="center" vertical="top"/>
    </xf>
    <xf numFmtId="0" fontId="0" fillId="2" borderId="0" xfId="0" applyFont="1" applyFill="1" applyBorder="1"/>
    <xf numFmtId="164" fontId="2" fillId="2" borderId="9" xfId="1" applyNumberFormat="1" applyFont="1" applyFill="1" applyBorder="1" applyAlignment="1">
      <alignment horizontal="right" vertical="top"/>
    </xf>
    <xf numFmtId="164" fontId="2" fillId="2" borderId="0" xfId="1" applyNumberFormat="1" applyFont="1" applyFill="1" applyBorder="1" applyAlignment="1">
      <alignment horizontal="right" vertical="top"/>
    </xf>
    <xf numFmtId="164" fontId="3" fillId="2" borderId="0" xfId="1" applyNumberFormat="1" applyFont="1" applyFill="1" applyAlignment="1">
      <alignment horizontal="right"/>
    </xf>
    <xf numFmtId="166" fontId="3" fillId="2" borderId="0" xfId="1" applyNumberFormat="1" applyFont="1" applyFill="1" applyAlignment="1">
      <alignment horizontal="right"/>
    </xf>
    <xf numFmtId="3" fontId="3" fillId="2" borderId="0" xfId="0" applyNumberFormat="1" applyFont="1" applyFill="1" applyBorder="1"/>
    <xf numFmtId="1" fontId="3" fillId="2" borderId="0" xfId="0" applyNumberFormat="1" applyFont="1" applyFill="1" applyBorder="1"/>
    <xf numFmtId="0" fontId="2" fillId="2" borderId="9" xfId="0" applyFont="1" applyFill="1" applyBorder="1" applyAlignment="1">
      <alignment horizontal="center"/>
    </xf>
    <xf numFmtId="0" fontId="3" fillId="2" borderId="9" xfId="0" applyFont="1" applyFill="1" applyBorder="1" applyAlignment="1">
      <alignment horizontal="center"/>
    </xf>
    <xf numFmtId="0" fontId="0" fillId="2" borderId="0" xfId="0" applyFont="1" applyFill="1" applyBorder="1" applyAlignment="1">
      <alignment horizontal="left" indent="2"/>
    </xf>
    <xf numFmtId="0" fontId="2" fillId="2" borderId="0" xfId="0" applyFont="1" applyFill="1" applyBorder="1" applyAlignment="1">
      <alignment horizontal="center" vertical="top"/>
    </xf>
    <xf numFmtId="0" fontId="2" fillId="2" borderId="0" xfId="0" applyFont="1" applyFill="1" applyBorder="1" applyAlignment="1">
      <alignment vertical="top"/>
    </xf>
    <xf numFmtId="164" fontId="2" fillId="2" borderId="0" xfId="1" applyNumberFormat="1" applyFont="1" applyFill="1" applyBorder="1" applyAlignment="1">
      <alignment vertical="top"/>
    </xf>
    <xf numFmtId="0" fontId="2" fillId="2" borderId="0" xfId="0" applyFont="1" applyFill="1" applyBorder="1" applyAlignment="1">
      <alignment horizontal="left" vertical="top"/>
    </xf>
    <xf numFmtId="164" fontId="2" fillId="2" borderId="0" xfId="1" applyNumberFormat="1" applyFont="1" applyFill="1" applyBorder="1" applyAlignment="1">
      <alignment horizontal="center" vertical="top"/>
    </xf>
    <xf numFmtId="164" fontId="2" fillId="2" borderId="10" xfId="1" applyNumberFormat="1" applyFont="1" applyFill="1" applyBorder="1" applyAlignment="1">
      <alignment horizontal="center" vertical="top"/>
    </xf>
    <xf numFmtId="0" fontId="0" fillId="2" borderId="0" xfId="0" applyFont="1" applyFill="1" applyAlignment="1">
      <alignment horizontal="center" vertical="top"/>
    </xf>
    <xf numFmtId="0" fontId="0" fillId="2" borderId="3" xfId="0" applyFont="1" applyFill="1" applyBorder="1" applyAlignment="1">
      <alignment horizontal="left"/>
    </xf>
    <xf numFmtId="0" fontId="0" fillId="2" borderId="0" xfId="0" applyFont="1" applyFill="1" applyAlignment="1">
      <alignment horizontal="left"/>
    </xf>
    <xf numFmtId="0" fontId="2" fillId="2" borderId="0" xfId="0" applyFont="1" applyFill="1" applyAlignment="1"/>
    <xf numFmtId="164" fontId="2" fillId="2" borderId="0" xfId="1" applyNumberFormat="1" applyFont="1" applyFill="1"/>
    <xf numFmtId="0" fontId="2" fillId="2" borderId="0" xfId="0" applyFont="1" applyFill="1" applyAlignment="1">
      <alignment horizontal="center" vertical="top"/>
    </xf>
    <xf numFmtId="164" fontId="2" fillId="2" borderId="0" xfId="1" applyNumberFormat="1" applyFont="1" applyFill="1" applyAlignment="1">
      <alignment vertical="top"/>
    </xf>
    <xf numFmtId="0" fontId="1" fillId="2" borderId="0" xfId="0" applyFont="1" applyFill="1" applyBorder="1" applyAlignment="1">
      <alignment vertical="top"/>
    </xf>
    <xf numFmtId="0" fontId="2" fillId="2" borderId="4" xfId="0" applyFont="1" applyFill="1" applyBorder="1" applyAlignment="1">
      <alignment horizontal="center"/>
    </xf>
    <xf numFmtId="164" fontId="2" fillId="2" borderId="4" xfId="1" applyNumberFormat="1" applyFont="1" applyFill="1" applyBorder="1" applyAlignment="1"/>
    <xf numFmtId="3" fontId="2" fillId="2" borderId="4" xfId="0" applyNumberFormat="1" applyFont="1" applyFill="1" applyBorder="1" applyAlignment="1"/>
    <xf numFmtId="0" fontId="1" fillId="2" borderId="0" xfId="0" applyFont="1" applyFill="1" applyBorder="1" applyAlignment="1"/>
    <xf numFmtId="164" fontId="2" fillId="2" borderId="0" xfId="1" applyNumberFormat="1" applyFont="1" applyFill="1" applyAlignment="1">
      <alignment horizontal="center" vertical="top"/>
    </xf>
    <xf numFmtId="0" fontId="0" fillId="2" borderId="0" xfId="0" applyFill="1" applyAlignment="1">
      <alignment vertical="top"/>
    </xf>
    <xf numFmtId="0" fontId="0" fillId="2" borderId="0" xfId="0" applyFill="1" applyAlignment="1"/>
    <xf numFmtId="0" fontId="2" fillId="2" borderId="0" xfId="9" applyFont="1" applyFill="1" applyBorder="1" applyAlignment="1">
      <alignment horizontal="left" wrapText="1"/>
    </xf>
    <xf numFmtId="1" fontId="2" fillId="2" borderId="0" xfId="9" applyNumberFormat="1" applyFont="1" applyFill="1" applyBorder="1" applyAlignment="1">
      <alignment horizontal="center" wrapText="1"/>
    </xf>
    <xf numFmtId="1" fontId="2" fillId="2" borderId="4" xfId="9" applyNumberFormat="1" applyFont="1" applyFill="1" applyBorder="1" applyAlignment="1">
      <alignment horizontal="center" wrapText="1"/>
    </xf>
    <xf numFmtId="0" fontId="1" fillId="2" borderId="0" xfId="9" applyFont="1" applyFill="1" applyBorder="1"/>
    <xf numFmtId="0" fontId="2" fillId="2" borderId="2" xfId="9" applyFont="1" applyFill="1" applyBorder="1" applyAlignment="1">
      <alignment horizontal="left" wrapText="1"/>
    </xf>
    <xf numFmtId="1" fontId="2" fillId="2" borderId="2" xfId="9" applyNumberFormat="1" applyFont="1" applyFill="1" applyBorder="1" applyAlignment="1">
      <alignment horizontal="center" wrapText="1"/>
    </xf>
    <xf numFmtId="1" fontId="2" fillId="2" borderId="15" xfId="9" quotePrefix="1" applyNumberFormat="1" applyFont="1" applyFill="1" applyBorder="1" applyAlignment="1">
      <alignment horizontal="center" wrapText="1"/>
    </xf>
    <xf numFmtId="0" fontId="3" fillId="2" borderId="0" xfId="9" applyFont="1" applyFill="1" applyBorder="1"/>
    <xf numFmtId="0" fontId="3" fillId="2" borderId="0" xfId="9" applyFont="1" applyFill="1" applyBorder="1" applyAlignment="1">
      <alignment horizontal="left"/>
    </xf>
    <xf numFmtId="0" fontId="3" fillId="2" borderId="0" xfId="7" applyFont="1" applyFill="1" applyBorder="1" applyAlignment="1" applyProtection="1"/>
    <xf numFmtId="0" fontId="2" fillId="2" borderId="0" xfId="7" applyFont="1" applyFill="1" applyBorder="1" applyAlignment="1" applyProtection="1"/>
    <xf numFmtId="0" fontId="3" fillId="2" borderId="4" xfId="9" applyFont="1" applyFill="1" applyBorder="1" applyAlignment="1">
      <alignment vertical="center"/>
    </xf>
    <xf numFmtId="165" fontId="3" fillId="2" borderId="4" xfId="2" applyNumberFormat="1" applyFont="1" applyFill="1" applyBorder="1" applyAlignment="1">
      <alignment horizontal="center" vertical="center"/>
    </xf>
    <xf numFmtId="165" fontId="3" fillId="2" borderId="13" xfId="2" applyNumberFormat="1" applyFont="1" applyFill="1" applyBorder="1" applyAlignment="1">
      <alignment horizontal="center" vertical="center"/>
    </xf>
    <xf numFmtId="0" fontId="1" fillId="2" borderId="0" xfId="9" applyFont="1" applyFill="1" applyBorder="1" applyAlignment="1">
      <alignment vertical="center"/>
    </xf>
    <xf numFmtId="1" fontId="2" fillId="2" borderId="2" xfId="9" quotePrefix="1" applyNumberFormat="1" applyFont="1" applyFill="1" applyBorder="1" applyAlignment="1">
      <alignment horizontal="center" wrapText="1"/>
    </xf>
    <xf numFmtId="0" fontId="2" fillId="2" borderId="4" xfId="7" applyFont="1" applyFill="1" applyBorder="1" applyAlignment="1" applyProtection="1">
      <alignment vertical="center"/>
    </xf>
    <xf numFmtId="164" fontId="2" fillId="2" borderId="4"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1" fontId="1" fillId="2" borderId="0" xfId="9" applyNumberFormat="1" applyFont="1" applyFill="1" applyBorder="1" applyAlignment="1">
      <alignment horizontal="center"/>
    </xf>
    <xf numFmtId="1" fontId="9" fillId="2" borderId="0" xfId="9" applyNumberFormat="1" applyFont="1" applyFill="1" applyBorder="1" applyAlignment="1">
      <alignment horizontal="left"/>
    </xf>
    <xf numFmtId="1" fontId="2" fillId="2" borderId="0" xfId="9" applyNumberFormat="1" applyFont="1" applyFill="1" applyBorder="1" applyAlignment="1">
      <alignment horizontal="left"/>
    </xf>
    <xf numFmtId="0" fontId="3" fillId="2" borderId="2" xfId="0" applyFont="1" applyFill="1" applyBorder="1" applyAlignment="1">
      <alignment horizontal="center" vertical="center" wrapText="1"/>
    </xf>
    <xf numFmtId="168" fontId="2" fillId="2" borderId="4" xfId="1" applyNumberFormat="1" applyFont="1" applyFill="1" applyBorder="1" applyAlignment="1">
      <alignment horizontal="center" vertical="top"/>
    </xf>
    <xf numFmtId="0" fontId="8" fillId="2" borderId="2" xfId="0" applyFont="1" applyFill="1" applyBorder="1" applyAlignment="1">
      <alignment horizontal="center" vertical="center" wrapText="1"/>
    </xf>
    <xf numFmtId="167" fontId="3" fillId="2" borderId="10" xfId="1" applyNumberFormat="1" applyFont="1" applyFill="1" applyBorder="1" applyAlignment="1">
      <alignment horizontal="center"/>
    </xf>
    <xf numFmtId="166" fontId="3" fillId="2" borderId="0" xfId="1" applyNumberFormat="1" applyFont="1" applyFill="1" applyBorder="1" applyAlignment="1">
      <alignment horizontal="right"/>
    </xf>
    <xf numFmtId="166" fontId="3" fillId="2" borderId="10" xfId="1" applyNumberFormat="1" applyFont="1" applyFill="1" applyBorder="1" applyAlignment="1">
      <alignment horizontal="right"/>
    </xf>
    <xf numFmtId="164" fontId="1" fillId="2" borderId="0" xfId="9" applyNumberFormat="1" applyFont="1" applyFill="1" applyBorder="1"/>
    <xf numFmtId="0" fontId="2" fillId="2" borderId="0" xfId="0" applyFont="1" applyFill="1" applyBorder="1" applyAlignment="1">
      <alignment horizontal="left" wrapText="1"/>
    </xf>
    <xf numFmtId="0" fontId="2" fillId="2" borderId="0" xfId="0" applyFont="1" applyFill="1" applyAlignment="1">
      <alignment horizontal="left" wrapText="1"/>
    </xf>
    <xf numFmtId="0" fontId="2" fillId="2" borderId="0" xfId="0" applyFont="1" applyFill="1" applyBorder="1" applyAlignment="1">
      <alignment wrapText="1"/>
    </xf>
    <xf numFmtId="0" fontId="2" fillId="2" borderId="2" xfId="0" applyFont="1" applyFill="1" applyBorder="1" applyAlignment="1">
      <alignment horizontal="left" wrapText="1"/>
    </xf>
  </cellXfs>
  <cellStyles count="10">
    <cellStyle name="Comma" xfId="1" builtinId="3"/>
    <cellStyle name="Comma 2" xfId="6"/>
    <cellStyle name="Hyperlink" xfId="7" builtinId="8"/>
    <cellStyle name="Normal" xfId="0" builtinId="0"/>
    <cellStyle name="Normal 2" xfId="9"/>
    <cellStyle name="Normal 3" xfId="3"/>
    <cellStyle name="Normal 4" xfId="5"/>
    <cellStyle name="Normal_Autumn 2011 expenditure tables input sheets" xfId="4"/>
    <cellStyle name="Percent" xfId="2" builtinId="5"/>
    <cellStyle name="Percent 2" xfId="8"/>
  </cellStyles>
  <dxfs count="1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tabSelected="1" zoomScale="85" zoomScaleNormal="85" workbookViewId="0"/>
  </sheetViews>
  <sheetFormatPr defaultColWidth="90.07421875" defaultRowHeight="15.5" x14ac:dyDescent="0.35"/>
  <cols>
    <col min="1" max="16384" width="90.07421875" style="3"/>
  </cols>
  <sheetData>
    <row r="1" spans="1:41" ht="30.75" customHeigh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s="6" customFormat="1" ht="187.5" customHeight="1" x14ac:dyDescent="0.35">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1:41" s="6" customFormat="1" ht="77.5" x14ac:dyDescent="0.35">
      <c r="A3" s="7"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41" s="6" customFormat="1" ht="170.5" x14ac:dyDescent="0.35">
      <c r="A4" s="8" t="s">
        <v>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ht="77.5" x14ac:dyDescent="0.35">
      <c r="A5" s="9" t="s">
        <v>4</v>
      </c>
      <c r="B5" s="10"/>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ht="61.5" customHeight="1" x14ac:dyDescent="0.35">
      <c r="A6" s="5" t="s">
        <v>5</v>
      </c>
      <c r="B6" s="10"/>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ht="62.25" customHeight="1" x14ac:dyDescent="0.35">
      <c r="A7" s="5" t="s">
        <v>6</v>
      </c>
      <c r="B7" s="10"/>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1" ht="81" customHeight="1" x14ac:dyDescent="0.35">
      <c r="A8" s="11" t="s">
        <v>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ht="96" customHeight="1" x14ac:dyDescent="0.35">
      <c r="A9" s="12" t="s">
        <v>8</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41" ht="167.25" customHeight="1" x14ac:dyDescent="0.35">
      <c r="A10" s="5" t="s">
        <v>9</v>
      </c>
      <c r="B10" s="13"/>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41" ht="60.75" customHeight="1" x14ac:dyDescent="0.35">
      <c r="A11" s="6" t="s">
        <v>10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94.15" customHeight="1" x14ac:dyDescent="0.3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x14ac:dyDescent="0.35">
      <c r="A13" s="1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17" width="12.765625" style="77" customWidth="1"/>
    <col min="18" max="18" width="12.765625" style="77" hidden="1" customWidth="1"/>
    <col min="19" max="20" width="12.765625" style="77" customWidth="1"/>
    <col min="21" max="21" width="11" style="77" customWidth="1"/>
    <col min="22" max="22" width="12" style="77" customWidth="1"/>
    <col min="23" max="26" width="12.765625" style="77" customWidth="1"/>
    <col min="27" max="27" width="11.23046875" style="77" customWidth="1"/>
    <col min="28" max="28" width="13.4609375" style="77" hidden="1" customWidth="1"/>
    <col min="29" max="31" width="12.765625" style="77" customWidth="1"/>
    <col min="32" max="32" width="11.69140625" style="77" customWidth="1"/>
    <col min="33" max="37" width="12.765625" style="77" hidden="1" customWidth="1"/>
    <col min="38" max="38" width="10.69140625" style="77" customWidth="1"/>
    <col min="39" max="39" width="12.765625" style="77" hidden="1" customWidth="1"/>
    <col min="40" max="40" width="11.4609375" style="77" customWidth="1"/>
    <col min="41" max="16384" width="8.84375" style="77"/>
  </cols>
  <sheetData>
    <row r="1" spans="1:40" s="50" customFormat="1" ht="60" customHeight="1" x14ac:dyDescent="0.35">
      <c r="A1" s="184" t="s">
        <v>102</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133281.32466080223</v>
      </c>
      <c r="D3" s="59">
        <f t="shared" ref="D3:W3" si="0">SUM(D6,D16:D17,D4)</f>
        <v>4734.8039219600032</v>
      </c>
      <c r="E3" s="59">
        <f t="shared" si="0"/>
        <v>674.75018944999908</v>
      </c>
      <c r="F3" s="59">
        <f t="shared" si="0"/>
        <v>1362.9964772500011</v>
      </c>
      <c r="G3" s="59"/>
      <c r="H3" s="59">
        <f t="shared" si="0"/>
        <v>4234.4436620000006</v>
      </c>
      <c r="I3" s="59">
        <f t="shared" si="0"/>
        <v>10525.20336705</v>
      </c>
      <c r="J3" s="59">
        <f t="shared" si="0"/>
        <v>1105.9393085337217</v>
      </c>
      <c r="K3" s="59">
        <f t="shared" si="0"/>
        <v>5799.6705914329405</v>
      </c>
      <c r="L3" s="59">
        <f t="shared" si="0"/>
        <v>3619.5934670833417</v>
      </c>
      <c r="M3" s="59">
        <f t="shared" si="0"/>
        <v>21.180479929999997</v>
      </c>
      <c r="N3" s="59">
        <f t="shared" si="0"/>
        <v>127.1879289499999</v>
      </c>
      <c r="O3" s="59">
        <f t="shared" si="0"/>
        <v>17103.441161999999</v>
      </c>
      <c r="P3" s="59">
        <f t="shared" si="0"/>
        <v>6515.8436022599999</v>
      </c>
      <c r="Q3" s="59">
        <f t="shared" si="0"/>
        <v>8684.7334093900063</v>
      </c>
      <c r="R3" s="59"/>
      <c r="S3" s="59">
        <f t="shared" si="0"/>
        <v>5098.7516794821686</v>
      </c>
      <c r="T3" s="59">
        <f t="shared" si="0"/>
        <v>3061.3235328641563</v>
      </c>
      <c r="U3" s="59">
        <f t="shared" si="0"/>
        <v>276.94990169243863</v>
      </c>
      <c r="V3" s="59">
        <f t="shared" si="0"/>
        <v>247.70829535123679</v>
      </c>
      <c r="W3" s="59">
        <f t="shared" si="0"/>
        <v>778.67019714000025</v>
      </c>
      <c r="X3" s="59">
        <f>SUM(X6,X16:X17,X4)</f>
        <v>2856.8277160100001</v>
      </c>
      <c r="Y3" s="59">
        <f>SUM(Y6,Y16:Y17,Y4)</f>
        <v>320.89652102000002</v>
      </c>
      <c r="Z3" s="59">
        <f>SUM(Z6,Z16:Z17,Z4)</f>
        <v>515.13750610718887</v>
      </c>
      <c r="AA3" s="59">
        <f t="shared" ref="AA3:AF3" si="1">SUM(AA6,AA16:AA17,AA4)</f>
        <v>7703.3184823000001</v>
      </c>
      <c r="AB3" s="59"/>
      <c r="AC3" s="59">
        <f t="shared" si="1"/>
        <v>887.43066767999994</v>
      </c>
      <c r="AD3" s="59">
        <f t="shared" si="1"/>
        <v>711.89560463857492</v>
      </c>
      <c r="AE3" s="59">
        <f t="shared" si="1"/>
        <v>175.53506304142519</v>
      </c>
      <c r="AF3" s="59">
        <f t="shared" si="1"/>
        <v>61584.34965923</v>
      </c>
      <c r="AG3" s="59"/>
      <c r="AH3" s="59"/>
      <c r="AI3" s="59"/>
      <c r="AJ3" s="59"/>
      <c r="AK3" s="59"/>
      <c r="AL3" s="59">
        <f t="shared" ref="AL3:AN3" si="2">SUM(AL6,AL16:AL17,AL4)</f>
        <v>1949.4219162508432</v>
      </c>
      <c r="AM3" s="59"/>
      <c r="AN3" s="60">
        <f t="shared" si="2"/>
        <v>2700.6877948242013</v>
      </c>
    </row>
    <row r="4" spans="1:40" s="51" customFormat="1" x14ac:dyDescent="0.35">
      <c r="A4" s="61"/>
      <c r="B4" s="62" t="s">
        <v>68</v>
      </c>
      <c r="C4" s="63">
        <f t="shared" ref="C4:C18" si="3">SUM(D4:I4,M4:Q4,W4:AC4,AF4,AL4:AN4)</f>
        <v>2631.2332062070564</v>
      </c>
      <c r="D4" s="64">
        <f>AA!$O$4</f>
        <v>1.8219627379282959</v>
      </c>
      <c r="E4" s="64">
        <f>BBWB!$O$4</f>
        <v>22.860791391673466</v>
      </c>
      <c r="F4" s="64">
        <f>CA!$O$4</f>
        <v>0.29225492932427194</v>
      </c>
      <c r="G4" s="64"/>
      <c r="H4" s="64">
        <f>CTB!O4</f>
        <v>0</v>
      </c>
      <c r="I4" s="64">
        <f>DLA!$O$4</f>
        <v>9.4730082421201871</v>
      </c>
      <c r="J4" s="64">
        <f>'DLA (children)'!$O$4</f>
        <v>0.72536128152830315</v>
      </c>
      <c r="K4" s="64">
        <f>'DLA (working age)'!$O$4</f>
        <v>4.5063264532508303</v>
      </c>
      <c r="L4" s="64">
        <f>'DLA (pensioners)'!$O$4</f>
        <v>4.2401910850672637</v>
      </c>
      <c r="M4" s="64">
        <f>DHP!$O$4</f>
        <v>0</v>
      </c>
      <c r="N4" s="64">
        <f>ESA!$O$4</f>
        <v>2.1726163906099806E-2</v>
      </c>
      <c r="O4" s="64">
        <f>HB!$O$4</f>
        <v>0</v>
      </c>
      <c r="P4" s="64">
        <f>IB!$O$4</f>
        <v>44.795872511546428</v>
      </c>
      <c r="Q4" s="64">
        <f>IS!$O$4</f>
        <v>0.4588004853935454</v>
      </c>
      <c r="R4" s="64"/>
      <c r="S4" s="64">
        <f>'IS (incapacity)'!$O$4</f>
        <v>0.20358332338974863</v>
      </c>
      <c r="T4" s="64">
        <f>'IS (lone parent)'!$O$4</f>
        <v>0.21747368257712155</v>
      </c>
      <c r="U4" s="64">
        <f>'IS (carer)'!$O$4</f>
        <v>0</v>
      </c>
      <c r="V4" s="64">
        <f>'IS (others)'!$O$4</f>
        <v>3.450725034061581E-2</v>
      </c>
      <c r="W4" s="64">
        <f>IIDB!$O$4</f>
        <v>15.887440978603943</v>
      </c>
      <c r="X4" s="64">
        <f>JSA!$O$4</f>
        <v>0.3760514424728868</v>
      </c>
      <c r="Y4" s="64">
        <f>MA!$O$4</f>
        <v>0.52250275119254741</v>
      </c>
      <c r="Z4" s="64">
        <f>O75TVL!$O$4</f>
        <v>0</v>
      </c>
      <c r="AA4" s="64">
        <f>PC!$O$4</f>
        <v>1.0380135494604708</v>
      </c>
      <c r="AB4" s="64"/>
      <c r="AC4" s="64">
        <f>SDA!$O$4</f>
        <v>1.9514030119653489</v>
      </c>
      <c r="AD4" s="64">
        <f>'SDA (working age)'!$O$4</f>
        <v>1.6550769875212916</v>
      </c>
      <c r="AE4" s="64">
        <f>'SDA (pensioners)'!$O$4</f>
        <v>0.29632602444405726</v>
      </c>
      <c r="AF4" s="64">
        <f>SP!$O$4</f>
        <v>2511.1234542366046</v>
      </c>
      <c r="AG4" s="64"/>
      <c r="AH4" s="64"/>
      <c r="AI4" s="64"/>
      <c r="AJ4" s="64"/>
      <c r="AK4" s="64"/>
      <c r="AL4" s="64">
        <f>SMP!$O$4</f>
        <v>7.1099237748638462</v>
      </c>
      <c r="AM4" s="64"/>
      <c r="AN4" s="65">
        <f>WFP!$O$4</f>
        <v>13.5</v>
      </c>
    </row>
    <row r="5" spans="1:40" s="51" customFormat="1" ht="25.5" customHeight="1" x14ac:dyDescent="0.35">
      <c r="A5" s="56">
        <v>941</v>
      </c>
      <c r="B5" s="57" t="s">
        <v>69</v>
      </c>
      <c r="C5" s="58">
        <f t="shared" si="3"/>
        <v>118471.4665939938</v>
      </c>
      <c r="D5" s="59">
        <f t="shared" ref="D5:W5" si="4">SUM(D6,D16)</f>
        <v>4289.2130746215798</v>
      </c>
      <c r="E5" s="59">
        <f t="shared" si="4"/>
        <v>584.53099231094939</v>
      </c>
      <c r="F5" s="59">
        <f t="shared" si="4"/>
        <v>1237.3885741887041</v>
      </c>
      <c r="G5" s="59"/>
      <c r="H5" s="59">
        <f t="shared" si="4"/>
        <v>3871.2933480000006</v>
      </c>
      <c r="I5" s="59">
        <f t="shared" si="4"/>
        <v>9337.2035118357053</v>
      </c>
      <c r="J5" s="59">
        <f t="shared" si="4"/>
        <v>1008.0962898575477</v>
      </c>
      <c r="K5" s="59">
        <f t="shared" si="4"/>
        <v>5128.4763471779897</v>
      </c>
      <c r="L5" s="59">
        <f t="shared" si="4"/>
        <v>3200.5082742208488</v>
      </c>
      <c r="M5" s="59">
        <f t="shared" si="4"/>
        <v>18.728859929999999</v>
      </c>
      <c r="N5" s="59">
        <f t="shared" si="4"/>
        <v>113.47286376833377</v>
      </c>
      <c r="O5" s="59">
        <f t="shared" si="4"/>
        <v>15711.736267999999</v>
      </c>
      <c r="P5" s="59">
        <f t="shared" si="4"/>
        <v>5712.5211165743049</v>
      </c>
      <c r="Q5" s="59">
        <f t="shared" si="4"/>
        <v>7832.295265918252</v>
      </c>
      <c r="R5" s="59"/>
      <c r="S5" s="59">
        <f t="shared" si="4"/>
        <v>4538.1553906345043</v>
      </c>
      <c r="T5" s="59">
        <f t="shared" si="4"/>
        <v>2816.9957096688763</v>
      </c>
      <c r="U5" s="59">
        <f t="shared" si="4"/>
        <v>249.56803821716068</v>
      </c>
      <c r="V5" s="59">
        <f t="shared" si="4"/>
        <v>223.75249790083649</v>
      </c>
      <c r="W5" s="59">
        <f t="shared" si="4"/>
        <v>683.47375624228209</v>
      </c>
      <c r="X5" s="59">
        <f>SUM(X6,X16)</f>
        <v>2605.2267441236504</v>
      </c>
      <c r="Y5" s="59">
        <f>SUM(Y6,Y16)</f>
        <v>296.86211137864842</v>
      </c>
      <c r="Z5" s="59">
        <f t="shared" ref="Z5:AF5" si="5">SUM(Z6,Z16)</f>
        <v>471.54981668843971</v>
      </c>
      <c r="AA5" s="59">
        <f t="shared" si="5"/>
        <v>6943.4633690705887</v>
      </c>
      <c r="AB5" s="59"/>
      <c r="AC5" s="59">
        <f t="shared" si="5"/>
        <v>787.46499713874437</v>
      </c>
      <c r="AD5" s="59">
        <f t="shared" si="5"/>
        <v>631.15585269288624</v>
      </c>
      <c r="AE5" s="59">
        <f t="shared" si="5"/>
        <v>156.30914444585827</v>
      </c>
      <c r="AF5" s="59">
        <f t="shared" si="5"/>
        <v>53770.869505456503</v>
      </c>
      <c r="AG5" s="59"/>
      <c r="AH5" s="59"/>
      <c r="AI5" s="59"/>
      <c r="AJ5" s="59"/>
      <c r="AK5" s="59"/>
      <c r="AL5" s="59">
        <f t="shared" ref="AL5:AN5" si="6">SUM(AL6,AL16)</f>
        <v>1753.275519820073</v>
      </c>
      <c r="AM5" s="59"/>
      <c r="AN5" s="60">
        <f t="shared" si="6"/>
        <v>2450.896898927037</v>
      </c>
    </row>
    <row r="6" spans="1:40" s="51" customFormat="1" ht="25.5" customHeight="1" x14ac:dyDescent="0.35">
      <c r="A6" s="56">
        <v>921</v>
      </c>
      <c r="B6" s="66" t="s">
        <v>70</v>
      </c>
      <c r="C6" s="58">
        <f t="shared" si="3"/>
        <v>110944.41829908904</v>
      </c>
      <c r="D6" s="59">
        <f t="shared" ref="D6:L6" si="7">SUM(D7:D15)</f>
        <v>3923.9496491698428</v>
      </c>
      <c r="E6" s="59">
        <f t="shared" si="7"/>
        <v>548.74038697987555</v>
      </c>
      <c r="F6" s="59">
        <f t="shared" si="7"/>
        <v>1147.2837465962457</v>
      </c>
      <c r="G6" s="59"/>
      <c r="H6" s="59">
        <f t="shared" si="7"/>
        <v>3671.6925610000008</v>
      </c>
      <c r="I6" s="59">
        <f t="shared" si="7"/>
        <v>8495.184997645063</v>
      </c>
      <c r="J6" s="59">
        <f t="shared" si="7"/>
        <v>940.98383316115292</v>
      </c>
      <c r="K6" s="59">
        <f t="shared" si="7"/>
        <v>4704.3529878263198</v>
      </c>
      <c r="L6" s="59">
        <f t="shared" si="7"/>
        <v>2850.2110856646655</v>
      </c>
      <c r="M6" s="59">
        <f t="shared" ref="M6:W6" si="8">SUM(M7:M15)</f>
        <v>17.68155093</v>
      </c>
      <c r="N6" s="59">
        <f t="shared" si="8"/>
        <v>104.61211008281391</v>
      </c>
      <c r="O6" s="59">
        <f t="shared" si="8"/>
        <v>14999.543107</v>
      </c>
      <c r="P6" s="59">
        <f t="shared" si="8"/>
        <v>5160.645224677226</v>
      </c>
      <c r="Q6" s="59">
        <f t="shared" si="8"/>
        <v>7328.6747684733418</v>
      </c>
      <c r="R6" s="59"/>
      <c r="S6" s="59">
        <f t="shared" si="8"/>
        <v>4220.1786013874525</v>
      </c>
      <c r="T6" s="59">
        <f t="shared" si="8"/>
        <v>2661.1968602312832</v>
      </c>
      <c r="U6" s="59">
        <f t="shared" si="8"/>
        <v>230.85210101956906</v>
      </c>
      <c r="V6" s="59">
        <f t="shared" si="8"/>
        <v>211.35078509890928</v>
      </c>
      <c r="W6" s="59">
        <f t="shared" si="8"/>
        <v>629.01506493345289</v>
      </c>
      <c r="X6" s="59">
        <f>SUM(X7:X15)</f>
        <v>2456.5848224810002</v>
      </c>
      <c r="Y6" s="59">
        <f>SUM(Y7:Y15)</f>
        <v>284.24659213075813</v>
      </c>
      <c r="Z6" s="59">
        <f t="shared" ref="Z6:AF6" si="9">SUM(Z7:Z15)</f>
        <v>443.2436482032918</v>
      </c>
      <c r="AA6" s="59">
        <f t="shared" si="9"/>
        <v>6479.7504063155457</v>
      </c>
      <c r="AB6" s="59"/>
      <c r="AC6" s="59">
        <f t="shared" si="9"/>
        <v>728.1866773314598</v>
      </c>
      <c r="AD6" s="59">
        <f t="shared" si="9"/>
        <v>586.33801070010816</v>
      </c>
      <c r="AE6" s="59">
        <f t="shared" si="9"/>
        <v>141.84866663135185</v>
      </c>
      <c r="AF6" s="59">
        <f t="shared" si="9"/>
        <v>50561.536628248497</v>
      </c>
      <c r="AG6" s="59"/>
      <c r="AH6" s="59"/>
      <c r="AI6" s="59"/>
      <c r="AJ6" s="59"/>
      <c r="AK6" s="59"/>
      <c r="AL6" s="59">
        <f t="shared" ref="AL6:AN6" si="10">SUM(AL7:AL15)</f>
        <v>1661.6288128965571</v>
      </c>
      <c r="AM6" s="59"/>
      <c r="AN6" s="60">
        <f t="shared" si="10"/>
        <v>2302.2175439940734</v>
      </c>
    </row>
    <row r="7" spans="1:40" s="51" customFormat="1" x14ac:dyDescent="0.35">
      <c r="A7" s="61" t="s">
        <v>71</v>
      </c>
      <c r="B7" s="67" t="s">
        <v>72</v>
      </c>
      <c r="C7" s="63">
        <f t="shared" si="3"/>
        <v>6360.4663391240128</v>
      </c>
      <c r="D7" s="64">
        <f>AA!$O7</f>
        <v>217.80607171099794</v>
      </c>
      <c r="E7" s="64">
        <f>BBWB!$O7</f>
        <v>30.546245735390549</v>
      </c>
      <c r="F7" s="64">
        <f>CA!$O7</f>
        <v>78.538897309821067</v>
      </c>
      <c r="G7" s="64"/>
      <c r="H7" s="64">
        <f>CTB!O7</f>
        <v>231.49587300000002</v>
      </c>
      <c r="I7" s="64">
        <f>DLA!$O7</f>
        <v>591.06168483425427</v>
      </c>
      <c r="J7" s="64">
        <f>'DLA (children)'!$O7</f>
        <v>54.066968871813629</v>
      </c>
      <c r="K7" s="64">
        <f>'DLA (working age)'!$O7</f>
        <v>310.26876774134428</v>
      </c>
      <c r="L7" s="64">
        <f>'DLA (pensioners)'!$O7</f>
        <v>226.55959176597358</v>
      </c>
      <c r="M7" s="64">
        <f>DHP!$O7</f>
        <v>0.56566399999999994</v>
      </c>
      <c r="N7" s="64">
        <f>ESA!$O7</f>
        <v>7.7660637224793359</v>
      </c>
      <c r="O7" s="64">
        <f>HB!$O7</f>
        <v>748.17012399999999</v>
      </c>
      <c r="P7" s="64">
        <f>IB!$O7</f>
        <v>430.92760623399687</v>
      </c>
      <c r="Q7" s="64">
        <f>IS!$O7</f>
        <v>453.53642062225623</v>
      </c>
      <c r="R7" s="64"/>
      <c r="S7" s="64">
        <f>'IS (incapacity)'!$O7</f>
        <v>269.99679836864357</v>
      </c>
      <c r="T7" s="64">
        <f>'IS (lone parent)'!$O7</f>
        <v>151.04003496927066</v>
      </c>
      <c r="U7" s="64">
        <f>'IS (carer)'!$O7</f>
        <v>18.076191887599233</v>
      </c>
      <c r="V7" s="64">
        <f>'IS (others)'!$O7</f>
        <v>14.221572241104322</v>
      </c>
      <c r="W7" s="64">
        <f>IIDB!$O7</f>
        <v>89.157106752953325</v>
      </c>
      <c r="X7" s="64">
        <f>JSA!$O7</f>
        <v>170.24719346708341</v>
      </c>
      <c r="Y7" s="64">
        <f>MA!$O7</f>
        <v>12.645737537585328</v>
      </c>
      <c r="Z7" s="64">
        <f>O75TVL!$O7</f>
        <v>22.845853981217836</v>
      </c>
      <c r="AA7" s="64">
        <f>PC!$O7</f>
        <v>397.21234341773049</v>
      </c>
      <c r="AB7" s="64"/>
      <c r="AC7" s="64">
        <f>SDA!$O7</f>
        <v>49.165293851622074</v>
      </c>
      <c r="AD7" s="64">
        <f>'SDA (working age)'!$O7</f>
        <v>38.774055567763945</v>
      </c>
      <c r="AE7" s="64">
        <f>'SDA (pensioners)'!$O7</f>
        <v>10.391238283858133</v>
      </c>
      <c r="AF7" s="64">
        <f>SP!$O7</f>
        <v>2636.3537299000859</v>
      </c>
      <c r="AG7" s="64"/>
      <c r="AH7" s="64"/>
      <c r="AI7" s="64"/>
      <c r="AJ7" s="64"/>
      <c r="AK7" s="64"/>
      <c r="AL7" s="64">
        <f>SMP!$O7</f>
        <v>72.553624231490303</v>
      </c>
      <c r="AM7" s="64"/>
      <c r="AN7" s="65">
        <f>WFP!$O7</f>
        <v>119.87080481504768</v>
      </c>
    </row>
    <row r="8" spans="1:40" s="51" customFormat="1" x14ac:dyDescent="0.35">
      <c r="A8" s="61" t="s">
        <v>73</v>
      </c>
      <c r="B8" s="67" t="s">
        <v>74</v>
      </c>
      <c r="C8" s="63">
        <f t="shared" si="3"/>
        <v>16538.245524283731</v>
      </c>
      <c r="D8" s="64">
        <f>AA!$O8</f>
        <v>650.69727757246017</v>
      </c>
      <c r="E8" s="64">
        <f>BBWB!$O8</f>
        <v>82.678411979271971</v>
      </c>
      <c r="F8" s="64">
        <f>CA!$O8</f>
        <v>191.26440797926011</v>
      </c>
      <c r="G8" s="64"/>
      <c r="H8" s="64">
        <f>CTB!O8</f>
        <v>544.49549200000001</v>
      </c>
      <c r="I8" s="64">
        <f>DLA!$O8</f>
        <v>1639.2065420587132</v>
      </c>
      <c r="J8" s="64">
        <f>'DLA (children)'!$O8</f>
        <v>139.54900664193349</v>
      </c>
      <c r="K8" s="64">
        <f>'DLA (working age)'!$O8</f>
        <v>885.14817317966629</v>
      </c>
      <c r="L8" s="64">
        <f>'DLA (pensioners)'!$O8</f>
        <v>614.21386298080938</v>
      </c>
      <c r="M8" s="64">
        <f>DHP!$O8</f>
        <v>2.2987167400000001</v>
      </c>
      <c r="N8" s="64">
        <f>ESA!$O8</f>
        <v>18.427344540472966</v>
      </c>
      <c r="O8" s="64">
        <f>HB!$O8</f>
        <v>1893.7136010000002</v>
      </c>
      <c r="P8" s="64">
        <f>IB!$O8</f>
        <v>1012.4692290084174</v>
      </c>
      <c r="Q8" s="64">
        <f>IS!$O8</f>
        <v>1270.4315379483733</v>
      </c>
      <c r="R8" s="64"/>
      <c r="S8" s="64">
        <f>'IS (incapacity)'!$O8</f>
        <v>793.68289066051466</v>
      </c>
      <c r="T8" s="64">
        <f>'IS (lone parent)'!$O8</f>
        <v>408.44084561357533</v>
      </c>
      <c r="U8" s="64">
        <f>'IS (carer)'!$O8</f>
        <v>40.09245247793077</v>
      </c>
      <c r="V8" s="64">
        <f>'IS (others)'!$O8</f>
        <v>31.549348022161489</v>
      </c>
      <c r="W8" s="64">
        <f>IIDB!$O8</f>
        <v>114.97999599082614</v>
      </c>
      <c r="X8" s="64">
        <f>JSA!$O8</f>
        <v>380.5722922175936</v>
      </c>
      <c r="Y8" s="64">
        <f>MA!$O8</f>
        <v>32.563506490282485</v>
      </c>
      <c r="Z8" s="64">
        <f>O75TVL!$O8</f>
        <v>58.822787771809018</v>
      </c>
      <c r="AA8" s="64">
        <f>PC!$O8</f>
        <v>1012.3419425952418</v>
      </c>
      <c r="AB8" s="64"/>
      <c r="AC8" s="64">
        <f>SDA!$O8</f>
        <v>122.0049120667346</v>
      </c>
      <c r="AD8" s="64">
        <f>'SDA (working age)'!$O8</f>
        <v>96.747586742064797</v>
      </c>
      <c r="AE8" s="64">
        <f>'SDA (pensioners)'!$O8</f>
        <v>25.257325324669821</v>
      </c>
      <c r="AF8" s="64">
        <f>SP!$O8</f>
        <v>6960.467663625358</v>
      </c>
      <c r="AG8" s="64"/>
      <c r="AH8" s="64"/>
      <c r="AI8" s="64"/>
      <c r="AJ8" s="64"/>
      <c r="AK8" s="64"/>
      <c r="AL8" s="64">
        <f>SMP!$O8</f>
        <v>235.97022515036306</v>
      </c>
      <c r="AM8" s="64"/>
      <c r="AN8" s="65">
        <f>WFP!$O8</f>
        <v>314.83963754855512</v>
      </c>
    </row>
    <row r="9" spans="1:40" s="51" customFormat="1" x14ac:dyDescent="0.35">
      <c r="A9" s="61" t="s">
        <v>75</v>
      </c>
      <c r="B9" s="67" t="s">
        <v>76</v>
      </c>
      <c r="C9" s="63">
        <f t="shared" si="3"/>
        <v>11088.501221072836</v>
      </c>
      <c r="D9" s="64">
        <f>AA!$O9</f>
        <v>363.25929246074361</v>
      </c>
      <c r="E9" s="64">
        <f>BBWB!$O9</f>
        <v>55.039045136737997</v>
      </c>
      <c r="F9" s="64">
        <f>CA!$O9</f>
        <v>133.48532616962271</v>
      </c>
      <c r="G9" s="64"/>
      <c r="H9" s="64">
        <f>CTB!O9</f>
        <v>350.23985499999998</v>
      </c>
      <c r="I9" s="64">
        <f>DLA!$O9</f>
        <v>990.38375026700896</v>
      </c>
      <c r="J9" s="64">
        <f>'DLA (children)'!$O9</f>
        <v>95.180171473022156</v>
      </c>
      <c r="K9" s="64">
        <f>'DLA (working age)'!$O9</f>
        <v>535.02339106429167</v>
      </c>
      <c r="L9" s="64">
        <f>'DLA (pensioners)'!$O9</f>
        <v>360.10529159774649</v>
      </c>
      <c r="M9" s="64">
        <f>DHP!$O9</f>
        <v>1.4034369999999998</v>
      </c>
      <c r="N9" s="64">
        <f>ESA!$O9</f>
        <v>11.891372252972477</v>
      </c>
      <c r="O9" s="64">
        <f>HB!$O9</f>
        <v>1174.6424809999999</v>
      </c>
      <c r="P9" s="64">
        <f>IB!$O9</f>
        <v>605.04455445110329</v>
      </c>
      <c r="Q9" s="64">
        <f>IS!$O9</f>
        <v>736.28206845432862</v>
      </c>
      <c r="R9" s="64"/>
      <c r="S9" s="64">
        <f>'IS (incapacity)'!$O9</f>
        <v>427.67839711332454</v>
      </c>
      <c r="T9" s="64">
        <f>'IS (lone parent)'!$O9</f>
        <v>257.13719459077174</v>
      </c>
      <c r="U9" s="64">
        <f>'IS (carer)'!$O9</f>
        <v>29.501456856402967</v>
      </c>
      <c r="V9" s="64">
        <f>'IS (others)'!$O9</f>
        <v>21.077561697470397</v>
      </c>
      <c r="W9" s="64">
        <f>IIDB!$O9</f>
        <v>80.333995071542105</v>
      </c>
      <c r="X9" s="64">
        <f>JSA!$O9</f>
        <v>292.45824736510122</v>
      </c>
      <c r="Y9" s="64">
        <f>MA!$O9</f>
        <v>27.214811398654785</v>
      </c>
      <c r="Z9" s="64">
        <f>O75TVL!$O9</f>
        <v>44.535389416631915</v>
      </c>
      <c r="AA9" s="64">
        <f>PC!$O9</f>
        <v>669.25747485621787</v>
      </c>
      <c r="AB9" s="64"/>
      <c r="AC9" s="64">
        <f>SDA!$O9</f>
        <v>81.544314669735002</v>
      </c>
      <c r="AD9" s="64">
        <f>'SDA (working age)'!$O9</f>
        <v>64.828156949639833</v>
      </c>
      <c r="AE9" s="64">
        <f>'SDA (pensioners)'!$O9</f>
        <v>16.716157720095161</v>
      </c>
      <c r="AF9" s="64">
        <f>SP!$O9</f>
        <v>5086.1095141533851</v>
      </c>
      <c r="AG9" s="64"/>
      <c r="AH9" s="64"/>
      <c r="AI9" s="64"/>
      <c r="AJ9" s="64"/>
      <c r="AK9" s="64"/>
      <c r="AL9" s="64">
        <f>SMP!$O9</f>
        <v>153.10889085837297</v>
      </c>
      <c r="AM9" s="64"/>
      <c r="AN9" s="65">
        <f>WFP!$O9</f>
        <v>232.26740109067748</v>
      </c>
    </row>
    <row r="10" spans="1:40" s="51" customFormat="1" x14ac:dyDescent="0.35">
      <c r="A10" s="61" t="s">
        <v>77</v>
      </c>
      <c r="B10" s="67" t="s">
        <v>78</v>
      </c>
      <c r="C10" s="63">
        <f t="shared" si="3"/>
        <v>9220.7483709759072</v>
      </c>
      <c r="D10" s="64">
        <f>AA!$O10</f>
        <v>348.61657493485063</v>
      </c>
      <c r="E10" s="64">
        <f>BBWB!$O10</f>
        <v>47.616504760183439</v>
      </c>
      <c r="F10" s="64">
        <f>CA!$O10</f>
        <v>102.55022845504064</v>
      </c>
      <c r="G10" s="64"/>
      <c r="H10" s="64">
        <f>CTB!O10</f>
        <v>279.88802299999998</v>
      </c>
      <c r="I10" s="64">
        <f>DLA!$O10</f>
        <v>755.79471998639508</v>
      </c>
      <c r="J10" s="64">
        <f>'DLA (children)'!$O10</f>
        <v>83.26683944153487</v>
      </c>
      <c r="K10" s="64">
        <f>'DLA (working age)'!$O10</f>
        <v>413.05281732020603</v>
      </c>
      <c r="L10" s="64">
        <f>'DLA (pensioners)'!$O10</f>
        <v>259.49437431614189</v>
      </c>
      <c r="M10" s="64">
        <f>DHP!$O10</f>
        <v>0.92573399999999983</v>
      </c>
      <c r="N10" s="64">
        <f>ESA!$O10</f>
        <v>8.4814914767064149</v>
      </c>
      <c r="O10" s="64">
        <f>HB!$O10</f>
        <v>870.64200799999992</v>
      </c>
      <c r="P10" s="64">
        <f>IB!$O10</f>
        <v>481.60514645128433</v>
      </c>
      <c r="Q10" s="64">
        <f>IS!$O10</f>
        <v>525.10448643522591</v>
      </c>
      <c r="R10" s="64"/>
      <c r="S10" s="64">
        <f>'IS (incapacity)'!$O10</f>
        <v>303.71930011733571</v>
      </c>
      <c r="T10" s="64">
        <f>'IS (lone parent)'!$O10</f>
        <v>188.19015723191791</v>
      </c>
      <c r="U10" s="64">
        <f>'IS (carer)'!$O10</f>
        <v>20.111912640018193</v>
      </c>
      <c r="V10" s="64">
        <f>'IS (others)'!$O10</f>
        <v>12.559965016864977</v>
      </c>
      <c r="W10" s="64">
        <f>IIDB!$O10</f>
        <v>76.315548167136996</v>
      </c>
      <c r="X10" s="64">
        <f>JSA!$O10</f>
        <v>206.72124199362457</v>
      </c>
      <c r="Y10" s="64">
        <f>MA!$O10</f>
        <v>25.527085229823534</v>
      </c>
      <c r="Z10" s="64">
        <f>O75TVL!$O10</f>
        <v>38.752664429551182</v>
      </c>
      <c r="AA10" s="64">
        <f>PC!$O10</f>
        <v>518.71226389465664</v>
      </c>
      <c r="AB10" s="64"/>
      <c r="AC10" s="64">
        <f>SDA!$O10</f>
        <v>70.251354392748908</v>
      </c>
      <c r="AD10" s="64">
        <f>'SDA (working age)'!$O10</f>
        <v>57.369967930300632</v>
      </c>
      <c r="AE10" s="64">
        <f>'SDA (pensioners)'!$O10</f>
        <v>12.881386462448273</v>
      </c>
      <c r="AF10" s="64">
        <f>SP!$O10</f>
        <v>4529.8169184925109</v>
      </c>
      <c r="AG10" s="64"/>
      <c r="AH10" s="64"/>
      <c r="AI10" s="64"/>
      <c r="AJ10" s="64"/>
      <c r="AK10" s="64"/>
      <c r="AL10" s="64">
        <f>SMP!$O10</f>
        <v>131.26563484663819</v>
      </c>
      <c r="AM10" s="64"/>
      <c r="AN10" s="65">
        <f>WFP!$O10</f>
        <v>202.16074202952998</v>
      </c>
    </row>
    <row r="11" spans="1:40" s="51" customFormat="1" x14ac:dyDescent="0.35">
      <c r="A11" s="61" t="s">
        <v>79</v>
      </c>
      <c r="B11" s="67" t="s">
        <v>80</v>
      </c>
      <c r="C11" s="63">
        <f t="shared" si="3"/>
        <v>12252.404993348953</v>
      </c>
      <c r="D11" s="64">
        <f>AA!$O11</f>
        <v>494.53303442142629</v>
      </c>
      <c r="E11" s="64">
        <f>BBWB!$O11</f>
        <v>65.309947151990542</v>
      </c>
      <c r="F11" s="64">
        <f>CA!$O11</f>
        <v>142.61569172262489</v>
      </c>
      <c r="G11" s="64"/>
      <c r="H11" s="64">
        <f>CTB!O11</f>
        <v>405.96141800000004</v>
      </c>
      <c r="I11" s="64">
        <f>DLA!$O11</f>
        <v>1003.3336405826145</v>
      </c>
      <c r="J11" s="64">
        <f>'DLA (children)'!$O11</f>
        <v>110.24518409280111</v>
      </c>
      <c r="K11" s="64">
        <f>'DLA (working age)'!$O11</f>
        <v>532.74621976541857</v>
      </c>
      <c r="L11" s="64">
        <f>'DLA (pensioners)'!$O11</f>
        <v>360.16222521250711</v>
      </c>
      <c r="M11" s="64">
        <f>DHP!$O11</f>
        <v>1.6455759999999999</v>
      </c>
      <c r="N11" s="64">
        <f>ESA!$O11</f>
        <v>12.069162474506957</v>
      </c>
      <c r="O11" s="64">
        <f>HB!$O11</f>
        <v>1381.8020359999998</v>
      </c>
      <c r="P11" s="64">
        <f>IB!$O11</f>
        <v>615.43808388395905</v>
      </c>
      <c r="Q11" s="64">
        <f>IS!$O11</f>
        <v>807.00109871960865</v>
      </c>
      <c r="R11" s="64"/>
      <c r="S11" s="64">
        <f>'IS (incapacity)'!$O11</f>
        <v>446.44998757459899</v>
      </c>
      <c r="T11" s="64">
        <f>'IS (lone parent)'!$O11</f>
        <v>304.82105138239433</v>
      </c>
      <c r="U11" s="64">
        <f>'IS (carer)'!$O11</f>
        <v>30.836404862988282</v>
      </c>
      <c r="V11" s="64">
        <f>'IS (others)'!$O11</f>
        <v>22.636460788671737</v>
      </c>
      <c r="W11" s="64">
        <f>IIDB!$O11</f>
        <v>72.873661035972617</v>
      </c>
      <c r="X11" s="64">
        <f>JSA!$O11</f>
        <v>345.76485002594728</v>
      </c>
      <c r="Y11" s="64">
        <f>MA!$O11</f>
        <v>23.150501541529572</v>
      </c>
      <c r="Z11" s="64">
        <f>O75TVL!$O11</f>
        <v>47.706561183740703</v>
      </c>
      <c r="AA11" s="64">
        <f>PC!$O11</f>
        <v>777.31980734070328</v>
      </c>
      <c r="AB11" s="64"/>
      <c r="AC11" s="64">
        <f>SDA!$O11</f>
        <v>80.799275389249644</v>
      </c>
      <c r="AD11" s="64">
        <f>'SDA (working age)'!$O11</f>
        <v>65.766303439269649</v>
      </c>
      <c r="AE11" s="64">
        <f>'SDA (pensioners)'!$O11</f>
        <v>15.032971949979991</v>
      </c>
      <c r="AF11" s="64">
        <f>SP!$O11</f>
        <v>5552.2097296868269</v>
      </c>
      <c r="AG11" s="64"/>
      <c r="AH11" s="64"/>
      <c r="AI11" s="64"/>
      <c r="AJ11" s="64"/>
      <c r="AK11" s="64"/>
      <c r="AL11" s="64">
        <f>SMP!$O11</f>
        <v>173.52470510740224</v>
      </c>
      <c r="AM11" s="64"/>
      <c r="AN11" s="65">
        <f>WFP!$O11</f>
        <v>249.34621308085028</v>
      </c>
    </row>
    <row r="12" spans="1:40" s="51" customFormat="1" x14ac:dyDescent="0.35">
      <c r="A12" s="61" t="s">
        <v>81</v>
      </c>
      <c r="B12" s="67" t="s">
        <v>82</v>
      </c>
      <c r="C12" s="63">
        <f t="shared" si="3"/>
        <v>11537.26512763593</v>
      </c>
      <c r="D12" s="64">
        <f>AA!$O12</f>
        <v>434.76731859422523</v>
      </c>
      <c r="E12" s="64">
        <f>BBWB!$O12</f>
        <v>59.27791789196327</v>
      </c>
      <c r="F12" s="64">
        <f>CA!$O12</f>
        <v>107.09523609111794</v>
      </c>
      <c r="G12" s="64"/>
      <c r="H12" s="64">
        <f>CTB!O12</f>
        <v>357.23846899999995</v>
      </c>
      <c r="I12" s="64">
        <f>DLA!$O12</f>
        <v>743.03280116833128</v>
      </c>
      <c r="J12" s="64">
        <f>'DLA (children)'!$O12</f>
        <v>101.97084946407337</v>
      </c>
      <c r="K12" s="64">
        <f>'DLA (working age)'!$O12</f>
        <v>407.83602144505642</v>
      </c>
      <c r="L12" s="64">
        <f>'DLA (pensioners)'!$O12</f>
        <v>233.27783443520661</v>
      </c>
      <c r="M12" s="64">
        <f>DHP!$O12</f>
        <v>1.7137601899999999</v>
      </c>
      <c r="N12" s="64">
        <f>ESA!$O12</f>
        <v>8.9071062702957402</v>
      </c>
      <c r="O12" s="64">
        <f>HB!$O12</f>
        <v>1277.135117</v>
      </c>
      <c r="P12" s="64">
        <f>IB!$O12</f>
        <v>447.63366302972855</v>
      </c>
      <c r="Q12" s="64">
        <f>IS!$O12</f>
        <v>580.47255369964171</v>
      </c>
      <c r="R12" s="64"/>
      <c r="S12" s="64">
        <f>'IS (incapacity)'!$O12</f>
        <v>324.57724073025958</v>
      </c>
      <c r="T12" s="64">
        <f>'IS (lone parent)'!$O12</f>
        <v>220.80509637121116</v>
      </c>
      <c r="U12" s="64">
        <f>'IS (carer)'!$O12</f>
        <v>18.673802234281023</v>
      </c>
      <c r="V12" s="64">
        <f>'IS (others)'!$O12</f>
        <v>15.411718325072975</v>
      </c>
      <c r="W12" s="64">
        <f>IIDB!$O12</f>
        <v>49.52590213776962</v>
      </c>
      <c r="X12" s="64">
        <f>JSA!$O12</f>
        <v>215.84748673387944</v>
      </c>
      <c r="Y12" s="64">
        <f>MA!$O12</f>
        <v>33.425271213280851</v>
      </c>
      <c r="Z12" s="64">
        <f>O75TVL!$O12</f>
        <v>52.711141817721206</v>
      </c>
      <c r="AA12" s="64">
        <f>PC!$O12</f>
        <v>606.7137383676361</v>
      </c>
      <c r="AB12" s="64"/>
      <c r="AC12" s="64">
        <f>SDA!$O12</f>
        <v>71.068880947229417</v>
      </c>
      <c r="AD12" s="64">
        <f>'SDA (working age)'!$O12</f>
        <v>57.430297763843008</v>
      </c>
      <c r="AE12" s="64">
        <f>'SDA (pensioners)'!$O12</f>
        <v>13.638583183386404</v>
      </c>
      <c r="AF12" s="64">
        <f>SP!$O12</f>
        <v>6051.0556584585029</v>
      </c>
      <c r="AG12" s="64"/>
      <c r="AH12" s="64"/>
      <c r="AI12" s="64"/>
      <c r="AJ12" s="64"/>
      <c r="AK12" s="64"/>
      <c r="AL12" s="64">
        <f>SMP!$O12</f>
        <v>172.4337205651033</v>
      </c>
      <c r="AM12" s="64"/>
      <c r="AN12" s="65">
        <f>WFP!$O12</f>
        <v>267.20938445950435</v>
      </c>
    </row>
    <row r="13" spans="1:40" s="51" customFormat="1" x14ac:dyDescent="0.35">
      <c r="A13" s="61" t="s">
        <v>83</v>
      </c>
      <c r="B13" s="67" t="s">
        <v>84</v>
      </c>
      <c r="C13" s="63">
        <f t="shared" si="3"/>
        <v>16393.184897801209</v>
      </c>
      <c r="D13" s="64">
        <f>AA!$O13</f>
        <v>402.85811466185197</v>
      </c>
      <c r="E13" s="64">
        <f>BBWB!$O13</f>
        <v>67.815627407298692</v>
      </c>
      <c r="F13" s="64">
        <f>CA!$O13</f>
        <v>156.76970153290773</v>
      </c>
      <c r="G13" s="64"/>
      <c r="H13" s="64">
        <f>CTB!O13</f>
        <v>701.01520000000005</v>
      </c>
      <c r="I13" s="64">
        <f>DLA!$O13</f>
        <v>1036.5524261580535</v>
      </c>
      <c r="J13" s="64">
        <f>'DLA (children)'!$O13</f>
        <v>127.6577766694852</v>
      </c>
      <c r="K13" s="64">
        <f>'DLA (working age)'!$O13</f>
        <v>628.38651552540477</v>
      </c>
      <c r="L13" s="64">
        <f>'DLA (pensioners)'!$O13</f>
        <v>281.12455520341996</v>
      </c>
      <c r="M13" s="64">
        <f>DHP!$O13</f>
        <v>4.5812999999999997</v>
      </c>
      <c r="N13" s="64">
        <f>ESA!$O13</f>
        <v>14.179457842155699</v>
      </c>
      <c r="O13" s="64">
        <f>HB!$O13</f>
        <v>4469.7128290000001</v>
      </c>
      <c r="P13" s="64">
        <f>IB!$O13</f>
        <v>521.93164735921573</v>
      </c>
      <c r="Q13" s="64">
        <f>IS!$O13</f>
        <v>1598.0222381742574</v>
      </c>
      <c r="R13" s="64"/>
      <c r="S13" s="64">
        <f>'IS (incapacity)'!$O13</f>
        <v>860.53296701920021</v>
      </c>
      <c r="T13" s="64">
        <f>'IS (lone parent)'!$O13</f>
        <v>642.78751631464706</v>
      </c>
      <c r="U13" s="64">
        <f>'IS (carer)'!$O13</f>
        <v>34.16936971219998</v>
      </c>
      <c r="V13" s="64">
        <f>'IS (others)'!$O13</f>
        <v>56.618176046816998</v>
      </c>
      <c r="W13" s="64">
        <f>IIDB!$O13</f>
        <v>30.447015095985364</v>
      </c>
      <c r="X13" s="64">
        <f>JSA!$O13</f>
        <v>417.42031612742733</v>
      </c>
      <c r="Y13" s="64">
        <f>MA!$O13</f>
        <v>43.762342981286025</v>
      </c>
      <c r="Z13" s="64">
        <f>O75TVL!$O13</f>
        <v>45.502054737052923</v>
      </c>
      <c r="AA13" s="64">
        <f>PC!$O13</f>
        <v>1133.2764984937596</v>
      </c>
      <c r="AB13" s="64"/>
      <c r="AC13" s="64">
        <f>SDA!$O13</f>
        <v>76.795172668245229</v>
      </c>
      <c r="AD13" s="64">
        <f>'SDA (working age)'!$O13</f>
        <v>62.824634818179547</v>
      </c>
      <c r="AE13" s="64">
        <f>'SDA (pensioners)'!$O13</f>
        <v>13.970537850065671</v>
      </c>
      <c r="AF13" s="64">
        <f>SP!$O13</f>
        <v>5109.1610391090999</v>
      </c>
      <c r="AG13" s="64"/>
      <c r="AH13" s="64"/>
      <c r="AI13" s="64"/>
      <c r="AJ13" s="64"/>
      <c r="AK13" s="64"/>
      <c r="AL13" s="64">
        <f>SMP!$O13</f>
        <v>306.14593631877341</v>
      </c>
      <c r="AM13" s="64"/>
      <c r="AN13" s="65">
        <f>WFP!$O13</f>
        <v>257.23598013383759</v>
      </c>
    </row>
    <row r="14" spans="1:40" s="51" customFormat="1" x14ac:dyDescent="0.35">
      <c r="A14" s="61" t="s">
        <v>85</v>
      </c>
      <c r="B14" s="67" t="s">
        <v>86</v>
      </c>
      <c r="C14" s="63">
        <f t="shared" si="3"/>
        <v>16289.339123918191</v>
      </c>
      <c r="D14" s="64">
        <f>AA!$O14</f>
        <v>552.07900884678418</v>
      </c>
      <c r="E14" s="64">
        <f>BBWB!$O14</f>
        <v>87.963922766929429</v>
      </c>
      <c r="F14" s="64">
        <f>CA!$O14</f>
        <v>137.13005816787432</v>
      </c>
      <c r="G14" s="64"/>
      <c r="H14" s="64">
        <f>CTB!O14</f>
        <v>470.82888700000001</v>
      </c>
      <c r="I14" s="64">
        <f>DLA!$O14</f>
        <v>985.46466940095297</v>
      </c>
      <c r="J14" s="64">
        <f>'DLA (children)'!$O14</f>
        <v>145.31687626606893</v>
      </c>
      <c r="K14" s="64">
        <f>'DLA (working age)'!$O14</f>
        <v>563.95653209061788</v>
      </c>
      <c r="L14" s="64">
        <f>'DLA (pensioners)'!$O14</f>
        <v>276.46499924415633</v>
      </c>
      <c r="M14" s="64">
        <f>DHP!$O14</f>
        <v>2.697044</v>
      </c>
      <c r="N14" s="64">
        <f>ESA!$O14</f>
        <v>12.997329475767666</v>
      </c>
      <c r="O14" s="64">
        <f>HB!$O14</f>
        <v>1988.0050720000002</v>
      </c>
      <c r="P14" s="64">
        <f>IB!$O14</f>
        <v>567.67585906108218</v>
      </c>
      <c r="Q14" s="64">
        <f>IS!$O14</f>
        <v>792.80842466005527</v>
      </c>
      <c r="R14" s="64"/>
      <c r="S14" s="64">
        <f>'IS (incapacity)'!$O14</f>
        <v>441.46038882496947</v>
      </c>
      <c r="T14" s="64">
        <f>'IS (lone parent)'!$O14</f>
        <v>305.53939063167115</v>
      </c>
      <c r="U14" s="64">
        <f>'IS (carer)'!$O14</f>
        <v>23.069233998711432</v>
      </c>
      <c r="V14" s="64">
        <f>'IS (others)'!$O14</f>
        <v>21.527534647502144</v>
      </c>
      <c r="W14" s="64">
        <f>IIDB!$O14</f>
        <v>63.083792563066837</v>
      </c>
      <c r="X14" s="64">
        <f>JSA!$O14</f>
        <v>264.06068679210654</v>
      </c>
      <c r="Y14" s="64">
        <f>MA!$O14</f>
        <v>52.392154614621383</v>
      </c>
      <c r="Z14" s="64">
        <f>O75TVL!$O14</f>
        <v>77.269253053178176</v>
      </c>
      <c r="AA14" s="64">
        <f>PC!$O14</f>
        <v>765.20743462531664</v>
      </c>
      <c r="AB14" s="64"/>
      <c r="AC14" s="64">
        <f>SDA!$O14</f>
        <v>100.75631626443197</v>
      </c>
      <c r="AD14" s="64">
        <f>'SDA (working age)'!$O14</f>
        <v>81.33030991163578</v>
      </c>
      <c r="AE14" s="64">
        <f>'SDA (pensioners)'!$O14</f>
        <v>19.426006352796211</v>
      </c>
      <c r="AF14" s="64">
        <f>SP!$O14</f>
        <v>8699.1375347254343</v>
      </c>
      <c r="AG14" s="64"/>
      <c r="AH14" s="64"/>
      <c r="AI14" s="64"/>
      <c r="AJ14" s="64"/>
      <c r="AK14" s="64"/>
      <c r="AL14" s="64">
        <f>SMP!$O14</f>
        <v>281.60677341096419</v>
      </c>
      <c r="AM14" s="64"/>
      <c r="AN14" s="65">
        <f>WFP!$O14</f>
        <v>388.17490248962321</v>
      </c>
    </row>
    <row r="15" spans="1:40" s="51" customFormat="1" x14ac:dyDescent="0.35">
      <c r="A15" s="61" t="s">
        <v>87</v>
      </c>
      <c r="B15" s="67" t="s">
        <v>88</v>
      </c>
      <c r="C15" s="63">
        <f t="shared" si="3"/>
        <v>11264.26270092827</v>
      </c>
      <c r="D15" s="64">
        <f>AA!$O15</f>
        <v>459.33295596650248</v>
      </c>
      <c r="E15" s="64">
        <f>BBWB!$O15</f>
        <v>52.492764150109707</v>
      </c>
      <c r="F15" s="64">
        <f>CA!$O15</f>
        <v>97.834199167976209</v>
      </c>
      <c r="G15" s="64"/>
      <c r="H15" s="64">
        <f>CTB!O15</f>
        <v>330.52934399999998</v>
      </c>
      <c r="I15" s="64">
        <f>DLA!$O15</f>
        <v>750.35476318873827</v>
      </c>
      <c r="J15" s="64">
        <f>'DLA (children)'!$O15</f>
        <v>83.730160240420247</v>
      </c>
      <c r="K15" s="64">
        <f>'DLA (working age)'!$O15</f>
        <v>427.93454969431434</v>
      </c>
      <c r="L15" s="64">
        <f>'DLA (pensioners)'!$O15</f>
        <v>238.80835090870403</v>
      </c>
      <c r="M15" s="64">
        <f>DHP!$O15</f>
        <v>1.8503190000000003</v>
      </c>
      <c r="N15" s="64">
        <f>ESA!$O15</f>
        <v>9.8927820274566507</v>
      </c>
      <c r="O15" s="64">
        <f>HB!$O15</f>
        <v>1195.7198389999999</v>
      </c>
      <c r="P15" s="64">
        <f>IB!$O15</f>
        <v>477.91943519843767</v>
      </c>
      <c r="Q15" s="64">
        <f>IS!$O15</f>
        <v>565.01593975959406</v>
      </c>
      <c r="R15" s="64"/>
      <c r="S15" s="64">
        <f>'IS (incapacity)'!$O15</f>
        <v>352.080630978606</v>
      </c>
      <c r="T15" s="64">
        <f>'IS (lone parent)'!$O15</f>
        <v>182.43557312582317</v>
      </c>
      <c r="U15" s="64">
        <f>'IS (carer)'!$O15</f>
        <v>16.321276349437209</v>
      </c>
      <c r="V15" s="64">
        <f>'IS (others)'!$O15</f>
        <v>15.748448313244241</v>
      </c>
      <c r="W15" s="64">
        <f>IIDB!$O15</f>
        <v>52.298048118199809</v>
      </c>
      <c r="X15" s="64">
        <f>JSA!$O15</f>
        <v>163.49250775823697</v>
      </c>
      <c r="Y15" s="64">
        <f>MA!$O15</f>
        <v>33.565181123694153</v>
      </c>
      <c r="Z15" s="64">
        <f>O75TVL!$O15</f>
        <v>55.097941812388811</v>
      </c>
      <c r="AA15" s="64">
        <f>PC!$O15</f>
        <v>599.70890272428346</v>
      </c>
      <c r="AB15" s="64"/>
      <c r="AC15" s="64">
        <f>SDA!$O15</f>
        <v>75.801157081463117</v>
      </c>
      <c r="AD15" s="64">
        <f>'SDA (working age)'!$O15</f>
        <v>61.266697577410937</v>
      </c>
      <c r="AE15" s="64">
        <f>'SDA (pensioners)'!$O15</f>
        <v>14.534459504052183</v>
      </c>
      <c r="AF15" s="64">
        <f>SP!$O15</f>
        <v>5937.2248400972921</v>
      </c>
      <c r="AG15" s="64"/>
      <c r="AH15" s="64"/>
      <c r="AI15" s="64"/>
      <c r="AJ15" s="64"/>
      <c r="AK15" s="64"/>
      <c r="AL15" s="64">
        <f>SMP!$O15</f>
        <v>135.01930240744935</v>
      </c>
      <c r="AM15" s="64"/>
      <c r="AN15" s="65">
        <f>WFP!$O15</f>
        <v>271.11247834644774</v>
      </c>
    </row>
    <row r="16" spans="1:40" s="51" customFormat="1" x14ac:dyDescent="0.35">
      <c r="A16" s="49">
        <v>924</v>
      </c>
      <c r="B16" s="68" t="s">
        <v>89</v>
      </c>
      <c r="C16" s="58">
        <f t="shared" si="3"/>
        <v>7527.0482949047519</v>
      </c>
      <c r="D16" s="59">
        <f>AA!$O$16</f>
        <v>365.26342545173719</v>
      </c>
      <c r="E16" s="59">
        <f>BBWB!$O$16</f>
        <v>35.790605331073834</v>
      </c>
      <c r="F16" s="59">
        <f>CA!$O$16</f>
        <v>90.104827592458435</v>
      </c>
      <c r="G16" s="59"/>
      <c r="H16" s="59">
        <f>CTB!O16</f>
        <v>199.600787</v>
      </c>
      <c r="I16" s="59">
        <f>DLA!$O$16</f>
        <v>842.01851419064133</v>
      </c>
      <c r="J16" s="59">
        <f>'DLA (children)'!$O$16</f>
        <v>67.11245669639483</v>
      </c>
      <c r="K16" s="59">
        <f>'DLA (working age)'!$O$16</f>
        <v>424.12335935166988</v>
      </c>
      <c r="L16" s="59">
        <f>'DLA (pensioners)'!$O$16</f>
        <v>350.29718855618353</v>
      </c>
      <c r="M16" s="59">
        <f>DHP!$O$16</f>
        <v>1.0473090000000003</v>
      </c>
      <c r="N16" s="59">
        <f>ESA!$O$16</f>
        <v>8.8607536855198479</v>
      </c>
      <c r="O16" s="59">
        <f>HB!$O$16</f>
        <v>712.19316100000003</v>
      </c>
      <c r="P16" s="59">
        <f>IB!$O$16</f>
        <v>551.8758918970791</v>
      </c>
      <c r="Q16" s="59">
        <f>IS!$O$16</f>
        <v>503.62049744491014</v>
      </c>
      <c r="R16" s="59"/>
      <c r="S16" s="59">
        <f>'IS (incapacity)'!$O$16</f>
        <v>317.97678924705178</v>
      </c>
      <c r="T16" s="59">
        <f>'IS (lone parent)'!$O$16</f>
        <v>155.79884943759333</v>
      </c>
      <c r="U16" s="59">
        <f>'IS (carer)'!$O$16</f>
        <v>18.7159371975916</v>
      </c>
      <c r="V16" s="59">
        <f>'IS (others)'!$O$16</f>
        <v>12.401712801927204</v>
      </c>
      <c r="W16" s="59">
        <f>IIDB!$O$16</f>
        <v>54.458691308829223</v>
      </c>
      <c r="X16" s="59">
        <f>JSA!$O$16</f>
        <v>148.64192164265006</v>
      </c>
      <c r="Y16" s="59">
        <f>MA!$O$16</f>
        <v>12.615519247890285</v>
      </c>
      <c r="Z16" s="59">
        <f>O75TVL!$O$16</f>
        <v>28.306168485147904</v>
      </c>
      <c r="AA16" s="59">
        <f>PC!$O$16</f>
        <v>463.71296275504318</v>
      </c>
      <c r="AB16" s="59"/>
      <c r="AC16" s="59">
        <f>SDA!$O$16</f>
        <v>59.278319807284525</v>
      </c>
      <c r="AD16" s="59">
        <f>'SDA (working age)'!$O$16</f>
        <v>44.817841992778092</v>
      </c>
      <c r="AE16" s="59">
        <f>'SDA (pensioners)'!$O$16</f>
        <v>14.460477814506431</v>
      </c>
      <c r="AF16" s="59">
        <f>SP!$O$16</f>
        <v>3209.3328772080072</v>
      </c>
      <c r="AG16" s="59"/>
      <c r="AH16" s="59"/>
      <c r="AI16" s="59"/>
      <c r="AJ16" s="59"/>
      <c r="AK16" s="59"/>
      <c r="AL16" s="59">
        <f>SMP!$O$16</f>
        <v>91.646706923515964</v>
      </c>
      <c r="AM16" s="59"/>
      <c r="AN16" s="60">
        <f>WFP!$O$16</f>
        <v>148.67935493296343</v>
      </c>
    </row>
    <row r="17" spans="1:40" s="51" customFormat="1" x14ac:dyDescent="0.35">
      <c r="A17" s="49">
        <v>923</v>
      </c>
      <c r="B17" s="68" t="s">
        <v>90</v>
      </c>
      <c r="C17" s="58">
        <f t="shared" si="3"/>
        <v>12178.624860601389</v>
      </c>
      <c r="D17" s="59">
        <f>AA!$O$17</f>
        <v>443.76888460049446</v>
      </c>
      <c r="E17" s="59">
        <f>BBWB!$O$17</f>
        <v>67.358405747376239</v>
      </c>
      <c r="F17" s="59">
        <f>CA!$O$17</f>
        <v>125.31564813197276</v>
      </c>
      <c r="G17" s="59"/>
      <c r="H17" s="59">
        <f>CTB!O17</f>
        <v>363.15031399999998</v>
      </c>
      <c r="I17" s="59">
        <f>DLA!$O$17</f>
        <v>1178.5268469721732</v>
      </c>
      <c r="J17" s="59">
        <f>'DLA (children)'!$O$17</f>
        <v>97.11765739464586</v>
      </c>
      <c r="K17" s="59">
        <f>'DLA (working age)'!$O$17</f>
        <v>666.68791780170011</v>
      </c>
      <c r="L17" s="59">
        <f>'DLA (pensioners)'!$O$17</f>
        <v>414.84500177742569</v>
      </c>
      <c r="M17" s="59">
        <f>DHP!$O$17</f>
        <v>2.4516200000000001</v>
      </c>
      <c r="N17" s="59">
        <f>ESA!$O$17</f>
        <v>13.693339017760046</v>
      </c>
      <c r="O17" s="59">
        <f>HB!$O$17</f>
        <v>1391.7048940000004</v>
      </c>
      <c r="P17" s="59">
        <f>IB!$O$17</f>
        <v>758.52661317414788</v>
      </c>
      <c r="Q17" s="59">
        <f>IS!$O$17</f>
        <v>851.9793429863596</v>
      </c>
      <c r="R17" s="59"/>
      <c r="S17" s="59">
        <f>'IS (incapacity)'!$O$17</f>
        <v>560.39270552427456</v>
      </c>
      <c r="T17" s="59">
        <f>'IS (lone parent)'!$O$17</f>
        <v>244.11034951270261</v>
      </c>
      <c r="U17" s="59">
        <f>'IS (carer)'!$O$17</f>
        <v>27.381863475277974</v>
      </c>
      <c r="V17" s="59">
        <f>'IS (others)'!$O$17</f>
        <v>23.92129020005968</v>
      </c>
      <c r="W17" s="59">
        <f>IIDB!$O$17</f>
        <v>79.308999919114129</v>
      </c>
      <c r="X17" s="59">
        <f>JSA!$O$17</f>
        <v>251.22492044387664</v>
      </c>
      <c r="Y17" s="59">
        <f>MA!$O$17</f>
        <v>23.511906890159111</v>
      </c>
      <c r="Z17" s="59">
        <f>O75TVL!$O$17</f>
        <v>43.587689418749193</v>
      </c>
      <c r="AA17" s="59">
        <f>PC!$O$17</f>
        <v>758.8170996799513</v>
      </c>
      <c r="AB17" s="59"/>
      <c r="AC17" s="59">
        <f>SDA!$O$17</f>
        <v>98.014267529290208</v>
      </c>
      <c r="AD17" s="59">
        <f>'SDA (working age)'!$O$17</f>
        <v>79.084674958167369</v>
      </c>
      <c r="AE17" s="59">
        <f>'SDA (pensioners)'!$O$17</f>
        <v>18.929592571122857</v>
      </c>
      <c r="AF17" s="59">
        <f>SP!$O$17</f>
        <v>5302.356699536891</v>
      </c>
      <c r="AG17" s="59"/>
      <c r="AH17" s="59"/>
      <c r="AI17" s="59"/>
      <c r="AJ17" s="59"/>
      <c r="AK17" s="59"/>
      <c r="AL17" s="59">
        <f>SMP!$O$17</f>
        <v>189.03647265590655</v>
      </c>
      <c r="AM17" s="59"/>
      <c r="AN17" s="60">
        <f>WFP!$O$17</f>
        <v>236.29089589716423</v>
      </c>
    </row>
    <row r="18" spans="1:40" s="74" customFormat="1" ht="30" customHeight="1" x14ac:dyDescent="0.35">
      <c r="A18" s="69">
        <v>922</v>
      </c>
      <c r="B18" s="70" t="s">
        <v>91</v>
      </c>
      <c r="C18" s="71">
        <f t="shared" si="3"/>
        <v>12.521009777040559</v>
      </c>
      <c r="D18" s="72"/>
      <c r="E18" s="72"/>
      <c r="F18" s="72"/>
      <c r="G18" s="72"/>
      <c r="H18" s="72"/>
      <c r="I18" s="72"/>
      <c r="J18" s="72"/>
      <c r="K18" s="72"/>
      <c r="L18" s="72"/>
      <c r="M18" s="72"/>
      <c r="N18" s="72"/>
      <c r="O18" s="72"/>
      <c r="P18" s="72"/>
      <c r="Q18" s="72"/>
      <c r="R18" s="72"/>
      <c r="S18" s="72"/>
      <c r="T18" s="72"/>
      <c r="U18" s="72"/>
      <c r="V18" s="72"/>
      <c r="W18" s="72"/>
      <c r="X18" s="72"/>
      <c r="Y18" s="72"/>
      <c r="Z18" s="83">
        <f>O75TVL!$O$18</f>
        <v>12.521009777040559</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4609375" style="77" customWidth="1"/>
    <col min="8" max="17" width="12.765625" style="77" customWidth="1"/>
    <col min="18" max="18" width="12.765625" style="77" hidden="1" customWidth="1"/>
    <col min="19" max="20" width="12.765625" style="77" customWidth="1"/>
    <col min="21" max="21" width="11.23046875" style="77" customWidth="1"/>
    <col min="22" max="22" width="11.69140625" style="77" customWidth="1"/>
    <col min="23" max="26" width="12.765625" style="77" customWidth="1"/>
    <col min="27" max="27" width="11.69140625" style="77" customWidth="1"/>
    <col min="28" max="28" width="13.4609375" style="77" hidden="1" customWidth="1"/>
    <col min="29" max="31" width="12.765625" style="77" customWidth="1"/>
    <col min="32" max="32" width="11.4609375" style="77" customWidth="1"/>
    <col min="33" max="37" width="12.765625" style="77" hidden="1" customWidth="1"/>
    <col min="38" max="38" width="11.07421875" style="77" customWidth="1"/>
    <col min="39" max="39" width="12.765625" style="77" hidden="1" customWidth="1"/>
    <col min="40" max="40" width="11.53515625" style="77" customWidth="1"/>
    <col min="41" max="16384" width="8.84375" style="77"/>
  </cols>
  <sheetData>
    <row r="1" spans="1:40" s="50" customFormat="1" ht="60" customHeight="1" x14ac:dyDescent="0.35">
      <c r="A1" s="184" t="s">
        <v>104</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t="s">
        <v>48</v>
      </c>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146530.01590182071</v>
      </c>
      <c r="D3" s="59">
        <f t="shared" ref="D3:W3" si="0">SUM(D6,D16:D17,D4)</f>
        <v>5106.253762899998</v>
      </c>
      <c r="E3" s="59">
        <f t="shared" si="0"/>
        <v>649.64050968999913</v>
      </c>
      <c r="F3" s="59">
        <f t="shared" si="0"/>
        <v>1494.8980367000011</v>
      </c>
      <c r="G3" s="59">
        <f t="shared" si="0"/>
        <v>298.26100000000002</v>
      </c>
      <c r="H3" s="59">
        <f t="shared" si="0"/>
        <v>4697.6782249999997</v>
      </c>
      <c r="I3" s="59">
        <f t="shared" si="0"/>
        <v>11458.592503260006</v>
      </c>
      <c r="J3" s="59">
        <f t="shared" si="0"/>
        <v>1192.1009182195171</v>
      </c>
      <c r="K3" s="59">
        <f t="shared" si="0"/>
        <v>6277.2924692415199</v>
      </c>
      <c r="L3" s="59">
        <f t="shared" si="0"/>
        <v>3989.1991157989628</v>
      </c>
      <c r="M3" s="59">
        <f t="shared" si="0"/>
        <v>21.798681950000002</v>
      </c>
      <c r="N3" s="59">
        <f t="shared" si="0"/>
        <v>1267.3993002300003</v>
      </c>
      <c r="O3" s="59">
        <f t="shared" si="0"/>
        <v>19989.231177999998</v>
      </c>
      <c r="P3" s="59">
        <f t="shared" si="0"/>
        <v>6108.3423565899993</v>
      </c>
      <c r="Q3" s="59">
        <f t="shared" si="0"/>
        <v>8373.7599778200001</v>
      </c>
      <c r="R3" s="59"/>
      <c r="S3" s="59">
        <f t="shared" si="0"/>
        <v>4984.9200626353195</v>
      </c>
      <c r="T3" s="59">
        <f t="shared" si="0"/>
        <v>2842.3252079987501</v>
      </c>
      <c r="U3" s="59">
        <f t="shared" si="0"/>
        <v>304.28514955817315</v>
      </c>
      <c r="V3" s="59">
        <f t="shared" si="0"/>
        <v>242.22955762775749</v>
      </c>
      <c r="W3" s="59">
        <f t="shared" si="0"/>
        <v>807.08740407000005</v>
      </c>
      <c r="X3" s="59">
        <f>SUM(X6,X16:X17,X4)</f>
        <v>4684.0175697100012</v>
      </c>
      <c r="Y3" s="59">
        <f>SUM(Y6,Y16:Y17,Y4)</f>
        <v>344.51753750999995</v>
      </c>
      <c r="Z3" s="59">
        <f>SUM(Z6,Z16:Z17,Z4)</f>
        <v>536.24584358410516</v>
      </c>
      <c r="AA3" s="59">
        <f t="shared" ref="AA3:AF3" si="1">SUM(AA6,AA16:AA17,AA4)</f>
        <v>8128.8851483600038</v>
      </c>
      <c r="AB3" s="59"/>
      <c r="AC3" s="59">
        <f t="shared" si="1"/>
        <v>906.54925573999901</v>
      </c>
      <c r="AD3" s="59">
        <f t="shared" si="1"/>
        <v>723.31083959144405</v>
      </c>
      <c r="AE3" s="59">
        <f t="shared" si="1"/>
        <v>183.23841614855505</v>
      </c>
      <c r="AF3" s="59">
        <f t="shared" si="1"/>
        <v>66895.841990320027</v>
      </c>
      <c r="AG3" s="59"/>
      <c r="AH3" s="59"/>
      <c r="AI3" s="59"/>
      <c r="AJ3" s="59"/>
      <c r="AK3" s="59"/>
      <c r="AL3" s="59">
        <f t="shared" ref="AL3:AN3" si="2">SUM(AL6,AL16:AL17,AL4)</f>
        <v>2026.2023687265357</v>
      </c>
      <c r="AM3" s="59"/>
      <c r="AN3" s="60">
        <f t="shared" si="2"/>
        <v>2734.8132516599994</v>
      </c>
    </row>
    <row r="4" spans="1:40" s="51" customFormat="1" x14ac:dyDescent="0.35">
      <c r="A4" s="61"/>
      <c r="B4" s="62" t="s">
        <v>68</v>
      </c>
      <c r="C4" s="63">
        <f t="shared" ref="C4:C18" si="3">SUM(D4:I4,M4:Q4,W4:AC4,AF4,AL4:AN4)</f>
        <v>2874.1858041216642</v>
      </c>
      <c r="D4" s="64">
        <f>AA!$P$4</f>
        <v>2.6296102095393024</v>
      </c>
      <c r="E4" s="64">
        <f>BBWB!$P$4</f>
        <v>22.195142250613998</v>
      </c>
      <c r="F4" s="64">
        <f>CA!$P$4</f>
        <v>0.3878669864514015</v>
      </c>
      <c r="G4" s="64">
        <f>CWP!$P$4</f>
        <v>0</v>
      </c>
      <c r="H4" s="64">
        <f>CTB!P4</f>
        <v>0</v>
      </c>
      <c r="I4" s="64">
        <f>DLA!$P$4</f>
        <v>10.284675019245293</v>
      </c>
      <c r="J4" s="64">
        <f>'DLA (children)'!$P$4</f>
        <v>0.79232282298485046</v>
      </c>
      <c r="K4" s="64">
        <f>'DLA (working age)'!$P$4</f>
        <v>4.5525241941475034</v>
      </c>
      <c r="L4" s="64">
        <f>'DLA (pensioners)'!$P$4</f>
        <v>4.9259013637372124</v>
      </c>
      <c r="M4" s="64">
        <f>DHP!$P$4</f>
        <v>0</v>
      </c>
      <c r="N4" s="64">
        <f>ESA!$P$4</f>
        <v>0.48136745424518029</v>
      </c>
      <c r="O4" s="64">
        <f>HB!$P$4</f>
        <v>0</v>
      </c>
      <c r="P4" s="64">
        <f>IB!$P$4</f>
        <v>43.191144973125894</v>
      </c>
      <c r="Q4" s="64">
        <f>IS!$P$4</f>
        <v>0.42131947785580887</v>
      </c>
      <c r="R4" s="64"/>
      <c r="S4" s="64">
        <f>'IS (incapacity)'!$P$4</f>
        <v>0.19479154115233049</v>
      </c>
      <c r="T4" s="64">
        <f>'IS (lone parent)'!$P$4</f>
        <v>0.18511446195698592</v>
      </c>
      <c r="U4" s="64">
        <f>'IS (carer)'!$P$4</f>
        <v>0</v>
      </c>
      <c r="V4" s="64">
        <f>'IS (others)'!$P$4</f>
        <v>3.2935475097173608E-2</v>
      </c>
      <c r="W4" s="64">
        <f>IIDB!$P$4</f>
        <v>16.554241335234778</v>
      </c>
      <c r="X4" s="64">
        <f>JSA!$P$4</f>
        <v>0.65590480413381513</v>
      </c>
      <c r="Y4" s="64">
        <f>MA!$P$4</f>
        <v>0.66284090081898506</v>
      </c>
      <c r="Z4" s="64">
        <f>O75TVL!$P$4</f>
        <v>0</v>
      </c>
      <c r="AA4" s="64">
        <f>PC!$P$4</f>
        <v>0.83167317841445898</v>
      </c>
      <c r="AB4" s="64"/>
      <c r="AC4" s="64">
        <f>SDA!$P$4</f>
        <v>1.9456993378943301</v>
      </c>
      <c r="AD4" s="64">
        <f>'SDA (working age)'!$P$4</f>
        <v>1.676048674130042</v>
      </c>
      <c r="AE4" s="64">
        <f>'SDA (pensioners)'!$P$4</f>
        <v>0.2696506637642882</v>
      </c>
      <c r="AF4" s="64">
        <f>SP!$P$4</f>
        <v>2753.6384223247896</v>
      </c>
      <c r="AG4" s="64"/>
      <c r="AH4" s="64"/>
      <c r="AI4" s="64"/>
      <c r="AJ4" s="64"/>
      <c r="AK4" s="64"/>
      <c r="AL4" s="64">
        <f>SMP!$P$4</f>
        <v>5.1058958693013521</v>
      </c>
      <c r="AM4" s="64"/>
      <c r="AN4" s="65">
        <f>WFP!$P$4</f>
        <v>15.2</v>
      </c>
    </row>
    <row r="5" spans="1:40" s="51" customFormat="1" ht="25.5" customHeight="1" x14ac:dyDescent="0.35">
      <c r="A5" s="56">
        <v>941</v>
      </c>
      <c r="B5" s="57" t="s">
        <v>69</v>
      </c>
      <c r="C5" s="58">
        <f t="shared" si="3"/>
        <v>130446.68129774179</v>
      </c>
      <c r="D5" s="59">
        <f t="shared" ref="D5:W5" si="4">SUM(D6,D16)</f>
        <v>4628.5735905158899</v>
      </c>
      <c r="E5" s="59">
        <f t="shared" si="4"/>
        <v>562.93554988734797</v>
      </c>
      <c r="F5" s="59">
        <f t="shared" si="4"/>
        <v>1359.043005756859</v>
      </c>
      <c r="G5" s="59">
        <f t="shared" si="4"/>
        <v>245.33668892947435</v>
      </c>
      <c r="H5" s="59">
        <f t="shared" si="4"/>
        <v>4317.9977839999992</v>
      </c>
      <c r="I5" s="59">
        <f t="shared" si="4"/>
        <v>10172.551647269545</v>
      </c>
      <c r="J5" s="59">
        <f t="shared" si="4"/>
        <v>1088.5993846126046</v>
      </c>
      <c r="K5" s="59">
        <f t="shared" si="4"/>
        <v>5552.881998822726</v>
      </c>
      <c r="L5" s="59">
        <f t="shared" si="4"/>
        <v>3530.977880256537</v>
      </c>
      <c r="M5" s="59">
        <f t="shared" si="4"/>
        <v>19.200556950000003</v>
      </c>
      <c r="N5" s="59">
        <f t="shared" si="4"/>
        <v>1137.2210082193017</v>
      </c>
      <c r="O5" s="59">
        <f t="shared" si="4"/>
        <v>18433.357349999998</v>
      </c>
      <c r="P5" s="59">
        <f t="shared" si="4"/>
        <v>5359.4689365779259</v>
      </c>
      <c r="Q5" s="59">
        <f t="shared" si="4"/>
        <v>7558.2368079695971</v>
      </c>
      <c r="R5" s="59"/>
      <c r="S5" s="59">
        <f t="shared" si="4"/>
        <v>4444.9717281178246</v>
      </c>
      <c r="T5" s="59">
        <f t="shared" si="4"/>
        <v>2616.5653596025854</v>
      </c>
      <c r="U5" s="59">
        <f t="shared" si="4"/>
        <v>274.6510251875311</v>
      </c>
      <c r="V5" s="59">
        <f t="shared" si="4"/>
        <v>219.82741542275627</v>
      </c>
      <c r="W5" s="59">
        <f t="shared" si="4"/>
        <v>707.90291373259606</v>
      </c>
      <c r="X5" s="59">
        <f>SUM(X6,X16)</f>
        <v>4276.2337982784702</v>
      </c>
      <c r="Y5" s="59">
        <f>SUM(Y6,Y16)</f>
        <v>316.32190047178705</v>
      </c>
      <c r="Z5" s="59">
        <f t="shared" ref="Z5:AF5" si="5">SUM(Z6,Z16)</f>
        <v>490.73709429357643</v>
      </c>
      <c r="AA5" s="59">
        <f t="shared" si="5"/>
        <v>7341.0492811350832</v>
      </c>
      <c r="AB5" s="59"/>
      <c r="AC5" s="59">
        <f t="shared" si="5"/>
        <v>804.55333229373321</v>
      </c>
      <c r="AD5" s="59">
        <f t="shared" si="5"/>
        <v>641.30905936786542</v>
      </c>
      <c r="AE5" s="59">
        <f t="shared" si="5"/>
        <v>163.24427292586793</v>
      </c>
      <c r="AF5" s="59">
        <f t="shared" si="5"/>
        <v>58397.12972947627</v>
      </c>
      <c r="AG5" s="59"/>
      <c r="AH5" s="59"/>
      <c r="AI5" s="59"/>
      <c r="AJ5" s="59"/>
      <c r="AK5" s="59"/>
      <c r="AL5" s="59">
        <f t="shared" ref="AL5:AN5" si="6">SUM(AL6,AL16)</f>
        <v>1839.2711035263999</v>
      </c>
      <c r="AM5" s="59"/>
      <c r="AN5" s="60">
        <f t="shared" si="6"/>
        <v>2479.5592184579632</v>
      </c>
    </row>
    <row r="6" spans="1:40" s="51" customFormat="1" ht="25.5" customHeight="1" x14ac:dyDescent="0.35">
      <c r="A6" s="56">
        <v>921</v>
      </c>
      <c r="B6" s="66" t="s">
        <v>70</v>
      </c>
      <c r="C6" s="58">
        <f t="shared" si="3"/>
        <v>122251.16654118478</v>
      </c>
      <c r="D6" s="59">
        <f t="shared" ref="D6:L6" si="7">SUM(D7:D15)</f>
        <v>4241.6523265969427</v>
      </c>
      <c r="E6" s="59">
        <f t="shared" si="7"/>
        <v>528.82119603634544</v>
      </c>
      <c r="F6" s="59">
        <f t="shared" si="7"/>
        <v>1261.7711280955123</v>
      </c>
      <c r="G6" s="59">
        <f t="shared" si="7"/>
        <v>228.36439246970889</v>
      </c>
      <c r="H6" s="59">
        <f t="shared" si="7"/>
        <v>4095.3288869999997</v>
      </c>
      <c r="I6" s="59">
        <f t="shared" si="7"/>
        <v>9269.1636860556337</v>
      </c>
      <c r="J6" s="59">
        <f t="shared" si="7"/>
        <v>1017.0696614059867</v>
      </c>
      <c r="K6" s="59">
        <f t="shared" si="7"/>
        <v>5104.5927933230078</v>
      </c>
      <c r="L6" s="59">
        <f t="shared" si="7"/>
        <v>3147.5335679469335</v>
      </c>
      <c r="M6" s="59">
        <f t="shared" ref="M6:W6" si="8">SUM(M7:M15)</f>
        <v>18.021562950000003</v>
      </c>
      <c r="N6" s="59">
        <f t="shared" si="8"/>
        <v>1052.5193450060888</v>
      </c>
      <c r="O6" s="59">
        <f t="shared" si="8"/>
        <v>17599.503386</v>
      </c>
      <c r="P6" s="59">
        <f t="shared" si="8"/>
        <v>4846.5870480186595</v>
      </c>
      <c r="Q6" s="59">
        <f t="shared" si="8"/>
        <v>7071.7781875500787</v>
      </c>
      <c r="R6" s="59"/>
      <c r="S6" s="59">
        <f t="shared" si="8"/>
        <v>4136.922845563291</v>
      </c>
      <c r="T6" s="59">
        <f t="shared" si="8"/>
        <v>2470.1766548503815</v>
      </c>
      <c r="U6" s="59">
        <f t="shared" si="8"/>
        <v>254.15088922767151</v>
      </c>
      <c r="V6" s="59">
        <f t="shared" si="8"/>
        <v>207.8151164860742</v>
      </c>
      <c r="W6" s="59">
        <f t="shared" si="8"/>
        <v>651.66615712210717</v>
      </c>
      <c r="X6" s="59">
        <f>SUM(X7:X15)</f>
        <v>4036.8830452297743</v>
      </c>
      <c r="Y6" s="59">
        <f>SUM(Y7:Y15)</f>
        <v>301.66483430009072</v>
      </c>
      <c r="Z6" s="59">
        <f t="shared" ref="Z6:AF6" si="9">SUM(Z7:Z15)</f>
        <v>461.30363708038686</v>
      </c>
      <c r="AA6" s="59">
        <f t="shared" si="9"/>
        <v>6851.2629202444141</v>
      </c>
      <c r="AB6" s="59"/>
      <c r="AC6" s="59">
        <f t="shared" si="9"/>
        <v>744.20449465681634</v>
      </c>
      <c r="AD6" s="59">
        <f t="shared" si="9"/>
        <v>595.82311280923068</v>
      </c>
      <c r="AE6" s="59">
        <f t="shared" si="9"/>
        <v>148.3813818475858</v>
      </c>
      <c r="AF6" s="59">
        <f t="shared" si="9"/>
        <v>54913.345212695131</v>
      </c>
      <c r="AG6" s="59"/>
      <c r="AH6" s="59"/>
      <c r="AI6" s="59"/>
      <c r="AJ6" s="59"/>
      <c r="AK6" s="59"/>
      <c r="AL6" s="59">
        <f t="shared" ref="AL6:AN6" si="10">SUM(AL7:AL15)</f>
        <v>1747.9246304767612</v>
      </c>
      <c r="AM6" s="59"/>
      <c r="AN6" s="60">
        <f t="shared" si="10"/>
        <v>2329.4004636003292</v>
      </c>
    </row>
    <row r="7" spans="1:40" s="51" customFormat="1" x14ac:dyDescent="0.35">
      <c r="A7" s="61" t="s">
        <v>71</v>
      </c>
      <c r="B7" s="67" t="s">
        <v>72</v>
      </c>
      <c r="C7" s="63">
        <f t="shared" si="3"/>
        <v>6946.6115078161756</v>
      </c>
      <c r="D7" s="64">
        <f>AA!$P7</f>
        <v>235.80387198206608</v>
      </c>
      <c r="E7" s="64">
        <f>BBWB!$P7</f>
        <v>28.813762926900431</v>
      </c>
      <c r="F7" s="64">
        <f>CA!$P7</f>
        <v>85.590729776278323</v>
      </c>
      <c r="G7" s="64">
        <f>CWP!$P7</f>
        <v>23.241706415036909</v>
      </c>
      <c r="H7" s="64">
        <f>CTB!P7</f>
        <v>255.32509100000004</v>
      </c>
      <c r="I7" s="64">
        <f>DLA!$P7</f>
        <v>640.78576726005838</v>
      </c>
      <c r="J7" s="64">
        <f>'DLA (children)'!$P7</f>
        <v>57.787627933717317</v>
      </c>
      <c r="K7" s="64">
        <f>'DLA (working age)'!$P7</f>
        <v>334.31986458559589</v>
      </c>
      <c r="L7" s="64">
        <f>'DLA (pensioners)'!$P7</f>
        <v>248.64073158436634</v>
      </c>
      <c r="M7" s="64">
        <f>DHP!$P7</f>
        <v>0.56585700000000005</v>
      </c>
      <c r="N7" s="64">
        <f>ESA!$P7</f>
        <v>72.147762771048207</v>
      </c>
      <c r="O7" s="64">
        <f>HB!$P7</f>
        <v>862.83927000000006</v>
      </c>
      <c r="P7" s="64">
        <f>IB!$P7</f>
        <v>395.47174723321382</v>
      </c>
      <c r="Q7" s="64">
        <f>IS!$P7</f>
        <v>433.05465739078647</v>
      </c>
      <c r="R7" s="64"/>
      <c r="S7" s="64">
        <f>'IS (incapacity)'!$P7</f>
        <v>256.17440352241022</v>
      </c>
      <c r="T7" s="64">
        <f>'IS (lone parent)'!$P7</f>
        <v>141.63318122870189</v>
      </c>
      <c r="U7" s="64">
        <f>'IS (carer)'!$P7</f>
        <v>19.730555937457567</v>
      </c>
      <c r="V7" s="64">
        <f>'IS (others)'!$P7</f>
        <v>14.736231918350155</v>
      </c>
      <c r="W7" s="64">
        <f>IIDB!$P7</f>
        <v>91.300310472465284</v>
      </c>
      <c r="X7" s="64">
        <f>JSA!$P7</f>
        <v>259.79544137389814</v>
      </c>
      <c r="Y7" s="64">
        <f>MA!$P7</f>
        <v>11.41499588217922</v>
      </c>
      <c r="Z7" s="64">
        <f>O75TVL!$P7</f>
        <v>23.784241676239635</v>
      </c>
      <c r="AA7" s="64">
        <f>PC!$P7</f>
        <v>418.35203326844464</v>
      </c>
      <c r="AB7" s="64"/>
      <c r="AC7" s="64">
        <f>SDA!$P7</f>
        <v>50.230783401117392</v>
      </c>
      <c r="AD7" s="64">
        <f>'SDA (working age)'!$P7</f>
        <v>39.523511854983752</v>
      </c>
      <c r="AE7" s="64">
        <f>'SDA (pensioners)'!$P7</f>
        <v>10.707271546133642</v>
      </c>
      <c r="AF7" s="64">
        <f>SP!$P7</f>
        <v>2857.1499661849798</v>
      </c>
      <c r="AG7" s="64"/>
      <c r="AH7" s="64"/>
      <c r="AI7" s="64"/>
      <c r="AJ7" s="64"/>
      <c r="AK7" s="64"/>
      <c r="AL7" s="64">
        <f>SMP!$P7</f>
        <v>79.670083483728249</v>
      </c>
      <c r="AM7" s="64"/>
      <c r="AN7" s="65">
        <f>WFP!$P7</f>
        <v>121.27342831773399</v>
      </c>
    </row>
    <row r="8" spans="1:40" s="51" customFormat="1" x14ac:dyDescent="0.35">
      <c r="A8" s="61" t="s">
        <v>73</v>
      </c>
      <c r="B8" s="67" t="s">
        <v>74</v>
      </c>
      <c r="C8" s="63">
        <f t="shared" si="3"/>
        <v>18043.944079083729</v>
      </c>
      <c r="D8" s="64">
        <f>AA!$P8</f>
        <v>697.67111988401064</v>
      </c>
      <c r="E8" s="64">
        <f>BBWB!$P8</f>
        <v>79.415395515706479</v>
      </c>
      <c r="F8" s="64">
        <f>CA!$P8</f>
        <v>208.82646104483763</v>
      </c>
      <c r="G8" s="64">
        <f>CWP!$P8</f>
        <v>34.963435084426187</v>
      </c>
      <c r="H8" s="64">
        <f>CTB!P8</f>
        <v>605.540209</v>
      </c>
      <c r="I8" s="64">
        <f>DLA!$P8</f>
        <v>1770.8798231523765</v>
      </c>
      <c r="J8" s="64">
        <f>'DLA (children)'!$P8</f>
        <v>149.19100914132602</v>
      </c>
      <c r="K8" s="64">
        <f>'DLA (working age)'!$P8</f>
        <v>948.98783734624703</v>
      </c>
      <c r="L8" s="64">
        <f>'DLA (pensioners)'!$P8</f>
        <v>672.96931830358653</v>
      </c>
      <c r="M8" s="64">
        <f>DHP!$P8</f>
        <v>2.0641989999999999</v>
      </c>
      <c r="N8" s="64">
        <f>ESA!$P8</f>
        <v>186.1070649432815</v>
      </c>
      <c r="O8" s="64">
        <f>HB!$P8</f>
        <v>2205.6070829999999</v>
      </c>
      <c r="P8" s="64">
        <f>IB!$P8</f>
        <v>947.71808050185484</v>
      </c>
      <c r="Q8" s="64">
        <f>IS!$P8</f>
        <v>1225.3139774280783</v>
      </c>
      <c r="R8" s="64"/>
      <c r="S8" s="64">
        <f>'IS (incapacity)'!$P8</f>
        <v>773.93298248567419</v>
      </c>
      <c r="T8" s="64">
        <f>'IS (lone parent)'!$P8</f>
        <v>377.74132644464197</v>
      </c>
      <c r="U8" s="64">
        <f>'IS (carer)'!$P8</f>
        <v>44.673816242919926</v>
      </c>
      <c r="V8" s="64">
        <f>'IS (others)'!$P8</f>
        <v>30.989783059616872</v>
      </c>
      <c r="W8" s="64">
        <f>IIDB!$P8</f>
        <v>118.72812598691775</v>
      </c>
      <c r="X8" s="64">
        <f>JSA!$P8</f>
        <v>602.50843602692999</v>
      </c>
      <c r="Y8" s="64">
        <f>MA!$P8</f>
        <v>36.182507598177054</v>
      </c>
      <c r="Z8" s="64">
        <f>O75TVL!$P8</f>
        <v>61.150918360065972</v>
      </c>
      <c r="AA8" s="64">
        <f>PC!$P8</f>
        <v>1067.9386964715595</v>
      </c>
      <c r="AB8" s="64"/>
      <c r="AC8" s="64">
        <f>SDA!$P8</f>
        <v>124.65934659513957</v>
      </c>
      <c r="AD8" s="64">
        <f>'SDA (working age)'!$P8</f>
        <v>98.319588845709106</v>
      </c>
      <c r="AE8" s="64">
        <f>'SDA (pensioners)'!$P8</f>
        <v>26.339757749430479</v>
      </c>
      <c r="AF8" s="64">
        <f>SP!$P8</f>
        <v>7536.9825607723833</v>
      </c>
      <c r="AG8" s="64"/>
      <c r="AH8" s="64"/>
      <c r="AI8" s="64"/>
      <c r="AJ8" s="64"/>
      <c r="AK8" s="64"/>
      <c r="AL8" s="64">
        <f>SMP!$P8</f>
        <v>213.09283001538026</v>
      </c>
      <c r="AM8" s="64"/>
      <c r="AN8" s="65">
        <f>WFP!$P8</f>
        <v>318.59380870260378</v>
      </c>
    </row>
    <row r="9" spans="1:40" s="51" customFormat="1" x14ac:dyDescent="0.35">
      <c r="A9" s="61" t="s">
        <v>75</v>
      </c>
      <c r="B9" s="67" t="s">
        <v>76</v>
      </c>
      <c r="C9" s="63">
        <f t="shared" si="3"/>
        <v>12229.306086087914</v>
      </c>
      <c r="D9" s="64">
        <f>AA!$P9</f>
        <v>393.58322089775663</v>
      </c>
      <c r="E9" s="64">
        <f>BBWB!$P9</f>
        <v>53.205833643541077</v>
      </c>
      <c r="F9" s="64">
        <f>CA!$P9</f>
        <v>146.44022714776006</v>
      </c>
      <c r="G9" s="64">
        <f>CWP!$P9</f>
        <v>40.602373403005018</v>
      </c>
      <c r="H9" s="64">
        <f>CTB!P9</f>
        <v>393.61618199999998</v>
      </c>
      <c r="I9" s="64">
        <f>DLA!$P9</f>
        <v>1074.8480744291496</v>
      </c>
      <c r="J9" s="64">
        <f>'DLA (children)'!$P9</f>
        <v>101.86114503628576</v>
      </c>
      <c r="K9" s="64">
        <f>'DLA (working age)'!$P9</f>
        <v>577.23822485195137</v>
      </c>
      <c r="L9" s="64">
        <f>'DLA (pensioners)'!$P9</f>
        <v>395.77516777605751</v>
      </c>
      <c r="M9" s="64">
        <f>DHP!$P9</f>
        <v>1.5841340000000002</v>
      </c>
      <c r="N9" s="64">
        <f>ESA!$P9</f>
        <v>116.56259168956112</v>
      </c>
      <c r="O9" s="64">
        <f>HB!$P9</f>
        <v>1384.1209899999999</v>
      </c>
      <c r="P9" s="64">
        <f>IB!$P9</f>
        <v>567.62942248928016</v>
      </c>
      <c r="Q9" s="64">
        <f>IS!$P9</f>
        <v>709.47408406631246</v>
      </c>
      <c r="R9" s="64"/>
      <c r="S9" s="64">
        <f>'IS (incapacity)'!$P9</f>
        <v>417.06030849808093</v>
      </c>
      <c r="T9" s="64">
        <f>'IS (lone parent)'!$P9</f>
        <v>237.80755524478144</v>
      </c>
      <c r="U9" s="64">
        <f>'IS (carer)'!$P9</f>
        <v>32.221118244480145</v>
      </c>
      <c r="V9" s="64">
        <f>'IS (others)'!$P9</f>
        <v>21.237776009931267</v>
      </c>
      <c r="W9" s="64">
        <f>IIDB!$P9</f>
        <v>83.409033471080008</v>
      </c>
      <c r="X9" s="64">
        <f>JSA!$P9</f>
        <v>477.63964415401921</v>
      </c>
      <c r="Y9" s="64">
        <f>MA!$P9</f>
        <v>25.934624543589113</v>
      </c>
      <c r="Z9" s="64">
        <f>O75TVL!$P9</f>
        <v>46.355797106995297</v>
      </c>
      <c r="AA9" s="64">
        <f>PC!$P9</f>
        <v>702.95754403216893</v>
      </c>
      <c r="AB9" s="64"/>
      <c r="AC9" s="64">
        <f>SDA!$P9</f>
        <v>83.266718732706579</v>
      </c>
      <c r="AD9" s="64">
        <f>'SDA (working age)'!$P9</f>
        <v>65.816661787223453</v>
      </c>
      <c r="AE9" s="64">
        <f>'SDA (pensioners)'!$P9</f>
        <v>17.450056945483126</v>
      </c>
      <c r="AF9" s="64">
        <f>SP!$P9</f>
        <v>5521.6311633488349</v>
      </c>
      <c r="AG9" s="64"/>
      <c r="AH9" s="64"/>
      <c r="AI9" s="64"/>
      <c r="AJ9" s="64"/>
      <c r="AK9" s="64"/>
      <c r="AL9" s="64">
        <f>SMP!$P9</f>
        <v>171.83021082932493</v>
      </c>
      <c r="AM9" s="64"/>
      <c r="AN9" s="65">
        <f>WFP!$P9</f>
        <v>234.61421610282952</v>
      </c>
    </row>
    <row r="10" spans="1:40" s="51" customFormat="1" x14ac:dyDescent="0.35">
      <c r="A10" s="61" t="s">
        <v>77</v>
      </c>
      <c r="B10" s="67" t="s">
        <v>78</v>
      </c>
      <c r="C10" s="63">
        <f t="shared" si="3"/>
        <v>10180.200197997308</v>
      </c>
      <c r="D10" s="64">
        <f>AA!$P10</f>
        <v>374.18153315140034</v>
      </c>
      <c r="E10" s="64">
        <f>BBWB!$P10</f>
        <v>46.047149129724538</v>
      </c>
      <c r="F10" s="64">
        <f>CA!$P10</f>
        <v>112.02365983602098</v>
      </c>
      <c r="G10" s="64">
        <f>CWP!$P10</f>
        <v>23.309797351799716</v>
      </c>
      <c r="H10" s="64">
        <f>CTB!P10</f>
        <v>314.00270600000005</v>
      </c>
      <c r="I10" s="64">
        <f>DLA!$P10</f>
        <v>824.41695406487815</v>
      </c>
      <c r="J10" s="64">
        <f>'DLA (children)'!$P10</f>
        <v>90.423247869764396</v>
      </c>
      <c r="K10" s="64">
        <f>'DLA (working age)'!$P10</f>
        <v>446.45144829494427</v>
      </c>
      <c r="L10" s="64">
        <f>'DLA (pensioners)'!$P10</f>
        <v>287.46254610537591</v>
      </c>
      <c r="M10" s="64">
        <f>DHP!$P10</f>
        <v>0.86311399999999994</v>
      </c>
      <c r="N10" s="64">
        <f>ESA!$P10</f>
        <v>83.977730746338793</v>
      </c>
      <c r="O10" s="64">
        <f>HB!$P10</f>
        <v>1035.3076410000001</v>
      </c>
      <c r="P10" s="64">
        <f>IB!$P10</f>
        <v>455.38184983830797</v>
      </c>
      <c r="Q10" s="64">
        <f>IS!$P10</f>
        <v>512.7118642559069</v>
      </c>
      <c r="R10" s="64"/>
      <c r="S10" s="64">
        <f>'IS (incapacity)'!$P10</f>
        <v>299.06432313522271</v>
      </c>
      <c r="T10" s="64">
        <f>'IS (lone parent)'!$P10</f>
        <v>177.74776389347579</v>
      </c>
      <c r="U10" s="64">
        <f>'IS (carer)'!$P10</f>
        <v>21.969738080319129</v>
      </c>
      <c r="V10" s="64">
        <f>'IS (others)'!$P10</f>
        <v>13.263415343741515</v>
      </c>
      <c r="W10" s="64">
        <f>IIDB!$P10</f>
        <v>79.916671868308114</v>
      </c>
      <c r="X10" s="64">
        <f>JSA!$P10</f>
        <v>342.89599787541101</v>
      </c>
      <c r="Y10" s="64">
        <f>MA!$P10</f>
        <v>25.052735957551633</v>
      </c>
      <c r="Z10" s="64">
        <f>O75TVL!$P10</f>
        <v>40.377885130276347</v>
      </c>
      <c r="AA10" s="64">
        <f>PC!$P10</f>
        <v>550.82516544056011</v>
      </c>
      <c r="AB10" s="64"/>
      <c r="AC10" s="64">
        <f>SDA!$P10</f>
        <v>71.669682042108832</v>
      </c>
      <c r="AD10" s="64">
        <f>'SDA (working age)'!$P10</f>
        <v>58.197125093110834</v>
      </c>
      <c r="AE10" s="64">
        <f>'SDA (pensioners)'!$P10</f>
        <v>13.472556948998013</v>
      </c>
      <c r="AF10" s="64">
        <f>SP!$P10</f>
        <v>4947.9921771778645</v>
      </c>
      <c r="AG10" s="64"/>
      <c r="AH10" s="64"/>
      <c r="AI10" s="64"/>
      <c r="AJ10" s="64"/>
      <c r="AK10" s="64"/>
      <c r="AL10" s="64">
        <f>SMP!$P10</f>
        <v>133.86017766440941</v>
      </c>
      <c r="AM10" s="64"/>
      <c r="AN10" s="65">
        <f>WFP!$P10</f>
        <v>205.38570546644127</v>
      </c>
    </row>
    <row r="11" spans="1:40" s="51" customFormat="1" x14ac:dyDescent="0.35">
      <c r="A11" s="61" t="s">
        <v>79</v>
      </c>
      <c r="B11" s="67" t="s">
        <v>80</v>
      </c>
      <c r="C11" s="63">
        <f t="shared" si="3"/>
        <v>13482.025647372875</v>
      </c>
      <c r="D11" s="64">
        <f>AA!$P11</f>
        <v>527.98838872624538</v>
      </c>
      <c r="E11" s="64">
        <f>BBWB!$P11</f>
        <v>61.963354951314905</v>
      </c>
      <c r="F11" s="64">
        <f>CA!$P11</f>
        <v>157.42727210607899</v>
      </c>
      <c r="G11" s="64">
        <f>CWP!$P11</f>
        <v>34.622980400612164</v>
      </c>
      <c r="H11" s="64">
        <f>CTB!P11</f>
        <v>456.017518</v>
      </c>
      <c r="I11" s="64">
        <f>DLA!$P11</f>
        <v>1089.5060208829095</v>
      </c>
      <c r="J11" s="64">
        <f>'DLA (children)'!$P11</f>
        <v>119.56745159586278</v>
      </c>
      <c r="K11" s="64">
        <f>'DLA (working age)'!$P11</f>
        <v>573.40825021359433</v>
      </c>
      <c r="L11" s="64">
        <f>'DLA (pensioners)'!$P11</f>
        <v>396.28665518681362</v>
      </c>
      <c r="M11" s="64">
        <f>DHP!$P11</f>
        <v>2.0151289500000003</v>
      </c>
      <c r="N11" s="64">
        <f>ESA!$P11</f>
        <v>118.79125655813372</v>
      </c>
      <c r="O11" s="64">
        <f>HB!$P11</f>
        <v>1613.8159450000001</v>
      </c>
      <c r="P11" s="64">
        <f>IB!$P11</f>
        <v>577.09845719871055</v>
      </c>
      <c r="Q11" s="64">
        <f>IS!$P11</f>
        <v>781.8484239798214</v>
      </c>
      <c r="R11" s="64"/>
      <c r="S11" s="64">
        <f>'IS (incapacity)'!$P11</f>
        <v>436.41087154647329</v>
      </c>
      <c r="T11" s="64">
        <f>'IS (lone parent)'!$P11</f>
        <v>286.53433916524563</v>
      </c>
      <c r="U11" s="64">
        <f>'IS (carer)'!$P11</f>
        <v>33.994603218931999</v>
      </c>
      <c r="V11" s="64">
        <f>'IS (others)'!$P11</f>
        <v>22.943407951816933</v>
      </c>
      <c r="W11" s="64">
        <f>IIDB!$P11</f>
        <v>76.08359206038773</v>
      </c>
      <c r="X11" s="64">
        <f>JSA!$P11</f>
        <v>554.74853297171819</v>
      </c>
      <c r="Y11" s="64">
        <f>MA!$P11</f>
        <v>30.10503222404844</v>
      </c>
      <c r="Z11" s="64">
        <f>O75TVL!$P11</f>
        <v>49.681448784764143</v>
      </c>
      <c r="AA11" s="64">
        <f>PC!$P11</f>
        <v>819.449590021071</v>
      </c>
      <c r="AB11" s="64"/>
      <c r="AC11" s="64">
        <f>SDA!$P11</f>
        <v>82.781893414570973</v>
      </c>
      <c r="AD11" s="64">
        <f>'SDA (working age)'!$P11</f>
        <v>66.90732121178192</v>
      </c>
      <c r="AE11" s="64">
        <f>'SDA (pensioners)'!$P11</f>
        <v>15.874572202789052</v>
      </c>
      <c r="AF11" s="64">
        <f>SP!$P11</f>
        <v>6037.2486195200718</v>
      </c>
      <c r="AG11" s="64"/>
      <c r="AH11" s="64"/>
      <c r="AI11" s="64"/>
      <c r="AJ11" s="64"/>
      <c r="AK11" s="64"/>
      <c r="AL11" s="64">
        <f>SMP!$P11</f>
        <v>158.71284312116381</v>
      </c>
      <c r="AM11" s="64"/>
      <c r="AN11" s="65">
        <f>WFP!$P11</f>
        <v>252.11934850125419</v>
      </c>
    </row>
    <row r="12" spans="1:40" s="51" customFormat="1" x14ac:dyDescent="0.35">
      <c r="A12" s="61" t="s">
        <v>81</v>
      </c>
      <c r="B12" s="67" t="s">
        <v>82</v>
      </c>
      <c r="C12" s="63">
        <f t="shared" si="3"/>
        <v>12749.567263437812</v>
      </c>
      <c r="D12" s="64">
        <f>AA!$P12</f>
        <v>470.592899044521</v>
      </c>
      <c r="E12" s="64">
        <f>BBWB!$P12</f>
        <v>57.55571881354534</v>
      </c>
      <c r="F12" s="64">
        <f>CA!$P12</f>
        <v>117.24916869824985</v>
      </c>
      <c r="G12" s="64">
        <f>CWP!$P12</f>
        <v>23.862090505542451</v>
      </c>
      <c r="H12" s="64">
        <f>CTB!P12</f>
        <v>401.82092599999999</v>
      </c>
      <c r="I12" s="64">
        <f>DLA!$P12</f>
        <v>812.53989371114153</v>
      </c>
      <c r="J12" s="64">
        <f>'DLA (children)'!$P12</f>
        <v>109.50228822985974</v>
      </c>
      <c r="K12" s="64">
        <f>'DLA (working age)'!$P12</f>
        <v>443.86680184657564</v>
      </c>
      <c r="L12" s="64">
        <f>'DLA (pensioners)'!$P12</f>
        <v>258.9440721381302</v>
      </c>
      <c r="M12" s="64">
        <f>DHP!$P12</f>
        <v>1.786022</v>
      </c>
      <c r="N12" s="64">
        <f>ESA!$P12</f>
        <v>93.507042453683397</v>
      </c>
      <c r="O12" s="64">
        <f>HB!$P12</f>
        <v>1515.850764</v>
      </c>
      <c r="P12" s="64">
        <f>IB!$P12</f>
        <v>423.16773965492587</v>
      </c>
      <c r="Q12" s="64">
        <f>IS!$P12</f>
        <v>564.73864729217814</v>
      </c>
      <c r="R12" s="64"/>
      <c r="S12" s="64">
        <f>'IS (incapacity)'!$P12</f>
        <v>320.54207105497539</v>
      </c>
      <c r="T12" s="64">
        <f>'IS (lone parent)'!$P12</f>
        <v>207.30680973040035</v>
      </c>
      <c r="U12" s="64">
        <f>'IS (carer)'!$P12</f>
        <v>20.161539365994653</v>
      </c>
      <c r="V12" s="64">
        <f>'IS (others)'!$P12</f>
        <v>16.188079553885309</v>
      </c>
      <c r="W12" s="64">
        <f>IIDB!$P12</f>
        <v>51.351100918806274</v>
      </c>
      <c r="X12" s="64">
        <f>JSA!$P12</f>
        <v>367.91042272665374</v>
      </c>
      <c r="Y12" s="64">
        <f>MA!$P12</f>
        <v>34.031814623716997</v>
      </c>
      <c r="Z12" s="64">
        <f>O75TVL!$P12</f>
        <v>55.087196250840961</v>
      </c>
      <c r="AA12" s="64">
        <f>PC!$P12</f>
        <v>640.89711025988299</v>
      </c>
      <c r="AB12" s="64"/>
      <c r="AC12" s="64">
        <f>SDA!$P12</f>
        <v>72.854718466126826</v>
      </c>
      <c r="AD12" s="64">
        <f>'SDA (working age)'!$P12</f>
        <v>58.515452003872539</v>
      </c>
      <c r="AE12" s="64">
        <f>'SDA (pensioners)'!$P12</f>
        <v>14.339266462254276</v>
      </c>
      <c r="AF12" s="64">
        <f>SP!$P12</f>
        <v>6595.5057191140968</v>
      </c>
      <c r="AG12" s="64"/>
      <c r="AH12" s="64"/>
      <c r="AI12" s="64"/>
      <c r="AJ12" s="64"/>
      <c r="AK12" s="64"/>
      <c r="AL12" s="64">
        <f>SMP!$P12</f>
        <v>178.49250135775904</v>
      </c>
      <c r="AM12" s="64"/>
      <c r="AN12" s="65">
        <f>WFP!$P12</f>
        <v>270.76576754614035</v>
      </c>
    </row>
    <row r="13" spans="1:40" s="51" customFormat="1" x14ac:dyDescent="0.35">
      <c r="A13" s="61" t="s">
        <v>83</v>
      </c>
      <c r="B13" s="67" t="s">
        <v>84</v>
      </c>
      <c r="C13" s="63">
        <f t="shared" si="3"/>
        <v>18093.62406190667</v>
      </c>
      <c r="D13" s="64">
        <f>AA!$P13</f>
        <v>435.82079532433318</v>
      </c>
      <c r="E13" s="64">
        <f>BBWB!$P13</f>
        <v>65.503073193056693</v>
      </c>
      <c r="F13" s="64">
        <f>CA!$P13</f>
        <v>174.75661411243533</v>
      </c>
      <c r="G13" s="64">
        <f>CWP!$P13</f>
        <v>13.893072986158675</v>
      </c>
      <c r="H13" s="64">
        <f>CTB!P13</f>
        <v>759.83487700000001</v>
      </c>
      <c r="I13" s="64">
        <f>DLA!$P13</f>
        <v>1133.6798888941792</v>
      </c>
      <c r="J13" s="64">
        <f>'DLA (children)'!$P13</f>
        <v>138.56808230064809</v>
      </c>
      <c r="K13" s="64">
        <f>'DLA (working age)'!$P13</f>
        <v>684.9756720931116</v>
      </c>
      <c r="L13" s="64">
        <f>'DLA (pensioners)'!$P13</f>
        <v>310.56479671804846</v>
      </c>
      <c r="M13" s="64">
        <f>DHP!$P13</f>
        <v>4.6400660000000009</v>
      </c>
      <c r="N13" s="64">
        <f>ESA!$P13</f>
        <v>150.67232482754883</v>
      </c>
      <c r="O13" s="64">
        <f>HB!$P13</f>
        <v>5184.5518279999997</v>
      </c>
      <c r="P13" s="64">
        <f>IB!$P13</f>
        <v>491.3649079003514</v>
      </c>
      <c r="Q13" s="64">
        <f>IS!$P13</f>
        <v>1508.0492587661806</v>
      </c>
      <c r="R13" s="64"/>
      <c r="S13" s="64">
        <f>'IS (incapacity)'!$P13</f>
        <v>847.80740768397618</v>
      </c>
      <c r="T13" s="64">
        <f>'IS (lone parent)'!$P13</f>
        <v>572.06653126308061</v>
      </c>
      <c r="U13" s="64">
        <f>'IS (carer)'!$P13</f>
        <v>37.679167899842142</v>
      </c>
      <c r="V13" s="64">
        <f>'IS (others)'!$P13</f>
        <v>50.536615070159968</v>
      </c>
      <c r="W13" s="64">
        <f>IIDB!$P13</f>
        <v>31.212221293065902</v>
      </c>
      <c r="X13" s="64">
        <f>JSA!$P13</f>
        <v>677.10209099149574</v>
      </c>
      <c r="Y13" s="64">
        <f>MA!$P13</f>
        <v>54.390233435481115</v>
      </c>
      <c r="Z13" s="64">
        <f>O75TVL!$P13</f>
        <v>47.13506946287238</v>
      </c>
      <c r="AA13" s="64">
        <f>PC!$P13</f>
        <v>1196.1267803251017</v>
      </c>
      <c r="AB13" s="64"/>
      <c r="AC13" s="64">
        <f>SDA!$P13</f>
        <v>78.089296837190261</v>
      </c>
      <c r="AD13" s="64">
        <f>'SDA (working age)'!$P13</f>
        <v>63.51370923186338</v>
      </c>
      <c r="AE13" s="64">
        <f>'SDA (pensioners)'!$P13</f>
        <v>14.575587605326886</v>
      </c>
      <c r="AF13" s="64">
        <f>SP!$P13</f>
        <v>5484.098549461477</v>
      </c>
      <c r="AG13" s="64"/>
      <c r="AH13" s="64"/>
      <c r="AI13" s="64"/>
      <c r="AJ13" s="64"/>
      <c r="AK13" s="64"/>
      <c r="AL13" s="64">
        <f>SMP!$P13</f>
        <v>343.07386900629052</v>
      </c>
      <c r="AM13" s="64"/>
      <c r="AN13" s="65">
        <f>WFP!$P13</f>
        <v>259.62924408945378</v>
      </c>
    </row>
    <row r="14" spans="1:40" s="51" customFormat="1" x14ac:dyDescent="0.35">
      <c r="A14" s="61" t="s">
        <v>85</v>
      </c>
      <c r="B14" s="67" t="s">
        <v>86</v>
      </c>
      <c r="C14" s="63">
        <f t="shared" si="3"/>
        <v>18082.199641242856</v>
      </c>
      <c r="D14" s="64">
        <f>AA!$P14</f>
        <v>605.72454560138385</v>
      </c>
      <c r="E14" s="64">
        <f>BBWB!$P14</f>
        <v>85.616920307575839</v>
      </c>
      <c r="F14" s="64">
        <f>CA!$P14</f>
        <v>152.6455722939514</v>
      </c>
      <c r="G14" s="64">
        <f>CWP!$P14</f>
        <v>20.06412936610608</v>
      </c>
      <c r="H14" s="64">
        <f>CTB!P14</f>
        <v>536.20021200000008</v>
      </c>
      <c r="I14" s="64">
        <f>DLA!$P14</f>
        <v>1096.4558582141287</v>
      </c>
      <c r="J14" s="64">
        <f>'DLA (children)'!$P14</f>
        <v>158.4566941058057</v>
      </c>
      <c r="K14" s="64">
        <f>'DLA (working age)'!$P14</f>
        <v>627.21736216789714</v>
      </c>
      <c r="L14" s="64">
        <f>'DLA (pensioners)'!$P14</f>
        <v>310.59803486626117</v>
      </c>
      <c r="M14" s="64">
        <f>DHP!$P14</f>
        <v>2.8545599999999998</v>
      </c>
      <c r="N14" s="64">
        <f>ESA!$P14</f>
        <v>133.44044879033225</v>
      </c>
      <c r="O14" s="64">
        <f>HB!$P14</f>
        <v>2373.6043109999996</v>
      </c>
      <c r="P14" s="64">
        <f>IB!$P14</f>
        <v>537.54020376993026</v>
      </c>
      <c r="Q14" s="64">
        <f>IS!$P14</f>
        <v>779.06523514406717</v>
      </c>
      <c r="R14" s="64"/>
      <c r="S14" s="64">
        <f>'IS (incapacity)'!$P14</f>
        <v>436.85713499835259</v>
      </c>
      <c r="T14" s="64">
        <f>'IS (lone parent)'!$P14</f>
        <v>294.02530237651735</v>
      </c>
      <c r="U14" s="64">
        <f>'IS (carer)'!$P14</f>
        <v>25.53624044976323</v>
      </c>
      <c r="V14" s="64">
        <f>'IS (others)'!$P14</f>
        <v>21.966369221351208</v>
      </c>
      <c r="W14" s="64">
        <f>IIDB!$P14</f>
        <v>65.174525241973086</v>
      </c>
      <c r="X14" s="64">
        <f>JSA!$P14</f>
        <v>471.26637460224123</v>
      </c>
      <c r="Y14" s="64">
        <f>MA!$P14</f>
        <v>49.387132053793685</v>
      </c>
      <c r="Z14" s="64">
        <f>O75TVL!$P14</f>
        <v>80.520155998417422</v>
      </c>
      <c r="AA14" s="64">
        <f>PC!$P14</f>
        <v>817.9087523832618</v>
      </c>
      <c r="AB14" s="64"/>
      <c r="AC14" s="64">
        <f>SDA!$P14</f>
        <v>103.16993493216867</v>
      </c>
      <c r="AD14" s="64">
        <f>'SDA (working age)'!$P14</f>
        <v>82.668046862611817</v>
      </c>
      <c r="AE14" s="64">
        <f>'SDA (pensioners)'!$P14</f>
        <v>20.501888069556859</v>
      </c>
      <c r="AF14" s="64">
        <f>SP!$P14</f>
        <v>9472.3440947977633</v>
      </c>
      <c r="AG14" s="64"/>
      <c r="AH14" s="64"/>
      <c r="AI14" s="64"/>
      <c r="AJ14" s="64"/>
      <c r="AK14" s="64"/>
      <c r="AL14" s="64">
        <f>SMP!$P14</f>
        <v>305.99429185155702</v>
      </c>
      <c r="AM14" s="64"/>
      <c r="AN14" s="65">
        <f>WFP!$P14</f>
        <v>393.22238289420943</v>
      </c>
    </row>
    <row r="15" spans="1:40" s="51" customFormat="1" x14ac:dyDescent="0.35">
      <c r="A15" s="61" t="s">
        <v>87</v>
      </c>
      <c r="B15" s="67" t="s">
        <v>88</v>
      </c>
      <c r="C15" s="63">
        <f t="shared" si="3"/>
        <v>12443.688056239418</v>
      </c>
      <c r="D15" s="64">
        <f>AA!$P15</f>
        <v>500.28595198522555</v>
      </c>
      <c r="E15" s="64">
        <f>BBWB!$P15</f>
        <v>50.699987554980112</v>
      </c>
      <c r="F15" s="64">
        <f>CA!$P15</f>
        <v>106.8114230798998</v>
      </c>
      <c r="G15" s="64">
        <f>CWP!$P15</f>
        <v>13.804806957021707</v>
      </c>
      <c r="H15" s="64">
        <f>CTB!P15</f>
        <v>372.97116599999998</v>
      </c>
      <c r="I15" s="64">
        <f>DLA!$P15</f>
        <v>826.0514054468124</v>
      </c>
      <c r="J15" s="64">
        <f>'DLA (children)'!$P15</f>
        <v>91.712115192716936</v>
      </c>
      <c r="K15" s="64">
        <f>'DLA (working age)'!$P15</f>
        <v>468.12733192309071</v>
      </c>
      <c r="L15" s="64">
        <f>'DLA (pensioners)'!$P15</f>
        <v>266.29224526829427</v>
      </c>
      <c r="M15" s="64">
        <f>DHP!$P15</f>
        <v>1.6484820000000002</v>
      </c>
      <c r="N15" s="64">
        <f>ESA!$P15</f>
        <v>97.313122226160971</v>
      </c>
      <c r="O15" s="64">
        <f>HB!$P15</f>
        <v>1423.8055540000003</v>
      </c>
      <c r="P15" s="64">
        <f>IB!$P15</f>
        <v>451.21463943208425</v>
      </c>
      <c r="Q15" s="64">
        <f>IS!$P15</f>
        <v>557.52203922674528</v>
      </c>
      <c r="R15" s="64"/>
      <c r="S15" s="64">
        <f>'IS (incapacity)'!$P15</f>
        <v>349.07334263812555</v>
      </c>
      <c r="T15" s="64">
        <f>'IS (lone parent)'!$P15</f>
        <v>175.31384550353661</v>
      </c>
      <c r="U15" s="64">
        <f>'IS (carer)'!$P15</f>
        <v>18.184109787962736</v>
      </c>
      <c r="V15" s="64">
        <f>'IS (others)'!$P15</f>
        <v>15.953438357220975</v>
      </c>
      <c r="W15" s="64">
        <f>IIDB!$P15</f>
        <v>54.490575809102964</v>
      </c>
      <c r="X15" s="64">
        <f>JSA!$P15</f>
        <v>283.01610450740674</v>
      </c>
      <c r="Y15" s="64">
        <f>MA!$P15</f>
        <v>35.165757981553426</v>
      </c>
      <c r="Z15" s="64">
        <f>O75TVL!$P15</f>
        <v>57.210924309914731</v>
      </c>
      <c r="AA15" s="64">
        <f>PC!$P15</f>
        <v>636.80724804236274</v>
      </c>
      <c r="AB15" s="64"/>
      <c r="AC15" s="64">
        <f>SDA!$P15</f>
        <v>77.48212023568729</v>
      </c>
      <c r="AD15" s="64">
        <f>'SDA (working age)'!$P15</f>
        <v>62.361695918073835</v>
      </c>
      <c r="AE15" s="64">
        <f>'SDA (pensioners)'!$P15</f>
        <v>15.120424317613463</v>
      </c>
      <c r="AF15" s="64">
        <f>SP!$P15</f>
        <v>6460.3923623176488</v>
      </c>
      <c r="AG15" s="64"/>
      <c r="AH15" s="64"/>
      <c r="AI15" s="64"/>
      <c r="AJ15" s="64"/>
      <c r="AK15" s="64"/>
      <c r="AL15" s="64">
        <f>SMP!$P15</f>
        <v>163.19782314714797</v>
      </c>
      <c r="AM15" s="64"/>
      <c r="AN15" s="65">
        <f>WFP!$P15</f>
        <v>273.79656197966301</v>
      </c>
    </row>
    <row r="16" spans="1:40" s="51" customFormat="1" x14ac:dyDescent="0.35">
      <c r="A16" s="49">
        <v>924</v>
      </c>
      <c r="B16" s="68" t="s">
        <v>89</v>
      </c>
      <c r="C16" s="58">
        <f t="shared" si="3"/>
        <v>8195.5147565570387</v>
      </c>
      <c r="D16" s="59">
        <f>AA!$P$16</f>
        <v>386.92126391894743</v>
      </c>
      <c r="E16" s="59">
        <f>BBWB!$P$16</f>
        <v>34.114353851002512</v>
      </c>
      <c r="F16" s="59">
        <f>CA!$P$16</f>
        <v>97.271877661346778</v>
      </c>
      <c r="G16" s="59">
        <f>CWP!$P$16</f>
        <v>16.972296459765452</v>
      </c>
      <c r="H16" s="59">
        <f>CTB!P16</f>
        <v>222.66889699999999</v>
      </c>
      <c r="I16" s="59">
        <f>DLA!$P$16</f>
        <v>903.38796121391158</v>
      </c>
      <c r="J16" s="59">
        <f>'DLA (children)'!$P$16</f>
        <v>71.529723206617774</v>
      </c>
      <c r="K16" s="59">
        <f>'DLA (working age)'!$P$16</f>
        <v>448.28920549971821</v>
      </c>
      <c r="L16" s="59">
        <f>'DLA (pensioners)'!$P$16</f>
        <v>383.44431230960339</v>
      </c>
      <c r="M16" s="59">
        <f>DHP!$P$16</f>
        <v>1.1789940000000001</v>
      </c>
      <c r="N16" s="59">
        <f>ESA!$P$16</f>
        <v>84.701663213212839</v>
      </c>
      <c r="O16" s="59">
        <f>HB!$P$16</f>
        <v>833.85396399999991</v>
      </c>
      <c r="P16" s="59">
        <f>IB!$P$16</f>
        <v>512.88188855926637</v>
      </c>
      <c r="Q16" s="59">
        <f>IS!$P$16</f>
        <v>486.4586204195183</v>
      </c>
      <c r="R16" s="59"/>
      <c r="S16" s="59">
        <f>'IS (incapacity)'!$P$16</f>
        <v>308.04888255453318</v>
      </c>
      <c r="T16" s="59">
        <f>'IS (lone parent)'!$P$16</f>
        <v>146.38870475220401</v>
      </c>
      <c r="U16" s="59">
        <f>'IS (carer)'!$P$16</f>
        <v>20.50013595985958</v>
      </c>
      <c r="V16" s="59">
        <f>'IS (others)'!$P$16</f>
        <v>12.012298936682066</v>
      </c>
      <c r="W16" s="59">
        <f>IIDB!$P$16</f>
        <v>56.236756610488918</v>
      </c>
      <c r="X16" s="59">
        <f>JSA!$P$16</f>
        <v>239.35075304869594</v>
      </c>
      <c r="Y16" s="59">
        <f>MA!$P$16</f>
        <v>14.65706617169632</v>
      </c>
      <c r="Z16" s="59">
        <f>O75TVL!$P$16</f>
        <v>29.433457213189588</v>
      </c>
      <c r="AA16" s="59">
        <f>PC!$P$16</f>
        <v>489.78636089066924</v>
      </c>
      <c r="AB16" s="59"/>
      <c r="AC16" s="59">
        <f>SDA!$P$16</f>
        <v>60.348837636916876</v>
      </c>
      <c r="AD16" s="59">
        <f>'SDA (working age)'!$P$16</f>
        <v>45.485946558634737</v>
      </c>
      <c r="AE16" s="59">
        <f>'SDA (pensioners)'!$P$16</f>
        <v>14.862891078282122</v>
      </c>
      <c r="AF16" s="59">
        <f>SP!$P$16</f>
        <v>3483.784516781137</v>
      </c>
      <c r="AG16" s="59"/>
      <c r="AH16" s="59"/>
      <c r="AI16" s="59"/>
      <c r="AJ16" s="59"/>
      <c r="AK16" s="59"/>
      <c r="AL16" s="59">
        <f>SMP!$P$16</f>
        <v>91.346473049638647</v>
      </c>
      <c r="AM16" s="59"/>
      <c r="AN16" s="60">
        <f>WFP!$P$16</f>
        <v>150.15875485763382</v>
      </c>
    </row>
    <row r="17" spans="1:40" s="51" customFormat="1" x14ac:dyDescent="0.35">
      <c r="A17" s="49">
        <v>923</v>
      </c>
      <c r="B17" s="68" t="s">
        <v>90</v>
      </c>
      <c r="C17" s="58">
        <f t="shared" si="3"/>
        <v>13209.148799957187</v>
      </c>
      <c r="D17" s="59">
        <f>AA!$P$17</f>
        <v>475.05056217456848</v>
      </c>
      <c r="E17" s="59">
        <f>BBWB!$P$17</f>
        <v>64.50981755203712</v>
      </c>
      <c r="F17" s="59">
        <f>CA!$P$17</f>
        <v>135.46716395669057</v>
      </c>
      <c r="G17" s="59">
        <f>CWP!$P$17</f>
        <v>52.924311070525668</v>
      </c>
      <c r="H17" s="59">
        <f>CTB!P17</f>
        <v>379.68044099999997</v>
      </c>
      <c r="I17" s="59">
        <f>DLA!$P$17</f>
        <v>1275.7561809712158</v>
      </c>
      <c r="J17" s="59">
        <f>'DLA (children)'!$P$17</f>
        <v>102.70921078392762</v>
      </c>
      <c r="K17" s="59">
        <f>'DLA (working age)'!$P$17</f>
        <v>719.85794622464607</v>
      </c>
      <c r="L17" s="59">
        <f>'DLA (pensioners)'!$P$17</f>
        <v>453.29533417868856</v>
      </c>
      <c r="M17" s="59">
        <f>DHP!$P$17</f>
        <v>2.5981249999999996</v>
      </c>
      <c r="N17" s="59">
        <f>ESA!$P$17</f>
        <v>129.69692455645347</v>
      </c>
      <c r="O17" s="59">
        <f>HB!$P$17</f>
        <v>1555.873828</v>
      </c>
      <c r="P17" s="59">
        <f>IB!$P$17</f>
        <v>705.68227503894707</v>
      </c>
      <c r="Q17" s="59">
        <f>IS!$P$17</f>
        <v>815.10185037254837</v>
      </c>
      <c r="R17" s="59"/>
      <c r="S17" s="59">
        <f>'IS (incapacity)'!$P$17</f>
        <v>539.75354297634294</v>
      </c>
      <c r="T17" s="59">
        <f>'IS (lone parent)'!$P$17</f>
        <v>225.57473393420807</v>
      </c>
      <c r="U17" s="59">
        <f>'IS (carer)'!$P$17</f>
        <v>29.634124370642063</v>
      </c>
      <c r="V17" s="59">
        <f>'IS (others)'!$P$17</f>
        <v>22.369206729904064</v>
      </c>
      <c r="W17" s="59">
        <f>IIDB!$P$17</f>
        <v>82.630249002169208</v>
      </c>
      <c r="X17" s="59">
        <f>JSA!$P$17</f>
        <v>407.12786662739722</v>
      </c>
      <c r="Y17" s="59">
        <f>MA!$P$17</f>
        <v>27.532796137393937</v>
      </c>
      <c r="Z17" s="59">
        <f>O75TVL!$P$17</f>
        <v>45.508749290528669</v>
      </c>
      <c r="AA17" s="59">
        <f>PC!$P$17</f>
        <v>787.00419404650609</v>
      </c>
      <c r="AB17" s="59"/>
      <c r="AC17" s="59">
        <f>SDA!$P$17</f>
        <v>100.05022410837149</v>
      </c>
      <c r="AD17" s="59">
        <f>'SDA (working age)'!$P$17</f>
        <v>80.325731549448662</v>
      </c>
      <c r="AE17" s="59">
        <f>'SDA (pensioners)'!$P$17</f>
        <v>19.724492558922837</v>
      </c>
      <c r="AF17" s="59">
        <f>SP!$P$17</f>
        <v>5745.0738385189634</v>
      </c>
      <c r="AG17" s="59"/>
      <c r="AH17" s="59"/>
      <c r="AI17" s="59"/>
      <c r="AJ17" s="59"/>
      <c r="AK17" s="59"/>
      <c r="AL17" s="59">
        <f>SMP!$P$17</f>
        <v>181.82536933083452</v>
      </c>
      <c r="AM17" s="59"/>
      <c r="AN17" s="60">
        <f>WFP!$P$17</f>
        <v>240.05403320203655</v>
      </c>
    </row>
    <row r="18" spans="1:40" s="74" customFormat="1" ht="30" customHeight="1" x14ac:dyDescent="0.35">
      <c r="A18" s="69">
        <v>922</v>
      </c>
      <c r="B18" s="70" t="s">
        <v>91</v>
      </c>
      <c r="C18" s="71">
        <f t="shared" si="3"/>
        <v>12.603421135678099</v>
      </c>
      <c r="D18" s="72"/>
      <c r="E18" s="72"/>
      <c r="F18" s="72"/>
      <c r="G18" s="72"/>
      <c r="H18" s="72"/>
      <c r="I18" s="72"/>
      <c r="J18" s="72"/>
      <c r="K18" s="72"/>
      <c r="L18" s="72"/>
      <c r="M18" s="72"/>
      <c r="N18" s="72"/>
      <c r="O18" s="72"/>
      <c r="P18" s="72"/>
      <c r="Q18" s="72"/>
      <c r="R18" s="72"/>
      <c r="S18" s="72"/>
      <c r="T18" s="72"/>
      <c r="U18" s="72"/>
      <c r="V18" s="72"/>
      <c r="W18" s="72"/>
      <c r="X18" s="72"/>
      <c r="Y18" s="72"/>
      <c r="Z18" s="82">
        <f>O75TVL!$P$18</f>
        <v>12.603421135678099</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0.84375" style="77" customWidth="1"/>
    <col min="8" max="17" width="12.765625" style="77" customWidth="1"/>
    <col min="18" max="18" width="12.765625" style="77" hidden="1" customWidth="1"/>
    <col min="19" max="20" width="12.765625" style="77" customWidth="1"/>
    <col min="21" max="21" width="10.84375" style="77" customWidth="1"/>
    <col min="22" max="22" width="11.765625" style="77" customWidth="1"/>
    <col min="23" max="26" width="12.765625" style="77" customWidth="1"/>
    <col min="27" max="27" width="11.69140625" style="77" customWidth="1"/>
    <col min="28" max="28" width="13.4609375" style="77" hidden="1" customWidth="1"/>
    <col min="29" max="31" width="12.765625" style="77" customWidth="1"/>
    <col min="32" max="32" width="11.53515625" style="77" customWidth="1"/>
    <col min="33" max="37" width="12.765625" style="77" hidden="1" customWidth="1"/>
    <col min="38" max="38" width="11" style="77" customWidth="1"/>
    <col min="39" max="39" width="12.765625" style="77" hidden="1" customWidth="1"/>
    <col min="40" max="40" width="11" style="77" customWidth="1"/>
    <col min="41" max="16384" width="8.84375" style="77"/>
  </cols>
  <sheetData>
    <row r="1" spans="1:40" s="50" customFormat="1" ht="60" customHeight="1" x14ac:dyDescent="0.35">
      <c r="A1" s="184" t="s">
        <v>106</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t="s">
        <v>48</v>
      </c>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151837.62063232274</v>
      </c>
      <c r="D3" s="59">
        <f t="shared" ref="D3:W3" si="0">SUM(D6,D16:D17,D4)</f>
        <v>5227.7472379531828</v>
      </c>
      <c r="E3" s="59">
        <f t="shared" si="0"/>
        <v>613.52423453000017</v>
      </c>
      <c r="F3" s="59">
        <f t="shared" si="0"/>
        <v>1572.0826307400002</v>
      </c>
      <c r="G3" s="59">
        <f t="shared" si="0"/>
        <v>435.41003043999996</v>
      </c>
      <c r="H3" s="59">
        <f t="shared" si="0"/>
        <v>4924.7733250000001</v>
      </c>
      <c r="I3" s="59">
        <f t="shared" si="0"/>
        <v>11876.615118279997</v>
      </c>
      <c r="J3" s="59">
        <f t="shared" si="0"/>
        <v>1220.2044423261623</v>
      </c>
      <c r="K3" s="59">
        <f t="shared" si="0"/>
        <v>6456.1189997175679</v>
      </c>
      <c r="L3" s="59">
        <f t="shared" si="0"/>
        <v>4200.2916762362756</v>
      </c>
      <c r="M3" s="59">
        <f t="shared" si="0"/>
        <v>21.36265912</v>
      </c>
      <c r="N3" s="59">
        <f t="shared" si="0"/>
        <v>2231.7483619000013</v>
      </c>
      <c r="O3" s="59">
        <f t="shared" si="0"/>
        <v>21426.990301000002</v>
      </c>
      <c r="P3" s="59">
        <f t="shared" si="0"/>
        <v>5556.037014035257</v>
      </c>
      <c r="Q3" s="59">
        <f t="shared" si="0"/>
        <v>7856.3960060182044</v>
      </c>
      <c r="R3" s="59"/>
      <c r="S3" s="59">
        <f t="shared" si="0"/>
        <v>4635.0118573493255</v>
      </c>
      <c r="T3" s="59">
        <f t="shared" si="0"/>
        <v>2586.2728269605468</v>
      </c>
      <c r="U3" s="59">
        <f t="shared" si="0"/>
        <v>388.24454173128265</v>
      </c>
      <c r="V3" s="59">
        <f t="shared" si="0"/>
        <v>246.86677997705539</v>
      </c>
      <c r="W3" s="59">
        <f t="shared" si="0"/>
        <v>853.62603838000007</v>
      </c>
      <c r="X3" s="59">
        <f>SUM(X6,X16:X17,X4)</f>
        <v>4473.4852258236251</v>
      </c>
      <c r="Y3" s="59">
        <f>SUM(Y6,Y16:Y17,Y4)</f>
        <v>343.25488572749998</v>
      </c>
      <c r="Z3" s="59">
        <f>SUM(Z6,Z16:Z17,Z4)</f>
        <v>565.04847507227998</v>
      </c>
      <c r="AA3" s="59">
        <f t="shared" ref="AA3:AF3" si="1">SUM(AA6,AA16:AA17,AA4)</f>
        <v>8242.1568431600008</v>
      </c>
      <c r="AB3" s="59"/>
      <c r="AC3" s="59">
        <f t="shared" si="1"/>
        <v>888.26432449502136</v>
      </c>
      <c r="AD3" s="59">
        <f t="shared" si="1"/>
        <v>718.27939070806281</v>
      </c>
      <c r="AE3" s="59">
        <f t="shared" si="1"/>
        <v>169.98493378695878</v>
      </c>
      <c r="AF3" s="59">
        <f t="shared" si="1"/>
        <v>69835.141333069987</v>
      </c>
      <c r="AG3" s="59"/>
      <c r="AH3" s="59"/>
      <c r="AI3" s="59"/>
      <c r="AJ3" s="59"/>
      <c r="AK3" s="59"/>
      <c r="AL3" s="59">
        <f t="shared" ref="AL3:AN3" si="2">SUM(AL6,AL16:AL17,AL4)</f>
        <v>2134.4746846376856</v>
      </c>
      <c r="AM3" s="59"/>
      <c r="AN3" s="60">
        <f t="shared" si="2"/>
        <v>2759.4819029400005</v>
      </c>
    </row>
    <row r="4" spans="1:40" s="51" customFormat="1" x14ac:dyDescent="0.35">
      <c r="A4" s="61"/>
      <c r="B4" s="62" t="s">
        <v>68</v>
      </c>
      <c r="C4" s="63">
        <f t="shared" ref="C4:C18" si="3">SUM(D4:I4,M4:Q4,W4:AC4,AF4,AL4:AN4)</f>
        <v>3132.6264013904938</v>
      </c>
      <c r="D4" s="64">
        <f>AA!$Q$4</f>
        <v>3.0060272366106311</v>
      </c>
      <c r="E4" s="64">
        <f>BBWB!$Q$4</f>
        <v>21.371100590681557</v>
      </c>
      <c r="F4" s="64">
        <f>CA!$Q$4</f>
        <v>0.4632289597547522</v>
      </c>
      <c r="G4" s="64">
        <f>CWP!$Q$4</f>
        <v>0</v>
      </c>
      <c r="H4" s="64">
        <f>CTB!Q4</f>
        <v>0</v>
      </c>
      <c r="I4" s="64">
        <f>DLA!$Q$4</f>
        <v>10.733244145217311</v>
      </c>
      <c r="J4" s="64">
        <f>'DLA (children)'!$Q$4</f>
        <v>0.83421597601080433</v>
      </c>
      <c r="K4" s="64">
        <f>'DLA (working age)'!$Q$4</f>
        <v>4.513307571980433</v>
      </c>
      <c r="L4" s="64">
        <f>'DLA (pensioners)'!$Q$4</f>
        <v>5.4212822996074994</v>
      </c>
      <c r="M4" s="64">
        <f>DHP!$Q$4</f>
        <v>0</v>
      </c>
      <c r="N4" s="64">
        <f>ESA!$Q$4</f>
        <v>1.0978577672791481</v>
      </c>
      <c r="O4" s="64">
        <f>HB!$Q$4</f>
        <v>0</v>
      </c>
      <c r="P4" s="64">
        <f>IB!$Q$4</f>
        <v>39.015316969930218</v>
      </c>
      <c r="Q4" s="64">
        <f>IS!$Q$4</f>
        <v>0.33996331942733454</v>
      </c>
      <c r="R4" s="64"/>
      <c r="S4" s="64">
        <f>'IS (incapacity)'!$Q$4</f>
        <v>0.15441314154887514</v>
      </c>
      <c r="T4" s="64">
        <f>'IS (lone parent)'!$Q$4</f>
        <v>0.13663088740726495</v>
      </c>
      <c r="U4" s="64">
        <f>'IS (carer)'!$Q$4</f>
        <v>0</v>
      </c>
      <c r="V4" s="64">
        <f>'IS (others)'!$Q$4</f>
        <v>2.929733061469814E-2</v>
      </c>
      <c r="W4" s="64">
        <f>IIDB!$Q$4</f>
        <v>17.326090727748223</v>
      </c>
      <c r="X4" s="64">
        <f>JSA!$Q$4</f>
        <v>0.68699688010140469</v>
      </c>
      <c r="Y4" s="64">
        <f>MA!$Q$4</f>
        <v>0.6652748678981012</v>
      </c>
      <c r="Z4" s="64">
        <f>O75TVL!$Q$4</f>
        <v>0</v>
      </c>
      <c r="AA4" s="64">
        <f>PC!$Q$4</f>
        <v>0.8754284291654032</v>
      </c>
      <c r="AB4" s="64"/>
      <c r="AC4" s="64">
        <f>SDA!$Q$4</f>
        <v>1.8323308035255852</v>
      </c>
      <c r="AD4" s="64">
        <f>'SDA (working age)'!$Q$4</f>
        <v>1.5834473327265297</v>
      </c>
      <c r="AE4" s="64">
        <f>'SDA (pensioners)'!$Q$4</f>
        <v>0.24888347079905546</v>
      </c>
      <c r="AF4" s="64">
        <f>SP!$Q$4</f>
        <v>3015.8112222628183</v>
      </c>
      <c r="AG4" s="64"/>
      <c r="AH4" s="64"/>
      <c r="AI4" s="64"/>
      <c r="AJ4" s="64"/>
      <c r="AK4" s="64"/>
      <c r="AL4" s="64">
        <f>SMP!$Q$4</f>
        <v>3.8093184303361292</v>
      </c>
      <c r="AM4" s="64"/>
      <c r="AN4" s="65">
        <f>WFP!$Q$4</f>
        <v>15.593</v>
      </c>
    </row>
    <row r="5" spans="1:40" s="51" customFormat="1" ht="25.5" customHeight="1" x14ac:dyDescent="0.35">
      <c r="A5" s="56">
        <v>941</v>
      </c>
      <c r="B5" s="57" t="s">
        <v>69</v>
      </c>
      <c r="C5" s="58">
        <f t="shared" si="3"/>
        <v>135124.44494347696</v>
      </c>
      <c r="D5" s="59">
        <f t="shared" ref="D5:W5" si="4">SUM(D6,D16)</f>
        <v>4743.9826763801457</v>
      </c>
      <c r="E5" s="59">
        <f t="shared" si="4"/>
        <v>531.14472951494258</v>
      </c>
      <c r="F5" s="59">
        <f t="shared" si="4"/>
        <v>1431.0252631448548</v>
      </c>
      <c r="G5" s="59">
        <f t="shared" si="4"/>
        <v>384.28316855762387</v>
      </c>
      <c r="H5" s="59">
        <f t="shared" si="4"/>
        <v>4537.3348729999998</v>
      </c>
      <c r="I5" s="59">
        <f t="shared" si="4"/>
        <v>10554.604930458179</v>
      </c>
      <c r="J5" s="59">
        <f t="shared" si="4"/>
        <v>1116.087669049183</v>
      </c>
      <c r="K5" s="59">
        <f t="shared" si="4"/>
        <v>5717.0614055996348</v>
      </c>
      <c r="L5" s="59">
        <f t="shared" si="4"/>
        <v>3720.400766400046</v>
      </c>
      <c r="M5" s="59">
        <f t="shared" si="4"/>
        <v>18.67166512</v>
      </c>
      <c r="N5" s="59">
        <f t="shared" si="4"/>
        <v>2006.5471223977477</v>
      </c>
      <c r="O5" s="59">
        <f t="shared" si="4"/>
        <v>19766.398520000002</v>
      </c>
      <c r="P5" s="59">
        <f t="shared" si="4"/>
        <v>4881.8487264042114</v>
      </c>
      <c r="Q5" s="59">
        <f t="shared" si="4"/>
        <v>7095.3046552803035</v>
      </c>
      <c r="R5" s="59"/>
      <c r="S5" s="59">
        <f t="shared" si="4"/>
        <v>4141.5335017750103</v>
      </c>
      <c r="T5" s="59">
        <f t="shared" si="4"/>
        <v>2380.2337337338854</v>
      </c>
      <c r="U5" s="59">
        <f t="shared" si="4"/>
        <v>350.31947105412496</v>
      </c>
      <c r="V5" s="59">
        <f t="shared" si="4"/>
        <v>222.59532375549713</v>
      </c>
      <c r="W5" s="59">
        <f t="shared" si="4"/>
        <v>748.28723004269739</v>
      </c>
      <c r="X5" s="59">
        <f>SUM(X6,X16)</f>
        <v>4045.0668011374837</v>
      </c>
      <c r="Y5" s="59">
        <f>SUM(Y6,Y16)</f>
        <v>317.05712361326675</v>
      </c>
      <c r="Z5" s="59">
        <f t="shared" ref="Z5:AF5" si="5">SUM(Z6,Z16)</f>
        <v>517.01568235785351</v>
      </c>
      <c r="AA5" s="59">
        <f t="shared" si="5"/>
        <v>7456.3094367920676</v>
      </c>
      <c r="AB5" s="59"/>
      <c r="AC5" s="59">
        <f t="shared" si="5"/>
        <v>788.64694920618649</v>
      </c>
      <c r="AD5" s="59">
        <f t="shared" si="5"/>
        <v>636.97943284745168</v>
      </c>
      <c r="AE5" s="59">
        <f t="shared" si="5"/>
        <v>151.6675163587349</v>
      </c>
      <c r="AF5" s="59">
        <f t="shared" si="5"/>
        <v>60853.780248055649</v>
      </c>
      <c r="AG5" s="59"/>
      <c r="AH5" s="59"/>
      <c r="AI5" s="59"/>
      <c r="AJ5" s="59"/>
      <c r="AK5" s="59"/>
      <c r="AL5" s="59">
        <f t="shared" ref="AL5:AN5" si="6">SUM(AL6,AL16)</f>
        <v>1943.0072806131227</v>
      </c>
      <c r="AM5" s="59"/>
      <c r="AN5" s="60">
        <f t="shared" si="6"/>
        <v>2504.1278614006164</v>
      </c>
    </row>
    <row r="6" spans="1:40" s="51" customFormat="1" ht="25.5" customHeight="1" x14ac:dyDescent="0.35">
      <c r="A6" s="56">
        <v>921</v>
      </c>
      <c r="B6" s="66" t="s">
        <v>70</v>
      </c>
      <c r="C6" s="58">
        <f t="shared" si="3"/>
        <v>126697.90622094509</v>
      </c>
      <c r="D6" s="59">
        <f t="shared" ref="D6:L6" si="7">SUM(D7:D15)</f>
        <v>4356.0757064889949</v>
      </c>
      <c r="E6" s="59">
        <f t="shared" si="7"/>
        <v>499.22158364598317</v>
      </c>
      <c r="F6" s="59">
        <f t="shared" si="7"/>
        <v>1330.6833001385849</v>
      </c>
      <c r="G6" s="59">
        <f t="shared" si="7"/>
        <v>356.640476516928</v>
      </c>
      <c r="H6" s="59">
        <f t="shared" si="7"/>
        <v>4299.4764100000002</v>
      </c>
      <c r="I6" s="59">
        <f t="shared" si="7"/>
        <v>9631.3199286752497</v>
      </c>
      <c r="J6" s="59">
        <f t="shared" si="7"/>
        <v>1044.2964864615365</v>
      </c>
      <c r="K6" s="59">
        <f t="shared" si="7"/>
        <v>5265.4431513867912</v>
      </c>
      <c r="L6" s="59">
        <f t="shared" si="7"/>
        <v>3319.0331258173464</v>
      </c>
      <c r="M6" s="59">
        <f t="shared" ref="M6:W6" si="8">SUM(M7:M15)</f>
        <v>17.60589912</v>
      </c>
      <c r="N6" s="59">
        <f t="shared" si="8"/>
        <v>1860.3733402766068</v>
      </c>
      <c r="O6" s="59">
        <f t="shared" si="8"/>
        <v>18873.550847000002</v>
      </c>
      <c r="P6" s="59">
        <f t="shared" si="8"/>
        <v>4418.0595556341941</v>
      </c>
      <c r="Q6" s="59">
        <f t="shared" si="8"/>
        <v>6638.0944558072997</v>
      </c>
      <c r="R6" s="59"/>
      <c r="S6" s="59">
        <f t="shared" si="8"/>
        <v>3856.5690661392241</v>
      </c>
      <c r="T6" s="59">
        <f t="shared" si="8"/>
        <v>2246.6630558250249</v>
      </c>
      <c r="U6" s="59">
        <f t="shared" si="8"/>
        <v>324.24644245665206</v>
      </c>
      <c r="V6" s="59">
        <f t="shared" si="8"/>
        <v>209.70713250593246</v>
      </c>
      <c r="W6" s="59">
        <f t="shared" si="8"/>
        <v>688.43209925511803</v>
      </c>
      <c r="X6" s="59">
        <f>SUM(X7:X15)</f>
        <v>3821.0001763987771</v>
      </c>
      <c r="Y6" s="59">
        <f>SUM(Y7:Y15)</f>
        <v>302.42019968416741</v>
      </c>
      <c r="Z6" s="59">
        <f t="shared" ref="Z6:AF6" si="9">SUM(Z7:Z15)</f>
        <v>486.04627468441788</v>
      </c>
      <c r="AA6" s="59">
        <f t="shared" si="9"/>
        <v>6963.3275611732606</v>
      </c>
      <c r="AB6" s="59"/>
      <c r="AC6" s="59">
        <f t="shared" si="9"/>
        <v>729.65153099976692</v>
      </c>
      <c r="AD6" s="59">
        <f t="shared" si="9"/>
        <v>591.78208429896767</v>
      </c>
      <c r="AE6" s="59">
        <f t="shared" si="9"/>
        <v>137.86944670079941</v>
      </c>
      <c r="AF6" s="59">
        <f t="shared" si="9"/>
        <v>57222.700066909689</v>
      </c>
      <c r="AG6" s="59"/>
      <c r="AH6" s="59"/>
      <c r="AI6" s="59"/>
      <c r="AJ6" s="59"/>
      <c r="AK6" s="59"/>
      <c r="AL6" s="59">
        <f t="shared" ref="AL6:AN6" si="10">SUM(AL7:AL15)</f>
        <v>1850.1888296891684</v>
      </c>
      <c r="AM6" s="59"/>
      <c r="AN6" s="60">
        <f t="shared" si="10"/>
        <v>2353.0379788468763</v>
      </c>
    </row>
    <row r="7" spans="1:40" s="51" customFormat="1" x14ac:dyDescent="0.35">
      <c r="A7" s="61" t="s">
        <v>71</v>
      </c>
      <c r="B7" s="67" t="s">
        <v>72</v>
      </c>
      <c r="C7" s="63">
        <f t="shared" si="3"/>
        <v>7165.0289206654388</v>
      </c>
      <c r="D7" s="64">
        <f>AA!$Q7</f>
        <v>241.54244981960824</v>
      </c>
      <c r="E7" s="64">
        <f>BBWB!$Q7</f>
        <v>26.828072460843202</v>
      </c>
      <c r="F7" s="64">
        <f>CA!$Q7</f>
        <v>89.446067580510274</v>
      </c>
      <c r="G7" s="64">
        <f>CWP!$Q7</f>
        <v>26.685976810860979</v>
      </c>
      <c r="H7" s="64">
        <f>CTB!Q7</f>
        <v>268.31342000000006</v>
      </c>
      <c r="I7" s="64">
        <f>DLA!$Q7</f>
        <v>661.70961483955625</v>
      </c>
      <c r="J7" s="64">
        <f>'DLA (children)'!$Q7</f>
        <v>58.38532693357736</v>
      </c>
      <c r="K7" s="64">
        <f>'DLA (working age)'!$Q7</f>
        <v>342.58980115383895</v>
      </c>
      <c r="L7" s="64">
        <f>'DLA (pensioners)'!$Q7</f>
        <v>261.32737951328988</v>
      </c>
      <c r="M7" s="64">
        <f>DHP!$Q7</f>
        <v>0.58711000000000002</v>
      </c>
      <c r="N7" s="64">
        <f>ESA!$Q7</f>
        <v>122.74016607421265</v>
      </c>
      <c r="O7" s="64">
        <f>HB!$Q7</f>
        <v>923.887337</v>
      </c>
      <c r="P7" s="64">
        <f>IB!$Q7</f>
        <v>352.23718540966127</v>
      </c>
      <c r="Q7" s="64">
        <f>IS!$Q7</f>
        <v>402.69349293193716</v>
      </c>
      <c r="R7" s="64"/>
      <c r="S7" s="64">
        <f>'IS (incapacity)'!$Q7</f>
        <v>231.03003245856786</v>
      </c>
      <c r="T7" s="64">
        <f>'IS (lone parent)'!$Q7</f>
        <v>129.81969807968142</v>
      </c>
      <c r="U7" s="64">
        <f>'IS (carer)'!$Q7</f>
        <v>25.338921749687302</v>
      </c>
      <c r="V7" s="64">
        <f>'IS (others)'!$Q7</f>
        <v>16.319145409350039</v>
      </c>
      <c r="W7" s="64">
        <f>IIDB!$Q7</f>
        <v>95.723853170616366</v>
      </c>
      <c r="X7" s="64">
        <f>JSA!$Q7</f>
        <v>252.57725330384528</v>
      </c>
      <c r="Y7" s="64">
        <f>MA!$Q7</f>
        <v>12.60729695458631</v>
      </c>
      <c r="Z7" s="64">
        <f>O75TVL!$Q7</f>
        <v>25.091563884798724</v>
      </c>
      <c r="AA7" s="64">
        <f>PC!$Q7</f>
        <v>424.70668707336017</v>
      </c>
      <c r="AB7" s="64"/>
      <c r="AC7" s="64">
        <f>SDA!$Q7</f>
        <v>49.126499058420684</v>
      </c>
      <c r="AD7" s="64">
        <f>'SDA (working age)'!$Q7</f>
        <v>39.303610749624575</v>
      </c>
      <c r="AE7" s="64">
        <f>'SDA (pensioners)'!$Q7</f>
        <v>9.8228883087961059</v>
      </c>
      <c r="AF7" s="64">
        <f>SP!$Q7</f>
        <v>2975.5944477452349</v>
      </c>
      <c r="AG7" s="64"/>
      <c r="AH7" s="64"/>
      <c r="AI7" s="64"/>
      <c r="AJ7" s="64"/>
      <c r="AK7" s="64"/>
      <c r="AL7" s="64">
        <f>SMP!$Q7</f>
        <v>91.563465303377939</v>
      </c>
      <c r="AM7" s="64"/>
      <c r="AN7" s="65">
        <f>WFP!$Q7</f>
        <v>121.3669612440091</v>
      </c>
    </row>
    <row r="8" spans="1:40" s="51" customFormat="1" x14ac:dyDescent="0.35">
      <c r="A8" s="61" t="s">
        <v>73</v>
      </c>
      <c r="B8" s="67" t="s">
        <v>74</v>
      </c>
      <c r="C8" s="63">
        <f t="shared" si="3"/>
        <v>18601.666473170488</v>
      </c>
      <c r="D8" s="64">
        <f>AA!$Q8</f>
        <v>708.63625283146587</v>
      </c>
      <c r="E8" s="64">
        <f>BBWB!$Q8</f>
        <v>74.756037466018412</v>
      </c>
      <c r="F8" s="64">
        <f>CA!$Q8</f>
        <v>217.9096749837762</v>
      </c>
      <c r="G8" s="64">
        <f>CWP!$Q8</f>
        <v>59.303588046698223</v>
      </c>
      <c r="H8" s="64">
        <f>CTB!Q8</f>
        <v>636.33769900000004</v>
      </c>
      <c r="I8" s="64">
        <f>DLA!$Q8</f>
        <v>1817.7418542997552</v>
      </c>
      <c r="J8" s="64">
        <f>'DLA (children)'!$Q8</f>
        <v>150.52108935231482</v>
      </c>
      <c r="K8" s="64">
        <f>'DLA (working age)'!$Q8</f>
        <v>965.07388325820318</v>
      </c>
      <c r="L8" s="64">
        <f>'DLA (pensioners)'!$Q8</f>
        <v>703.88514058353212</v>
      </c>
      <c r="M8" s="64">
        <f>DHP!$Q8</f>
        <v>2.0375289999999997</v>
      </c>
      <c r="N8" s="64">
        <f>ESA!$Q8</f>
        <v>334.45149995060581</v>
      </c>
      <c r="O8" s="64">
        <f>HB!$Q8</f>
        <v>2371.8620019999998</v>
      </c>
      <c r="P8" s="64">
        <f>IB!$Q8</f>
        <v>857.67663786498849</v>
      </c>
      <c r="Q8" s="64">
        <f>IS!$Q8</f>
        <v>1145.7905901606903</v>
      </c>
      <c r="R8" s="64"/>
      <c r="S8" s="64">
        <f>'IS (incapacity)'!$Q8</f>
        <v>715.94995451425802</v>
      </c>
      <c r="T8" s="64">
        <f>'IS (lone parent)'!$Q8</f>
        <v>341.14401265870185</v>
      </c>
      <c r="U8" s="64">
        <f>'IS (carer)'!$Q8</f>
        <v>57.11368611333242</v>
      </c>
      <c r="V8" s="64">
        <f>'IS (others)'!$Q8</f>
        <v>32.26211402151295</v>
      </c>
      <c r="W8" s="64">
        <f>IIDB!$Q8</f>
        <v>125.15241255741253</v>
      </c>
      <c r="X8" s="64">
        <f>JSA!$Q8</f>
        <v>566.3475305033553</v>
      </c>
      <c r="Y8" s="64">
        <f>MA!$Q8</f>
        <v>33.643332045607679</v>
      </c>
      <c r="Z8" s="64">
        <f>O75TVL!$Q8</f>
        <v>64.384625493751088</v>
      </c>
      <c r="AA8" s="64">
        <f>PC!$Q8</f>
        <v>1081.1540024081517</v>
      </c>
      <c r="AB8" s="64"/>
      <c r="AC8" s="64">
        <f>SDA!$Q8</f>
        <v>121.99444562818987</v>
      </c>
      <c r="AD8" s="64">
        <f>'SDA (working age)'!$Q8</f>
        <v>97.594428333887137</v>
      </c>
      <c r="AE8" s="64">
        <f>'SDA (pensioners)'!$Q8</f>
        <v>24.400017294302728</v>
      </c>
      <c r="AF8" s="64">
        <f>SP!$Q8</f>
        <v>7832.5568568573271</v>
      </c>
      <c r="AG8" s="64"/>
      <c r="AH8" s="64"/>
      <c r="AI8" s="64"/>
      <c r="AJ8" s="64"/>
      <c r="AK8" s="64"/>
      <c r="AL8" s="64">
        <f>SMP!$Q8</f>
        <v>230.75618401793989</v>
      </c>
      <c r="AM8" s="64"/>
      <c r="AN8" s="65">
        <f>WFP!$Q8</f>
        <v>319.17371805475733</v>
      </c>
    </row>
    <row r="9" spans="1:40" s="51" customFormat="1" x14ac:dyDescent="0.35">
      <c r="A9" s="61" t="s">
        <v>75</v>
      </c>
      <c r="B9" s="67" t="s">
        <v>76</v>
      </c>
      <c r="C9" s="63">
        <f t="shared" si="3"/>
        <v>12644.621661219337</v>
      </c>
      <c r="D9" s="64">
        <f>AA!$Q9</f>
        <v>401.97369966834452</v>
      </c>
      <c r="E9" s="64">
        <f>BBWB!$Q9</f>
        <v>49.766986232744728</v>
      </c>
      <c r="F9" s="64">
        <f>CA!$Q9</f>
        <v>152.17781374934702</v>
      </c>
      <c r="G9" s="64">
        <f>CWP!$Q9</f>
        <v>47.835761491744115</v>
      </c>
      <c r="H9" s="64">
        <f>CTB!Q9</f>
        <v>414.636054</v>
      </c>
      <c r="I9" s="64">
        <f>DLA!$Q9</f>
        <v>1104.4708667317875</v>
      </c>
      <c r="J9" s="64">
        <f>'DLA (children)'!$Q9</f>
        <v>102.42585380914485</v>
      </c>
      <c r="K9" s="64">
        <f>'DLA (working age)'!$Q9</f>
        <v>588.5921704212567</v>
      </c>
      <c r="L9" s="64">
        <f>'DLA (pensioners)'!$Q9</f>
        <v>414.01994843255136</v>
      </c>
      <c r="M9" s="64">
        <f>DHP!$Q9</f>
        <v>1.5305351200000001</v>
      </c>
      <c r="N9" s="64">
        <f>ESA!$Q9</f>
        <v>200.77814037122229</v>
      </c>
      <c r="O9" s="64">
        <f>HB!$Q9</f>
        <v>1496.9823389999999</v>
      </c>
      <c r="P9" s="64">
        <f>IB!$Q9</f>
        <v>519.72497116193972</v>
      </c>
      <c r="Q9" s="64">
        <f>IS!$Q9</f>
        <v>670.63415227137239</v>
      </c>
      <c r="R9" s="64"/>
      <c r="S9" s="64">
        <f>'IS (incapacity)'!$Q9</f>
        <v>391.40463551039466</v>
      </c>
      <c r="T9" s="64">
        <f>'IS (lone parent)'!$Q9</f>
        <v>216.99479106130156</v>
      </c>
      <c r="U9" s="64">
        <f>'IS (carer)'!$Q9</f>
        <v>40.149301873784403</v>
      </c>
      <c r="V9" s="64">
        <f>'IS (others)'!$Q9</f>
        <v>22.026628327284108</v>
      </c>
      <c r="W9" s="64">
        <f>IIDB!$Q9</f>
        <v>90.452302532633752</v>
      </c>
      <c r="X9" s="64">
        <f>JSA!$Q9</f>
        <v>462.27236786329649</v>
      </c>
      <c r="Y9" s="64">
        <f>MA!$Q9</f>
        <v>23.802616380478774</v>
      </c>
      <c r="Z9" s="64">
        <f>O75TVL!$Q9</f>
        <v>48.823640842541089</v>
      </c>
      <c r="AA9" s="64">
        <f>PC!$Q9</f>
        <v>712.03065160264828</v>
      </c>
      <c r="AB9" s="64"/>
      <c r="AC9" s="64">
        <f>SDA!$Q9</f>
        <v>81.474445948240657</v>
      </c>
      <c r="AD9" s="64">
        <f>'SDA (working age)'!$Q9</f>
        <v>65.428276685389875</v>
      </c>
      <c r="AE9" s="64">
        <f>'SDA (pensioners)'!$Q9</f>
        <v>16.046169262850778</v>
      </c>
      <c r="AF9" s="64">
        <f>SP!$Q9</f>
        <v>5747.8298803079069</v>
      </c>
      <c r="AG9" s="64"/>
      <c r="AH9" s="64"/>
      <c r="AI9" s="64"/>
      <c r="AJ9" s="64"/>
      <c r="AK9" s="64"/>
      <c r="AL9" s="64">
        <f>SMP!$Q9</f>
        <v>181.50918402983925</v>
      </c>
      <c r="AM9" s="64"/>
      <c r="AN9" s="65">
        <f>WFP!$Q9</f>
        <v>235.91525191324769</v>
      </c>
    </row>
    <row r="10" spans="1:40" s="51" customFormat="1" x14ac:dyDescent="0.35">
      <c r="A10" s="61" t="s">
        <v>77</v>
      </c>
      <c r="B10" s="67" t="s">
        <v>78</v>
      </c>
      <c r="C10" s="63">
        <f t="shared" si="3"/>
        <v>10561.416761699842</v>
      </c>
      <c r="D10" s="64">
        <f>AA!$Q10</f>
        <v>382.85826600582709</v>
      </c>
      <c r="E10" s="64">
        <f>BBWB!$Q10</f>
        <v>43.542465891719402</v>
      </c>
      <c r="F10" s="64">
        <f>CA!$Q10</f>
        <v>117.56762082331655</v>
      </c>
      <c r="G10" s="64">
        <f>CWP!$Q10</f>
        <v>35.329580007342528</v>
      </c>
      <c r="H10" s="64">
        <f>CTB!Q10</f>
        <v>330.97358999999994</v>
      </c>
      <c r="I10" s="64">
        <f>DLA!$Q10</f>
        <v>856.09928734566313</v>
      </c>
      <c r="J10" s="64">
        <f>'DLA (children)'!$Q10</f>
        <v>93.324817769467941</v>
      </c>
      <c r="K10" s="64">
        <f>'DLA (working age)'!$Q10</f>
        <v>458.73397024356359</v>
      </c>
      <c r="L10" s="64">
        <f>'DLA (pensioners)'!$Q10</f>
        <v>303.88596855472417</v>
      </c>
      <c r="M10" s="64">
        <f>DHP!$Q10</f>
        <v>0.8251059999999999</v>
      </c>
      <c r="N10" s="64">
        <f>ESA!$Q10</f>
        <v>147.18848480094272</v>
      </c>
      <c r="O10" s="64">
        <f>HB!$Q10</f>
        <v>1112.3499340000001</v>
      </c>
      <c r="P10" s="64">
        <f>IB!$Q10</f>
        <v>418.9081824756982</v>
      </c>
      <c r="Q10" s="64">
        <f>IS!$Q10</f>
        <v>488.14350919736</v>
      </c>
      <c r="R10" s="64"/>
      <c r="S10" s="64">
        <f>'IS (incapacity)'!$Q10</f>
        <v>282.75787487258759</v>
      </c>
      <c r="T10" s="64">
        <f>'IS (lone parent)'!$Q10</f>
        <v>164.33188781743092</v>
      </c>
      <c r="U10" s="64">
        <f>'IS (carer)'!$Q10</f>
        <v>27.678464095526625</v>
      </c>
      <c r="V10" s="64">
        <f>'IS (others)'!$Q10</f>
        <v>13.351633702314782</v>
      </c>
      <c r="W10" s="64">
        <f>IIDB!$Q10</f>
        <v>85.376942290563122</v>
      </c>
      <c r="X10" s="64">
        <f>JSA!$Q10</f>
        <v>313.15341229873155</v>
      </c>
      <c r="Y10" s="64">
        <f>MA!$Q10</f>
        <v>28.649909513525269</v>
      </c>
      <c r="Z10" s="64">
        <f>O75TVL!$Q10</f>
        <v>42.62047294782883</v>
      </c>
      <c r="AA10" s="64">
        <f>PC!$Q10</f>
        <v>562.55111579795164</v>
      </c>
      <c r="AB10" s="64"/>
      <c r="AC10" s="64">
        <f>SDA!$Q10</f>
        <v>70.405014114613564</v>
      </c>
      <c r="AD10" s="64">
        <f>'SDA (working age)'!$Q10</f>
        <v>57.97247378864941</v>
      </c>
      <c r="AE10" s="64">
        <f>'SDA (pensioners)'!$Q10</f>
        <v>12.432540325964167</v>
      </c>
      <c r="AF10" s="64">
        <f>SP!$Q10</f>
        <v>5175.8185386459572</v>
      </c>
      <c r="AG10" s="64"/>
      <c r="AH10" s="64"/>
      <c r="AI10" s="64"/>
      <c r="AJ10" s="64"/>
      <c r="AK10" s="64"/>
      <c r="AL10" s="64">
        <f>SMP!$Q10</f>
        <v>140.63078578427795</v>
      </c>
      <c r="AM10" s="64"/>
      <c r="AN10" s="65">
        <f>WFP!$Q10</f>
        <v>208.42454375852293</v>
      </c>
    </row>
    <row r="11" spans="1:40" s="51" customFormat="1" x14ac:dyDescent="0.35">
      <c r="A11" s="61" t="s">
        <v>79</v>
      </c>
      <c r="B11" s="67" t="s">
        <v>80</v>
      </c>
      <c r="C11" s="63">
        <f t="shared" si="3"/>
        <v>13922.373177126176</v>
      </c>
      <c r="D11" s="64">
        <f>AA!$Q11</f>
        <v>539.81122194947602</v>
      </c>
      <c r="E11" s="64">
        <f>BBWB!$Q11</f>
        <v>58.525365582676528</v>
      </c>
      <c r="F11" s="64">
        <f>CA!$Q11</f>
        <v>166.39112371663157</v>
      </c>
      <c r="G11" s="64">
        <f>CWP!$Q11</f>
        <v>49.598668755253186</v>
      </c>
      <c r="H11" s="64">
        <f>CTB!Q11</f>
        <v>471.38000799999998</v>
      </c>
      <c r="I11" s="64">
        <f>DLA!$Q11</f>
        <v>1129.7270858002998</v>
      </c>
      <c r="J11" s="64">
        <f>'DLA (children)'!$Q11</f>
        <v>123.70174529026413</v>
      </c>
      <c r="K11" s="64">
        <f>'DLA (working age)'!$Q11</f>
        <v>589.08641676102286</v>
      </c>
      <c r="L11" s="64">
        <f>'DLA (pensioners)'!$Q11</f>
        <v>416.9682687280594</v>
      </c>
      <c r="M11" s="64">
        <f>DHP!$Q11</f>
        <v>1.9566420000000002</v>
      </c>
      <c r="N11" s="64">
        <f>ESA!$Q11</f>
        <v>202.40261971131213</v>
      </c>
      <c r="O11" s="64">
        <f>HB!$Q11</f>
        <v>1734.793508</v>
      </c>
      <c r="P11" s="64">
        <f>IB!$Q11</f>
        <v>523.2044590462632</v>
      </c>
      <c r="Q11" s="64">
        <f>IS!$Q11</f>
        <v>734.41988289817948</v>
      </c>
      <c r="R11" s="64"/>
      <c r="S11" s="64">
        <f>'IS (incapacity)'!$Q11</f>
        <v>403.30064943062291</v>
      </c>
      <c r="T11" s="64">
        <f>'IS (lone parent)'!$Q11</f>
        <v>263.24905383438556</v>
      </c>
      <c r="U11" s="64">
        <f>'IS (carer)'!$Q11</f>
        <v>43.425971901813746</v>
      </c>
      <c r="V11" s="64">
        <f>'IS (others)'!$Q11</f>
        <v>24.031512720546267</v>
      </c>
      <c r="W11" s="64">
        <f>IIDB!$Q11</f>
        <v>80.915743287869091</v>
      </c>
      <c r="X11" s="64">
        <f>JSA!$Q11</f>
        <v>511.94772891453607</v>
      </c>
      <c r="Y11" s="64">
        <f>MA!$Q11</f>
        <v>28.748115071731746</v>
      </c>
      <c r="Z11" s="64">
        <f>O75TVL!$Q11</f>
        <v>52.412457186021214</v>
      </c>
      <c r="AA11" s="64">
        <f>PC!$Q11</f>
        <v>826.54041109092429</v>
      </c>
      <c r="AB11" s="64"/>
      <c r="AC11" s="64">
        <f>SDA!$Q11</f>
        <v>81.468486926957539</v>
      </c>
      <c r="AD11" s="64">
        <f>'SDA (working age)'!$Q11</f>
        <v>66.607784198621843</v>
      </c>
      <c r="AE11" s="64">
        <f>'SDA (pensioners)'!$Q11</f>
        <v>14.860702728335697</v>
      </c>
      <c r="AF11" s="64">
        <f>SP!$Q11</f>
        <v>6293.9122619857826</v>
      </c>
      <c r="AG11" s="64"/>
      <c r="AH11" s="64"/>
      <c r="AI11" s="64"/>
      <c r="AJ11" s="64"/>
      <c r="AK11" s="64"/>
      <c r="AL11" s="64">
        <f>SMP!$Q11</f>
        <v>179.86028511523085</v>
      </c>
      <c r="AM11" s="64"/>
      <c r="AN11" s="65">
        <f>WFP!$Q11</f>
        <v>254.35710208702955</v>
      </c>
    </row>
    <row r="12" spans="1:40" s="51" customFormat="1" x14ac:dyDescent="0.35">
      <c r="A12" s="61" t="s">
        <v>81</v>
      </c>
      <c r="B12" s="67" t="s">
        <v>82</v>
      </c>
      <c r="C12" s="63">
        <f t="shared" si="3"/>
        <v>13258.937857906198</v>
      </c>
      <c r="D12" s="64">
        <f>AA!$Q12</f>
        <v>486.30812076660919</v>
      </c>
      <c r="E12" s="64">
        <f>BBWB!$Q12</f>
        <v>54.876122360802228</v>
      </c>
      <c r="F12" s="64">
        <f>CA!$Q12</f>
        <v>124.30899550852529</v>
      </c>
      <c r="G12" s="64">
        <f>CWP!$Q12</f>
        <v>36.217411740629302</v>
      </c>
      <c r="H12" s="64">
        <f>CTB!Q12</f>
        <v>423.16880700000002</v>
      </c>
      <c r="I12" s="64">
        <f>DLA!$Q12</f>
        <v>851.02858204893028</v>
      </c>
      <c r="J12" s="64">
        <f>'DLA (children)'!$Q12</f>
        <v>113.05951262667769</v>
      </c>
      <c r="K12" s="64">
        <f>'DLA (working age)'!$Q12</f>
        <v>461.93419701634906</v>
      </c>
      <c r="L12" s="64">
        <f>'DLA (pensioners)'!$Q12</f>
        <v>274.99529619914313</v>
      </c>
      <c r="M12" s="64">
        <f>DHP!$Q12</f>
        <v>1.6457329999999999</v>
      </c>
      <c r="N12" s="64">
        <f>ESA!$Q12</f>
        <v>167.43760525464265</v>
      </c>
      <c r="O12" s="64">
        <f>HB!$Q12</f>
        <v>1632.2642809999998</v>
      </c>
      <c r="P12" s="64">
        <f>IB!$Q12</f>
        <v>388.23475917787954</v>
      </c>
      <c r="Q12" s="64">
        <f>IS!$Q12</f>
        <v>537.22345689181418</v>
      </c>
      <c r="R12" s="64"/>
      <c r="S12" s="64">
        <f>'IS (incapacity)'!$Q12</f>
        <v>300.8799375069288</v>
      </c>
      <c r="T12" s="64">
        <f>'IS (lone parent)'!$Q12</f>
        <v>194.17467845368475</v>
      </c>
      <c r="U12" s="64">
        <f>'IS (carer)'!$Q12</f>
        <v>25.588646701608042</v>
      </c>
      <c r="V12" s="64">
        <f>'IS (others)'!$Q12</f>
        <v>16.244705471214484</v>
      </c>
      <c r="W12" s="64">
        <f>IIDB!$Q12</f>
        <v>53.645278256104646</v>
      </c>
      <c r="X12" s="64">
        <f>JSA!$Q12</f>
        <v>344.71978782714916</v>
      </c>
      <c r="Y12" s="64">
        <f>MA!$Q12</f>
        <v>32.667878517876176</v>
      </c>
      <c r="Z12" s="64">
        <f>O75TVL!$Q12</f>
        <v>58.232411977098828</v>
      </c>
      <c r="AA12" s="64">
        <f>PC!$Q12</f>
        <v>652.08987000977299</v>
      </c>
      <c r="AB12" s="64"/>
      <c r="AC12" s="64">
        <f>SDA!$Q12</f>
        <v>71.224474855140357</v>
      </c>
      <c r="AD12" s="64">
        <f>'SDA (working age)'!$Q12</f>
        <v>57.910394046138698</v>
      </c>
      <c r="AE12" s="64">
        <f>'SDA (pensioners)'!$Q12</f>
        <v>13.314080809001661</v>
      </c>
      <c r="AF12" s="64">
        <f>SP!$Q12</f>
        <v>6892.8580344655002</v>
      </c>
      <c r="AG12" s="64"/>
      <c r="AH12" s="64"/>
      <c r="AI12" s="64"/>
      <c r="AJ12" s="64"/>
      <c r="AK12" s="64"/>
      <c r="AL12" s="64">
        <f>SMP!$Q12</f>
        <v>174.75379469830503</v>
      </c>
      <c r="AM12" s="64"/>
      <c r="AN12" s="65">
        <f>WFP!$Q12</f>
        <v>276.03245254941766</v>
      </c>
    </row>
    <row r="13" spans="1:40" s="51" customFormat="1" x14ac:dyDescent="0.35">
      <c r="A13" s="61" t="s">
        <v>83</v>
      </c>
      <c r="B13" s="67" t="s">
        <v>84</v>
      </c>
      <c r="C13" s="63">
        <f t="shared" si="3"/>
        <v>18752.290552787639</v>
      </c>
      <c r="D13" s="64">
        <f>AA!$Q13</f>
        <v>451.2055072349782</v>
      </c>
      <c r="E13" s="64">
        <f>BBWB!$Q13</f>
        <v>61.254831157444137</v>
      </c>
      <c r="F13" s="64">
        <f>CA!$Q13</f>
        <v>187.42785024573624</v>
      </c>
      <c r="G13" s="64">
        <f>CWP!$Q13</f>
        <v>40.909143227739563</v>
      </c>
      <c r="H13" s="64">
        <f>CTB!Q13</f>
        <v>789.96059999999989</v>
      </c>
      <c r="I13" s="64">
        <f>DLA!$Q13</f>
        <v>1183.7902613824886</v>
      </c>
      <c r="J13" s="64">
        <f>'DLA (children)'!$Q13</f>
        <v>144.34899279550621</v>
      </c>
      <c r="K13" s="64">
        <f>'DLA (working age)'!$Q13</f>
        <v>710.01901437545871</v>
      </c>
      <c r="L13" s="64">
        <f>'DLA (pensioners)'!$Q13</f>
        <v>327.70225964898259</v>
      </c>
      <c r="M13" s="64">
        <f>DHP!$Q13</f>
        <v>4.5832709999999999</v>
      </c>
      <c r="N13" s="64">
        <f>ESA!$Q13</f>
        <v>274.23873618837081</v>
      </c>
      <c r="O13" s="64">
        <f>HB!$Q13</f>
        <v>5538.8340650000009</v>
      </c>
      <c r="P13" s="64">
        <f>IB!$Q13</f>
        <v>447.70309585584801</v>
      </c>
      <c r="Q13" s="64">
        <f>IS!$Q13</f>
        <v>1383.1310356097893</v>
      </c>
      <c r="R13" s="64"/>
      <c r="S13" s="64">
        <f>'IS (incapacity)'!$Q13</f>
        <v>788.46827088596842</v>
      </c>
      <c r="T13" s="64">
        <f>'IS (lone parent)'!$Q13</f>
        <v>497.7208754750169</v>
      </c>
      <c r="U13" s="64">
        <f>'IS (carer)'!$Q13</f>
        <v>48.221210013652552</v>
      </c>
      <c r="V13" s="64">
        <f>'IS (others)'!$Q13</f>
        <v>48.310615142013773</v>
      </c>
      <c r="W13" s="64">
        <f>IIDB!$Q13</f>
        <v>32.337295256621523</v>
      </c>
      <c r="X13" s="64">
        <f>JSA!$Q13</f>
        <v>685.34254883579297</v>
      </c>
      <c r="Y13" s="64">
        <f>MA!$Q13</f>
        <v>60.030777959729058</v>
      </c>
      <c r="Z13" s="64">
        <f>O75TVL!$Q13</f>
        <v>49.456500248150164</v>
      </c>
      <c r="AA13" s="64">
        <f>PC!$Q13</f>
        <v>1217.1941659449021</v>
      </c>
      <c r="AB13" s="64"/>
      <c r="AC13" s="64">
        <f>SDA!$Q13</f>
        <v>76.018103790813655</v>
      </c>
      <c r="AD13" s="64">
        <f>'SDA (working age)'!$Q13</f>
        <v>62.561469971521248</v>
      </c>
      <c r="AE13" s="64">
        <f>'SDA (pensioners)'!$Q13</f>
        <v>13.456633819292399</v>
      </c>
      <c r="AF13" s="64">
        <f>SP!$Q13</f>
        <v>5662.5567877171497</v>
      </c>
      <c r="AG13" s="64"/>
      <c r="AH13" s="64"/>
      <c r="AI13" s="64"/>
      <c r="AJ13" s="64"/>
      <c r="AK13" s="64"/>
      <c r="AL13" s="64">
        <f>SMP!$Q13</f>
        <v>349.60534914394214</v>
      </c>
      <c r="AM13" s="64"/>
      <c r="AN13" s="65">
        <f>WFP!$Q13</f>
        <v>256.71062698814154</v>
      </c>
    </row>
    <row r="14" spans="1:40" s="51" customFormat="1" x14ac:dyDescent="0.35">
      <c r="A14" s="61" t="s">
        <v>85</v>
      </c>
      <c r="B14" s="67" t="s">
        <v>86</v>
      </c>
      <c r="C14" s="63">
        <f t="shared" si="3"/>
        <v>18864.657877015481</v>
      </c>
      <c r="D14" s="64">
        <f>AA!$Q14</f>
        <v>631.58809757934625</v>
      </c>
      <c r="E14" s="64">
        <f>BBWB!$Q14</f>
        <v>81.58151319297626</v>
      </c>
      <c r="F14" s="64">
        <f>CA!$Q14</f>
        <v>163.22359378005913</v>
      </c>
      <c r="G14" s="64">
        <f>CWP!$Q14</f>
        <v>38.829882128231752</v>
      </c>
      <c r="H14" s="64">
        <f>CTB!Q14</f>
        <v>569.21123699999998</v>
      </c>
      <c r="I14" s="64">
        <f>DLA!$Q14</f>
        <v>1161.3806945014956</v>
      </c>
      <c r="J14" s="64">
        <f>'DLA (children)'!$Q14</f>
        <v>164.02369999693801</v>
      </c>
      <c r="K14" s="64">
        <f>'DLA (working age)'!$Q14</f>
        <v>662.59986986377089</v>
      </c>
      <c r="L14" s="64">
        <f>'DLA (pensioners)'!$Q14</f>
        <v>332.58018859724507</v>
      </c>
      <c r="M14" s="64">
        <f>DHP!$Q14</f>
        <v>2.7945449999999994</v>
      </c>
      <c r="N14" s="64">
        <f>ESA!$Q14</f>
        <v>243.57921323908494</v>
      </c>
      <c r="O14" s="64">
        <f>HB!$Q14</f>
        <v>2536.8464409999997</v>
      </c>
      <c r="P14" s="64">
        <f>IB!$Q14</f>
        <v>495.98380732134586</v>
      </c>
      <c r="Q14" s="64">
        <f>IS!$Q14</f>
        <v>745.14340470777893</v>
      </c>
      <c r="R14" s="64"/>
      <c r="S14" s="64">
        <f>'IS (incapacity)'!$Q14</f>
        <v>413.43087755530854</v>
      </c>
      <c r="T14" s="64">
        <f>'IS (lone parent)'!$Q14</f>
        <v>276.18420833347852</v>
      </c>
      <c r="U14" s="64">
        <f>'IS (carer)'!$Q14</f>
        <v>33.610615784394291</v>
      </c>
      <c r="V14" s="64">
        <f>'IS (others)'!$Q14</f>
        <v>21.543681814290188</v>
      </c>
      <c r="W14" s="64">
        <f>IIDB!$Q14</f>
        <v>67.856286933902453</v>
      </c>
      <c r="X14" s="64">
        <f>JSA!$Q14</f>
        <v>426.44334657407859</v>
      </c>
      <c r="Y14" s="64">
        <f>MA!$Q14</f>
        <v>51.743280312675793</v>
      </c>
      <c r="Z14" s="64">
        <f>O75TVL!$Q14</f>
        <v>84.916224799973534</v>
      </c>
      <c r="AA14" s="64">
        <f>PC!$Q14</f>
        <v>839.30374505228656</v>
      </c>
      <c r="AB14" s="64"/>
      <c r="AC14" s="64">
        <f>SDA!$Q14</f>
        <v>101.57338718645582</v>
      </c>
      <c r="AD14" s="64">
        <f>'SDA (working age)'!$Q14</f>
        <v>82.109763963901059</v>
      </c>
      <c r="AE14" s="64">
        <f>'SDA (pensioners)'!$Q14</f>
        <v>19.463623222554759</v>
      </c>
      <c r="AF14" s="64">
        <f>SP!$Q14</f>
        <v>9892.7462825561706</v>
      </c>
      <c r="AG14" s="64"/>
      <c r="AH14" s="64"/>
      <c r="AI14" s="64"/>
      <c r="AJ14" s="64"/>
      <c r="AK14" s="64"/>
      <c r="AL14" s="64">
        <f>SMP!$Q14</f>
        <v>328.57380402410547</v>
      </c>
      <c r="AM14" s="64"/>
      <c r="AN14" s="65">
        <f>WFP!$Q14</f>
        <v>401.33909012551646</v>
      </c>
    </row>
    <row r="15" spans="1:40" s="51" customFormat="1" x14ac:dyDescent="0.35">
      <c r="A15" s="61" t="s">
        <v>87</v>
      </c>
      <c r="B15" s="67" t="s">
        <v>88</v>
      </c>
      <c r="C15" s="63">
        <f t="shared" si="3"/>
        <v>12926.91293935449</v>
      </c>
      <c r="D15" s="64">
        <f>AA!$Q15</f>
        <v>512.15209063334032</v>
      </c>
      <c r="E15" s="64">
        <f>BBWB!$Q15</f>
        <v>48.090189300758269</v>
      </c>
      <c r="F15" s="64">
        <f>CA!$Q15</f>
        <v>112.23055975068254</v>
      </c>
      <c r="G15" s="64">
        <f>CWP!$Q15</f>
        <v>21.930464308428395</v>
      </c>
      <c r="H15" s="64">
        <f>CTB!Q15</f>
        <v>395.49499500000002</v>
      </c>
      <c r="I15" s="64">
        <f>DLA!$Q15</f>
        <v>865.37168172527515</v>
      </c>
      <c r="J15" s="64">
        <f>'DLA (children)'!$Q15</f>
        <v>94.505447887645317</v>
      </c>
      <c r="K15" s="64">
        <f>'DLA (working age)'!$Q15</f>
        <v>486.81382829332642</v>
      </c>
      <c r="L15" s="64">
        <f>'DLA (pensioners)'!$Q15</f>
        <v>283.66867555981946</v>
      </c>
      <c r="M15" s="64">
        <f>DHP!$Q15</f>
        <v>1.6454279999999997</v>
      </c>
      <c r="N15" s="64">
        <f>ESA!$Q15</f>
        <v>167.55687468621281</v>
      </c>
      <c r="O15" s="64">
        <f>HB!$Q15</f>
        <v>1525.7309399999997</v>
      </c>
      <c r="P15" s="64">
        <f>IB!$Q15</f>
        <v>414.38645732057006</v>
      </c>
      <c r="Q15" s="64">
        <f>IS!$Q15</f>
        <v>530.91493113837805</v>
      </c>
      <c r="R15" s="64"/>
      <c r="S15" s="64">
        <f>'IS (incapacity)'!$Q15</f>
        <v>329.34683340458724</v>
      </c>
      <c r="T15" s="64">
        <f>'IS (lone parent)'!$Q15</f>
        <v>163.04385011134323</v>
      </c>
      <c r="U15" s="64">
        <f>'IS (carer)'!$Q15</f>
        <v>23.119624222852657</v>
      </c>
      <c r="V15" s="64">
        <f>'IS (others)'!$Q15</f>
        <v>15.617095897405896</v>
      </c>
      <c r="W15" s="64">
        <f>IIDB!$Q15</f>
        <v>56.971984969394647</v>
      </c>
      <c r="X15" s="64">
        <f>JSA!$Q15</f>
        <v>258.19620027799198</v>
      </c>
      <c r="Y15" s="64">
        <f>MA!$Q15</f>
        <v>30.526992927956574</v>
      </c>
      <c r="Z15" s="64">
        <f>O75TVL!$Q15</f>
        <v>60.108377304254432</v>
      </c>
      <c r="AA15" s="64">
        <f>PC!$Q15</f>
        <v>647.75691219326268</v>
      </c>
      <c r="AB15" s="64"/>
      <c r="AC15" s="64">
        <f>SDA!$Q15</f>
        <v>76.366673490934815</v>
      </c>
      <c r="AD15" s="64">
        <f>'SDA (working age)'!$Q15</f>
        <v>62.293882561233715</v>
      </c>
      <c r="AE15" s="64">
        <f>'SDA (pensioners)'!$Q15</f>
        <v>14.072790929701108</v>
      </c>
      <c r="AF15" s="64">
        <f>SP!$Q15</f>
        <v>6748.8269766286667</v>
      </c>
      <c r="AG15" s="64"/>
      <c r="AH15" s="64"/>
      <c r="AI15" s="64"/>
      <c r="AJ15" s="64"/>
      <c r="AK15" s="64"/>
      <c r="AL15" s="64">
        <f>SMP!$Q15</f>
        <v>172.93597757215002</v>
      </c>
      <c r="AM15" s="64"/>
      <c r="AN15" s="65">
        <f>WFP!$Q15</f>
        <v>279.71823212623411</v>
      </c>
    </row>
    <row r="16" spans="1:40" s="51" customFormat="1" x14ac:dyDescent="0.35">
      <c r="A16" s="49">
        <v>924</v>
      </c>
      <c r="B16" s="68" t="s">
        <v>89</v>
      </c>
      <c r="C16" s="58">
        <f t="shared" si="3"/>
        <v>8426.5387225318664</v>
      </c>
      <c r="D16" s="59">
        <f>AA!$Q$16</f>
        <v>387.90696989115065</v>
      </c>
      <c r="E16" s="59">
        <f>BBWB!$Q$16</f>
        <v>31.923145868959359</v>
      </c>
      <c r="F16" s="59">
        <f>CA!$Q$16</f>
        <v>100.34196300626989</v>
      </c>
      <c r="G16" s="59">
        <f>CWP!$Q$16</f>
        <v>27.642692040695863</v>
      </c>
      <c r="H16" s="59">
        <f>CTB!Q16</f>
        <v>237.858463</v>
      </c>
      <c r="I16" s="59">
        <f>DLA!$Q$16</f>
        <v>923.28500178292893</v>
      </c>
      <c r="J16" s="59">
        <f>'DLA (children)'!$Q$16</f>
        <v>71.791182587646617</v>
      </c>
      <c r="K16" s="59">
        <f>'DLA (working age)'!$Q$16</f>
        <v>451.61825421284368</v>
      </c>
      <c r="L16" s="59">
        <f>'DLA (pensioners)'!$Q$16</f>
        <v>401.36764058269949</v>
      </c>
      <c r="M16" s="59">
        <f>DHP!$Q$16</f>
        <v>1.0657660000000002</v>
      </c>
      <c r="N16" s="59">
        <f>ESA!$Q$16</f>
        <v>146.17378212114082</v>
      </c>
      <c r="O16" s="59">
        <f>HB!$Q$16</f>
        <v>892.8476730000001</v>
      </c>
      <c r="P16" s="59">
        <f>IB!$Q$16</f>
        <v>463.78917077001739</v>
      </c>
      <c r="Q16" s="59">
        <f>IS!$Q$16</f>
        <v>457.2101994730034</v>
      </c>
      <c r="R16" s="59"/>
      <c r="S16" s="59">
        <f>'IS (incapacity)'!$Q$16</f>
        <v>284.96443563578651</v>
      </c>
      <c r="T16" s="59">
        <f>'IS (lone parent)'!$Q$16</f>
        <v>133.57067790886043</v>
      </c>
      <c r="U16" s="59">
        <f>'IS (carer)'!$Q$16</f>
        <v>26.073028597472902</v>
      </c>
      <c r="V16" s="59">
        <f>'IS (others)'!$Q$16</f>
        <v>12.888191249564684</v>
      </c>
      <c r="W16" s="59">
        <f>IIDB!$Q$16</f>
        <v>59.85513078757932</v>
      </c>
      <c r="X16" s="59">
        <f>JSA!$Q$16</f>
        <v>224.06662473870642</v>
      </c>
      <c r="Y16" s="59">
        <f>MA!$Q$16</f>
        <v>14.636923929099357</v>
      </c>
      <c r="Z16" s="59">
        <f>O75TVL!$Q$16</f>
        <v>30.969407673435619</v>
      </c>
      <c r="AA16" s="59">
        <f>PC!$Q$16</f>
        <v>492.98187561880735</v>
      </c>
      <c r="AB16" s="59"/>
      <c r="AC16" s="59">
        <f>SDA!$Q$16</f>
        <v>58.995418206419529</v>
      </c>
      <c r="AD16" s="59">
        <f>'SDA (working age)'!$Q$16</f>
        <v>45.197348548484037</v>
      </c>
      <c r="AE16" s="59">
        <f>'SDA (pensioners)'!$Q$16</f>
        <v>13.798069657935491</v>
      </c>
      <c r="AF16" s="59">
        <f>SP!$Q$16</f>
        <v>3631.0801811459596</v>
      </c>
      <c r="AG16" s="59"/>
      <c r="AH16" s="59"/>
      <c r="AI16" s="59"/>
      <c r="AJ16" s="59"/>
      <c r="AK16" s="59"/>
      <c r="AL16" s="59">
        <f>SMP!$Q$16</f>
        <v>92.81845092395433</v>
      </c>
      <c r="AM16" s="59"/>
      <c r="AN16" s="60">
        <f>WFP!$Q$16</f>
        <v>151.08988255374015</v>
      </c>
    </row>
    <row r="17" spans="1:40" s="51" customFormat="1" x14ac:dyDescent="0.35">
      <c r="A17" s="49">
        <v>923</v>
      </c>
      <c r="B17" s="68" t="s">
        <v>90</v>
      </c>
      <c r="C17" s="58">
        <f t="shared" si="3"/>
        <v>13580.549287455304</v>
      </c>
      <c r="D17" s="59">
        <f>AA!$Q$17</f>
        <v>480.75853433642618</v>
      </c>
      <c r="E17" s="59">
        <f>BBWB!$Q$17</f>
        <v>61.008404424376096</v>
      </c>
      <c r="F17" s="59">
        <f>CA!$Q$17</f>
        <v>140.59413863539078</v>
      </c>
      <c r="G17" s="59">
        <f>CWP!$Q$17</f>
        <v>51.126861882376105</v>
      </c>
      <c r="H17" s="59">
        <f>CTB!Q17</f>
        <v>387.43845200000004</v>
      </c>
      <c r="I17" s="59">
        <f>DLA!$Q$17</f>
        <v>1311.2769436766002</v>
      </c>
      <c r="J17" s="59">
        <f>'DLA (children)'!$Q$17</f>
        <v>103.28255730096836</v>
      </c>
      <c r="K17" s="59">
        <f>'DLA (working age)'!$Q$17</f>
        <v>734.54428654595267</v>
      </c>
      <c r="L17" s="59">
        <f>'DLA (pensioners)'!$Q$17</f>
        <v>474.46962753662137</v>
      </c>
      <c r="M17" s="59">
        <f>DHP!$Q$17</f>
        <v>2.6909939999999999</v>
      </c>
      <c r="N17" s="59">
        <f>ESA!$Q$17</f>
        <v>224.10338173497468</v>
      </c>
      <c r="O17" s="59">
        <f>HB!$Q$17</f>
        <v>1660.5917810000001</v>
      </c>
      <c r="P17" s="59">
        <f>IB!$Q$17</f>
        <v>635.17297066111519</v>
      </c>
      <c r="Q17" s="59">
        <f>IS!$Q$17</f>
        <v>760.75138741847331</v>
      </c>
      <c r="R17" s="59"/>
      <c r="S17" s="59">
        <f>'IS (incapacity)'!$Q$17</f>
        <v>493.32394243276656</v>
      </c>
      <c r="T17" s="59">
        <f>'IS (lone parent)'!$Q$17</f>
        <v>205.90246233925416</v>
      </c>
      <c r="U17" s="59">
        <f>'IS (carer)'!$Q$17</f>
        <v>37.92507067715772</v>
      </c>
      <c r="V17" s="59">
        <f>'IS (others)'!$Q$17</f>
        <v>24.242158890943568</v>
      </c>
      <c r="W17" s="59">
        <f>IIDB!$Q$17</f>
        <v>88.012717609554443</v>
      </c>
      <c r="X17" s="59">
        <f>JSA!$Q$17</f>
        <v>427.7314278060403</v>
      </c>
      <c r="Y17" s="59">
        <f>MA!$Q$17</f>
        <v>25.532487246335123</v>
      </c>
      <c r="Z17" s="59">
        <f>O75TVL!$Q$17</f>
        <v>48.032792714426463</v>
      </c>
      <c r="AA17" s="59">
        <f>PC!$Q$17</f>
        <v>784.97197793876671</v>
      </c>
      <c r="AB17" s="59"/>
      <c r="AC17" s="59">
        <f>SDA!$Q$17</f>
        <v>97.785044485309342</v>
      </c>
      <c r="AD17" s="59">
        <f>'SDA (working age)'!$Q$17</f>
        <v>79.716510527884552</v>
      </c>
      <c r="AE17" s="59">
        <f>'SDA (pensioners)'!$Q$17</f>
        <v>18.068533957424808</v>
      </c>
      <c r="AF17" s="59">
        <f>SP!$Q$17</f>
        <v>5965.5498627515271</v>
      </c>
      <c r="AG17" s="59"/>
      <c r="AH17" s="59"/>
      <c r="AI17" s="59"/>
      <c r="AJ17" s="59"/>
      <c r="AK17" s="59"/>
      <c r="AL17" s="59">
        <f>SMP!$Q$17</f>
        <v>187.65808559422692</v>
      </c>
      <c r="AM17" s="59"/>
      <c r="AN17" s="60">
        <f>WFP!$Q$17</f>
        <v>239.76104153938402</v>
      </c>
    </row>
    <row r="18" spans="1:40" s="74" customFormat="1" ht="30" customHeight="1" x14ac:dyDescent="0.35">
      <c r="A18" s="69">
        <v>922</v>
      </c>
      <c r="B18" s="70" t="s">
        <v>91</v>
      </c>
      <c r="C18" s="71">
        <f t="shared" si="3"/>
        <v>13.084458916608931</v>
      </c>
      <c r="D18" s="72"/>
      <c r="E18" s="72"/>
      <c r="F18" s="72"/>
      <c r="G18" s="72"/>
      <c r="H18" s="72"/>
      <c r="I18" s="72"/>
      <c r="J18" s="72"/>
      <c r="K18" s="72"/>
      <c r="L18" s="72"/>
      <c r="M18" s="72"/>
      <c r="N18" s="72"/>
      <c r="O18" s="72"/>
      <c r="P18" s="72"/>
      <c r="Q18" s="72"/>
      <c r="R18" s="72"/>
      <c r="S18" s="72"/>
      <c r="T18" s="72"/>
      <c r="U18" s="72"/>
      <c r="V18" s="72"/>
      <c r="W18" s="72"/>
      <c r="X18" s="72"/>
      <c r="Y18" s="72"/>
      <c r="Z18" s="82">
        <f>O75TVL!$Q$18</f>
        <v>13.084458916608931</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 style="77" customWidth="1"/>
    <col min="8" max="17" width="12.765625" style="77" customWidth="1"/>
    <col min="18" max="18" width="12.765625" style="77" hidden="1" customWidth="1"/>
    <col min="19" max="20" width="12.765625" style="77" customWidth="1"/>
    <col min="21" max="21" width="11.07421875" style="77" customWidth="1"/>
    <col min="22" max="22" width="10.84375" style="77" customWidth="1"/>
    <col min="23" max="26" width="12.765625" style="77" customWidth="1"/>
    <col min="27" max="27" width="11.4609375" style="77" customWidth="1"/>
    <col min="28" max="28" width="13.4609375" style="77" hidden="1" customWidth="1"/>
    <col min="29" max="31" width="12.765625" style="77" customWidth="1"/>
    <col min="32" max="32" width="11.23046875" style="77" customWidth="1"/>
    <col min="33" max="37" width="12.765625" style="77" hidden="1" customWidth="1"/>
    <col min="38" max="38" width="11.07421875" style="77" customWidth="1"/>
    <col min="39" max="39" width="12.765625" style="77" hidden="1" customWidth="1"/>
    <col min="40" max="40" width="11.07421875" style="77" customWidth="1"/>
    <col min="41" max="16384" width="8.84375" style="77"/>
  </cols>
  <sheetData>
    <row r="1" spans="1:40" s="50" customFormat="1" ht="60" customHeight="1" x14ac:dyDescent="0.35">
      <c r="A1" s="184" t="s">
        <v>107</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t="s">
        <v>48</v>
      </c>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157763.15347331928</v>
      </c>
      <c r="D3" s="59">
        <f t="shared" ref="D3:W3" si="0">SUM(D6,D16:D17,D4)</f>
        <v>5339.4256940699997</v>
      </c>
      <c r="E3" s="59">
        <f t="shared" si="0"/>
        <v>593.95801392000033</v>
      </c>
      <c r="F3" s="59">
        <f t="shared" si="0"/>
        <v>1732.9771967699978</v>
      </c>
      <c r="G3" s="59">
        <f t="shared" si="0"/>
        <v>128.72999999999999</v>
      </c>
      <c r="H3" s="59">
        <f t="shared" si="0"/>
        <v>4918.3788949999998</v>
      </c>
      <c r="I3" s="59">
        <f t="shared" si="0"/>
        <v>12565.735437840012</v>
      </c>
      <c r="J3" s="59">
        <f t="shared" si="0"/>
        <v>1314.716573925921</v>
      </c>
      <c r="K3" s="59">
        <f t="shared" si="0"/>
        <v>6899.7753096582819</v>
      </c>
      <c r="L3" s="59">
        <f t="shared" si="0"/>
        <v>4351.2435542558051</v>
      </c>
      <c r="M3" s="59">
        <f t="shared" si="0"/>
        <v>22.33975126</v>
      </c>
      <c r="N3" s="59">
        <f t="shared" si="0"/>
        <v>3554.1022156100012</v>
      </c>
      <c r="O3" s="59">
        <f t="shared" si="0"/>
        <v>22820.290123000002</v>
      </c>
      <c r="P3" s="59">
        <f t="shared" si="0"/>
        <v>4935.2797263500006</v>
      </c>
      <c r="Q3" s="59">
        <f t="shared" si="0"/>
        <v>6997.2154425200024</v>
      </c>
      <c r="R3" s="59"/>
      <c r="S3" s="59">
        <f t="shared" si="0"/>
        <v>4042.2862376047101</v>
      </c>
      <c r="T3" s="59">
        <f t="shared" si="0"/>
        <v>2304.3874099657328</v>
      </c>
      <c r="U3" s="59">
        <f t="shared" si="0"/>
        <v>430.68552026831765</v>
      </c>
      <c r="V3" s="59">
        <f t="shared" si="0"/>
        <v>219.85627468124144</v>
      </c>
      <c r="W3" s="59">
        <f t="shared" si="0"/>
        <v>854.15397472999985</v>
      </c>
      <c r="X3" s="59">
        <f>SUM(X6,X16:X17,X4)</f>
        <v>4933.9849943699946</v>
      </c>
      <c r="Y3" s="59">
        <f>SUM(Y6,Y16:Y17,Y4)</f>
        <v>365.53661895000005</v>
      </c>
      <c r="Z3" s="59">
        <f>SUM(Z6,Z16:Z17,Z4)</f>
        <v>573.57955790020594</v>
      </c>
      <c r="AA3" s="59">
        <f t="shared" ref="AA3:AF3" si="1">SUM(AA6,AA16:AA17,AA4)</f>
        <v>8052.153109309992</v>
      </c>
      <c r="AB3" s="59"/>
      <c r="AC3" s="59">
        <f t="shared" si="1"/>
        <v>880.68628874000046</v>
      </c>
      <c r="AD3" s="59">
        <f t="shared" si="1"/>
        <v>711.36393400661393</v>
      </c>
      <c r="AE3" s="59">
        <f t="shared" si="1"/>
        <v>169.32235473338645</v>
      </c>
      <c r="AF3" s="59">
        <f t="shared" si="1"/>
        <v>74150.519898250001</v>
      </c>
      <c r="AG3" s="59"/>
      <c r="AH3" s="59"/>
      <c r="AI3" s="59"/>
      <c r="AJ3" s="59"/>
      <c r="AK3" s="59"/>
      <c r="AL3" s="59">
        <f t="shared" ref="AL3:AN3" si="2">SUM(AL6,AL16:AL17,AL4)</f>
        <v>2194.8675095390704</v>
      </c>
      <c r="AM3" s="59"/>
      <c r="AN3" s="60">
        <f t="shared" si="2"/>
        <v>2149.2390251900001</v>
      </c>
    </row>
    <row r="4" spans="1:40" s="51" customFormat="1" x14ac:dyDescent="0.35">
      <c r="A4" s="61"/>
      <c r="B4" s="62" t="s">
        <v>68</v>
      </c>
      <c r="C4" s="63">
        <f t="shared" ref="C4:C18" si="3">SUM(D4:I4,M4:Q4,W4:AC4,AF4,AL4:AN4)</f>
        <v>3288.1352360178248</v>
      </c>
      <c r="D4" s="64">
        <f>AA!$R$4</f>
        <v>3.6118179224103124</v>
      </c>
      <c r="E4" s="64">
        <f>BBWB!$R$4</f>
        <v>21.089215753888457</v>
      </c>
      <c r="F4" s="64">
        <f>CA!$R$4</f>
        <v>0.60080816212719168</v>
      </c>
      <c r="G4" s="64">
        <f>CWP!$R$4</f>
        <v>0</v>
      </c>
      <c r="H4" s="64">
        <f>CTB!R4</f>
        <v>0</v>
      </c>
      <c r="I4" s="64">
        <f>DLA!$R$4</f>
        <v>12.034907273896515</v>
      </c>
      <c r="J4" s="64">
        <f>'DLA (children)'!$R$4</f>
        <v>0.88562863179532525</v>
      </c>
      <c r="K4" s="64">
        <f>'DLA (working age)'!$R$4</f>
        <v>4.983479565402706</v>
      </c>
      <c r="L4" s="64">
        <f>'DLA (pensioners)'!$R$4</f>
        <v>6.1519516795076115</v>
      </c>
      <c r="M4" s="64">
        <f>DHP!$R$4</f>
        <v>0</v>
      </c>
      <c r="N4" s="64">
        <f>ESA!$R$4</f>
        <v>2.6223591668807233</v>
      </c>
      <c r="O4" s="64">
        <f>HB!$R$4</f>
        <v>0</v>
      </c>
      <c r="P4" s="64">
        <f>IB!$R$4</f>
        <v>35.319663974760466</v>
      </c>
      <c r="Q4" s="64">
        <f>IS!$R$4</f>
        <v>0.30322728753481976</v>
      </c>
      <c r="R4" s="64"/>
      <c r="S4" s="64">
        <f>'IS (incapacity)'!$R$4</f>
        <v>0.14422611348109446</v>
      </c>
      <c r="T4" s="64">
        <f>'IS (lone parent)'!$R$4</f>
        <v>0.12265440249706738</v>
      </c>
      <c r="U4" s="64">
        <f>'IS (carer)'!$R$4</f>
        <v>0</v>
      </c>
      <c r="V4" s="64">
        <f>'IS (others)'!$R$4</f>
        <v>4.1480476832688129E-2</v>
      </c>
      <c r="W4" s="64">
        <f>IIDB!$R$4</f>
        <v>17.444311718611427</v>
      </c>
      <c r="X4" s="64">
        <f>JSA!$R$4</f>
        <v>0.83376723338020331</v>
      </c>
      <c r="Y4" s="64">
        <f>MA!$R$4</f>
        <v>0.75069662602879517</v>
      </c>
      <c r="Z4" s="64">
        <f>O75TVL!$R$4</f>
        <v>0</v>
      </c>
      <c r="AA4" s="64">
        <f>PC!$R$4</f>
        <v>0.73516138825005029</v>
      </c>
      <c r="AB4" s="64"/>
      <c r="AC4" s="64">
        <f>SDA!$R$4</f>
        <v>1.8690611712201983</v>
      </c>
      <c r="AD4" s="64">
        <f>'SDA (working age)'!$R$4</f>
        <v>1.5922740358331073</v>
      </c>
      <c r="AE4" s="64">
        <f>'SDA (pensioners)'!$R$4</f>
        <v>0.2767871353870911</v>
      </c>
      <c r="AF4" s="64">
        <f>SP!$R$4</f>
        <v>3174.4124856362937</v>
      </c>
      <c r="AG4" s="64"/>
      <c r="AH4" s="64"/>
      <c r="AI4" s="64"/>
      <c r="AJ4" s="64"/>
      <c r="AK4" s="64"/>
      <c r="AL4" s="64">
        <f>SMP!$R$4</f>
        <v>3.7477527025414932</v>
      </c>
      <c r="AM4" s="64"/>
      <c r="AN4" s="65">
        <f>WFP!$R$4</f>
        <v>12.76</v>
      </c>
    </row>
    <row r="5" spans="1:40" s="51" customFormat="1" ht="25.5" customHeight="1" x14ac:dyDescent="0.35">
      <c r="A5" s="56">
        <v>941</v>
      </c>
      <c r="B5" s="57" t="s">
        <v>69</v>
      </c>
      <c r="C5" s="58">
        <f t="shared" si="3"/>
        <v>140492.29989020064</v>
      </c>
      <c r="D5" s="59">
        <f t="shared" ref="D5:W5" si="4">SUM(D6,D16)</f>
        <v>4854.2864529281314</v>
      </c>
      <c r="E5" s="59">
        <f t="shared" si="4"/>
        <v>514.02150655543699</v>
      </c>
      <c r="F5" s="59">
        <f t="shared" si="4"/>
        <v>1579.1670205493779</v>
      </c>
      <c r="G5" s="59">
        <f t="shared" si="4"/>
        <v>126.5076392033908</v>
      </c>
      <c r="H5" s="59">
        <f t="shared" si="4"/>
        <v>4534.8784079999996</v>
      </c>
      <c r="I5" s="59">
        <f t="shared" si="4"/>
        <v>11182.312466429139</v>
      </c>
      <c r="J5" s="59">
        <f t="shared" si="4"/>
        <v>1204.4216268430387</v>
      </c>
      <c r="K5" s="59">
        <f t="shared" si="4"/>
        <v>6120.1927478775206</v>
      </c>
      <c r="L5" s="59">
        <f t="shared" si="4"/>
        <v>3857.0725735875367</v>
      </c>
      <c r="M5" s="59">
        <f t="shared" si="4"/>
        <v>19.77606226</v>
      </c>
      <c r="N5" s="59">
        <f t="shared" si="4"/>
        <v>3170.8253756100453</v>
      </c>
      <c r="O5" s="59">
        <f t="shared" si="4"/>
        <v>21092.548313000003</v>
      </c>
      <c r="P5" s="59">
        <f t="shared" si="4"/>
        <v>4334.6658800017067</v>
      </c>
      <c r="Q5" s="59">
        <f t="shared" si="4"/>
        <v>6322.1961362528273</v>
      </c>
      <c r="R5" s="59"/>
      <c r="S5" s="59">
        <f t="shared" si="4"/>
        <v>3611.7854645814546</v>
      </c>
      <c r="T5" s="59">
        <f t="shared" si="4"/>
        <v>2121.1508769945431</v>
      </c>
      <c r="U5" s="59">
        <f t="shared" si="4"/>
        <v>388.94673724707252</v>
      </c>
      <c r="V5" s="59">
        <f t="shared" si="4"/>
        <v>200.91577307601176</v>
      </c>
      <c r="W5" s="59">
        <f t="shared" si="4"/>
        <v>749.14562360254399</v>
      </c>
      <c r="X5" s="59">
        <f>SUM(X6,X16)</f>
        <v>4471.7167819090546</v>
      </c>
      <c r="Y5" s="59">
        <f>SUM(Y6,Y16)</f>
        <v>340.82529953470123</v>
      </c>
      <c r="Z5" s="59">
        <f t="shared" ref="Z5:AF5" si="5">SUM(Z6,Z16)</f>
        <v>524.81089027917528</v>
      </c>
      <c r="AA5" s="59">
        <f t="shared" si="5"/>
        <v>7300.2339298590814</v>
      </c>
      <c r="AB5" s="59"/>
      <c r="AC5" s="59">
        <f t="shared" si="5"/>
        <v>782.10184597531497</v>
      </c>
      <c r="AD5" s="59">
        <f t="shared" si="5"/>
        <v>630.81814055312975</v>
      </c>
      <c r="AE5" s="59">
        <f t="shared" si="5"/>
        <v>151.28370542218514</v>
      </c>
      <c r="AF5" s="59">
        <f t="shared" si="5"/>
        <v>64657.870929256147</v>
      </c>
      <c r="AG5" s="59"/>
      <c r="AH5" s="59"/>
      <c r="AI5" s="59"/>
      <c r="AJ5" s="59"/>
      <c r="AK5" s="59"/>
      <c r="AL5" s="59">
        <f t="shared" ref="AL5:AN5" si="6">SUM(AL6,AL16)</f>
        <v>1986.101807033378</v>
      </c>
      <c r="AM5" s="59"/>
      <c r="AN5" s="60">
        <f t="shared" si="6"/>
        <v>1948.3075219611831</v>
      </c>
    </row>
    <row r="6" spans="1:40" s="51" customFormat="1" ht="25.5" customHeight="1" x14ac:dyDescent="0.35">
      <c r="A6" s="56">
        <v>921</v>
      </c>
      <c r="B6" s="66" t="s">
        <v>70</v>
      </c>
      <c r="C6" s="58">
        <f t="shared" si="3"/>
        <v>131787.4389256076</v>
      </c>
      <c r="D6" s="59">
        <f t="shared" ref="D6:L6" si="7">SUM(D7:D15)</f>
        <v>4462.7226360377417</v>
      </c>
      <c r="E6" s="59">
        <f t="shared" si="7"/>
        <v>483.23574482572144</v>
      </c>
      <c r="F6" s="59">
        <f t="shared" si="7"/>
        <v>1469.9461449506973</v>
      </c>
      <c r="G6" s="59">
        <f t="shared" si="7"/>
        <v>122.20742089066944</v>
      </c>
      <c r="H6" s="59">
        <f t="shared" si="7"/>
        <v>4288.8172759999998</v>
      </c>
      <c r="I6" s="59">
        <f t="shared" si="7"/>
        <v>10218.054844813827</v>
      </c>
      <c r="J6" s="59">
        <f t="shared" si="7"/>
        <v>1128.1831511246037</v>
      </c>
      <c r="K6" s="59">
        <f t="shared" si="7"/>
        <v>5645.6414417787537</v>
      </c>
      <c r="L6" s="59">
        <f t="shared" si="7"/>
        <v>3443.8652160659949</v>
      </c>
      <c r="M6" s="59">
        <f t="shared" ref="M6:W6" si="8">SUM(M7:M15)</f>
        <v>18.57056626</v>
      </c>
      <c r="N6" s="59">
        <f t="shared" si="8"/>
        <v>2953.2916774973819</v>
      </c>
      <c r="O6" s="59">
        <f t="shared" si="8"/>
        <v>20136.723773000002</v>
      </c>
      <c r="P6" s="59">
        <f t="shared" si="8"/>
        <v>3922.8538583304053</v>
      </c>
      <c r="Q6" s="59">
        <f t="shared" si="8"/>
        <v>5912.2907330945209</v>
      </c>
      <c r="R6" s="59"/>
      <c r="S6" s="59">
        <f t="shared" si="8"/>
        <v>3363.9380846917647</v>
      </c>
      <c r="T6" s="59">
        <f t="shared" si="8"/>
        <v>1999.824007303263</v>
      </c>
      <c r="U6" s="59">
        <f t="shared" si="8"/>
        <v>360.3047140695441</v>
      </c>
      <c r="V6" s="59">
        <f t="shared" si="8"/>
        <v>188.96696306438545</v>
      </c>
      <c r="W6" s="59">
        <f t="shared" si="8"/>
        <v>689.50229852779671</v>
      </c>
      <c r="X6" s="59">
        <f>SUM(X7:X15)</f>
        <v>4221.0941452280877</v>
      </c>
      <c r="Y6" s="59">
        <f>SUM(Y7:Y15)</f>
        <v>323.14859388871884</v>
      </c>
      <c r="Z6" s="59">
        <f t="shared" ref="Z6:AF6" si="9">SUM(Z7:Z15)</f>
        <v>493.44965822012233</v>
      </c>
      <c r="AA6" s="59">
        <f t="shared" si="9"/>
        <v>6821.183794046311</v>
      </c>
      <c r="AB6" s="59"/>
      <c r="AC6" s="59">
        <f t="shared" si="9"/>
        <v>723.64995690903334</v>
      </c>
      <c r="AD6" s="59">
        <f t="shared" si="9"/>
        <v>586.10279265885367</v>
      </c>
      <c r="AE6" s="59">
        <f t="shared" si="9"/>
        <v>137.54716425017946</v>
      </c>
      <c r="AF6" s="59">
        <f t="shared" si="9"/>
        <v>60802.566050333618</v>
      </c>
      <c r="AG6" s="59"/>
      <c r="AH6" s="59"/>
      <c r="AI6" s="59"/>
      <c r="AJ6" s="59"/>
      <c r="AK6" s="59"/>
      <c r="AL6" s="59">
        <f t="shared" ref="AL6:AN6" si="10">SUM(AL7:AL15)</f>
        <v>1893.5073322659887</v>
      </c>
      <c r="AM6" s="59"/>
      <c r="AN6" s="60">
        <f t="shared" si="10"/>
        <v>1830.6224204869359</v>
      </c>
    </row>
    <row r="7" spans="1:40" s="51" customFormat="1" x14ac:dyDescent="0.35">
      <c r="A7" s="61" t="s">
        <v>71</v>
      </c>
      <c r="B7" s="67" t="s">
        <v>72</v>
      </c>
      <c r="C7" s="63">
        <f t="shared" si="3"/>
        <v>7413.9034074628153</v>
      </c>
      <c r="D7" s="64">
        <f>AA!$R7</f>
        <v>244.45953402213939</v>
      </c>
      <c r="E7" s="64">
        <f>BBWB!$R7</f>
        <v>26.065841266164725</v>
      </c>
      <c r="F7" s="64">
        <f>CA!$R7</f>
        <v>97.808190017891178</v>
      </c>
      <c r="G7" s="64">
        <f>CWP!$R7</f>
        <v>3.8966057016779883</v>
      </c>
      <c r="H7" s="64">
        <f>CTB!R7</f>
        <v>267.48330899999996</v>
      </c>
      <c r="I7" s="64">
        <f>DLA!$R7</f>
        <v>699.35783045299695</v>
      </c>
      <c r="J7" s="64">
        <f>'DLA (children)'!$R7</f>
        <v>62.232339373160087</v>
      </c>
      <c r="K7" s="64">
        <f>'DLA (working age)'!$R7</f>
        <v>366.90906694111811</v>
      </c>
      <c r="L7" s="64">
        <f>'DLA (pensioners)'!$R7</f>
        <v>270.16590392654933</v>
      </c>
      <c r="M7" s="64">
        <f>DHP!$R7</f>
        <v>0.74952400000000008</v>
      </c>
      <c r="N7" s="64">
        <f>ESA!$R7</f>
        <v>188.00846281852861</v>
      </c>
      <c r="O7" s="64">
        <f>HB!$R7</f>
        <v>991.58310999999981</v>
      </c>
      <c r="P7" s="64">
        <f>IB!$R7</f>
        <v>310.54721490838773</v>
      </c>
      <c r="Q7" s="64">
        <f>IS!$R7</f>
        <v>360.26259072486164</v>
      </c>
      <c r="R7" s="64"/>
      <c r="S7" s="64">
        <f>'IS (incapacity)'!$R7</f>
        <v>200.63780272512321</v>
      </c>
      <c r="T7" s="64">
        <f>'IS (lone parent)'!$R7</f>
        <v>117.69431515223268</v>
      </c>
      <c r="U7" s="64">
        <f>'IS (carer)'!$R7</f>
        <v>28.164401101586968</v>
      </c>
      <c r="V7" s="64">
        <f>'IS (others)'!$R7</f>
        <v>13.751856045005781</v>
      </c>
      <c r="W7" s="64">
        <f>IIDB!$R7</f>
        <v>95.219441675433018</v>
      </c>
      <c r="X7" s="64">
        <f>JSA!$R7</f>
        <v>286.91121289811315</v>
      </c>
      <c r="Y7" s="64">
        <f>MA!$R7</f>
        <v>13.634024685976469</v>
      </c>
      <c r="Z7" s="64">
        <f>O75TVL!$R7</f>
        <v>25.467129652833453</v>
      </c>
      <c r="AA7" s="64">
        <f>PC!$R7</f>
        <v>410.7802780866898</v>
      </c>
      <c r="AB7" s="64"/>
      <c r="AC7" s="64">
        <f>SDA!$R7</f>
        <v>48.716344903702577</v>
      </c>
      <c r="AD7" s="64">
        <f>'SDA (working age)'!$R7</f>
        <v>39.000053976618879</v>
      </c>
      <c r="AE7" s="64">
        <f>'SDA (pensioners)'!$R7</f>
        <v>9.7162909270836977</v>
      </c>
      <c r="AF7" s="64">
        <f>SP!$R7</f>
        <v>3158.4180262659042</v>
      </c>
      <c r="AG7" s="64"/>
      <c r="AH7" s="64"/>
      <c r="AI7" s="64"/>
      <c r="AJ7" s="64"/>
      <c r="AK7" s="64"/>
      <c r="AL7" s="64">
        <f>SMP!$R7</f>
        <v>89.368993566704546</v>
      </c>
      <c r="AM7" s="64"/>
      <c r="AN7" s="65">
        <f>WFP!$R7</f>
        <v>95.16574281481131</v>
      </c>
    </row>
    <row r="8" spans="1:40" s="51" customFormat="1" x14ac:dyDescent="0.35">
      <c r="A8" s="61" t="s">
        <v>73</v>
      </c>
      <c r="B8" s="67" t="s">
        <v>74</v>
      </c>
      <c r="C8" s="63">
        <f t="shared" si="3"/>
        <v>19248.551110123379</v>
      </c>
      <c r="D8" s="64">
        <f>AA!$R8</f>
        <v>718.72111477834778</v>
      </c>
      <c r="E8" s="64">
        <f>BBWB!$R8</f>
        <v>72.482343244228517</v>
      </c>
      <c r="F8" s="64">
        <f>CA!$R8</f>
        <v>239.70654313275068</v>
      </c>
      <c r="G8" s="64">
        <f>CWP!$R8</f>
        <v>14.410465075770771</v>
      </c>
      <c r="H8" s="64">
        <f>CTB!R8</f>
        <v>638.40051900000003</v>
      </c>
      <c r="I8" s="64">
        <f>DLA!$R8</f>
        <v>1902.6107878857163</v>
      </c>
      <c r="J8" s="64">
        <f>'DLA (children)'!$R8</f>
        <v>160.81250289872489</v>
      </c>
      <c r="K8" s="64">
        <f>'DLA (working age)'!$R8</f>
        <v>1017.4737574790206</v>
      </c>
      <c r="L8" s="64">
        <f>'DLA (pensioners)'!$R8</f>
        <v>724.46057056424388</v>
      </c>
      <c r="M8" s="64">
        <f>DHP!$R8</f>
        <v>2.0962610000000002</v>
      </c>
      <c r="N8" s="64">
        <f>ESA!$R8</f>
        <v>537.70064430509569</v>
      </c>
      <c r="O8" s="64">
        <f>HB!$R8</f>
        <v>2540.0222940000003</v>
      </c>
      <c r="P8" s="64">
        <f>IB!$R8</f>
        <v>753.64610774459129</v>
      </c>
      <c r="Q8" s="64">
        <f>IS!$R8</f>
        <v>1015.9721718188821</v>
      </c>
      <c r="R8" s="64"/>
      <c r="S8" s="64">
        <f>'IS (incapacity)'!$R8</f>
        <v>617.56644032217798</v>
      </c>
      <c r="T8" s="64">
        <f>'IS (lone parent)'!$R8</f>
        <v>304.71380713723454</v>
      </c>
      <c r="U8" s="64">
        <f>'IS (carer)'!$R8</f>
        <v>63.669529943123479</v>
      </c>
      <c r="V8" s="64">
        <f>'IS (others)'!$R8</f>
        <v>29.521334994098829</v>
      </c>
      <c r="W8" s="64">
        <f>IIDB!$R8</f>
        <v>125.29054990463933</v>
      </c>
      <c r="X8" s="64">
        <f>JSA!$R8</f>
        <v>636.99105738360652</v>
      </c>
      <c r="Y8" s="64">
        <f>MA!$R8</f>
        <v>34.052540914654287</v>
      </c>
      <c r="Z8" s="64">
        <f>O75TVL!$R8</f>
        <v>65.380058024109289</v>
      </c>
      <c r="AA8" s="64">
        <f>PC!$R8</f>
        <v>1055.775096960605</v>
      </c>
      <c r="AB8" s="64"/>
      <c r="AC8" s="64">
        <f>SDA!$R8</f>
        <v>120.94795247894604</v>
      </c>
      <c r="AD8" s="64">
        <f>'SDA (working age)'!$R8</f>
        <v>96.625326272849179</v>
      </c>
      <c r="AE8" s="64">
        <f>'SDA (pensioners)'!$R8</f>
        <v>24.322626206096849</v>
      </c>
      <c r="AF8" s="64">
        <f>SP!$R8</f>
        <v>8297.6642711741169</v>
      </c>
      <c r="AG8" s="64"/>
      <c r="AH8" s="64"/>
      <c r="AI8" s="64"/>
      <c r="AJ8" s="64"/>
      <c r="AK8" s="64"/>
      <c r="AL8" s="64">
        <f>SMP!$R8</f>
        <v>227.08106634532425</v>
      </c>
      <c r="AM8" s="64"/>
      <c r="AN8" s="65">
        <f>WFP!$R8</f>
        <v>249.59926495199909</v>
      </c>
    </row>
    <row r="9" spans="1:40" s="51" customFormat="1" x14ac:dyDescent="0.35">
      <c r="A9" s="61" t="s">
        <v>75</v>
      </c>
      <c r="B9" s="67" t="s">
        <v>76</v>
      </c>
      <c r="C9" s="63">
        <f t="shared" si="3"/>
        <v>13094.704684019296</v>
      </c>
      <c r="D9" s="64">
        <f>AA!$R9</f>
        <v>408.11262139071687</v>
      </c>
      <c r="E9" s="64">
        <f>BBWB!$R9</f>
        <v>48.596062369608475</v>
      </c>
      <c r="F9" s="64">
        <f>CA!$R9</f>
        <v>164.67901202565912</v>
      </c>
      <c r="G9" s="64">
        <f>CWP!$R9</f>
        <v>12.805980375079836</v>
      </c>
      <c r="H9" s="64">
        <f>CTB!R9</f>
        <v>412.06180799999998</v>
      </c>
      <c r="I9" s="64">
        <f>DLA!$R9</f>
        <v>1156.2987225366933</v>
      </c>
      <c r="J9" s="64">
        <f>'DLA (children)'!$R9</f>
        <v>108.42595935746695</v>
      </c>
      <c r="K9" s="64">
        <f>'DLA (working age)'!$R9</f>
        <v>620.59127017340666</v>
      </c>
      <c r="L9" s="64">
        <f>'DLA (pensioners)'!$R9</f>
        <v>427.23173346618148</v>
      </c>
      <c r="M9" s="64">
        <f>DHP!$R9</f>
        <v>1.635203</v>
      </c>
      <c r="N9" s="64">
        <f>ESA!$R9</f>
        <v>319.00468577648974</v>
      </c>
      <c r="O9" s="64">
        <f>HB!$R9</f>
        <v>1608.6093370000001</v>
      </c>
      <c r="P9" s="64">
        <f>IB!$R9</f>
        <v>457.33666180334689</v>
      </c>
      <c r="Q9" s="64">
        <f>IS!$R9</f>
        <v>595.61654139304562</v>
      </c>
      <c r="R9" s="64"/>
      <c r="S9" s="64">
        <f>'IS (incapacity)'!$R9</f>
        <v>335.08230419161418</v>
      </c>
      <c r="T9" s="64">
        <f>'IS (lone parent)'!$R9</f>
        <v>195.18545080113319</v>
      </c>
      <c r="U9" s="64">
        <f>'IS (carer)'!$R9</f>
        <v>43.99008768129675</v>
      </c>
      <c r="V9" s="64">
        <f>'IS (others)'!$R9</f>
        <v>21.363136759949263</v>
      </c>
      <c r="W9" s="64">
        <f>IIDB!$R9</f>
        <v>90.867044431732097</v>
      </c>
      <c r="X9" s="64">
        <f>JSA!$R9</f>
        <v>522.2195756196819</v>
      </c>
      <c r="Y9" s="64">
        <f>MA!$R9</f>
        <v>24.513159876005801</v>
      </c>
      <c r="Z9" s="64">
        <f>O75TVL!$R9</f>
        <v>49.537345908203285</v>
      </c>
      <c r="AA9" s="64">
        <f>PC!$R9</f>
        <v>688.52866217394694</v>
      </c>
      <c r="AB9" s="64"/>
      <c r="AC9" s="64">
        <f>SDA!$R9</f>
        <v>80.527740937020098</v>
      </c>
      <c r="AD9" s="64">
        <f>'SDA (working age)'!$R9</f>
        <v>64.689775549321581</v>
      </c>
      <c r="AE9" s="64">
        <f>'SDA (pensioners)'!$R9</f>
        <v>15.837965387698524</v>
      </c>
      <c r="AF9" s="64">
        <f>SP!$R9</f>
        <v>6101.3828144034187</v>
      </c>
      <c r="AG9" s="64"/>
      <c r="AH9" s="64"/>
      <c r="AI9" s="64"/>
      <c r="AJ9" s="64"/>
      <c r="AK9" s="64"/>
      <c r="AL9" s="64">
        <f>SMP!$R9</f>
        <v>168.67460443901862</v>
      </c>
      <c r="AM9" s="64"/>
      <c r="AN9" s="65">
        <f>WFP!$R9</f>
        <v>183.69710055962992</v>
      </c>
    </row>
    <row r="10" spans="1:40" s="51" customFormat="1" x14ac:dyDescent="0.35">
      <c r="A10" s="61" t="s">
        <v>77</v>
      </c>
      <c r="B10" s="67" t="s">
        <v>78</v>
      </c>
      <c r="C10" s="63">
        <f t="shared" si="3"/>
        <v>11034.108522277889</v>
      </c>
      <c r="D10" s="64">
        <f>AA!$R10</f>
        <v>391.72186593969229</v>
      </c>
      <c r="E10" s="64">
        <f>BBWB!$R10</f>
        <v>42.058734058335034</v>
      </c>
      <c r="F10" s="64">
        <f>CA!$R10</f>
        <v>128.97858032099899</v>
      </c>
      <c r="G10" s="64">
        <f>CWP!$R10</f>
        <v>12.447213609707948</v>
      </c>
      <c r="H10" s="64">
        <f>CTB!R10</f>
        <v>331.16811400000006</v>
      </c>
      <c r="I10" s="64">
        <f>DLA!$R10</f>
        <v>908.49312770649306</v>
      </c>
      <c r="J10" s="64">
        <f>'DLA (children)'!$R10</f>
        <v>101.44028149863222</v>
      </c>
      <c r="K10" s="64">
        <f>'DLA (working age)'!$R10</f>
        <v>490.80753522040908</v>
      </c>
      <c r="L10" s="64">
        <f>'DLA (pensioners)'!$R10</f>
        <v>316.08080438999667</v>
      </c>
      <c r="M10" s="64">
        <f>DHP!$R10</f>
        <v>0.89942725999999995</v>
      </c>
      <c r="N10" s="64">
        <f>ESA!$R10</f>
        <v>230.33458827567733</v>
      </c>
      <c r="O10" s="64">
        <f>HB!$R10</f>
        <v>1194.2887109999999</v>
      </c>
      <c r="P10" s="64">
        <f>IB!$R10</f>
        <v>374.46717615640955</v>
      </c>
      <c r="Q10" s="64">
        <f>IS!$R10</f>
        <v>442.81838258908749</v>
      </c>
      <c r="R10" s="64"/>
      <c r="S10" s="64">
        <f>'IS (incapacity)'!$R10</f>
        <v>249.29428319115527</v>
      </c>
      <c r="T10" s="64">
        <f>'IS (lone parent)'!$R10</f>
        <v>150.10712786074984</v>
      </c>
      <c r="U10" s="64">
        <f>'IS (carer)'!$R10</f>
        <v>30.48216931020557</v>
      </c>
      <c r="V10" s="64">
        <f>'IS (others)'!$R10</f>
        <v>13.126298481953029</v>
      </c>
      <c r="W10" s="64">
        <f>IIDB!$R10</f>
        <v>86.093169984589807</v>
      </c>
      <c r="X10" s="64">
        <f>JSA!$R10</f>
        <v>348.83019902857211</v>
      </c>
      <c r="Y10" s="64">
        <f>MA!$R10</f>
        <v>30.311388563973775</v>
      </c>
      <c r="Z10" s="64">
        <f>O75TVL!$R10</f>
        <v>43.292285927206642</v>
      </c>
      <c r="AA10" s="64">
        <f>PC!$R10</f>
        <v>552.06244790197513</v>
      </c>
      <c r="AB10" s="64"/>
      <c r="AC10" s="64">
        <f>SDA!$R10</f>
        <v>69.9157065427775</v>
      </c>
      <c r="AD10" s="64">
        <f>'SDA (working age)'!$R10</f>
        <v>57.43725880044272</v>
      </c>
      <c r="AE10" s="64">
        <f>'SDA (pensioners)'!$R10</f>
        <v>12.478447742334778</v>
      </c>
      <c r="AF10" s="64">
        <f>SP!$R10</f>
        <v>5515.2111813775555</v>
      </c>
      <c r="AG10" s="64"/>
      <c r="AH10" s="64"/>
      <c r="AI10" s="64"/>
      <c r="AJ10" s="64"/>
      <c r="AK10" s="64"/>
      <c r="AL10" s="64">
        <f>SMP!$R10</f>
        <v>168.55965772491624</v>
      </c>
      <c r="AM10" s="64"/>
      <c r="AN10" s="65">
        <f>WFP!$R10</f>
        <v>162.15656430991982</v>
      </c>
    </row>
    <row r="11" spans="1:40" s="51" customFormat="1" x14ac:dyDescent="0.35">
      <c r="A11" s="61" t="s">
        <v>79</v>
      </c>
      <c r="B11" s="67" t="s">
        <v>80</v>
      </c>
      <c r="C11" s="63">
        <f t="shared" si="3"/>
        <v>14434.029449401316</v>
      </c>
      <c r="D11" s="64">
        <f>AA!$R11</f>
        <v>552.28636099377388</v>
      </c>
      <c r="E11" s="64">
        <f>BBWB!$R11</f>
        <v>56.430359423693126</v>
      </c>
      <c r="F11" s="64">
        <f>CA!$R11</f>
        <v>183.41020287518418</v>
      </c>
      <c r="G11" s="64">
        <f>CWP!$R11</f>
        <v>22.891312779422861</v>
      </c>
      <c r="H11" s="64">
        <f>CTB!R11</f>
        <v>467.50769000000003</v>
      </c>
      <c r="I11" s="64">
        <f>DLA!$R11</f>
        <v>1196.4280692426212</v>
      </c>
      <c r="J11" s="64">
        <f>'DLA (children)'!$R11</f>
        <v>134.70568605605933</v>
      </c>
      <c r="K11" s="64">
        <f>'DLA (working age)'!$R11</f>
        <v>629.91837288562112</v>
      </c>
      <c r="L11" s="64">
        <f>'DLA (pensioners)'!$R11</f>
        <v>431.439220256704</v>
      </c>
      <c r="M11" s="64">
        <f>DHP!$R11</f>
        <v>2.0571649999999999</v>
      </c>
      <c r="N11" s="64">
        <f>ESA!$R11</f>
        <v>321.96101519867563</v>
      </c>
      <c r="O11" s="64">
        <f>HB!$R11</f>
        <v>1850.2192370000002</v>
      </c>
      <c r="P11" s="64">
        <f>IB!$R11</f>
        <v>463.27138939556454</v>
      </c>
      <c r="Q11" s="64">
        <f>IS!$R11</f>
        <v>651.71559642606462</v>
      </c>
      <c r="R11" s="64"/>
      <c r="S11" s="64">
        <f>'IS (incapacity)'!$R11</f>
        <v>348.21871901182567</v>
      </c>
      <c r="T11" s="64">
        <f>'IS (lone parent)'!$R11</f>
        <v>234.81052366559763</v>
      </c>
      <c r="U11" s="64">
        <f>'IS (carer)'!$R11</f>
        <v>47.476989993669413</v>
      </c>
      <c r="V11" s="64">
        <f>'IS (others)'!$R11</f>
        <v>21.500032501858044</v>
      </c>
      <c r="W11" s="64">
        <f>IIDB!$R11</f>
        <v>81.663358560664946</v>
      </c>
      <c r="X11" s="64">
        <f>JSA!$R11</f>
        <v>550.54636326473235</v>
      </c>
      <c r="Y11" s="64">
        <f>MA!$R11</f>
        <v>30.454013556678866</v>
      </c>
      <c r="Z11" s="64">
        <f>O75TVL!$R11</f>
        <v>53.34795724496572</v>
      </c>
      <c r="AA11" s="64">
        <f>PC!$R11</f>
        <v>806.40957140797354</v>
      </c>
      <c r="AB11" s="64"/>
      <c r="AC11" s="64">
        <f>SDA!$R11</f>
        <v>81.046143443441665</v>
      </c>
      <c r="AD11" s="64">
        <f>'SDA (working age)'!$R11</f>
        <v>66.224707844123401</v>
      </c>
      <c r="AE11" s="64">
        <f>'SDA (pensioners)'!$R11</f>
        <v>14.821435599318255</v>
      </c>
      <c r="AF11" s="64">
        <f>SP!$R11</f>
        <v>6677.3455096704765</v>
      </c>
      <c r="AG11" s="64"/>
      <c r="AH11" s="64"/>
      <c r="AI11" s="64"/>
      <c r="AJ11" s="64"/>
      <c r="AK11" s="64"/>
      <c r="AL11" s="64">
        <f>SMP!$R11</f>
        <v>186.93645561470706</v>
      </c>
      <c r="AM11" s="64"/>
      <c r="AN11" s="65">
        <f>WFP!$R11</f>
        <v>198.10167830267514</v>
      </c>
    </row>
    <row r="12" spans="1:40" s="51" customFormat="1" x14ac:dyDescent="0.35">
      <c r="A12" s="61" t="s">
        <v>81</v>
      </c>
      <c r="B12" s="67" t="s">
        <v>82</v>
      </c>
      <c r="C12" s="63">
        <f t="shared" si="3"/>
        <v>13867.002335764842</v>
      </c>
      <c r="D12" s="64">
        <f>AA!$R12</f>
        <v>501.26510098286656</v>
      </c>
      <c r="E12" s="64">
        <f>BBWB!$R12</f>
        <v>52.886524563197867</v>
      </c>
      <c r="F12" s="64">
        <f>CA!$R12</f>
        <v>137.9328933611875</v>
      </c>
      <c r="G12" s="64">
        <f>CWP!$R12</f>
        <v>16.817192126807175</v>
      </c>
      <c r="H12" s="64">
        <f>CTB!R12</f>
        <v>422.06447499999996</v>
      </c>
      <c r="I12" s="64">
        <f>DLA!$R12</f>
        <v>910.72985575002235</v>
      </c>
      <c r="J12" s="64">
        <f>'DLA (children)'!$R12</f>
        <v>122.60358601236983</v>
      </c>
      <c r="K12" s="64">
        <f>'DLA (working age)'!$R12</f>
        <v>500.62151281626797</v>
      </c>
      <c r="L12" s="64">
        <f>'DLA (pensioners)'!$R12</f>
        <v>287.2107298224841</v>
      </c>
      <c r="M12" s="64">
        <f>DHP!$R12</f>
        <v>1.753104</v>
      </c>
      <c r="N12" s="64">
        <f>ESA!$R12</f>
        <v>260.66247581860176</v>
      </c>
      <c r="O12" s="64">
        <f>HB!$R12</f>
        <v>1742.9025929999998</v>
      </c>
      <c r="P12" s="64">
        <f>IB!$R12</f>
        <v>345.18029997199227</v>
      </c>
      <c r="Q12" s="64">
        <f>IS!$R12</f>
        <v>482.60937810956813</v>
      </c>
      <c r="R12" s="64"/>
      <c r="S12" s="64">
        <f>'IS (incapacity)'!$R12</f>
        <v>263.10131354135342</v>
      </c>
      <c r="T12" s="64">
        <f>'IS (lone parent)'!$R12</f>
        <v>175.97354722881096</v>
      </c>
      <c r="U12" s="64">
        <f>'IS (carer)'!$R12</f>
        <v>28.864144385254072</v>
      </c>
      <c r="V12" s="64">
        <f>'IS (others)'!$R12</f>
        <v>14.824767428364966</v>
      </c>
      <c r="W12" s="64">
        <f>IIDB!$R12</f>
        <v>53.60501901728081</v>
      </c>
      <c r="X12" s="64">
        <f>JSA!$R12</f>
        <v>374.68273224889447</v>
      </c>
      <c r="Y12" s="64">
        <f>MA!$R12</f>
        <v>35.912094585514609</v>
      </c>
      <c r="Z12" s="64">
        <f>O75TVL!$R12</f>
        <v>59.267922848640907</v>
      </c>
      <c r="AA12" s="64">
        <f>PC!$R12</f>
        <v>633.86377441202683</v>
      </c>
      <c r="AB12" s="64"/>
      <c r="AC12" s="64">
        <f>SDA!$R12</f>
        <v>70.795342689574184</v>
      </c>
      <c r="AD12" s="64">
        <f>'SDA (working age)'!$R12</f>
        <v>57.377749072375295</v>
      </c>
      <c r="AE12" s="64">
        <f>'SDA (pensioners)'!$R12</f>
        <v>13.417593617198893</v>
      </c>
      <c r="AF12" s="64">
        <f>SP!$R12</f>
        <v>7349.2174204031944</v>
      </c>
      <c r="AG12" s="64"/>
      <c r="AH12" s="64"/>
      <c r="AI12" s="64"/>
      <c r="AJ12" s="64"/>
      <c r="AK12" s="64"/>
      <c r="AL12" s="64">
        <f>SMP!$R12</f>
        <v>201.20173408096781</v>
      </c>
      <c r="AM12" s="64"/>
      <c r="AN12" s="65">
        <f>WFP!$R12</f>
        <v>213.65240279450725</v>
      </c>
    </row>
    <row r="13" spans="1:40" s="51" customFormat="1" x14ac:dyDescent="0.35">
      <c r="A13" s="61" t="s">
        <v>83</v>
      </c>
      <c r="B13" s="67" t="s">
        <v>84</v>
      </c>
      <c r="C13" s="63">
        <f t="shared" si="3"/>
        <v>19502.894509449092</v>
      </c>
      <c r="D13" s="64">
        <f>AA!$R13</f>
        <v>468.58965909654893</v>
      </c>
      <c r="E13" s="64">
        <f>BBWB!$R13</f>
        <v>58.532755523030133</v>
      </c>
      <c r="F13" s="64">
        <f>CA!$R13</f>
        <v>210.84419936908412</v>
      </c>
      <c r="G13" s="64">
        <f>CWP!$R13</f>
        <v>13.329181907913835</v>
      </c>
      <c r="H13" s="64">
        <f>CTB!R13</f>
        <v>787.64460400000007</v>
      </c>
      <c r="I13" s="64">
        <f>DLA!$R13</f>
        <v>1265.1279695170811</v>
      </c>
      <c r="J13" s="64">
        <f>'DLA (children)'!$R13</f>
        <v>158.00466730784223</v>
      </c>
      <c r="K13" s="64">
        <f>'DLA (working age)'!$R13</f>
        <v>767.16413253594601</v>
      </c>
      <c r="L13" s="64">
        <f>'DLA (pensioners)'!$R13</f>
        <v>340.4357769299246</v>
      </c>
      <c r="M13" s="64">
        <f>DHP!$R13</f>
        <v>4.819788</v>
      </c>
      <c r="N13" s="64">
        <f>ESA!$R13</f>
        <v>452.85054532940251</v>
      </c>
      <c r="O13" s="64">
        <f>HB!$R13</f>
        <v>5889.8841059999995</v>
      </c>
      <c r="P13" s="64">
        <f>IB!$R13</f>
        <v>403.92850285828109</v>
      </c>
      <c r="Q13" s="64">
        <f>IS!$R13</f>
        <v>1218.4563556073554</v>
      </c>
      <c r="R13" s="64"/>
      <c r="S13" s="64">
        <f>'IS (incapacity)'!$R13</f>
        <v>698.65193746272848</v>
      </c>
      <c r="T13" s="64">
        <f>'IS (lone parent)'!$R13</f>
        <v>426.49085412785337</v>
      </c>
      <c r="U13" s="64">
        <f>'IS (carer)'!$R13</f>
        <v>53.642510608520467</v>
      </c>
      <c r="V13" s="64">
        <f>'IS (others)'!$R13</f>
        <v>39.985321044793508</v>
      </c>
      <c r="W13" s="64">
        <f>IIDB!$R13</f>
        <v>32.10108006618934</v>
      </c>
      <c r="X13" s="64">
        <f>JSA!$R13</f>
        <v>760.97410257077536</v>
      </c>
      <c r="Y13" s="64">
        <f>MA!$R13</f>
        <v>68.479517035442996</v>
      </c>
      <c r="Z13" s="64">
        <f>O75TVL!$R13</f>
        <v>50.0825781987526</v>
      </c>
      <c r="AA13" s="64">
        <f>PC!$R13</f>
        <v>1208.3705987713772</v>
      </c>
      <c r="AB13" s="64"/>
      <c r="AC13" s="64">
        <f>SDA!$R13</f>
        <v>75.015623803928889</v>
      </c>
      <c r="AD13" s="64">
        <f>'SDA (working age)'!$R13</f>
        <v>61.62484957354328</v>
      </c>
      <c r="AE13" s="64">
        <f>'SDA (pensioners)'!$R13</f>
        <v>13.390774230385604</v>
      </c>
      <c r="AF13" s="64">
        <f>SP!$R13</f>
        <v>5975.4962608269179</v>
      </c>
      <c r="AG13" s="64"/>
      <c r="AH13" s="64"/>
      <c r="AI13" s="64"/>
      <c r="AJ13" s="64"/>
      <c r="AK13" s="64"/>
      <c r="AL13" s="64">
        <f>SMP!$R13</f>
        <v>355.47073621542415</v>
      </c>
      <c r="AM13" s="64"/>
      <c r="AN13" s="65">
        <f>WFP!$R13</f>
        <v>202.89634475158141</v>
      </c>
    </row>
    <row r="14" spans="1:40" s="51" customFormat="1" x14ac:dyDescent="0.35">
      <c r="A14" s="61" t="s">
        <v>85</v>
      </c>
      <c r="B14" s="67" t="s">
        <v>86</v>
      </c>
      <c r="C14" s="63">
        <f t="shared" si="3"/>
        <v>19708.50515220223</v>
      </c>
      <c r="D14" s="64">
        <f>AA!$R14</f>
        <v>655.022030628827</v>
      </c>
      <c r="E14" s="64">
        <f>BBWB!$R14</f>
        <v>79.225347031676989</v>
      </c>
      <c r="F14" s="64">
        <f>CA!$R14</f>
        <v>182.01958207132748</v>
      </c>
      <c r="G14" s="64">
        <f>CWP!$R14</f>
        <v>17.522268478197756</v>
      </c>
      <c r="H14" s="64">
        <f>CTB!R14</f>
        <v>566.29766199999995</v>
      </c>
      <c r="I14" s="64">
        <f>DLA!$R14</f>
        <v>1249.8923122872338</v>
      </c>
      <c r="J14" s="64">
        <f>'DLA (children)'!$R14</f>
        <v>177.36301127731102</v>
      </c>
      <c r="K14" s="64">
        <f>'DLA (working age)'!$R14</f>
        <v>722.38520772862648</v>
      </c>
      <c r="L14" s="64">
        <f>'DLA (pensioners)'!$R14</f>
        <v>349.92271524621464</v>
      </c>
      <c r="M14" s="64">
        <f>DHP!$R14</f>
        <v>2.7801900000000002</v>
      </c>
      <c r="N14" s="64">
        <f>ESA!$R14</f>
        <v>372.37960443954427</v>
      </c>
      <c r="O14" s="64">
        <f>HB!$R14</f>
        <v>2695.815936</v>
      </c>
      <c r="P14" s="64">
        <f>IB!$R14</f>
        <v>447.01857731822366</v>
      </c>
      <c r="Q14" s="64">
        <f>IS!$R14</f>
        <v>670.43150349438349</v>
      </c>
      <c r="R14" s="64"/>
      <c r="S14" s="64">
        <f>'IS (incapacity)'!$R14</f>
        <v>363.85904492222812</v>
      </c>
      <c r="T14" s="64">
        <f>'IS (lone parent)'!$R14</f>
        <v>248.14929374613303</v>
      </c>
      <c r="U14" s="64">
        <f>'IS (carer)'!$R14</f>
        <v>38.002029222911091</v>
      </c>
      <c r="V14" s="64">
        <f>'IS (others)'!$R14</f>
        <v>20.682044500727983</v>
      </c>
      <c r="W14" s="64">
        <f>IIDB!$R14</f>
        <v>67.608384062231579</v>
      </c>
      <c r="X14" s="64">
        <f>JSA!$R14</f>
        <v>455.3283911445626</v>
      </c>
      <c r="Y14" s="64">
        <f>MA!$R14</f>
        <v>55.167170695488252</v>
      </c>
      <c r="Z14" s="64">
        <f>O75TVL!$R14</f>
        <v>86.208653286742774</v>
      </c>
      <c r="AA14" s="64">
        <f>PC!$R14</f>
        <v>829.15370835174406</v>
      </c>
      <c r="AB14" s="64"/>
      <c r="AC14" s="64">
        <f>SDA!$R14</f>
        <v>100.70721640585158</v>
      </c>
      <c r="AD14" s="64">
        <f>'SDA (working age)'!$R14</f>
        <v>81.231963877216657</v>
      </c>
      <c r="AE14" s="64">
        <f>'SDA (pensioners)'!$R14</f>
        <v>19.475252528634911</v>
      </c>
      <c r="AF14" s="64">
        <f>SP!$R14</f>
        <v>10539.246620743326</v>
      </c>
      <c r="AG14" s="64"/>
      <c r="AH14" s="64"/>
      <c r="AI14" s="64"/>
      <c r="AJ14" s="64"/>
      <c r="AK14" s="64"/>
      <c r="AL14" s="64">
        <f>SMP!$R14</f>
        <v>326.82723431494799</v>
      </c>
      <c r="AM14" s="64"/>
      <c r="AN14" s="65">
        <f>WFP!$R14</f>
        <v>309.85275944791931</v>
      </c>
    </row>
    <row r="15" spans="1:40" s="51" customFormat="1" x14ac:dyDescent="0.35">
      <c r="A15" s="61" t="s">
        <v>87</v>
      </c>
      <c r="B15" s="67" t="s">
        <v>88</v>
      </c>
      <c r="C15" s="63">
        <f t="shared" si="3"/>
        <v>13483.739754906705</v>
      </c>
      <c r="D15" s="64">
        <f>AA!$R15</f>
        <v>522.54434820482936</v>
      </c>
      <c r="E15" s="64">
        <f>BBWB!$R15</f>
        <v>46.957777345786525</v>
      </c>
      <c r="F15" s="64">
        <f>CA!$R15</f>
        <v>124.56694177661399</v>
      </c>
      <c r="G15" s="64">
        <f>CWP!$R15</f>
        <v>8.0872008360912737</v>
      </c>
      <c r="H15" s="64">
        <f>CTB!R15</f>
        <v>396.18909499999995</v>
      </c>
      <c r="I15" s="64">
        <f>DLA!$R15</f>
        <v>929.11616943497029</v>
      </c>
      <c r="J15" s="64">
        <f>'DLA (children)'!$R15</f>
        <v>102.59511734303715</v>
      </c>
      <c r="K15" s="64">
        <f>'DLA (working age)'!$R15</f>
        <v>529.77058599833788</v>
      </c>
      <c r="L15" s="64">
        <f>'DLA (pensioners)'!$R15</f>
        <v>296.91776146369648</v>
      </c>
      <c r="M15" s="64">
        <f>DHP!$R15</f>
        <v>1.7799039999999999</v>
      </c>
      <c r="N15" s="64">
        <f>ESA!$R15</f>
        <v>270.38965553536605</v>
      </c>
      <c r="O15" s="64">
        <f>HB!$R15</f>
        <v>1623.3984490000003</v>
      </c>
      <c r="P15" s="64">
        <f>IB!$R15</f>
        <v>367.45792817360785</v>
      </c>
      <c r="Q15" s="64">
        <f>IS!$R15</f>
        <v>474.40821293127169</v>
      </c>
      <c r="R15" s="64"/>
      <c r="S15" s="64">
        <f>'IS (incapacity)'!$R15</f>
        <v>287.52623932355795</v>
      </c>
      <c r="T15" s="64">
        <f>'IS (lone parent)'!$R15</f>
        <v>146.69908758351758</v>
      </c>
      <c r="U15" s="64">
        <f>'IS (carer)'!$R15</f>
        <v>26.012851822976291</v>
      </c>
      <c r="V15" s="64">
        <f>'IS (others)'!$R15</f>
        <v>14.21217130763403</v>
      </c>
      <c r="W15" s="64">
        <f>IIDB!$R15</f>
        <v>57.054250825035886</v>
      </c>
      <c r="X15" s="64">
        <f>JSA!$R15</f>
        <v>284.61051106914891</v>
      </c>
      <c r="Y15" s="64">
        <f>MA!$R15</f>
        <v>30.624683974983807</v>
      </c>
      <c r="Z15" s="64">
        <f>O75TVL!$R15</f>
        <v>60.865727128667643</v>
      </c>
      <c r="AA15" s="64">
        <f>PC!$R15</f>
        <v>636.23965597997244</v>
      </c>
      <c r="AB15" s="64"/>
      <c r="AC15" s="64">
        <f>SDA!$R15</f>
        <v>75.977885703790733</v>
      </c>
      <c r="AD15" s="64">
        <f>'SDA (working age)'!$R15</f>
        <v>61.891107692362787</v>
      </c>
      <c r="AE15" s="64">
        <f>'SDA (pensioners)'!$R15</f>
        <v>14.086778011427946</v>
      </c>
      <c r="AF15" s="64">
        <f>SP!$R15</f>
        <v>7188.5839454686984</v>
      </c>
      <c r="AG15" s="64"/>
      <c r="AH15" s="64"/>
      <c r="AI15" s="64"/>
      <c r="AJ15" s="64"/>
      <c r="AK15" s="64"/>
      <c r="AL15" s="64">
        <f>SMP!$R15</f>
        <v>169.38684996397842</v>
      </c>
      <c r="AM15" s="64"/>
      <c r="AN15" s="65">
        <f>WFP!$R15</f>
        <v>215.50056255389256</v>
      </c>
    </row>
    <row r="16" spans="1:40" s="51" customFormat="1" x14ac:dyDescent="0.35">
      <c r="A16" s="49">
        <v>924</v>
      </c>
      <c r="B16" s="68" t="s">
        <v>89</v>
      </c>
      <c r="C16" s="58">
        <f t="shared" si="3"/>
        <v>8704.860964593061</v>
      </c>
      <c r="D16" s="59">
        <f>AA!$R$16</f>
        <v>391.56381689039006</v>
      </c>
      <c r="E16" s="59">
        <f>BBWB!$R$16</f>
        <v>30.785761729715556</v>
      </c>
      <c r="F16" s="59">
        <f>CA!$R$16</f>
        <v>109.22087559868059</v>
      </c>
      <c r="G16" s="59">
        <f>CWP!$R$16</f>
        <v>4.3002183127213609</v>
      </c>
      <c r="H16" s="59">
        <f>CTB!R16</f>
        <v>246.06113200000004</v>
      </c>
      <c r="I16" s="59">
        <f>DLA!$R$16</f>
        <v>964.25762161531236</v>
      </c>
      <c r="J16" s="59">
        <f>'DLA (children)'!$R$16</f>
        <v>76.238475718435069</v>
      </c>
      <c r="K16" s="59">
        <f>'DLA (working age)'!$R$16</f>
        <v>474.55130609876659</v>
      </c>
      <c r="L16" s="59">
        <f>'DLA (pensioners)'!$R$16</f>
        <v>413.20735752154155</v>
      </c>
      <c r="M16" s="59">
        <f>DHP!$R$16</f>
        <v>1.2054960000000001</v>
      </c>
      <c r="N16" s="59">
        <f>ESA!$R$16</f>
        <v>217.5336981126633</v>
      </c>
      <c r="O16" s="59">
        <f>HB!$R$16</f>
        <v>955.82454000000018</v>
      </c>
      <c r="P16" s="59">
        <f>IB!$R$16</f>
        <v>411.81202167130101</v>
      </c>
      <c r="Q16" s="59">
        <f>IS!$R$16</f>
        <v>409.90540315830617</v>
      </c>
      <c r="R16" s="59"/>
      <c r="S16" s="59">
        <f>'IS (incapacity)'!$R$16</f>
        <v>247.8473798896899</v>
      </c>
      <c r="T16" s="59">
        <f>'IS (lone parent)'!$R$16</f>
        <v>121.32686969128019</v>
      </c>
      <c r="U16" s="59">
        <f>'IS (carer)'!$R$16</f>
        <v>28.642023177528433</v>
      </c>
      <c r="V16" s="59">
        <f>'IS (others)'!$R$16</f>
        <v>11.948810011626319</v>
      </c>
      <c r="W16" s="59">
        <f>IIDB!$R$16</f>
        <v>59.643325074747281</v>
      </c>
      <c r="X16" s="59">
        <f>JSA!$R$16</f>
        <v>250.62263668096736</v>
      </c>
      <c r="Y16" s="59">
        <f>MA!$R$16</f>
        <v>17.676705645982377</v>
      </c>
      <c r="Z16" s="59">
        <f>O75TVL!$R$16</f>
        <v>31.36123205905292</v>
      </c>
      <c r="AA16" s="59">
        <f>PC!$R$16</f>
        <v>479.05013581276989</v>
      </c>
      <c r="AB16" s="59"/>
      <c r="AC16" s="59">
        <f>SDA!$R$16</f>
        <v>58.451889066281687</v>
      </c>
      <c r="AD16" s="59">
        <f>'SDA (working age)'!$R$16</f>
        <v>44.715347894276022</v>
      </c>
      <c r="AE16" s="59">
        <f>'SDA (pensioners)'!$R$16</f>
        <v>13.736541172005666</v>
      </c>
      <c r="AF16" s="59">
        <f>SP!$R$16</f>
        <v>3855.30487892253</v>
      </c>
      <c r="AG16" s="59"/>
      <c r="AH16" s="59"/>
      <c r="AI16" s="59"/>
      <c r="AJ16" s="59"/>
      <c r="AK16" s="59"/>
      <c r="AL16" s="59">
        <f>SMP!$R$16</f>
        <v>92.594474767389286</v>
      </c>
      <c r="AM16" s="59"/>
      <c r="AN16" s="60">
        <f>WFP!$R$16</f>
        <v>117.68510147424723</v>
      </c>
    </row>
    <row r="17" spans="1:40" s="51" customFormat="1" x14ac:dyDescent="0.35">
      <c r="A17" s="49">
        <v>923</v>
      </c>
      <c r="B17" s="68" t="s">
        <v>90</v>
      </c>
      <c r="C17" s="58">
        <f t="shared" si="3"/>
        <v>13982.718347100827</v>
      </c>
      <c r="D17" s="59">
        <f>AA!$R$17</f>
        <v>481.52742321945755</v>
      </c>
      <c r="E17" s="59">
        <f>BBWB!$R$17</f>
        <v>58.847291610674958</v>
      </c>
      <c r="F17" s="59">
        <f>CA!$R$17</f>
        <v>153.20936805849277</v>
      </c>
      <c r="G17" s="59">
        <f>CWP!$R$17</f>
        <v>2.2223607966091854</v>
      </c>
      <c r="H17" s="59">
        <f>CTB!R17</f>
        <v>383.50048700000002</v>
      </c>
      <c r="I17" s="59">
        <f>DLA!$R$17</f>
        <v>1371.3880641369767</v>
      </c>
      <c r="J17" s="59">
        <f>'DLA (children)'!$R$17</f>
        <v>109.40931845108697</v>
      </c>
      <c r="K17" s="59">
        <f>'DLA (working age)'!$R$17</f>
        <v>774.59908221535852</v>
      </c>
      <c r="L17" s="59">
        <f>'DLA (pensioners)'!$R$17</f>
        <v>488.01902898876091</v>
      </c>
      <c r="M17" s="59">
        <f>DHP!$R$17</f>
        <v>2.563689000000001</v>
      </c>
      <c r="N17" s="59">
        <f>ESA!$R$17</f>
        <v>380.65448083307484</v>
      </c>
      <c r="O17" s="59">
        <f>HB!$R$17</f>
        <v>1727.74181</v>
      </c>
      <c r="P17" s="59">
        <f>IB!$R$17</f>
        <v>565.29418237353366</v>
      </c>
      <c r="Q17" s="59">
        <f>IS!$R$17</f>
        <v>674.71607897963975</v>
      </c>
      <c r="R17" s="59"/>
      <c r="S17" s="59">
        <f>'IS (incapacity)'!$R$17</f>
        <v>430.35654690977435</v>
      </c>
      <c r="T17" s="59">
        <f>'IS (lone parent)'!$R$17</f>
        <v>183.11387856869283</v>
      </c>
      <c r="U17" s="59">
        <f>'IS (carer)'!$R$17</f>
        <v>41.738783021245112</v>
      </c>
      <c r="V17" s="59">
        <f>'IS (others)'!$R$17</f>
        <v>18.899021128397003</v>
      </c>
      <c r="W17" s="59">
        <f>IIDB!$R$17</f>
        <v>87.564039408844465</v>
      </c>
      <c r="X17" s="59">
        <f>JSA!$R$17</f>
        <v>461.43444522756005</v>
      </c>
      <c r="Y17" s="59">
        <f>MA!$R$17</f>
        <v>23.96062278927003</v>
      </c>
      <c r="Z17" s="59">
        <f>O75TVL!$R$17</f>
        <v>48.768667621030637</v>
      </c>
      <c r="AA17" s="59">
        <f>PC!$R$17</f>
        <v>751.1840180626607</v>
      </c>
      <c r="AB17" s="59"/>
      <c r="AC17" s="59">
        <f>SDA!$R$17</f>
        <v>96.715381593465295</v>
      </c>
      <c r="AD17" s="59">
        <f>'SDA (working age)'!$R$17</f>
        <v>78.95351941765108</v>
      </c>
      <c r="AE17" s="59">
        <f>'SDA (pensioners)'!$R$17</f>
        <v>17.761862175814219</v>
      </c>
      <c r="AF17" s="59">
        <f>SP!$R$17</f>
        <v>6318.2364833575693</v>
      </c>
      <c r="AG17" s="59"/>
      <c r="AH17" s="59"/>
      <c r="AI17" s="59"/>
      <c r="AJ17" s="59"/>
      <c r="AK17" s="59"/>
      <c r="AL17" s="59">
        <f>SMP!$R$17</f>
        <v>205.01794980315054</v>
      </c>
      <c r="AM17" s="59"/>
      <c r="AN17" s="60">
        <f>WFP!$R$17</f>
        <v>188.17150322881679</v>
      </c>
    </row>
    <row r="18" spans="1:40" s="74" customFormat="1" ht="30" customHeight="1" x14ac:dyDescent="0.35">
      <c r="A18" s="69">
        <v>922</v>
      </c>
      <c r="B18" s="70" t="s">
        <v>91</v>
      </c>
      <c r="C18" s="71">
        <f t="shared" si="3"/>
        <v>13.605830629781845</v>
      </c>
      <c r="D18" s="72"/>
      <c r="E18" s="72"/>
      <c r="F18" s="72"/>
      <c r="G18" s="72"/>
      <c r="H18" s="72"/>
      <c r="I18" s="72"/>
      <c r="J18" s="72"/>
      <c r="K18" s="72"/>
      <c r="L18" s="72"/>
      <c r="M18" s="72"/>
      <c r="N18" s="72"/>
      <c r="O18" s="72"/>
      <c r="P18" s="72"/>
      <c r="Q18" s="72"/>
      <c r="R18" s="72"/>
      <c r="S18" s="72"/>
      <c r="T18" s="72"/>
      <c r="U18" s="72"/>
      <c r="V18" s="72"/>
      <c r="W18" s="72"/>
      <c r="X18" s="72"/>
      <c r="Y18" s="72"/>
      <c r="Z18" s="82">
        <f>O75TVL!$R$18</f>
        <v>13.605830629781845</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4609375" style="77" customWidth="1"/>
    <col min="8" max="17" width="12.765625" style="77" customWidth="1"/>
    <col min="18" max="18" width="12.765625" style="77" hidden="1" customWidth="1"/>
    <col min="19" max="20" width="12.765625" style="77" customWidth="1"/>
    <col min="21" max="21" width="11.07421875" style="77" customWidth="1"/>
    <col min="22" max="22" width="10.84375" style="77" customWidth="1"/>
    <col min="23" max="26" width="12.765625" style="77" customWidth="1"/>
    <col min="27" max="27" width="11.4609375" style="77" customWidth="1"/>
    <col min="28" max="28" width="13.4609375" style="77" hidden="1" customWidth="1"/>
    <col min="29" max="31" width="12.765625" style="77" customWidth="1"/>
    <col min="32" max="32" width="11.3046875" style="77" customWidth="1"/>
    <col min="33" max="37" width="12.765625" style="77" hidden="1" customWidth="1"/>
    <col min="38" max="38" width="11.07421875" style="77" customWidth="1"/>
    <col min="39" max="39" width="12.765625" style="77" hidden="1" customWidth="1"/>
    <col min="40" max="40" width="10.765625" style="77" customWidth="1"/>
    <col min="41" max="16384" width="8.84375" style="77"/>
  </cols>
  <sheetData>
    <row r="1" spans="1:40" s="50" customFormat="1" ht="60" customHeight="1" x14ac:dyDescent="0.35">
      <c r="A1" s="184" t="s">
        <v>108</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t="s">
        <v>48</v>
      </c>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165415.84980147783</v>
      </c>
      <c r="D3" s="59">
        <f t="shared" ref="D3:W3" si="0">SUM(D6,D16:D17,D4)</f>
        <v>5475.6249157699995</v>
      </c>
      <c r="E3" s="59">
        <f t="shared" si="0"/>
        <v>592.53994551999949</v>
      </c>
      <c r="F3" s="59">
        <f t="shared" si="0"/>
        <v>1927.2231981999996</v>
      </c>
      <c r="G3" s="59">
        <f t="shared" si="0"/>
        <v>141.73699999999999</v>
      </c>
      <c r="H3" s="59">
        <f t="shared" si="0"/>
        <v>4911.948089999999</v>
      </c>
      <c r="I3" s="59">
        <f t="shared" si="0"/>
        <v>13430.149580209993</v>
      </c>
      <c r="J3" s="59">
        <f t="shared" si="0"/>
        <v>1390.6353122046244</v>
      </c>
      <c r="K3" s="59">
        <f t="shared" si="0"/>
        <v>7419.4275888724915</v>
      </c>
      <c r="L3" s="59">
        <f t="shared" si="0"/>
        <v>4620.0866791328808</v>
      </c>
      <c r="M3" s="59">
        <f t="shared" si="0"/>
        <v>56.572571999999994</v>
      </c>
      <c r="N3" s="59">
        <f t="shared" si="0"/>
        <v>6779.6544881600021</v>
      </c>
      <c r="O3" s="59">
        <f t="shared" si="0"/>
        <v>23899.631611999997</v>
      </c>
      <c r="P3" s="59">
        <f t="shared" si="0"/>
        <v>3275.84544611</v>
      </c>
      <c r="Q3" s="59">
        <f t="shared" si="0"/>
        <v>5308.9188794399934</v>
      </c>
      <c r="R3" s="59"/>
      <c r="S3" s="59">
        <f t="shared" si="0"/>
        <v>2489.4119175746537</v>
      </c>
      <c r="T3" s="59">
        <f t="shared" si="0"/>
        <v>2110.4942592273342</v>
      </c>
      <c r="U3" s="59">
        <f t="shared" si="0"/>
        <v>508.21788711256062</v>
      </c>
      <c r="V3" s="59">
        <f t="shared" si="0"/>
        <v>200.79481552544752</v>
      </c>
      <c r="W3" s="59">
        <f t="shared" si="0"/>
        <v>873.08095759619198</v>
      </c>
      <c r="X3" s="59">
        <f>SUM(X6,X16:X17,X4)</f>
        <v>5169.8070100499936</v>
      </c>
      <c r="Y3" s="59">
        <f>SUM(Y6,Y16:Y17,Y4)</f>
        <v>395.7725847000001</v>
      </c>
      <c r="Z3" s="59">
        <f>SUM(Z6,Z16:Z17,Z4)</f>
        <v>581.96717842993792</v>
      </c>
      <c r="AA3" s="59">
        <f t="shared" ref="AA3:AF3" si="1">SUM(AA6,AA16:AA17,AA4)</f>
        <v>7510.8751163199995</v>
      </c>
      <c r="AB3" s="59"/>
      <c r="AC3" s="59">
        <f t="shared" si="1"/>
        <v>886.86491194000041</v>
      </c>
      <c r="AD3" s="59">
        <f t="shared" si="1"/>
        <v>727.39818972298974</v>
      </c>
      <c r="AE3" s="59">
        <f t="shared" si="1"/>
        <v>159.46672221701044</v>
      </c>
      <c r="AF3" s="59">
        <f t="shared" si="1"/>
        <v>79809.006438810044</v>
      </c>
      <c r="AG3" s="59"/>
      <c r="AH3" s="59"/>
      <c r="AI3" s="59"/>
      <c r="AJ3" s="59"/>
      <c r="AK3" s="59"/>
      <c r="AL3" s="59">
        <f t="shared" ref="AL3:AN3" si="2">SUM(AL6,AL16:AL17,AL4)</f>
        <v>2244.5398762216828</v>
      </c>
      <c r="AM3" s="59"/>
      <c r="AN3" s="60">
        <f t="shared" si="2"/>
        <v>2144.0899999999997</v>
      </c>
    </row>
    <row r="4" spans="1:40" s="51" customFormat="1" x14ac:dyDescent="0.35">
      <c r="A4" s="61"/>
      <c r="B4" s="62" t="s">
        <v>68</v>
      </c>
      <c r="C4" s="63">
        <f t="shared" ref="C4:C18" si="3">SUM(D4:I4,M4:Q4,W4:AC4,AF4,AL4:AN4)</f>
        <v>3530.6052385359417</v>
      </c>
      <c r="D4" s="64">
        <f>AA!$S$4</f>
        <v>4.6983800549313903</v>
      </c>
      <c r="E4" s="64">
        <f>BBWB!$S$4</f>
        <v>20.971394600655771</v>
      </c>
      <c r="F4" s="64">
        <f>CA!$S$4</f>
        <v>0.81729527596675489</v>
      </c>
      <c r="G4" s="64">
        <f>CWP!$S$4</f>
        <v>0</v>
      </c>
      <c r="H4" s="64">
        <f>CTB!S4</f>
        <v>0</v>
      </c>
      <c r="I4" s="64">
        <f>DLA!$S$4</f>
        <v>13.32825067129032</v>
      </c>
      <c r="J4" s="64">
        <f>'DLA (children)'!$S$4</f>
        <v>0.84506103171776992</v>
      </c>
      <c r="K4" s="64">
        <f>'DLA (working age)'!$S$4</f>
        <v>5.4555481008875093</v>
      </c>
      <c r="L4" s="64">
        <f>'DLA (pensioners)'!$S$4</f>
        <v>7.0199320449176632</v>
      </c>
      <c r="M4" s="64">
        <f>DHP!$S$4</f>
        <v>0</v>
      </c>
      <c r="N4" s="64">
        <f>ESA!$S$4</f>
        <v>10.378425049855176</v>
      </c>
      <c r="O4" s="64">
        <f>HB!$S$4</f>
        <v>0</v>
      </c>
      <c r="P4" s="64">
        <f>IB!$S$4</f>
        <v>24.776837966800027</v>
      </c>
      <c r="Q4" s="64">
        <f>IS!$S$4</f>
        <v>0.18767886565117883</v>
      </c>
      <c r="R4" s="64"/>
      <c r="S4" s="64">
        <f>'IS (incapacity)'!$S$4</f>
        <v>5.887702629550351E-2</v>
      </c>
      <c r="T4" s="64">
        <f>'IS (lone parent)'!$S$4</f>
        <v>9.064837573351317E-2</v>
      </c>
      <c r="U4" s="64">
        <f>'IS (carer)'!$S$4</f>
        <v>0</v>
      </c>
      <c r="V4" s="64">
        <f>'IS (others)'!$S$4</f>
        <v>3.1159027563544522E-2</v>
      </c>
      <c r="W4" s="64">
        <f>IIDB!$S$4</f>
        <v>18.097163159146831</v>
      </c>
      <c r="X4" s="64">
        <f>JSA!$S$4</f>
        <v>0.91257658500359262</v>
      </c>
      <c r="Y4" s="64">
        <f>MA!$S$4</f>
        <v>1.1475476103870772</v>
      </c>
      <c r="Z4" s="64">
        <f>O75TVL!$S$4</f>
        <v>0</v>
      </c>
      <c r="AA4" s="64">
        <f>PC!$S$4</f>
        <v>0.55545629158340659</v>
      </c>
      <c r="AB4" s="64"/>
      <c r="AC4" s="64">
        <f>SDA!$S$4</f>
        <v>1.8918643582465946</v>
      </c>
      <c r="AD4" s="64">
        <f>'SDA (working age)'!$S$4</f>
        <v>1.612720499693578</v>
      </c>
      <c r="AE4" s="64">
        <f>'SDA (pensioners)'!$S$4</f>
        <v>0.27914385855301671</v>
      </c>
      <c r="AF4" s="64">
        <f>SP!$S$4</f>
        <v>3407.5967994059415</v>
      </c>
      <c r="AG4" s="64"/>
      <c r="AH4" s="64"/>
      <c r="AI4" s="64"/>
      <c r="AJ4" s="64"/>
      <c r="AK4" s="64"/>
      <c r="AL4" s="64">
        <f>SMP!$S$4</f>
        <v>3.8325686404818593</v>
      </c>
      <c r="AM4" s="64"/>
      <c r="AN4" s="65">
        <f>WFP!$S$4</f>
        <v>21.413</v>
      </c>
    </row>
    <row r="5" spans="1:40" s="51" customFormat="1" ht="25.5" customHeight="1" x14ac:dyDescent="0.35">
      <c r="A5" s="56">
        <v>941</v>
      </c>
      <c r="B5" s="57" t="s">
        <v>69</v>
      </c>
      <c r="C5" s="58">
        <f t="shared" si="3"/>
        <v>147311.5411089788</v>
      </c>
      <c r="D5" s="59">
        <f t="shared" ref="D5:W5" si="4">SUM(D6,D16)</f>
        <v>4981.3474031372325</v>
      </c>
      <c r="E5" s="59">
        <f t="shared" si="4"/>
        <v>513.09731582633776</v>
      </c>
      <c r="F5" s="59">
        <f t="shared" si="4"/>
        <v>1757.1354047699378</v>
      </c>
      <c r="G5" s="59">
        <f t="shared" si="4"/>
        <v>133.30310289136014</v>
      </c>
      <c r="H5" s="59">
        <f t="shared" si="4"/>
        <v>4532.4849689999992</v>
      </c>
      <c r="I5" s="59">
        <f t="shared" si="4"/>
        <v>11967.937081746224</v>
      </c>
      <c r="J5" s="59">
        <f t="shared" si="4"/>
        <v>1275.5763632434923</v>
      </c>
      <c r="K5" s="59">
        <f t="shared" si="4"/>
        <v>6591.5564462770171</v>
      </c>
      <c r="L5" s="59">
        <f t="shared" si="4"/>
        <v>4098.8682523063235</v>
      </c>
      <c r="M5" s="59">
        <f t="shared" si="4"/>
        <v>52.494628999999996</v>
      </c>
      <c r="N5" s="59">
        <f t="shared" si="4"/>
        <v>6016.76291438315</v>
      </c>
      <c r="O5" s="59">
        <f t="shared" si="4"/>
        <v>22110.828503999997</v>
      </c>
      <c r="P5" s="59">
        <f t="shared" si="4"/>
        <v>2880.2315171295763</v>
      </c>
      <c r="Q5" s="59">
        <f t="shared" si="4"/>
        <v>4811.8233560304943</v>
      </c>
      <c r="R5" s="59"/>
      <c r="S5" s="59">
        <f t="shared" si="4"/>
        <v>2224.6173893852033</v>
      </c>
      <c r="T5" s="59">
        <f t="shared" si="4"/>
        <v>1943.6075810418506</v>
      </c>
      <c r="U5" s="59">
        <f t="shared" si="4"/>
        <v>459.16497385207009</v>
      </c>
      <c r="V5" s="59">
        <f t="shared" si="4"/>
        <v>184.8304218697495</v>
      </c>
      <c r="W5" s="59">
        <f t="shared" si="4"/>
        <v>766.16894509023939</v>
      </c>
      <c r="X5" s="59">
        <f>SUM(X6,X16)</f>
        <v>4691.0311921237426</v>
      </c>
      <c r="Y5" s="59">
        <f>SUM(Y6,Y16)</f>
        <v>367.90738583050359</v>
      </c>
      <c r="Z5" s="59">
        <f t="shared" ref="Z5:AF5" si="5">SUM(Z6,Z16)</f>
        <v>532.54476174522154</v>
      </c>
      <c r="AA5" s="59">
        <f t="shared" si="5"/>
        <v>6822.4722708747513</v>
      </c>
      <c r="AB5" s="59"/>
      <c r="AC5" s="59">
        <f t="shared" si="5"/>
        <v>788.20925537066216</v>
      </c>
      <c r="AD5" s="59">
        <f t="shared" si="5"/>
        <v>645.66633944421335</v>
      </c>
      <c r="AE5" s="59">
        <f t="shared" si="5"/>
        <v>142.5429159264487</v>
      </c>
      <c r="AF5" s="59">
        <f t="shared" si="5"/>
        <v>69618.677769379297</v>
      </c>
      <c r="AG5" s="59"/>
      <c r="AH5" s="59"/>
      <c r="AI5" s="59"/>
      <c r="AJ5" s="59"/>
      <c r="AK5" s="59"/>
      <c r="AL5" s="59">
        <f t="shared" ref="AL5:AN5" si="6">SUM(AL6,AL16)</f>
        <v>2031.0495666585953</v>
      </c>
      <c r="AM5" s="59"/>
      <c r="AN5" s="60">
        <f t="shared" si="6"/>
        <v>1936.0337639914601</v>
      </c>
    </row>
    <row r="6" spans="1:40" s="51" customFormat="1" ht="25.5" customHeight="1" x14ac:dyDescent="0.35">
      <c r="A6" s="56">
        <v>921</v>
      </c>
      <c r="B6" s="66" t="s">
        <v>70</v>
      </c>
      <c r="C6" s="58">
        <f t="shared" si="3"/>
        <v>138246.78173510736</v>
      </c>
      <c r="D6" s="59">
        <f t="shared" ref="D6:L6" si="7">SUM(D7:D15)</f>
        <v>4583.6883483415968</v>
      </c>
      <c r="E6" s="59">
        <f t="shared" si="7"/>
        <v>482.70034405376686</v>
      </c>
      <c r="F6" s="59">
        <f t="shared" si="7"/>
        <v>1636.8557937863143</v>
      </c>
      <c r="G6" s="59">
        <f t="shared" si="7"/>
        <v>125.3032677673225</v>
      </c>
      <c r="H6" s="59">
        <f t="shared" si="7"/>
        <v>4281.2685299999994</v>
      </c>
      <c r="I6" s="59">
        <f t="shared" si="7"/>
        <v>10949.629936278798</v>
      </c>
      <c r="J6" s="59">
        <f t="shared" si="7"/>
        <v>1196.1988521087078</v>
      </c>
      <c r="K6" s="59">
        <f t="shared" si="7"/>
        <v>6089.3637654443219</v>
      </c>
      <c r="L6" s="59">
        <f t="shared" si="7"/>
        <v>3661.9905973786108</v>
      </c>
      <c r="M6" s="59">
        <f t="shared" ref="M6:W6" si="8">SUM(M7:M15)</f>
        <v>49.940262999999995</v>
      </c>
      <c r="N6" s="59">
        <f t="shared" si="8"/>
        <v>5601.4966785771267</v>
      </c>
      <c r="O6" s="59">
        <f t="shared" si="8"/>
        <v>21119.262038999997</v>
      </c>
      <c r="P6" s="59">
        <f t="shared" si="8"/>
        <v>2607.2220442444709</v>
      </c>
      <c r="Q6" s="59">
        <f t="shared" si="8"/>
        <v>4501.5025408875936</v>
      </c>
      <c r="R6" s="59"/>
      <c r="S6" s="59">
        <f t="shared" si="8"/>
        <v>2071.3891285830032</v>
      </c>
      <c r="T6" s="59">
        <f t="shared" si="8"/>
        <v>1831.1046610967605</v>
      </c>
      <c r="U6" s="59">
        <f t="shared" si="8"/>
        <v>425.36865524945068</v>
      </c>
      <c r="V6" s="59">
        <f t="shared" si="8"/>
        <v>174.16608320692052</v>
      </c>
      <c r="W6" s="59">
        <f t="shared" si="8"/>
        <v>705.42066142825502</v>
      </c>
      <c r="X6" s="59">
        <f>SUM(X7:X15)</f>
        <v>4420.0315069718436</v>
      </c>
      <c r="Y6" s="59">
        <f>SUM(Y7:Y15)</f>
        <v>351.28910382812984</v>
      </c>
      <c r="Z6" s="59">
        <f t="shared" ref="Z6:AF6" si="9">SUM(Z7:Z15)</f>
        <v>500.80418004114836</v>
      </c>
      <c r="AA6" s="59">
        <f t="shared" si="9"/>
        <v>6376.3129657485269</v>
      </c>
      <c r="AB6" s="59"/>
      <c r="AC6" s="59">
        <f t="shared" si="9"/>
        <v>729.45107105644854</v>
      </c>
      <c r="AD6" s="59">
        <f t="shared" si="9"/>
        <v>599.776668573184</v>
      </c>
      <c r="AE6" s="59">
        <f t="shared" si="9"/>
        <v>129.67440248326443</v>
      </c>
      <c r="AF6" s="59">
        <f t="shared" si="9"/>
        <v>65469.064368336716</v>
      </c>
      <c r="AG6" s="59"/>
      <c r="AH6" s="59"/>
      <c r="AI6" s="59"/>
      <c r="AJ6" s="59"/>
      <c r="AK6" s="59"/>
      <c r="AL6" s="59">
        <f t="shared" ref="AL6:AN6" si="10">SUM(AL7:AL15)</f>
        <v>1936.3595728298319</v>
      </c>
      <c r="AM6" s="59"/>
      <c r="AN6" s="60">
        <f t="shared" si="10"/>
        <v>1819.1785189294858</v>
      </c>
    </row>
    <row r="7" spans="1:40" s="51" customFormat="1" x14ac:dyDescent="0.35">
      <c r="A7" s="61" t="s">
        <v>71</v>
      </c>
      <c r="B7" s="67" t="s">
        <v>72</v>
      </c>
      <c r="C7" s="63">
        <f t="shared" si="3"/>
        <v>7773.7295154082321</v>
      </c>
      <c r="D7" s="64">
        <f>AA!$S7</f>
        <v>252.65701918061558</v>
      </c>
      <c r="E7" s="64">
        <f>BBWB!$S7</f>
        <v>26.147670965893674</v>
      </c>
      <c r="F7" s="64">
        <f>CA!$S7</f>
        <v>109.36911610232599</v>
      </c>
      <c r="G7" s="64">
        <f>CWP!$S7</f>
        <v>9.9155276817792988</v>
      </c>
      <c r="H7" s="64">
        <f>CTB!S7</f>
        <v>269.65601700000002</v>
      </c>
      <c r="I7" s="64">
        <f>DLA!$S7</f>
        <v>749.33391130868927</v>
      </c>
      <c r="J7" s="64">
        <f>'DLA (children)'!$S7</f>
        <v>66.22878545642601</v>
      </c>
      <c r="K7" s="64">
        <f>'DLA (working age)'!$S7</f>
        <v>396.78044637521299</v>
      </c>
      <c r="L7" s="64">
        <f>'DLA (pensioners)'!$S7</f>
        <v>286.55010323101374</v>
      </c>
      <c r="M7" s="64">
        <f>DHP!$S7</f>
        <v>1.8988019999999999</v>
      </c>
      <c r="N7" s="64">
        <f>ESA!$S7</f>
        <v>371.46091248976325</v>
      </c>
      <c r="O7" s="64">
        <f>HB!$S7</f>
        <v>1050.6659639999998</v>
      </c>
      <c r="P7" s="64">
        <f>IB!$S7</f>
        <v>195.31850174543561</v>
      </c>
      <c r="Q7" s="64">
        <f>IS!$S7</f>
        <v>271.40517925467873</v>
      </c>
      <c r="R7" s="64"/>
      <c r="S7" s="64">
        <f>'IS (incapacity)'!$S7</f>
        <v>117.51050827003542</v>
      </c>
      <c r="T7" s="64">
        <f>'IS (lone parent)'!$S7</f>
        <v>109.18383804784034</v>
      </c>
      <c r="U7" s="64">
        <f>'IS (carer)'!$S7</f>
        <v>33.758031111893658</v>
      </c>
      <c r="V7" s="64">
        <f>'IS (others)'!$S7</f>
        <v>11.067995338812626</v>
      </c>
      <c r="W7" s="64">
        <f>IIDB!$S7</f>
        <v>96.283167494296507</v>
      </c>
      <c r="X7" s="64">
        <f>JSA!$S7</f>
        <v>320.30743874288817</v>
      </c>
      <c r="Y7" s="64">
        <f>MA!$S7</f>
        <v>12.880950336832358</v>
      </c>
      <c r="Z7" s="64">
        <f>O75TVL!$S7</f>
        <v>25.847436906706182</v>
      </c>
      <c r="AA7" s="64">
        <f>PC!$S7</f>
        <v>378.23707064035244</v>
      </c>
      <c r="AB7" s="64"/>
      <c r="AC7" s="64">
        <f>SDA!$S7</f>
        <v>48.905472441660393</v>
      </c>
      <c r="AD7" s="64">
        <f>'SDA (working age)'!$S7</f>
        <v>39.801852893383753</v>
      </c>
      <c r="AE7" s="64">
        <f>'SDA (pensioners)'!$S7</f>
        <v>9.1036195482766402</v>
      </c>
      <c r="AF7" s="64">
        <f>SP!$S7</f>
        <v>3397.5150774639051</v>
      </c>
      <c r="AG7" s="64"/>
      <c r="AH7" s="64"/>
      <c r="AI7" s="64"/>
      <c r="AJ7" s="64"/>
      <c r="AK7" s="64"/>
      <c r="AL7" s="64">
        <f>SMP!$S7</f>
        <v>91.391516292658778</v>
      </c>
      <c r="AM7" s="64"/>
      <c r="AN7" s="65">
        <f>WFP!$S7</f>
        <v>94.532763359751769</v>
      </c>
    </row>
    <row r="8" spans="1:40" s="51" customFormat="1" x14ac:dyDescent="0.35">
      <c r="A8" s="61" t="s">
        <v>73</v>
      </c>
      <c r="B8" s="67" t="s">
        <v>74</v>
      </c>
      <c r="C8" s="63">
        <f t="shared" si="3"/>
        <v>20074.366122365122</v>
      </c>
      <c r="D8" s="64">
        <f>AA!$S8</f>
        <v>734.59101366904804</v>
      </c>
      <c r="E8" s="64">
        <f>BBWB!$S8</f>
        <v>72.494970125329758</v>
      </c>
      <c r="F8" s="64">
        <f>CA!$S8</f>
        <v>268.1779033346665</v>
      </c>
      <c r="G8" s="64">
        <f>CWP!$S8</f>
        <v>8.1138067065868249</v>
      </c>
      <c r="H8" s="64">
        <f>CTB!S8</f>
        <v>637.51822300000003</v>
      </c>
      <c r="I8" s="64">
        <f>DLA!$S8</f>
        <v>2024.6846852438389</v>
      </c>
      <c r="J8" s="64">
        <f>'DLA (children)'!$S8</f>
        <v>171.2639162845872</v>
      </c>
      <c r="K8" s="64">
        <f>'DLA (working age)'!$S8</f>
        <v>1090.0999557640362</v>
      </c>
      <c r="L8" s="64">
        <f>'DLA (pensioners)'!$S8</f>
        <v>764.54014353121477</v>
      </c>
      <c r="M8" s="64">
        <f>DHP!$S8</f>
        <v>5.1614379999999995</v>
      </c>
      <c r="N8" s="64">
        <f>ESA!$S8</f>
        <v>1058.0693102383129</v>
      </c>
      <c r="O8" s="64">
        <f>HB!$S8</f>
        <v>2654.4225140000003</v>
      </c>
      <c r="P8" s="64">
        <f>IB!$S8</f>
        <v>470.0953852560819</v>
      </c>
      <c r="Q8" s="64">
        <f>IS!$S8</f>
        <v>736.60197883612216</v>
      </c>
      <c r="R8" s="64"/>
      <c r="S8" s="64">
        <f>'IS (incapacity)'!$S8</f>
        <v>352.02888921630858</v>
      </c>
      <c r="T8" s="64">
        <f>'IS (lone parent)'!$S8</f>
        <v>281.45883921139864</v>
      </c>
      <c r="U8" s="64">
        <f>'IS (carer)'!$S8</f>
        <v>75.977417225896076</v>
      </c>
      <c r="V8" s="64">
        <f>'IS (others)'!$S8</f>
        <v>26.903399404866384</v>
      </c>
      <c r="W8" s="64">
        <f>IIDB!$S8</f>
        <v>128.69656266376521</v>
      </c>
      <c r="X8" s="64">
        <f>JSA!$S8</f>
        <v>674.18878200617792</v>
      </c>
      <c r="Y8" s="64">
        <f>MA!$S8</f>
        <v>39.949259113222681</v>
      </c>
      <c r="Z8" s="64">
        <f>O75TVL!$S8</f>
        <v>66.31685862354017</v>
      </c>
      <c r="AA8" s="64">
        <f>PC!$S8</f>
        <v>980.67173952940004</v>
      </c>
      <c r="AB8" s="64"/>
      <c r="AC8" s="64">
        <f>SDA!$S8</f>
        <v>121.92061311280895</v>
      </c>
      <c r="AD8" s="64">
        <f>'SDA (working age)'!$S8</f>
        <v>98.89652627429561</v>
      </c>
      <c r="AE8" s="64">
        <f>'SDA (pensioners)'!$S8</f>
        <v>23.024086838513341</v>
      </c>
      <c r="AF8" s="64">
        <f>SP!$S8</f>
        <v>8913.0883545359702</v>
      </c>
      <c r="AG8" s="64"/>
      <c r="AH8" s="64"/>
      <c r="AI8" s="64"/>
      <c r="AJ8" s="64"/>
      <c r="AK8" s="64"/>
      <c r="AL8" s="64">
        <f>SMP!$S8</f>
        <v>232.22017107267621</v>
      </c>
      <c r="AM8" s="64"/>
      <c r="AN8" s="65">
        <f>WFP!$S8</f>
        <v>247.38255329757027</v>
      </c>
    </row>
    <row r="9" spans="1:40" s="51" customFormat="1" x14ac:dyDescent="0.35">
      <c r="A9" s="61" t="s">
        <v>75</v>
      </c>
      <c r="B9" s="67" t="s">
        <v>76</v>
      </c>
      <c r="C9" s="63">
        <f t="shared" si="3"/>
        <v>13744.610148618209</v>
      </c>
      <c r="D9" s="64">
        <f>AA!$S9</f>
        <v>410.34192828352275</v>
      </c>
      <c r="E9" s="64">
        <f>BBWB!$S9</f>
        <v>47.713889078547801</v>
      </c>
      <c r="F9" s="64">
        <f>CA!$S9</f>
        <v>181.04079817214102</v>
      </c>
      <c r="G9" s="64">
        <f>CWP!$S9</f>
        <v>25.63148143712575</v>
      </c>
      <c r="H9" s="64">
        <f>CTB!S9</f>
        <v>414.20088399999997</v>
      </c>
      <c r="I9" s="64">
        <f>DLA!$S9</f>
        <v>1224.1911583979886</v>
      </c>
      <c r="J9" s="64">
        <f>'DLA (children)'!$S9</f>
        <v>113.36853381751138</v>
      </c>
      <c r="K9" s="64">
        <f>'DLA (working age)'!$S9</f>
        <v>658.9473524404068</v>
      </c>
      <c r="L9" s="64">
        <f>'DLA (pensioners)'!$S9</f>
        <v>452.18377665671142</v>
      </c>
      <c r="M9" s="64">
        <f>DHP!$S9</f>
        <v>3.6466640000000003</v>
      </c>
      <c r="N9" s="64">
        <f>ESA!$S9</f>
        <v>610.68030891646708</v>
      </c>
      <c r="O9" s="64">
        <f>HB!$S9</f>
        <v>1701.8816280000001</v>
      </c>
      <c r="P9" s="64">
        <f>IB!$S9</f>
        <v>299.26312825216201</v>
      </c>
      <c r="Q9" s="64">
        <f>IS!$S9</f>
        <v>449.60472253708281</v>
      </c>
      <c r="R9" s="64"/>
      <c r="S9" s="64">
        <f>'IS (incapacity)'!$S9</f>
        <v>194.9513185851572</v>
      </c>
      <c r="T9" s="64">
        <f>'IS (lone parent)'!$S9</f>
        <v>182.17813130392705</v>
      </c>
      <c r="U9" s="64">
        <f>'IS (carer)'!$S9</f>
        <v>50.925158964545801</v>
      </c>
      <c r="V9" s="64">
        <f>'IS (others)'!$S9</f>
        <v>21.590742574771696</v>
      </c>
      <c r="W9" s="64">
        <f>IIDB!$S9</f>
        <v>92.571368654525656</v>
      </c>
      <c r="X9" s="64">
        <f>JSA!$S9</f>
        <v>569.67407732069466</v>
      </c>
      <c r="Y9" s="64">
        <f>MA!$S9</f>
        <v>28.751945950581181</v>
      </c>
      <c r="Z9" s="64">
        <f>O75TVL!$S9</f>
        <v>50.213710682916734</v>
      </c>
      <c r="AA9" s="64">
        <f>PC!$S9</f>
        <v>633.81891003359192</v>
      </c>
      <c r="AB9" s="64"/>
      <c r="AC9" s="64">
        <f>SDA!$S9</f>
        <v>81.09982932353131</v>
      </c>
      <c r="AD9" s="64">
        <f>'SDA (working age)'!$S9</f>
        <v>66.235424144631068</v>
      </c>
      <c r="AE9" s="64">
        <f>'SDA (pensioners)'!$S9</f>
        <v>14.864405178900247</v>
      </c>
      <c r="AF9" s="64">
        <f>SP!$S9</f>
        <v>6565.7253432465677</v>
      </c>
      <c r="AG9" s="64"/>
      <c r="AH9" s="64"/>
      <c r="AI9" s="64"/>
      <c r="AJ9" s="64"/>
      <c r="AK9" s="64"/>
      <c r="AL9" s="64">
        <f>SMP!$S9</f>
        <v>172.49190400964235</v>
      </c>
      <c r="AM9" s="64"/>
      <c r="AN9" s="65">
        <f>WFP!$S9</f>
        <v>182.06646832111772</v>
      </c>
    </row>
    <row r="10" spans="1:40" s="51" customFormat="1" x14ac:dyDescent="0.35">
      <c r="A10" s="61" t="s">
        <v>77</v>
      </c>
      <c r="B10" s="67" t="s">
        <v>78</v>
      </c>
      <c r="C10" s="63">
        <f t="shared" si="3"/>
        <v>11633.179860807875</v>
      </c>
      <c r="D10" s="64">
        <f>AA!$S10</f>
        <v>402.69069100406068</v>
      </c>
      <c r="E10" s="64">
        <f>BBWB!$S10</f>
        <v>42.432370860388311</v>
      </c>
      <c r="F10" s="64">
        <f>CA!$S10</f>
        <v>143.19719133644196</v>
      </c>
      <c r="G10" s="64">
        <f>CWP!$S10</f>
        <v>17.464326330196748</v>
      </c>
      <c r="H10" s="64">
        <f>CTB!S10</f>
        <v>333.24033900000001</v>
      </c>
      <c r="I10" s="64">
        <f>DLA!$S10</f>
        <v>973.08555409061478</v>
      </c>
      <c r="J10" s="64">
        <f>'DLA (children)'!$S10</f>
        <v>107.18153274684414</v>
      </c>
      <c r="K10" s="64">
        <f>'DLA (working age)'!$S10</f>
        <v>528.14664523888189</v>
      </c>
      <c r="L10" s="64">
        <f>'DLA (pensioners)'!$S10</f>
        <v>337.40012623008982</v>
      </c>
      <c r="M10" s="64">
        <f>DHP!$S10</f>
        <v>1.8224689999999999</v>
      </c>
      <c r="N10" s="64">
        <f>ESA!$S10</f>
        <v>454.26646119761779</v>
      </c>
      <c r="O10" s="64">
        <f>HB!$S10</f>
        <v>1272.576415</v>
      </c>
      <c r="P10" s="64">
        <f>IB!$S10</f>
        <v>247.00452070219262</v>
      </c>
      <c r="Q10" s="64">
        <f>IS!$S10</f>
        <v>339.12144646602246</v>
      </c>
      <c r="R10" s="64"/>
      <c r="S10" s="64">
        <f>'IS (incapacity)'!$S10</f>
        <v>149.21904464560009</v>
      </c>
      <c r="T10" s="64">
        <f>'IS (lone parent)'!$S10</f>
        <v>140.99377326637878</v>
      </c>
      <c r="U10" s="64">
        <f>'IS (carer)'!$S10</f>
        <v>36.306268538839923</v>
      </c>
      <c r="V10" s="64">
        <f>'IS (others)'!$S10</f>
        <v>12.710768514246169</v>
      </c>
      <c r="W10" s="64">
        <f>IIDB!$S10</f>
        <v>88.233483263468187</v>
      </c>
      <c r="X10" s="64">
        <f>JSA!$S10</f>
        <v>368.27814169173979</v>
      </c>
      <c r="Y10" s="64">
        <f>MA!$S10</f>
        <v>28.94506653412007</v>
      </c>
      <c r="Z10" s="64">
        <f>O75TVL!$S10</f>
        <v>44.020792391350945</v>
      </c>
      <c r="AA10" s="64">
        <f>PC!$S10</f>
        <v>512.84873479414625</v>
      </c>
      <c r="AB10" s="64"/>
      <c r="AC10" s="64">
        <f>SDA!$S10</f>
        <v>70.716806834663942</v>
      </c>
      <c r="AD10" s="64">
        <f>'SDA (working age)'!$S10</f>
        <v>58.901425940634013</v>
      </c>
      <c r="AE10" s="64">
        <f>'SDA (pensioners)'!$S10</f>
        <v>11.815380894029921</v>
      </c>
      <c r="AF10" s="64">
        <f>SP!$S10</f>
        <v>5959.4148365057536</v>
      </c>
      <c r="AG10" s="64"/>
      <c r="AH10" s="64"/>
      <c r="AI10" s="64"/>
      <c r="AJ10" s="64"/>
      <c r="AK10" s="64"/>
      <c r="AL10" s="64">
        <f>SMP!$S10</f>
        <v>172.3743559196906</v>
      </c>
      <c r="AM10" s="64"/>
      <c r="AN10" s="65">
        <f>WFP!$S10</f>
        <v>161.44585788540783</v>
      </c>
    </row>
    <row r="11" spans="1:40" s="51" customFormat="1" x14ac:dyDescent="0.35">
      <c r="A11" s="61" t="s">
        <v>79</v>
      </c>
      <c r="B11" s="67" t="s">
        <v>80</v>
      </c>
      <c r="C11" s="63">
        <f t="shared" si="3"/>
        <v>15099.460115345884</v>
      </c>
      <c r="D11" s="64">
        <f>AA!$S11</f>
        <v>566.66530464060725</v>
      </c>
      <c r="E11" s="64">
        <f>BBWB!$S11</f>
        <v>56.262139462748934</v>
      </c>
      <c r="F11" s="64">
        <f>CA!$S11</f>
        <v>204.13399947614371</v>
      </c>
      <c r="G11" s="64">
        <f>CWP!$S11</f>
        <v>19.413967869974336</v>
      </c>
      <c r="H11" s="64">
        <f>CTB!S11</f>
        <v>464.37379100000004</v>
      </c>
      <c r="I11" s="64">
        <f>DLA!$S11</f>
        <v>1277.0495243298021</v>
      </c>
      <c r="J11" s="64">
        <f>'DLA (children)'!$S11</f>
        <v>142.73302831766188</v>
      </c>
      <c r="K11" s="64">
        <f>'DLA (working age)'!$S11</f>
        <v>676.56462881678954</v>
      </c>
      <c r="L11" s="64">
        <f>'DLA (pensioners)'!$S11</f>
        <v>456.80091227199108</v>
      </c>
      <c r="M11" s="64">
        <f>DHP!$S11</f>
        <v>4.222866999999999</v>
      </c>
      <c r="N11" s="64">
        <f>ESA!$S11</f>
        <v>607.15518456995403</v>
      </c>
      <c r="O11" s="64">
        <f>HB!$S11</f>
        <v>1970.4966800000002</v>
      </c>
      <c r="P11" s="64">
        <f>IB!$S11</f>
        <v>304.22514446256952</v>
      </c>
      <c r="Q11" s="64">
        <f>IS!$S11</f>
        <v>498.4099108609006</v>
      </c>
      <c r="R11" s="64"/>
      <c r="S11" s="64">
        <f>'IS (incapacity)'!$S11</f>
        <v>206.78076153880315</v>
      </c>
      <c r="T11" s="64">
        <f>'IS (lone parent)'!$S11</f>
        <v>216.09162058537049</v>
      </c>
      <c r="U11" s="64">
        <f>'IS (carer)'!$S11</f>
        <v>56.438639414966914</v>
      </c>
      <c r="V11" s="64">
        <f>'IS (others)'!$S11</f>
        <v>19.442388340446701</v>
      </c>
      <c r="W11" s="64">
        <f>IIDB!$S11</f>
        <v>83.358952257022153</v>
      </c>
      <c r="X11" s="64">
        <f>JSA!$S11</f>
        <v>566.22332758173172</v>
      </c>
      <c r="Y11" s="64">
        <f>MA!$S11</f>
        <v>30.604660299760436</v>
      </c>
      <c r="Z11" s="64">
        <f>O75TVL!$S11</f>
        <v>54.281207893992139</v>
      </c>
      <c r="AA11" s="64">
        <f>PC!$S11</f>
        <v>749.89092775082963</v>
      </c>
      <c r="AB11" s="64"/>
      <c r="AC11" s="64">
        <f>SDA!$S11</f>
        <v>81.927325537424309</v>
      </c>
      <c r="AD11" s="64">
        <f>'SDA (working age)'!$S11</f>
        <v>67.94641198555054</v>
      </c>
      <c r="AE11" s="64">
        <f>'SDA (pensioners)'!$S11</f>
        <v>13.98091355187376</v>
      </c>
      <c r="AF11" s="64">
        <f>SP!$S11</f>
        <v>7172.7545151957056</v>
      </c>
      <c r="AG11" s="64"/>
      <c r="AH11" s="64"/>
      <c r="AI11" s="64"/>
      <c r="AJ11" s="64"/>
      <c r="AK11" s="64"/>
      <c r="AL11" s="64">
        <f>SMP!$S11</f>
        <v>191.16704180238611</v>
      </c>
      <c r="AM11" s="64"/>
      <c r="AN11" s="65">
        <f>WFP!$S11</f>
        <v>196.84364335433105</v>
      </c>
    </row>
    <row r="12" spans="1:40" s="51" customFormat="1" x14ac:dyDescent="0.35">
      <c r="A12" s="61" t="s">
        <v>81</v>
      </c>
      <c r="B12" s="67" t="s">
        <v>82</v>
      </c>
      <c r="C12" s="63">
        <f t="shared" si="3"/>
        <v>14664.893283623076</v>
      </c>
      <c r="D12" s="64">
        <f>AA!$S12</f>
        <v>519.51745537153079</v>
      </c>
      <c r="E12" s="64">
        <f>BBWB!$S12</f>
        <v>52.849281569847243</v>
      </c>
      <c r="F12" s="64">
        <f>CA!$S12</f>
        <v>154.43543637685488</v>
      </c>
      <c r="G12" s="64">
        <f>CWP!$S12</f>
        <v>12.536874080410607</v>
      </c>
      <c r="H12" s="64">
        <f>CTB!S12</f>
        <v>423.49779799999999</v>
      </c>
      <c r="I12" s="64">
        <f>DLA!$S12</f>
        <v>983.66916680060308</v>
      </c>
      <c r="J12" s="64">
        <f>'DLA (children)'!$S12</f>
        <v>130.94498220279149</v>
      </c>
      <c r="K12" s="64">
        <f>'DLA (working age)'!$S12</f>
        <v>544.43576986391736</v>
      </c>
      <c r="L12" s="64">
        <f>'DLA (pensioners)'!$S12</f>
        <v>306.97789266417391</v>
      </c>
      <c r="M12" s="64">
        <f>DHP!$S12</f>
        <v>3.4437199999999999</v>
      </c>
      <c r="N12" s="64">
        <f>ESA!$S12</f>
        <v>474.5614555291603</v>
      </c>
      <c r="O12" s="64">
        <f>HB!$S12</f>
        <v>1849.0831179999998</v>
      </c>
      <c r="P12" s="64">
        <f>IB!$S12</f>
        <v>241.85755991542845</v>
      </c>
      <c r="Q12" s="64">
        <f>IS!$S12</f>
        <v>387.65491754074628</v>
      </c>
      <c r="R12" s="64"/>
      <c r="S12" s="64">
        <f>'IS (incapacity)'!$S12</f>
        <v>174.8957066871501</v>
      </c>
      <c r="T12" s="64">
        <f>'IS (lone parent)'!$S12</f>
        <v>164.17510012921079</v>
      </c>
      <c r="U12" s="64">
        <f>'IS (carer)'!$S12</f>
        <v>34.465959584499657</v>
      </c>
      <c r="V12" s="64">
        <f>'IS (others)'!$S12</f>
        <v>14.27376450281459</v>
      </c>
      <c r="W12" s="64">
        <f>IIDB!$S12</f>
        <v>55.328162946559978</v>
      </c>
      <c r="X12" s="64">
        <f>JSA!$S12</f>
        <v>388.47362390069139</v>
      </c>
      <c r="Y12" s="64">
        <f>MA!$S12</f>
        <v>42.178012818274759</v>
      </c>
      <c r="Z12" s="64">
        <f>O75TVL!$S12</f>
        <v>60.296482633440142</v>
      </c>
      <c r="AA12" s="64">
        <f>PC!$S12</f>
        <v>587.59119927998995</v>
      </c>
      <c r="AB12" s="64"/>
      <c r="AC12" s="64">
        <f>SDA!$S12</f>
        <v>71.374672500993526</v>
      </c>
      <c r="AD12" s="64">
        <f>'SDA (working age)'!$S12</f>
        <v>58.807470071661108</v>
      </c>
      <c r="AE12" s="64">
        <f>'SDA (pensioners)'!$S12</f>
        <v>12.567202429332404</v>
      </c>
      <c r="AF12" s="64">
        <f>SP!$S12</f>
        <v>7937.9305211568371</v>
      </c>
      <c r="AG12" s="64"/>
      <c r="AH12" s="64"/>
      <c r="AI12" s="64"/>
      <c r="AJ12" s="64"/>
      <c r="AK12" s="64"/>
      <c r="AL12" s="64">
        <f>SMP!$S12</f>
        <v>205.75515986590096</v>
      </c>
      <c r="AM12" s="64"/>
      <c r="AN12" s="65">
        <f>WFP!$S12</f>
        <v>212.8586653358077</v>
      </c>
    </row>
    <row r="13" spans="1:40" s="51" customFormat="1" x14ac:dyDescent="0.35">
      <c r="A13" s="61" t="s">
        <v>83</v>
      </c>
      <c r="B13" s="67" t="s">
        <v>84</v>
      </c>
      <c r="C13" s="63">
        <f t="shared" si="3"/>
        <v>20224.637766928681</v>
      </c>
      <c r="D13" s="64">
        <f>AA!$S13</f>
        <v>487.36160529660168</v>
      </c>
      <c r="E13" s="64">
        <f>BBWB!$S13</f>
        <v>58.358810210104153</v>
      </c>
      <c r="F13" s="64">
        <f>CA!$S13</f>
        <v>234.94160603082582</v>
      </c>
      <c r="G13" s="64">
        <f>CWP!$S13</f>
        <v>15.175194970059881</v>
      </c>
      <c r="H13" s="64">
        <f>CTB!S13</f>
        <v>776.81005099999993</v>
      </c>
      <c r="I13" s="64">
        <f>DLA!$S13</f>
        <v>1361.9968428794778</v>
      </c>
      <c r="J13" s="64">
        <f>'DLA (children)'!$S13</f>
        <v>168.38571801488422</v>
      </c>
      <c r="K13" s="64">
        <f>'DLA (working age)'!$S13</f>
        <v>830.64395517228536</v>
      </c>
      <c r="L13" s="64">
        <f>'DLA (pensioners)'!$S13</f>
        <v>363.04193220368126</v>
      </c>
      <c r="M13" s="64">
        <f>DHP!$S13</f>
        <v>20.236087999999999</v>
      </c>
      <c r="N13" s="64">
        <f>ESA!$S13</f>
        <v>848.54403649239453</v>
      </c>
      <c r="O13" s="64">
        <f>HB!$S13</f>
        <v>6082.7835179999993</v>
      </c>
      <c r="P13" s="64">
        <f>IB!$S13</f>
        <v>294.1991963900702</v>
      </c>
      <c r="Q13" s="64">
        <f>IS!$S13</f>
        <v>936.37178878318002</v>
      </c>
      <c r="R13" s="64"/>
      <c r="S13" s="64">
        <f>'IS (incapacity)'!$S13</f>
        <v>469.14840821405147</v>
      </c>
      <c r="T13" s="64">
        <f>'IS (lone parent)'!$S13</f>
        <v>372.98367697739093</v>
      </c>
      <c r="U13" s="64">
        <f>'IS (carer)'!$S13</f>
        <v>61.034385861769515</v>
      </c>
      <c r="V13" s="64">
        <f>'IS (others)'!$S13</f>
        <v>33.121034794302297</v>
      </c>
      <c r="W13" s="64">
        <f>IIDB!$S13</f>
        <v>32.85165575536935</v>
      </c>
      <c r="X13" s="64">
        <f>JSA!$S13</f>
        <v>766.46435626317134</v>
      </c>
      <c r="Y13" s="64">
        <f>MA!$S13</f>
        <v>70.084056111203424</v>
      </c>
      <c r="Z13" s="64">
        <f>O75TVL!$S13</f>
        <v>50.722635453848788</v>
      </c>
      <c r="AA13" s="64">
        <f>PC!$S13</f>
        <v>1164.7658502377792</v>
      </c>
      <c r="AB13" s="64"/>
      <c r="AC13" s="64">
        <f>SDA!$S13</f>
        <v>75.290779969688217</v>
      </c>
      <c r="AD13" s="64">
        <f>'SDA (working age)'!$S13</f>
        <v>62.654452706704205</v>
      </c>
      <c r="AE13" s="64">
        <f>'SDA (pensioners)'!$S13</f>
        <v>12.636327262984002</v>
      </c>
      <c r="AF13" s="64">
        <f>SP!$S13</f>
        <v>6383.4779196427553</v>
      </c>
      <c r="AG13" s="64"/>
      <c r="AH13" s="64"/>
      <c r="AI13" s="64"/>
      <c r="AJ13" s="64"/>
      <c r="AK13" s="64"/>
      <c r="AL13" s="64">
        <f>SMP!$S13</f>
        <v>363.51544628447914</v>
      </c>
      <c r="AM13" s="64"/>
      <c r="AN13" s="65">
        <f>WFP!$S13</f>
        <v>200.68632915767085</v>
      </c>
    </row>
    <row r="14" spans="1:40" s="51" customFormat="1" x14ac:dyDescent="0.35">
      <c r="A14" s="61" t="s">
        <v>85</v>
      </c>
      <c r="B14" s="67" t="s">
        <v>86</v>
      </c>
      <c r="C14" s="63">
        <f t="shared" si="3"/>
        <v>20812.392621067273</v>
      </c>
      <c r="D14" s="64">
        <f>AA!$S14</f>
        <v>677.20502752346511</v>
      </c>
      <c r="E14" s="64">
        <f>BBWB!$S14</f>
        <v>79.316745092842808</v>
      </c>
      <c r="F14" s="64">
        <f>CA!$S14</f>
        <v>202.51115800998707</v>
      </c>
      <c r="G14" s="64">
        <f>CWP!$S14</f>
        <v>11.899118203592815</v>
      </c>
      <c r="H14" s="64">
        <f>CTB!S14</f>
        <v>564.60854599999993</v>
      </c>
      <c r="I14" s="64">
        <f>DLA!$S14</f>
        <v>1351.6758006212917</v>
      </c>
      <c r="J14" s="64">
        <f>'DLA (children)'!$S14</f>
        <v>186.57412395073536</v>
      </c>
      <c r="K14" s="64">
        <f>'DLA (working age)'!$S14</f>
        <v>786.97313410010236</v>
      </c>
      <c r="L14" s="64">
        <f>'DLA (pensioners)'!$S14</f>
        <v>376.73223312165914</v>
      </c>
      <c r="M14" s="64">
        <f>DHP!$S14</f>
        <v>5.9969840000000003</v>
      </c>
      <c r="N14" s="64">
        <f>ESA!$S14</f>
        <v>678.66512482056305</v>
      </c>
      <c r="O14" s="64">
        <f>HB!$S14</f>
        <v>2830.6244830000001</v>
      </c>
      <c r="P14" s="64">
        <f>IB!$S14</f>
        <v>304.6193092308057</v>
      </c>
      <c r="Q14" s="64">
        <f>IS!$S14</f>
        <v>517.79497253288082</v>
      </c>
      <c r="R14" s="64"/>
      <c r="S14" s="64">
        <f>'IS (incapacity)'!$S14</f>
        <v>225.80353915508448</v>
      </c>
      <c r="T14" s="64">
        <f>'IS (lone parent)'!$S14</f>
        <v>227.26761616655114</v>
      </c>
      <c r="U14" s="64">
        <f>'IS (carer)'!$S14</f>
        <v>44.852763973992381</v>
      </c>
      <c r="V14" s="64">
        <f>'IS (others)'!$S14</f>
        <v>19.991726388626386</v>
      </c>
      <c r="W14" s="64">
        <f>IIDB!$S14</f>
        <v>69.36144578897067</v>
      </c>
      <c r="X14" s="64">
        <f>JSA!$S14</f>
        <v>470.654416054725</v>
      </c>
      <c r="Y14" s="64">
        <f>MA!$S14</f>
        <v>59.293164666376057</v>
      </c>
      <c r="Z14" s="64">
        <f>O75TVL!$S14</f>
        <v>87.486748755901559</v>
      </c>
      <c r="AA14" s="64">
        <f>PC!$S14</f>
        <v>777.39129393248595</v>
      </c>
      <c r="AB14" s="64"/>
      <c r="AC14" s="64">
        <f>SDA!$S14</f>
        <v>101.4230215673998</v>
      </c>
      <c r="AD14" s="64">
        <f>'SDA (working age)'!$S14</f>
        <v>83.087888759318275</v>
      </c>
      <c r="AE14" s="64">
        <f>'SDA (pensioners)'!$S14</f>
        <v>18.335132808081511</v>
      </c>
      <c r="AF14" s="64">
        <f>SP!$S14</f>
        <v>11379.071613379556</v>
      </c>
      <c r="AG14" s="64"/>
      <c r="AH14" s="64"/>
      <c r="AI14" s="64"/>
      <c r="AJ14" s="64"/>
      <c r="AK14" s="64"/>
      <c r="AL14" s="64">
        <f>SMP!$S14</f>
        <v>334.22370911545443</v>
      </c>
      <c r="AM14" s="64"/>
      <c r="AN14" s="65">
        <f>WFP!$S14</f>
        <v>308.56993877097551</v>
      </c>
    </row>
    <row r="15" spans="1:40" s="51" customFormat="1" x14ac:dyDescent="0.35">
      <c r="A15" s="61" t="s">
        <v>87</v>
      </c>
      <c r="B15" s="67" t="s">
        <v>88</v>
      </c>
      <c r="C15" s="63">
        <f t="shared" si="3"/>
        <v>14219.512300943019</v>
      </c>
      <c r="D15" s="64">
        <f>AA!$S15</f>
        <v>532.65830337214584</v>
      </c>
      <c r="E15" s="64">
        <f>BBWB!$S15</f>
        <v>47.124466688064146</v>
      </c>
      <c r="F15" s="64">
        <f>CA!$S15</f>
        <v>139.04858494692746</v>
      </c>
      <c r="G15" s="64">
        <f>CWP!$S15</f>
        <v>5.1529704875962361</v>
      </c>
      <c r="H15" s="64">
        <f>CTB!S15</f>
        <v>397.36288099999996</v>
      </c>
      <c r="I15" s="64">
        <f>DLA!$S15</f>
        <v>1003.9432926064935</v>
      </c>
      <c r="J15" s="64">
        <f>'DLA (children)'!$S15</f>
        <v>109.51823131726609</v>
      </c>
      <c r="K15" s="64">
        <f>'DLA (working age)'!$S15</f>
        <v>576.77187767268947</v>
      </c>
      <c r="L15" s="64">
        <f>'DLA (pensioners)'!$S15</f>
        <v>317.76347746807556</v>
      </c>
      <c r="M15" s="64">
        <f>DHP!$S15</f>
        <v>3.5112310000000004</v>
      </c>
      <c r="N15" s="64">
        <f>ESA!$S15</f>
        <v>498.09388432289393</v>
      </c>
      <c r="O15" s="64">
        <f>HB!$S15</f>
        <v>1706.727719</v>
      </c>
      <c r="P15" s="64">
        <f>IB!$S15</f>
        <v>250.63929828972465</v>
      </c>
      <c r="Q15" s="64">
        <f>IS!$S15</f>
        <v>364.53762407597924</v>
      </c>
      <c r="R15" s="64"/>
      <c r="S15" s="64">
        <f>'IS (incapacity)'!$S15</f>
        <v>181.05095227081279</v>
      </c>
      <c r="T15" s="64">
        <f>'IS (lone parent)'!$S15</f>
        <v>136.77206540869213</v>
      </c>
      <c r="U15" s="64">
        <f>'IS (carer)'!$S15</f>
        <v>31.610030573046711</v>
      </c>
      <c r="V15" s="64">
        <f>'IS (others)'!$S15</f>
        <v>15.064263348033666</v>
      </c>
      <c r="W15" s="64">
        <f>IIDB!$S15</f>
        <v>58.735862604277294</v>
      </c>
      <c r="X15" s="64">
        <f>JSA!$S15</f>
        <v>295.76734341002373</v>
      </c>
      <c r="Y15" s="64">
        <f>MA!$S15</f>
        <v>38.601987997758819</v>
      </c>
      <c r="Z15" s="64">
        <f>O75TVL!$S15</f>
        <v>61.618306699451729</v>
      </c>
      <c r="AA15" s="64">
        <f>PC!$S15</f>
        <v>591.09723954995127</v>
      </c>
      <c r="AB15" s="64"/>
      <c r="AC15" s="64">
        <f>SDA!$S15</f>
        <v>76.792549768278064</v>
      </c>
      <c r="AD15" s="64">
        <f>'SDA (working age)'!$S15</f>
        <v>63.445215797005453</v>
      </c>
      <c r="AE15" s="64">
        <f>'SDA (pensioners)'!$S15</f>
        <v>13.347333971272608</v>
      </c>
      <c r="AF15" s="64">
        <f>SP!$S15</f>
        <v>7760.0861872096575</v>
      </c>
      <c r="AG15" s="64"/>
      <c r="AH15" s="64"/>
      <c r="AI15" s="64"/>
      <c r="AJ15" s="64"/>
      <c r="AK15" s="64"/>
      <c r="AL15" s="64">
        <f>SMP!$S15</f>
        <v>173.2202684669432</v>
      </c>
      <c r="AM15" s="64"/>
      <c r="AN15" s="65">
        <f>WFP!$S15</f>
        <v>214.79229944685312</v>
      </c>
    </row>
    <row r="16" spans="1:40" s="51" customFormat="1" x14ac:dyDescent="0.35">
      <c r="A16" s="49">
        <v>924</v>
      </c>
      <c r="B16" s="68" t="s">
        <v>89</v>
      </c>
      <c r="C16" s="58">
        <f t="shared" si="3"/>
        <v>9064.7593738714113</v>
      </c>
      <c r="D16" s="59">
        <f>AA!$S$16</f>
        <v>397.65905479563605</v>
      </c>
      <c r="E16" s="59">
        <f>BBWB!$S$16</f>
        <v>30.396971772570915</v>
      </c>
      <c r="F16" s="59">
        <f>CA!$S$16</f>
        <v>120.27961098362348</v>
      </c>
      <c r="G16" s="59">
        <f>CWP!$S$16</f>
        <v>7.999835124037638</v>
      </c>
      <c r="H16" s="59">
        <f>CTB!S16</f>
        <v>251.21643900000007</v>
      </c>
      <c r="I16" s="59">
        <f>DLA!$S$16</f>
        <v>1018.3071454674267</v>
      </c>
      <c r="J16" s="59">
        <f>'DLA (children)'!$S$16</f>
        <v>79.377511134784569</v>
      </c>
      <c r="K16" s="59">
        <f>'DLA (working age)'!$S$16</f>
        <v>502.19268083269566</v>
      </c>
      <c r="L16" s="59">
        <f>'DLA (pensioners)'!$S$16</f>
        <v>436.87765492771234</v>
      </c>
      <c r="M16" s="59">
        <f>DHP!$S$16</f>
        <v>2.5543660000000004</v>
      </c>
      <c r="N16" s="59">
        <f>ESA!$S$16</f>
        <v>415.26623580602359</v>
      </c>
      <c r="O16" s="59">
        <f>HB!$S$16</f>
        <v>991.56646499999988</v>
      </c>
      <c r="P16" s="59">
        <f>IB!$S$16</f>
        <v>273.00947288510542</v>
      </c>
      <c r="Q16" s="59">
        <f>IS!$S$16</f>
        <v>310.3208151429003</v>
      </c>
      <c r="R16" s="59"/>
      <c r="S16" s="59">
        <f>'IS (incapacity)'!$S$16</f>
        <v>153.22826080220025</v>
      </c>
      <c r="T16" s="59">
        <f>'IS (lone parent)'!$S$16</f>
        <v>112.50291994508996</v>
      </c>
      <c r="U16" s="59">
        <f>'IS (carer)'!$S$16</f>
        <v>33.796318602619415</v>
      </c>
      <c r="V16" s="59">
        <f>'IS (others)'!$S$16</f>
        <v>10.664338662828978</v>
      </c>
      <c r="W16" s="59">
        <f>IIDB!$S$16</f>
        <v>60.748283661984374</v>
      </c>
      <c r="X16" s="59">
        <f>JSA!$S$16</f>
        <v>270.99968515189948</v>
      </c>
      <c r="Y16" s="59">
        <f>MA!$S$16</f>
        <v>16.618282002373746</v>
      </c>
      <c r="Z16" s="59">
        <f>O75TVL!$S$16</f>
        <v>31.740581704073193</v>
      </c>
      <c r="AA16" s="59">
        <f>PC!$S$16</f>
        <v>446.15930512622441</v>
      </c>
      <c r="AB16" s="59"/>
      <c r="AC16" s="59">
        <f>SDA!$S$16</f>
        <v>58.758184314213658</v>
      </c>
      <c r="AD16" s="59">
        <f>'SDA (working age)'!$S$16</f>
        <v>45.889670871029381</v>
      </c>
      <c r="AE16" s="59">
        <f>'SDA (pensioners)'!$S$16</f>
        <v>12.86851344318427</v>
      </c>
      <c r="AF16" s="59">
        <f>SP!$S$16</f>
        <v>4149.6134010425822</v>
      </c>
      <c r="AG16" s="59"/>
      <c r="AH16" s="59"/>
      <c r="AI16" s="59"/>
      <c r="AJ16" s="59"/>
      <c r="AK16" s="59"/>
      <c r="AL16" s="59">
        <f>SMP!$S$16</f>
        <v>94.689993828763292</v>
      </c>
      <c r="AM16" s="59"/>
      <c r="AN16" s="60">
        <f>WFP!$S$16</f>
        <v>116.85524506197424</v>
      </c>
    </row>
    <row r="17" spans="1:40" s="51" customFormat="1" x14ac:dyDescent="0.35">
      <c r="A17" s="49">
        <v>923</v>
      </c>
      <c r="B17" s="68" t="s">
        <v>90</v>
      </c>
      <c r="C17" s="58">
        <f t="shared" si="3"/>
        <v>14573.703453963109</v>
      </c>
      <c r="D17" s="59">
        <f>AA!$S$17</f>
        <v>489.57913257783514</v>
      </c>
      <c r="E17" s="59">
        <f>BBWB!$S$17</f>
        <v>58.471235093005973</v>
      </c>
      <c r="F17" s="59">
        <f>CA!$S$17</f>
        <v>169.27049815409515</v>
      </c>
      <c r="G17" s="59">
        <f>CWP!$S$17</f>
        <v>8.4338971086398633</v>
      </c>
      <c r="H17" s="59">
        <f>CTB!S17</f>
        <v>379.46312099999989</v>
      </c>
      <c r="I17" s="59">
        <f>DLA!$S$17</f>
        <v>1448.8842477924795</v>
      </c>
      <c r="J17" s="59">
        <f>'DLA (children)'!$S$17</f>
        <v>114.21388792941426</v>
      </c>
      <c r="K17" s="59">
        <f>'DLA (working age)'!$S$17</f>
        <v>822.41559449458703</v>
      </c>
      <c r="L17" s="59">
        <f>'DLA (pensioners)'!$S$17</f>
        <v>514.19849478163974</v>
      </c>
      <c r="M17" s="59">
        <f>DHP!$S$17</f>
        <v>4.0779430000000003</v>
      </c>
      <c r="N17" s="59">
        <f>ESA!$S$17</f>
        <v>752.51314872699754</v>
      </c>
      <c r="O17" s="59">
        <f>HB!$S$17</f>
        <v>1788.8031080000001</v>
      </c>
      <c r="P17" s="59">
        <f>IB!$S$17</f>
        <v>370.83709101362371</v>
      </c>
      <c r="Q17" s="59">
        <f>IS!$S$17</f>
        <v>496.90784454384811</v>
      </c>
      <c r="R17" s="59"/>
      <c r="S17" s="59">
        <f>'IS (incapacity)'!$S$17</f>
        <v>264.73565116315467</v>
      </c>
      <c r="T17" s="59">
        <f>'IS (lone parent)'!$S$17</f>
        <v>166.79602980974994</v>
      </c>
      <c r="U17" s="59">
        <f>'IS (carer)'!$S$17</f>
        <v>49.052913260490534</v>
      </c>
      <c r="V17" s="59">
        <f>'IS (others)'!$S$17</f>
        <v>15.933234628134485</v>
      </c>
      <c r="W17" s="59">
        <f>IIDB!$S$17</f>
        <v>88.814849346805772</v>
      </c>
      <c r="X17" s="59">
        <f>JSA!$S$17</f>
        <v>477.86324134124743</v>
      </c>
      <c r="Y17" s="59">
        <f>MA!$S$17</f>
        <v>26.717651259109463</v>
      </c>
      <c r="Z17" s="59">
        <f>O75TVL!$S$17</f>
        <v>49.422416684716374</v>
      </c>
      <c r="AA17" s="59">
        <f>PC!$S$17</f>
        <v>687.84738915366529</v>
      </c>
      <c r="AB17" s="59"/>
      <c r="AC17" s="59">
        <f>SDA!$S$17</f>
        <v>96.763792211091612</v>
      </c>
      <c r="AD17" s="59">
        <f>'SDA (working age)'!$S$17</f>
        <v>80.119129779082883</v>
      </c>
      <c r="AE17" s="59">
        <f>'SDA (pensioners)'!$S$17</f>
        <v>16.644662432008719</v>
      </c>
      <c r="AF17" s="59">
        <f>SP!$S$17</f>
        <v>6782.7318700248043</v>
      </c>
      <c r="AG17" s="59"/>
      <c r="AH17" s="59"/>
      <c r="AI17" s="59"/>
      <c r="AJ17" s="59"/>
      <c r="AK17" s="59"/>
      <c r="AL17" s="59">
        <f>SMP!$S$17</f>
        <v>209.65774092260543</v>
      </c>
      <c r="AM17" s="59"/>
      <c r="AN17" s="60">
        <f>WFP!$S$17</f>
        <v>186.64323600853939</v>
      </c>
    </row>
    <row r="18" spans="1:40" s="74" customFormat="1" ht="30" customHeight="1" x14ac:dyDescent="0.35">
      <c r="A18" s="69">
        <v>922</v>
      </c>
      <c r="B18" s="70" t="s">
        <v>91</v>
      </c>
      <c r="C18" s="71">
        <f t="shared" si="3"/>
        <v>14.030821570061887</v>
      </c>
      <c r="D18" s="72"/>
      <c r="E18" s="72"/>
      <c r="F18" s="72"/>
      <c r="G18" s="72"/>
      <c r="H18" s="72"/>
      <c r="I18" s="72"/>
      <c r="J18" s="72"/>
      <c r="K18" s="72"/>
      <c r="L18" s="72"/>
      <c r="M18" s="72"/>
      <c r="N18" s="72"/>
      <c r="O18" s="72"/>
      <c r="P18" s="72"/>
      <c r="Q18" s="72"/>
      <c r="R18" s="72"/>
      <c r="S18" s="72"/>
      <c r="T18" s="72"/>
      <c r="U18" s="72"/>
      <c r="V18" s="72"/>
      <c r="W18" s="72"/>
      <c r="X18" s="72"/>
      <c r="Y18" s="72"/>
      <c r="Z18" s="82">
        <f>O75TVL!$S$18</f>
        <v>14.030821570061887</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0.53515625" style="77" customWidth="1"/>
    <col min="8" max="8" width="12.765625" style="77" hidden="1" customWidth="1"/>
    <col min="9" max="17" width="12.765625" style="77" customWidth="1"/>
    <col min="18" max="18" width="12.765625" style="77" hidden="1" customWidth="1"/>
    <col min="19" max="20" width="12.765625" style="77" customWidth="1"/>
    <col min="21" max="21" width="11.23046875" style="77" customWidth="1"/>
    <col min="22" max="22" width="10" style="77" customWidth="1"/>
    <col min="23" max="26" width="12.765625" style="77" customWidth="1"/>
    <col min="27" max="27" width="11.4609375" style="77" customWidth="1"/>
    <col min="28" max="28" width="13.4609375" style="77" customWidth="1"/>
    <col min="29" max="31" width="12.765625" style="77" customWidth="1"/>
    <col min="32" max="32" width="11.3046875" style="77" customWidth="1"/>
    <col min="33" max="36" width="12.765625" style="77" hidden="1" customWidth="1"/>
    <col min="37" max="37" width="0.4609375" style="77" customWidth="1"/>
    <col min="38" max="38" width="11.07421875" style="77" customWidth="1"/>
    <col min="39" max="39" width="10.84375" style="77" customWidth="1"/>
    <col min="40" max="40" width="11.07421875" style="77" customWidth="1"/>
    <col min="41" max="16384" width="8.84375" style="77"/>
  </cols>
  <sheetData>
    <row r="1" spans="1:40" s="50" customFormat="1" ht="60" customHeight="1" x14ac:dyDescent="0.35">
      <c r="A1" s="184" t="s">
        <v>109</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t="s">
        <v>110</v>
      </c>
      <c r="AC2" s="55" t="s">
        <v>64</v>
      </c>
      <c r="AD2" s="177" t="s">
        <v>51</v>
      </c>
      <c r="AE2" s="177" t="s">
        <v>52</v>
      </c>
      <c r="AF2" s="55" t="s">
        <v>65</v>
      </c>
      <c r="AG2" s="55"/>
      <c r="AH2" s="55"/>
      <c r="AI2" s="55"/>
      <c r="AJ2" s="55"/>
      <c r="AK2" s="55"/>
      <c r="AL2" s="55" t="s">
        <v>98</v>
      </c>
      <c r="AM2" s="55" t="s">
        <v>111</v>
      </c>
      <c r="AN2" s="87" t="s">
        <v>66</v>
      </c>
    </row>
    <row r="3" spans="1:40" s="51" customFormat="1" ht="30" customHeight="1" x14ac:dyDescent="0.35">
      <c r="A3" s="56">
        <v>925</v>
      </c>
      <c r="B3" s="57" t="s">
        <v>67</v>
      </c>
      <c r="C3" s="58">
        <f>SUM(D3:I3,M3:Q3,W3:AC3,AF3,AL3:AN3)</f>
        <v>163096.75113502837</v>
      </c>
      <c r="D3" s="59">
        <f>SUM(D6,D16:D17,D4)</f>
        <v>5360.0751764300776</v>
      </c>
      <c r="E3" s="59">
        <f>SUM(E6,E16:E17,E4)</f>
        <v>582.23100191999993</v>
      </c>
      <c r="F3" s="59">
        <f>SUM(F6,F16:F17,F4)</f>
        <v>2088.2668163797007</v>
      </c>
      <c r="G3" s="59">
        <f>SUM(G6,G16:G17,G4)</f>
        <v>8.4069999999999965</v>
      </c>
      <c r="H3" s="59"/>
      <c r="I3" s="59">
        <f>SUM(I6,I16:I17,I4)</f>
        <v>13762.514588680791</v>
      </c>
      <c r="J3" s="59">
        <f>SUM(J6,J16:J17,J4)</f>
        <v>1463.3914453663692</v>
      </c>
      <c r="K3" s="59">
        <f>SUM(K6,K16:K17,K4)</f>
        <v>7528.3277963936816</v>
      </c>
      <c r="L3" s="59">
        <f>SUM(L6,L16:L17,L4)</f>
        <v>4770.7953469207478</v>
      </c>
      <c r="M3" s="59">
        <f t="shared" ref="M3:W3" si="0">SUM(M6,M16:M17,M4)</f>
        <v>176.393889</v>
      </c>
      <c r="N3" s="59">
        <f t="shared" si="0"/>
        <v>10436.707839980012</v>
      </c>
      <c r="O3" s="59">
        <f t="shared" si="0"/>
        <v>24169.807672999999</v>
      </c>
      <c r="P3" s="59">
        <f t="shared" si="0"/>
        <v>1186.7982191800002</v>
      </c>
      <c r="Q3" s="59">
        <f t="shared" si="0"/>
        <v>3582.8260193800043</v>
      </c>
      <c r="R3" s="59"/>
      <c r="S3" s="59">
        <f t="shared" si="0"/>
        <v>991.64976374931405</v>
      </c>
      <c r="T3" s="59">
        <f t="shared" si="0"/>
        <v>1856.53073702336</v>
      </c>
      <c r="U3" s="59">
        <f t="shared" si="0"/>
        <v>557.83154347728646</v>
      </c>
      <c r="V3" s="59">
        <f t="shared" si="0"/>
        <v>176.81397513004154</v>
      </c>
      <c r="W3" s="59">
        <f t="shared" si="0"/>
        <v>870.57572770000013</v>
      </c>
      <c r="X3" s="59">
        <f>SUM(X6,X16:X17,X4)</f>
        <v>4338.0295486261939</v>
      </c>
      <c r="Y3" s="59">
        <f>SUM(Y6,Y16:Y17,Y4)</f>
        <v>399.99203899000003</v>
      </c>
      <c r="Z3" s="59">
        <f>SUM(Z6,Z16:Z17,Z4)</f>
        <v>591.74134486956291</v>
      </c>
      <c r="AA3" s="59">
        <f t="shared" ref="AA3:AF3" si="1">SUM(AA6,AA16:AA17,AA4)</f>
        <v>7041.52347619997</v>
      </c>
      <c r="AB3" s="59">
        <f t="shared" si="1"/>
        <v>160.53506744000015</v>
      </c>
      <c r="AC3" s="59">
        <f t="shared" si="1"/>
        <v>859.72773397999947</v>
      </c>
      <c r="AD3" s="59">
        <f t="shared" si="1"/>
        <v>715.05321305721384</v>
      </c>
      <c r="AE3" s="59">
        <f t="shared" si="1"/>
        <v>144.67452092278558</v>
      </c>
      <c r="AF3" s="59">
        <f t="shared" si="1"/>
        <v>83110.340359949972</v>
      </c>
      <c r="AG3" s="59"/>
      <c r="AH3" s="59"/>
      <c r="AI3" s="59"/>
      <c r="AJ3" s="59"/>
      <c r="AK3" s="59"/>
      <c r="AL3" s="59">
        <f t="shared" ref="AL3:AN3" si="2">SUM(AL6,AL16:AL17,AL4)</f>
        <v>2224.3191436620805</v>
      </c>
      <c r="AM3" s="59">
        <f t="shared" si="2"/>
        <v>5.8574696600000031</v>
      </c>
      <c r="AN3" s="60">
        <f t="shared" si="2"/>
        <v>2140.0810000000024</v>
      </c>
    </row>
    <row r="4" spans="1:40" s="51" customFormat="1" x14ac:dyDescent="0.35">
      <c r="A4" s="61"/>
      <c r="B4" s="62" t="s">
        <v>68</v>
      </c>
      <c r="C4" s="63">
        <f t="shared" ref="C4:C18" si="3">SUM(D4:I4,M4:Q4,W4:AC4,AF4,AL4:AN4)</f>
        <v>3601.8155340423336</v>
      </c>
      <c r="D4" s="64">
        <f>AA!$T$4</f>
        <v>5.9143789158572577</v>
      </c>
      <c r="E4" s="64">
        <f>BBWB!$T$4</f>
        <v>20.659689148745425</v>
      </c>
      <c r="F4" s="64">
        <f>CA!$T$4</f>
        <v>0.99576927553457906</v>
      </c>
      <c r="G4" s="64">
        <f>CWP!$T$4</f>
        <v>0</v>
      </c>
      <c r="H4" s="64"/>
      <c r="I4" s="64">
        <f>DLA!$T$4</f>
        <v>13.648362378988288</v>
      </c>
      <c r="J4" s="64">
        <f>'DLA (children)'!$T$4</f>
        <v>0.81890865552584668</v>
      </c>
      <c r="K4" s="64">
        <f>'DLA (working age)'!$T$4</f>
        <v>5.4983369441443681</v>
      </c>
      <c r="L4" s="64">
        <f>'DLA (pensioners)'!$T$4</f>
        <v>7.3720876028154949</v>
      </c>
      <c r="M4" s="64">
        <f>DHP!$T$4</f>
        <v>0</v>
      </c>
      <c r="N4" s="64">
        <f>ESA!$T$4</f>
        <v>21.808706286048672</v>
      </c>
      <c r="O4" s="64">
        <f>HB!$T$4</f>
        <v>0</v>
      </c>
      <c r="P4" s="64">
        <f>IB!$T$4</f>
        <v>9.5298298833646253</v>
      </c>
      <c r="Q4" s="64">
        <f>IS!$T$4</f>
        <v>0.13523887398598142</v>
      </c>
      <c r="R4" s="64"/>
      <c r="S4" s="64">
        <f>'IS (incapacity)'!$T$4</f>
        <v>4.5070432643303342E-2</v>
      </c>
      <c r="T4" s="64">
        <f>'IS (lone parent)'!$T$4</f>
        <v>6.3822939732951098E-2</v>
      </c>
      <c r="U4" s="64">
        <f>'IS (carer)'!$T$4</f>
        <v>0</v>
      </c>
      <c r="V4" s="64">
        <f>'IS (others)'!$T$4</f>
        <v>0</v>
      </c>
      <c r="W4" s="64">
        <f>IIDB!$T$4</f>
        <v>18.292431275019226</v>
      </c>
      <c r="X4" s="64">
        <f>JSA!$T$4</f>
        <v>0.7934663253900005</v>
      </c>
      <c r="Y4" s="64">
        <f>MA!$T$4</f>
        <v>1.3909613635294471</v>
      </c>
      <c r="Z4" s="64">
        <f>O75TVL!$T$4</f>
        <v>0</v>
      </c>
      <c r="AA4" s="64">
        <f>PC!$T$4</f>
        <v>0.60212096177961016</v>
      </c>
      <c r="AB4" s="64">
        <f>PIP!$T$4</f>
        <v>6.0753183317892513E-2</v>
      </c>
      <c r="AC4" s="64">
        <f>SDA!$T$4</f>
        <v>1.4391017182155377</v>
      </c>
      <c r="AD4" s="64">
        <f>'SDA (working age)'!$T$4</f>
        <v>1.1770424563977351</v>
      </c>
      <c r="AE4" s="64">
        <f>'SDA (pensioners)'!$T$4</f>
        <v>0.26205926181780265</v>
      </c>
      <c r="AF4" s="64">
        <f>SP!$T$4</f>
        <v>3481.0106828642861</v>
      </c>
      <c r="AG4" s="64"/>
      <c r="AH4" s="64"/>
      <c r="AI4" s="64"/>
      <c r="AJ4" s="64"/>
      <c r="AK4" s="64"/>
      <c r="AL4" s="64">
        <f>SMP!$T$4</f>
        <v>3.7980415882710714</v>
      </c>
      <c r="AM4" s="64">
        <f>UC!$T$4</f>
        <v>0</v>
      </c>
      <c r="AN4" s="65">
        <f>WFP!$T$4</f>
        <v>21.736000000000001</v>
      </c>
    </row>
    <row r="5" spans="1:40" s="51" customFormat="1" ht="25.5" customHeight="1" x14ac:dyDescent="0.35">
      <c r="A5" s="56">
        <v>941</v>
      </c>
      <c r="B5" s="57" t="s">
        <v>69</v>
      </c>
      <c r="C5" s="58">
        <f t="shared" si="3"/>
        <v>145114.0594808803</v>
      </c>
      <c r="D5" s="59">
        <f>SUM(D6,D16)</f>
        <v>4873.448663530442</v>
      </c>
      <c r="E5" s="59">
        <f>SUM(E6,E16)</f>
        <v>504.4411995909104</v>
      </c>
      <c r="F5" s="59">
        <f>SUM(F6,F16)</f>
        <v>1904.7760743556064</v>
      </c>
      <c r="G5" s="59">
        <f>SUM(G6,G16)</f>
        <v>7.5406439628482937</v>
      </c>
      <c r="H5" s="59"/>
      <c r="I5" s="59">
        <f>SUM(I6,I16)</f>
        <v>12277.659742366395</v>
      </c>
      <c r="J5" s="59">
        <f>SUM(J6,J16)</f>
        <v>1344.1944883017932</v>
      </c>
      <c r="K5" s="59">
        <f>SUM(K6,K16)</f>
        <v>6694.9146037969722</v>
      </c>
      <c r="L5" s="59">
        <f>SUM(L6,L16)</f>
        <v>4235.9640154625722</v>
      </c>
      <c r="M5" s="59">
        <f t="shared" ref="M5:W5" si="4">SUM(M6,M16)</f>
        <v>147.69367399999999</v>
      </c>
      <c r="N5" s="59">
        <f t="shared" si="4"/>
        <v>9204.7121879007882</v>
      </c>
      <c r="O5" s="59">
        <f t="shared" si="4"/>
        <v>22399.650903999998</v>
      </c>
      <c r="P5" s="59">
        <f t="shared" si="4"/>
        <v>1078.0942060127479</v>
      </c>
      <c r="Q5" s="59">
        <f t="shared" si="4"/>
        <v>3269.2568106580211</v>
      </c>
      <c r="R5" s="59"/>
      <c r="S5" s="59">
        <f t="shared" si="4"/>
        <v>893.54846288216243</v>
      </c>
      <c r="T5" s="59">
        <f t="shared" si="4"/>
        <v>1709.2284983685074</v>
      </c>
      <c r="U5" s="59">
        <f t="shared" si="4"/>
        <v>503.37841684419817</v>
      </c>
      <c r="V5" s="59">
        <f t="shared" si="4"/>
        <v>163.22467035333432</v>
      </c>
      <c r="W5" s="59">
        <f t="shared" si="4"/>
        <v>763.98796103284315</v>
      </c>
      <c r="X5" s="59">
        <f>SUM(X6,X16)</f>
        <v>3928.519147559708</v>
      </c>
      <c r="Y5" s="59">
        <f>SUM(Y6,Y16)</f>
        <v>371.54398184192695</v>
      </c>
      <c r="Z5" s="59">
        <f t="shared" ref="Z5:AF5" si="5">SUM(Z6,Z16)</f>
        <v>543.02261796632706</v>
      </c>
      <c r="AA5" s="59">
        <f t="shared" si="5"/>
        <v>6403.9591414766082</v>
      </c>
      <c r="AB5" s="59">
        <f t="shared" si="5"/>
        <v>139.53553821334572</v>
      </c>
      <c r="AC5" s="59">
        <f t="shared" si="5"/>
        <v>767.30847409117541</v>
      </c>
      <c r="AD5" s="59">
        <f t="shared" si="5"/>
        <v>637.98727783971117</v>
      </c>
      <c r="AE5" s="59">
        <f t="shared" si="5"/>
        <v>129.32119625146407</v>
      </c>
      <c r="AF5" s="59">
        <f t="shared" si="5"/>
        <v>72578.097237942828</v>
      </c>
      <c r="AG5" s="59"/>
      <c r="AH5" s="59"/>
      <c r="AI5" s="59"/>
      <c r="AJ5" s="59"/>
      <c r="AK5" s="59"/>
      <c r="AL5" s="59">
        <f t="shared" ref="AL5:AN5" si="6">SUM(AL6,AL16)</f>
        <v>2012.7521371774878</v>
      </c>
      <c r="AM5" s="59">
        <f t="shared" si="6"/>
        <v>5.6975144354538445</v>
      </c>
      <c r="AN5" s="60">
        <f t="shared" si="6"/>
        <v>1932.3616227648442</v>
      </c>
    </row>
    <row r="6" spans="1:40" s="51" customFormat="1" ht="25.5" customHeight="1" x14ac:dyDescent="0.35">
      <c r="A6" s="56">
        <v>921</v>
      </c>
      <c r="B6" s="66" t="s">
        <v>70</v>
      </c>
      <c r="C6" s="58">
        <f t="shared" si="3"/>
        <v>136188.18378240039</v>
      </c>
      <c r="D6" s="59">
        <f>SUM(D7:D15)</f>
        <v>4488.8461001057394</v>
      </c>
      <c r="E6" s="59">
        <f>SUM(E7:E15)</f>
        <v>474.17726314162303</v>
      </c>
      <c r="F6" s="59">
        <f>SUM(F7:F15)</f>
        <v>1775.2392928793693</v>
      </c>
      <c r="G6" s="59">
        <f>SUM(G7:G15)</f>
        <v>7.3175479876160958</v>
      </c>
      <c r="H6" s="59"/>
      <c r="I6" s="59">
        <f>SUM(I7:I15)</f>
        <v>11241.122099237906</v>
      </c>
      <c r="J6" s="59">
        <f>SUM(J7:J15)</f>
        <v>1262.1464885621231</v>
      </c>
      <c r="K6" s="59">
        <f>SUM(K7:K15)</f>
        <v>6188.5499987348385</v>
      </c>
      <c r="L6" s="59">
        <f>SUM(L7:L15)</f>
        <v>3785.8812028433513</v>
      </c>
      <c r="M6" s="59">
        <f t="shared" ref="M6:W6" si="7">SUM(M7:M15)</f>
        <v>139.96949799999999</v>
      </c>
      <c r="N6" s="59">
        <f t="shared" si="7"/>
        <v>8558.1344438638134</v>
      </c>
      <c r="O6" s="59">
        <f t="shared" si="7"/>
        <v>21395.703086999998</v>
      </c>
      <c r="P6" s="59">
        <f t="shared" si="7"/>
        <v>969.30489899227098</v>
      </c>
      <c r="Q6" s="59">
        <f t="shared" si="7"/>
        <v>3051.8150984479394</v>
      </c>
      <c r="R6" s="59"/>
      <c r="S6" s="59">
        <f t="shared" si="7"/>
        <v>822.45391367571369</v>
      </c>
      <c r="T6" s="59">
        <f t="shared" si="7"/>
        <v>1609.1491191220971</v>
      </c>
      <c r="U6" s="59">
        <f t="shared" si="7"/>
        <v>466.89604040169922</v>
      </c>
      <c r="V6" s="59">
        <f t="shared" si="7"/>
        <v>153.46073912852236</v>
      </c>
      <c r="W6" s="59">
        <f t="shared" si="7"/>
        <v>703.57202502516998</v>
      </c>
      <c r="X6" s="59">
        <f>SUM(X7:X15)</f>
        <v>3692.1280281639038</v>
      </c>
      <c r="Y6" s="59">
        <f>SUM(Y7:Y15)</f>
        <v>354.28729557729571</v>
      </c>
      <c r="Z6" s="59">
        <f t="shared" ref="Z6:AF6" si="8">SUM(Z7:Z15)</f>
        <v>510.88696315357186</v>
      </c>
      <c r="AA6" s="59">
        <f t="shared" si="8"/>
        <v>5987.0997305369747</v>
      </c>
      <c r="AB6" s="59">
        <f t="shared" si="8"/>
        <v>131.10063944849975</v>
      </c>
      <c r="AC6" s="59">
        <f t="shared" si="8"/>
        <v>710.39004628523537</v>
      </c>
      <c r="AD6" s="59">
        <f t="shared" si="8"/>
        <v>592.80103850103569</v>
      </c>
      <c r="AE6" s="59">
        <f t="shared" si="8"/>
        <v>117.58900778419958</v>
      </c>
      <c r="AF6" s="59">
        <f t="shared" si="8"/>
        <v>68256.478495536066</v>
      </c>
      <c r="AG6" s="59"/>
      <c r="AH6" s="59"/>
      <c r="AI6" s="59"/>
      <c r="AJ6" s="59"/>
      <c r="AK6" s="59"/>
      <c r="AL6" s="59">
        <f t="shared" ref="AL6:AN6" si="9">SUM(AL7:AL15)</f>
        <v>1918.9151917002223</v>
      </c>
      <c r="AM6" s="59">
        <f t="shared" si="9"/>
        <v>5.6975144354538445</v>
      </c>
      <c r="AN6" s="60">
        <f t="shared" si="9"/>
        <v>1815.998522881742</v>
      </c>
    </row>
    <row r="7" spans="1:40" s="51" customFormat="1" x14ac:dyDescent="0.35">
      <c r="A7" s="61" t="s">
        <v>71</v>
      </c>
      <c r="B7" s="67" t="s">
        <v>72</v>
      </c>
      <c r="C7" s="63">
        <f t="shared" si="3"/>
        <v>7588.5675942934522</v>
      </c>
      <c r="D7" s="64">
        <f>AA!$T7</f>
        <v>249.88629494372145</v>
      </c>
      <c r="E7" s="64">
        <f>BBWB!$T7</f>
        <v>26.044906490439665</v>
      </c>
      <c r="F7" s="64">
        <f>CA!$T7</f>
        <v>119.94049752001787</v>
      </c>
      <c r="G7" s="64">
        <f>CWP!$T7</f>
        <v>0</v>
      </c>
      <c r="H7" s="64"/>
      <c r="I7" s="64">
        <f>DLA!$T7</f>
        <v>762.46017763641544</v>
      </c>
      <c r="J7" s="64">
        <f>'DLA (children)'!$T7</f>
        <v>69.532273125489354</v>
      </c>
      <c r="K7" s="64">
        <f>'DLA (working age)'!$T7</f>
        <v>398.31477949715872</v>
      </c>
      <c r="L7" s="64">
        <f>'DLA (pensioners)'!$T7</f>
        <v>295.39406308408144</v>
      </c>
      <c r="M7" s="64">
        <f>DHP!$T7</f>
        <v>7.2977379999999989</v>
      </c>
      <c r="N7" s="64">
        <f>ESA!$T7</f>
        <v>576.01960487457472</v>
      </c>
      <c r="O7" s="64">
        <f>HB!$T7</f>
        <v>1055.5343049999999</v>
      </c>
      <c r="P7" s="64">
        <f>IB!$T7</f>
        <v>56.342746936234093</v>
      </c>
      <c r="Q7" s="64">
        <f>IS!$T7</f>
        <v>191.50052672044791</v>
      </c>
      <c r="R7" s="64"/>
      <c r="S7" s="64">
        <f>'IS (incapacity)'!$T7</f>
        <v>46.552360500823696</v>
      </c>
      <c r="T7" s="64">
        <f>'IS (lone parent)'!$T7</f>
        <v>97.88586859613126</v>
      </c>
      <c r="U7" s="64">
        <f>'IS (carer)'!$T7</f>
        <v>37.313748964577329</v>
      </c>
      <c r="V7" s="64">
        <f>'IS (others)'!$T7</f>
        <v>9.7740501344563988</v>
      </c>
      <c r="W7" s="64">
        <f>IIDB!$T7</f>
        <v>94.809891179407856</v>
      </c>
      <c r="X7" s="64">
        <f>JSA!$T7</f>
        <v>270.93955996209354</v>
      </c>
      <c r="Y7" s="64">
        <f>MA!$T7</f>
        <v>12.64427375095222</v>
      </c>
      <c r="Z7" s="64">
        <f>O75TVL!$T7</f>
        <v>26.277478889256145</v>
      </c>
      <c r="AA7" s="64">
        <f>PC!$T7</f>
        <v>352.70640250396275</v>
      </c>
      <c r="AB7" s="64">
        <f>PIP!$T7</f>
        <v>15.116590378505617</v>
      </c>
      <c r="AC7" s="64">
        <f>SDA!$T7</f>
        <v>47.789555593041044</v>
      </c>
      <c r="AD7" s="64">
        <f>'SDA (working age)'!$T7</f>
        <v>39.576253292908952</v>
      </c>
      <c r="AE7" s="64">
        <f>'SDA (pensioners)'!$T7</f>
        <v>8.2133023001320851</v>
      </c>
      <c r="AF7" s="64">
        <f>SP!$T7</f>
        <v>3538.5372517953228</v>
      </c>
      <c r="AG7" s="64"/>
      <c r="AH7" s="64"/>
      <c r="AI7" s="64"/>
      <c r="AJ7" s="64"/>
      <c r="AK7" s="64"/>
      <c r="AL7" s="64">
        <f>SMP!$T7</f>
        <v>90.568183444466683</v>
      </c>
      <c r="AM7" s="64">
        <f>UC!$T7</f>
        <v>0</v>
      </c>
      <c r="AN7" s="65">
        <f>WFP!$T7</f>
        <v>94.151608674593462</v>
      </c>
    </row>
    <row r="8" spans="1:40" s="51" customFormat="1" x14ac:dyDescent="0.35">
      <c r="A8" s="61" t="s">
        <v>73</v>
      </c>
      <c r="B8" s="67" t="s">
        <v>74</v>
      </c>
      <c r="C8" s="63">
        <f t="shared" si="3"/>
        <v>19722.800127545419</v>
      </c>
      <c r="D8" s="64">
        <f>AA!$T8</f>
        <v>717.80312491253426</v>
      </c>
      <c r="E8" s="64">
        <f>BBWB!$T8</f>
        <v>70.7230836890798</v>
      </c>
      <c r="F8" s="64">
        <f>CA!$T8</f>
        <v>293.05026679793161</v>
      </c>
      <c r="G8" s="64">
        <f>CWP!$T8</f>
        <v>0.17847678018575844</v>
      </c>
      <c r="H8" s="64"/>
      <c r="I8" s="64">
        <f>DLA!$T8</f>
        <v>2056.7581107197793</v>
      </c>
      <c r="J8" s="64">
        <f>'DLA (children)'!$T8</f>
        <v>180.92890787702527</v>
      </c>
      <c r="K8" s="64">
        <f>'DLA (working age)'!$T8</f>
        <v>1093.5454777491136</v>
      </c>
      <c r="L8" s="64">
        <f>'DLA (pensioners)'!$T8</f>
        <v>784.88395379919689</v>
      </c>
      <c r="M8" s="64">
        <f>DHP!$T8</f>
        <v>17.797455999999997</v>
      </c>
      <c r="N8" s="64">
        <f>ESA!$T8</f>
        <v>1631.9672209011362</v>
      </c>
      <c r="O8" s="64">
        <f>HB!$T8</f>
        <v>2691.3663270000002</v>
      </c>
      <c r="P8" s="64">
        <f>IB!$T8</f>
        <v>137.65411792222261</v>
      </c>
      <c r="Q8" s="64">
        <f>IS!$T8</f>
        <v>483.99572159576843</v>
      </c>
      <c r="R8" s="64"/>
      <c r="S8" s="64">
        <f>'IS (incapacity)'!$T8</f>
        <v>129.04853627325051</v>
      </c>
      <c r="T8" s="64">
        <f>'IS (lone parent)'!$T8</f>
        <v>248.31209964311512</v>
      </c>
      <c r="U8" s="64">
        <f>'IS (carer)'!$T8</f>
        <v>84.835232296004591</v>
      </c>
      <c r="V8" s="64">
        <f>'IS (others)'!$T8</f>
        <v>21.732025166090814</v>
      </c>
      <c r="W8" s="64">
        <f>IIDB!$T8</f>
        <v>128.41557604030461</v>
      </c>
      <c r="X8" s="64">
        <f>JSA!$T8</f>
        <v>563.86591657988743</v>
      </c>
      <c r="Y8" s="64">
        <f>MA!$T8</f>
        <v>40.364547389915664</v>
      </c>
      <c r="Z8" s="64">
        <f>O75TVL!$T8</f>
        <v>67.843672768624955</v>
      </c>
      <c r="AA8" s="64">
        <f>PC!$T8</f>
        <v>917.19546104579638</v>
      </c>
      <c r="AB8" s="64">
        <f>PIP!$T8</f>
        <v>34.767309225732774</v>
      </c>
      <c r="AC8" s="64">
        <f>SDA!$T8</f>
        <v>118.69700682791502</v>
      </c>
      <c r="AD8" s="64">
        <f>'SDA (working age)'!$T8</f>
        <v>97.692529487995913</v>
      </c>
      <c r="AE8" s="64">
        <f>'SDA (pensioners)'!$T8</f>
        <v>21.004477339919113</v>
      </c>
      <c r="AF8" s="64">
        <f>SP!$T8</f>
        <v>9268.5282224113671</v>
      </c>
      <c r="AG8" s="64"/>
      <c r="AH8" s="64"/>
      <c r="AI8" s="64"/>
      <c r="AJ8" s="64"/>
      <c r="AK8" s="64"/>
      <c r="AL8" s="64">
        <f>SMP!$T8</f>
        <v>230.12813340208248</v>
      </c>
      <c r="AM8" s="64">
        <f>UC!$T8</f>
        <v>5.4553150266268684</v>
      </c>
      <c r="AN8" s="65">
        <f>WFP!$T8</f>
        <v>246.24506050852756</v>
      </c>
    </row>
    <row r="9" spans="1:40" s="51" customFormat="1" x14ac:dyDescent="0.35">
      <c r="A9" s="61" t="s">
        <v>75</v>
      </c>
      <c r="B9" s="67" t="s">
        <v>76</v>
      </c>
      <c r="C9" s="63">
        <f t="shared" si="3"/>
        <v>13531.43857429066</v>
      </c>
      <c r="D9" s="64">
        <f>AA!$T9</f>
        <v>406.34602774630872</v>
      </c>
      <c r="E9" s="64">
        <f>BBWB!$T9</f>
        <v>47.359121346206159</v>
      </c>
      <c r="F9" s="64">
        <f>CA!$T9</f>
        <v>196.34675990191926</v>
      </c>
      <c r="G9" s="64">
        <f>CWP!$T9</f>
        <v>4.0938111455108341</v>
      </c>
      <c r="H9" s="64"/>
      <c r="I9" s="64">
        <f>DLA!$T9</f>
        <v>1250.3974071374039</v>
      </c>
      <c r="J9" s="64">
        <f>'DLA (children)'!$T9</f>
        <v>120.70473525388871</v>
      </c>
      <c r="K9" s="64">
        <f>'DLA (working age)'!$T9</f>
        <v>665.15026382592737</v>
      </c>
      <c r="L9" s="64">
        <f>'DLA (pensioners)'!$T9</f>
        <v>465.36446689931233</v>
      </c>
      <c r="M9" s="64">
        <f>DHP!$T9</f>
        <v>10.412444999999998</v>
      </c>
      <c r="N9" s="64">
        <f>ESA!$T9</f>
        <v>947.34557051014042</v>
      </c>
      <c r="O9" s="64">
        <f>HB!$T9</f>
        <v>1724.6759910000001</v>
      </c>
      <c r="P9" s="64">
        <f>IB!$T9</f>
        <v>97.58771244838718</v>
      </c>
      <c r="Q9" s="64">
        <f>IS!$T9</f>
        <v>306.93460182666354</v>
      </c>
      <c r="R9" s="64"/>
      <c r="S9" s="64">
        <f>'IS (incapacity)'!$T9</f>
        <v>64.931476416499834</v>
      </c>
      <c r="T9" s="64">
        <f>'IS (lone parent)'!$T9</f>
        <v>166.44967047204034</v>
      </c>
      <c r="U9" s="64">
        <f>'IS (carer)'!$T9</f>
        <v>55.447706970292003</v>
      </c>
      <c r="V9" s="64">
        <f>'IS (others)'!$T9</f>
        <v>20.050286635542946</v>
      </c>
      <c r="W9" s="64">
        <f>IIDB!$T9</f>
        <v>92.182323476614641</v>
      </c>
      <c r="X9" s="64">
        <f>JSA!$T9</f>
        <v>490.00613815460684</v>
      </c>
      <c r="Y9" s="64">
        <f>MA!$T9</f>
        <v>29.050749750382451</v>
      </c>
      <c r="Z9" s="64">
        <f>O75TVL!$T9</f>
        <v>50.782828334703275</v>
      </c>
      <c r="AA9" s="64">
        <f>PC!$T9</f>
        <v>592.36586842943166</v>
      </c>
      <c r="AB9" s="64">
        <f>PIP!$T9</f>
        <v>15.480493023575928</v>
      </c>
      <c r="AC9" s="64">
        <f>SDA!$T9</f>
        <v>78.222725181053391</v>
      </c>
      <c r="AD9" s="64">
        <f>'SDA (working age)'!$T9</f>
        <v>64.92304347500567</v>
      </c>
      <c r="AE9" s="64">
        <f>'SDA (pensioners)'!$T9</f>
        <v>13.299681706047728</v>
      </c>
      <c r="AF9" s="64">
        <f>SP!$T9</f>
        <v>6839.3741643195535</v>
      </c>
      <c r="AG9" s="64"/>
      <c r="AH9" s="64"/>
      <c r="AI9" s="64"/>
      <c r="AJ9" s="64"/>
      <c r="AK9" s="64"/>
      <c r="AL9" s="64">
        <f>SMP!$T9</f>
        <v>170.93794959046454</v>
      </c>
      <c r="AM9" s="64">
        <f>UC!$T9</f>
        <v>1.1656656039801001E-2</v>
      </c>
      <c r="AN9" s="65">
        <f>WFP!$T9</f>
        <v>181.5242293116944</v>
      </c>
    </row>
    <row r="10" spans="1:40" s="51" customFormat="1" x14ac:dyDescent="0.35">
      <c r="A10" s="61" t="s">
        <v>77</v>
      </c>
      <c r="B10" s="67" t="s">
        <v>78</v>
      </c>
      <c r="C10" s="63">
        <f t="shared" si="3"/>
        <v>11489.435404988808</v>
      </c>
      <c r="D10" s="64">
        <f>AA!$T10</f>
        <v>393.10819414562343</v>
      </c>
      <c r="E10" s="64">
        <f>BBWB!$T10</f>
        <v>41.896694025648699</v>
      </c>
      <c r="F10" s="64">
        <f>CA!$T10</f>
        <v>155.76457437448357</v>
      </c>
      <c r="G10" s="64">
        <f>CWP!$T10</f>
        <v>2.4540557275541786</v>
      </c>
      <c r="H10" s="64"/>
      <c r="I10" s="64">
        <f>DLA!$T10</f>
        <v>999.42951883088415</v>
      </c>
      <c r="J10" s="64">
        <f>'DLA (children)'!$T10</f>
        <v>112.75661784666099</v>
      </c>
      <c r="K10" s="64">
        <f>'DLA (working age)'!$T10</f>
        <v>536.9173531542574</v>
      </c>
      <c r="L10" s="64">
        <f>'DLA (pensioners)'!$T10</f>
        <v>349.35635350119287</v>
      </c>
      <c r="M10" s="64">
        <f>DHP!$T10</f>
        <v>6.3250720000000005</v>
      </c>
      <c r="N10" s="64">
        <f>ESA!$T10</f>
        <v>722.12002508559544</v>
      </c>
      <c r="O10" s="64">
        <f>HB!$T10</f>
        <v>1279.2887740000001</v>
      </c>
      <c r="P10" s="64">
        <f>IB!$T10</f>
        <v>71.977113461586129</v>
      </c>
      <c r="Q10" s="64">
        <f>IS!$T10</f>
        <v>231.09975793494573</v>
      </c>
      <c r="R10" s="64"/>
      <c r="S10" s="64">
        <f>'IS (incapacity)'!$T10</f>
        <v>53.164344405010603</v>
      </c>
      <c r="T10" s="64">
        <f>'IS (lone parent)'!$T10</f>
        <v>127.06298187108575</v>
      </c>
      <c r="U10" s="64">
        <f>'IS (carer)'!$T10</f>
        <v>39.715482483672446</v>
      </c>
      <c r="V10" s="64">
        <f>'IS (others)'!$T10</f>
        <v>11.261275718431325</v>
      </c>
      <c r="W10" s="64">
        <f>IIDB!$T10</f>
        <v>88.358759440136211</v>
      </c>
      <c r="X10" s="64">
        <f>JSA!$T10</f>
        <v>301.61147208026057</v>
      </c>
      <c r="Y10" s="64">
        <f>MA!$T10</f>
        <v>31.052674624777868</v>
      </c>
      <c r="Z10" s="64">
        <f>O75TVL!$T10</f>
        <v>44.529631486725208</v>
      </c>
      <c r="AA10" s="64">
        <f>PC!$T10</f>
        <v>481.39600740315518</v>
      </c>
      <c r="AB10" s="64">
        <f>PIP!$T10</f>
        <v>8.3930757822049937</v>
      </c>
      <c r="AC10" s="64">
        <f>SDA!$T10</f>
        <v>68.500277610478008</v>
      </c>
      <c r="AD10" s="64">
        <f>'SDA (working age)'!$T10</f>
        <v>57.690903067456617</v>
      </c>
      <c r="AE10" s="64">
        <f>'SDA (pensioners)'!$T10</f>
        <v>10.809374543021383</v>
      </c>
      <c r="AF10" s="64">
        <f>SP!$T10</f>
        <v>6229.7935357600218</v>
      </c>
      <c r="AG10" s="64"/>
      <c r="AH10" s="64"/>
      <c r="AI10" s="64"/>
      <c r="AJ10" s="64"/>
      <c r="AK10" s="64"/>
      <c r="AL10" s="64">
        <f>SMP!$T10</f>
        <v>170.82146047412027</v>
      </c>
      <c r="AM10" s="64">
        <f>UC!$T10</f>
        <v>0</v>
      </c>
      <c r="AN10" s="65">
        <f>WFP!$T10</f>
        <v>161.51473074060465</v>
      </c>
    </row>
    <row r="11" spans="1:40" s="51" customFormat="1" x14ac:dyDescent="0.35">
      <c r="A11" s="61" t="s">
        <v>79</v>
      </c>
      <c r="B11" s="67" t="s">
        <v>80</v>
      </c>
      <c r="C11" s="63">
        <f t="shared" si="3"/>
        <v>14814.161382078664</v>
      </c>
      <c r="D11" s="64">
        <f>AA!$T11</f>
        <v>549.58644173229436</v>
      </c>
      <c r="E11" s="64">
        <f>BBWB!$T11</f>
        <v>54.408402890997344</v>
      </c>
      <c r="F11" s="64">
        <f>CA!$T11</f>
        <v>221.09693333353519</v>
      </c>
      <c r="G11" s="64">
        <f>CWP!$T11</f>
        <v>0</v>
      </c>
      <c r="H11" s="64"/>
      <c r="I11" s="64">
        <f>DLA!$T11</f>
        <v>1311.6514612693948</v>
      </c>
      <c r="J11" s="64">
        <f>'DLA (children)'!$T11</f>
        <v>149.65200701081807</v>
      </c>
      <c r="K11" s="64">
        <f>'DLA (working age)'!$T11</f>
        <v>690.18952609514599</v>
      </c>
      <c r="L11" s="64">
        <f>'DLA (pensioners)'!$T11</f>
        <v>471.12845826504844</v>
      </c>
      <c r="M11" s="64">
        <f>DHP!$T11</f>
        <v>12.046586</v>
      </c>
      <c r="N11" s="64">
        <f>ESA!$T11</f>
        <v>907.88631359869487</v>
      </c>
      <c r="O11" s="64">
        <f>HB!$T11</f>
        <v>1977.6522630000002</v>
      </c>
      <c r="P11" s="64">
        <f>IB!$T11</f>
        <v>123.84704764338386</v>
      </c>
      <c r="Q11" s="64">
        <f>IS!$T11</f>
        <v>355.63326352760339</v>
      </c>
      <c r="R11" s="64"/>
      <c r="S11" s="64">
        <f>'IS (incapacity)'!$T11</f>
        <v>82.081038757709933</v>
      </c>
      <c r="T11" s="64">
        <f>'IS (lone parent)'!$T11</f>
        <v>193.35748150020223</v>
      </c>
      <c r="U11" s="64">
        <f>'IS (carer)'!$T11</f>
        <v>62.833343687663394</v>
      </c>
      <c r="V11" s="64">
        <f>'IS (others)'!$T11</f>
        <v>17.380924979437932</v>
      </c>
      <c r="W11" s="64">
        <f>IIDB!$T11</f>
        <v>83.620076996822917</v>
      </c>
      <c r="X11" s="64">
        <f>JSA!$T11</f>
        <v>488.31146832754609</v>
      </c>
      <c r="Y11" s="64">
        <f>MA!$T11</f>
        <v>30.968689907728422</v>
      </c>
      <c r="Z11" s="64">
        <f>O75TVL!$T11</f>
        <v>55.665162053461685</v>
      </c>
      <c r="AA11" s="64">
        <f>PC!$T11</f>
        <v>698.98341370754781</v>
      </c>
      <c r="AB11" s="64">
        <f>PIP!$T11</f>
        <v>10.40996009631718</v>
      </c>
      <c r="AC11" s="64">
        <f>SDA!$T11</f>
        <v>80.683684795598822</v>
      </c>
      <c r="AD11" s="64">
        <f>'SDA (working age)'!$T11</f>
        <v>67.921986024973066</v>
      </c>
      <c r="AE11" s="64">
        <f>'SDA (pensioners)'!$T11</f>
        <v>12.761698770625737</v>
      </c>
      <c r="AF11" s="64">
        <f>SP!$T11</f>
        <v>7465.9022378132477</v>
      </c>
      <c r="AG11" s="64"/>
      <c r="AH11" s="64"/>
      <c r="AI11" s="64"/>
      <c r="AJ11" s="64"/>
      <c r="AK11" s="64"/>
      <c r="AL11" s="64">
        <f>SMP!$T11</f>
        <v>189.44484578909751</v>
      </c>
      <c r="AM11" s="64">
        <f>UC!$T11</f>
        <v>8.289177628302935E-2</v>
      </c>
      <c r="AN11" s="65">
        <f>WFP!$T11</f>
        <v>196.28023781910812</v>
      </c>
    </row>
    <row r="12" spans="1:40" s="51" customFormat="1" x14ac:dyDescent="0.35">
      <c r="A12" s="61" t="s">
        <v>81</v>
      </c>
      <c r="B12" s="67" t="s">
        <v>82</v>
      </c>
      <c r="C12" s="63">
        <f t="shared" si="3"/>
        <v>14550.990413383359</v>
      </c>
      <c r="D12" s="64">
        <f>AA!$T12</f>
        <v>512.55725427194579</v>
      </c>
      <c r="E12" s="64">
        <f>BBWB!$T12</f>
        <v>51.553802527304853</v>
      </c>
      <c r="F12" s="64">
        <f>CA!$T12</f>
        <v>167.35206167022088</v>
      </c>
      <c r="G12" s="64">
        <f>CWP!$T12</f>
        <v>0</v>
      </c>
      <c r="H12" s="64"/>
      <c r="I12" s="64">
        <f>DLA!$T12</f>
        <v>1017.0345323953793</v>
      </c>
      <c r="J12" s="64">
        <f>'DLA (children)'!$T12</f>
        <v>138.67807698243331</v>
      </c>
      <c r="K12" s="64">
        <f>'DLA (working age)'!$T12</f>
        <v>557.41651697060024</v>
      </c>
      <c r="L12" s="64">
        <f>'DLA (pensioners)'!$T12</f>
        <v>318.87421767865646</v>
      </c>
      <c r="M12" s="64">
        <f>DHP!$T12</f>
        <v>9.3018770000000011</v>
      </c>
      <c r="N12" s="64">
        <f>ESA!$T12</f>
        <v>736.60964219822381</v>
      </c>
      <c r="O12" s="64">
        <f>HB!$T12</f>
        <v>1877.8556509999999</v>
      </c>
      <c r="P12" s="64">
        <f>IB!$T12</f>
        <v>88.610236341641752</v>
      </c>
      <c r="Q12" s="64">
        <f>IS!$T12</f>
        <v>268.68278005386912</v>
      </c>
      <c r="R12" s="64"/>
      <c r="S12" s="64">
        <f>'IS (incapacity)'!$T12</f>
        <v>70.192334963654915</v>
      </c>
      <c r="T12" s="64">
        <f>'IS (lone parent)'!$T12</f>
        <v>146.98175824880275</v>
      </c>
      <c r="U12" s="64">
        <f>'IS (carer)'!$T12</f>
        <v>38.039580286583643</v>
      </c>
      <c r="V12" s="64">
        <f>'IS (others)'!$T12</f>
        <v>13.53227045324979</v>
      </c>
      <c r="W12" s="64">
        <f>IIDB!$T12</f>
        <v>55.450739107222489</v>
      </c>
      <c r="X12" s="64">
        <f>JSA!$T12</f>
        <v>318.40663068709858</v>
      </c>
      <c r="Y12" s="64">
        <f>MA!$T12</f>
        <v>41.308684019302888</v>
      </c>
      <c r="Z12" s="64">
        <f>O75TVL!$T12</f>
        <v>60.716121305199266</v>
      </c>
      <c r="AA12" s="64">
        <f>PC!$T12</f>
        <v>549.21729824544286</v>
      </c>
      <c r="AB12" s="64">
        <f>PIP!$T12</f>
        <v>11.362922517367616</v>
      </c>
      <c r="AC12" s="64">
        <f>SDA!$T12</f>
        <v>69.290736346974271</v>
      </c>
      <c r="AD12" s="64">
        <f>'SDA (working age)'!$T12</f>
        <v>57.79676041083146</v>
      </c>
      <c r="AE12" s="64">
        <f>'SDA (pensioners)'!$T12</f>
        <v>11.493975936142817</v>
      </c>
      <c r="AF12" s="64">
        <f>SP!$T12</f>
        <v>8298.821995573986</v>
      </c>
      <c r="AG12" s="64"/>
      <c r="AH12" s="64"/>
      <c r="AI12" s="64"/>
      <c r="AJ12" s="64"/>
      <c r="AK12" s="64"/>
      <c r="AL12" s="64">
        <f>SMP!$T12</f>
        <v>203.90154162347969</v>
      </c>
      <c r="AM12" s="64">
        <f>UC!$T12</f>
        <v>0</v>
      </c>
      <c r="AN12" s="65">
        <f>WFP!$T12</f>
        <v>212.9559064987013</v>
      </c>
    </row>
    <row r="13" spans="1:40" s="51" customFormat="1" x14ac:dyDescent="0.35">
      <c r="A13" s="61" t="s">
        <v>83</v>
      </c>
      <c r="B13" s="67" t="s">
        <v>84</v>
      </c>
      <c r="C13" s="63">
        <f t="shared" si="3"/>
        <v>19664.731196548062</v>
      </c>
      <c r="D13" s="64">
        <f>AA!$T13</f>
        <v>480.80728888231505</v>
      </c>
      <c r="E13" s="64">
        <f>BBWB!$T13</f>
        <v>57.27769231299402</v>
      </c>
      <c r="F13" s="64">
        <f>CA!$T13</f>
        <v>252.81282743621739</v>
      </c>
      <c r="G13" s="64">
        <f>CWP!$T13</f>
        <v>0</v>
      </c>
      <c r="H13" s="64"/>
      <c r="I13" s="64">
        <f>DLA!$T13</f>
        <v>1408.8811583826212</v>
      </c>
      <c r="J13" s="64">
        <f>'DLA (children)'!$T13</f>
        <v>177.27275174991871</v>
      </c>
      <c r="K13" s="64">
        <f>'DLA (working age)'!$T13</f>
        <v>852.33277819239674</v>
      </c>
      <c r="L13" s="64">
        <f>'DLA (pensioners)'!$T13</f>
        <v>377.41727793460473</v>
      </c>
      <c r="M13" s="64">
        <f>DHP!$T13</f>
        <v>55.246516999999997</v>
      </c>
      <c r="N13" s="64">
        <f>ESA!$T13</f>
        <v>1267.7157913625133</v>
      </c>
      <c r="O13" s="64">
        <f>HB!$T13</f>
        <v>6194.2659759999997</v>
      </c>
      <c r="P13" s="64">
        <f>IB!$T13</f>
        <v>157.17567726844607</v>
      </c>
      <c r="Q13" s="64">
        <f>IS!$T13</f>
        <v>616.90769996963263</v>
      </c>
      <c r="R13" s="64"/>
      <c r="S13" s="64">
        <f>'IS (incapacity)'!$T13</f>
        <v>218.05230233970119</v>
      </c>
      <c r="T13" s="64">
        <f>'IS (lone parent)'!$T13</f>
        <v>304.30906748544908</v>
      </c>
      <c r="U13" s="64">
        <f>'IS (carer)'!$T13</f>
        <v>64.635667110903782</v>
      </c>
      <c r="V13" s="64">
        <f>'IS (others)'!$T13</f>
        <v>29.979896300506041</v>
      </c>
      <c r="W13" s="64">
        <f>IIDB!$T13</f>
        <v>32.672445297490889</v>
      </c>
      <c r="X13" s="64">
        <f>JSA!$T13</f>
        <v>642.06881877887281</v>
      </c>
      <c r="Y13" s="64">
        <f>MA!$T13</f>
        <v>71.298362511246197</v>
      </c>
      <c r="Z13" s="64">
        <f>O75TVL!$T13</f>
        <v>55.735422692203009</v>
      </c>
      <c r="AA13" s="64">
        <f>PC!$T13</f>
        <v>1113.4247770354409</v>
      </c>
      <c r="AB13" s="64">
        <f>PIP!$T13</f>
        <v>10.295453010671668</v>
      </c>
      <c r="AC13" s="64">
        <f>SDA!$T13</f>
        <v>73.993430579527399</v>
      </c>
      <c r="AD13" s="64">
        <f>'SDA (working age)'!$T13</f>
        <v>62.517074479833603</v>
      </c>
      <c r="AE13" s="64">
        <f>'SDA (pensioners)'!$T13</f>
        <v>11.476356099693781</v>
      </c>
      <c r="AF13" s="64">
        <f>SP!$T13</f>
        <v>6613.9153367393856</v>
      </c>
      <c r="AG13" s="64"/>
      <c r="AH13" s="64"/>
      <c r="AI13" s="64"/>
      <c r="AJ13" s="64"/>
      <c r="AK13" s="64"/>
      <c r="AL13" s="64">
        <f>SMP!$T13</f>
        <v>360.24058861833856</v>
      </c>
      <c r="AM13" s="64">
        <f>UC!$T13</f>
        <v>0.13664191246655619</v>
      </c>
      <c r="AN13" s="65">
        <f>WFP!$T13</f>
        <v>199.85929075767777</v>
      </c>
    </row>
    <row r="14" spans="1:40" s="51" customFormat="1" x14ac:dyDescent="0.35">
      <c r="A14" s="61" t="s">
        <v>85</v>
      </c>
      <c r="B14" s="67" t="s">
        <v>86</v>
      </c>
      <c r="C14" s="63">
        <f t="shared" si="3"/>
        <v>20704.882351390101</v>
      </c>
      <c r="D14" s="64">
        <f>AA!$T14</f>
        <v>663.67025289634785</v>
      </c>
      <c r="E14" s="64">
        <f>BBWB!$T14</f>
        <v>78.29739894358265</v>
      </c>
      <c r="F14" s="64">
        <f>CA!$T14</f>
        <v>218.68399308868024</v>
      </c>
      <c r="G14" s="64">
        <f>CWP!$T14</f>
        <v>0.59120433436532482</v>
      </c>
      <c r="H14" s="64"/>
      <c r="I14" s="64">
        <f>DLA!$T14</f>
        <v>1397.8763119098098</v>
      </c>
      <c r="J14" s="64">
        <f>'DLA (children)'!$T14</f>
        <v>196.39559937799385</v>
      </c>
      <c r="K14" s="64">
        <f>'DLA (working age)'!$T14</f>
        <v>805.11663797367305</v>
      </c>
      <c r="L14" s="64">
        <f>'DLA (pensioners)'!$T14</f>
        <v>392.99824370157199</v>
      </c>
      <c r="M14" s="64">
        <f>DHP!$T14</f>
        <v>13.846626999999998</v>
      </c>
      <c r="N14" s="64">
        <f>ESA!$T14</f>
        <v>1027.1566790770903</v>
      </c>
      <c r="O14" s="64">
        <f>HB!$T14</f>
        <v>2868.4717740000006</v>
      </c>
      <c r="P14" s="64">
        <f>IB!$T14</f>
        <v>120.60236084271857</v>
      </c>
      <c r="Q14" s="64">
        <f>IS!$T14</f>
        <v>349.12284474344415</v>
      </c>
      <c r="R14" s="64"/>
      <c r="S14" s="64">
        <f>'IS (incapacity)'!$T14</f>
        <v>81.416066875624651</v>
      </c>
      <c r="T14" s="64">
        <f>'IS (lone parent)'!$T14</f>
        <v>202.27999766382516</v>
      </c>
      <c r="U14" s="64">
        <f>'IS (carer)'!$T14</f>
        <v>48.918404319529522</v>
      </c>
      <c r="V14" s="64">
        <f>'IS (others)'!$T14</f>
        <v>16.501846639105512</v>
      </c>
      <c r="W14" s="64">
        <f>IIDB!$T14</f>
        <v>69.041606535463274</v>
      </c>
      <c r="X14" s="64">
        <f>JSA!$T14</f>
        <v>375.89486621350261</v>
      </c>
      <c r="Y14" s="64">
        <f>MA!$T14</f>
        <v>57.641515818841775</v>
      </c>
      <c r="Z14" s="64">
        <f>O75TVL!$T14</f>
        <v>88.188031053057969</v>
      </c>
      <c r="AA14" s="64">
        <f>PC!$T14</f>
        <v>732.22500289278366</v>
      </c>
      <c r="AB14" s="64">
        <f>PIP!$T14</f>
        <v>13.528240521075423</v>
      </c>
      <c r="AC14" s="64">
        <f>SDA!$T14</f>
        <v>97.901020807500203</v>
      </c>
      <c r="AD14" s="64">
        <f>'SDA (working age)'!$T14</f>
        <v>81.500984865121509</v>
      </c>
      <c r="AE14" s="64">
        <f>'SDA (pensioners)'!$T14</f>
        <v>16.400035942378675</v>
      </c>
      <c r="AF14" s="64">
        <f>SP!$T14</f>
        <v>11892.288847467114</v>
      </c>
      <c r="AG14" s="64"/>
      <c r="AH14" s="64"/>
      <c r="AI14" s="64"/>
      <c r="AJ14" s="64"/>
      <c r="AK14" s="64"/>
      <c r="AL14" s="64">
        <f>SMP!$T14</f>
        <v>331.21273643963002</v>
      </c>
      <c r="AM14" s="64">
        <f>UC!$T14</f>
        <v>0</v>
      </c>
      <c r="AN14" s="65">
        <f>WFP!$T14</f>
        <v>308.64103680509328</v>
      </c>
    </row>
    <row r="15" spans="1:40" s="51" customFormat="1" x14ac:dyDescent="0.35">
      <c r="A15" s="61" t="s">
        <v>87</v>
      </c>
      <c r="B15" s="67" t="s">
        <v>88</v>
      </c>
      <c r="C15" s="63">
        <f t="shared" si="3"/>
        <v>14121.176737881889</v>
      </c>
      <c r="D15" s="64">
        <f>AA!$T15</f>
        <v>515.08122057464948</v>
      </c>
      <c r="E15" s="64">
        <f>BBWB!$T15</f>
        <v>46.616160915369832</v>
      </c>
      <c r="F15" s="64">
        <f>CA!$T15</f>
        <v>150.19137875636329</v>
      </c>
      <c r="G15" s="64">
        <f>CWP!$T15</f>
        <v>0</v>
      </c>
      <c r="H15" s="64"/>
      <c r="I15" s="64">
        <f>DLA!$T15</f>
        <v>1036.6334209562192</v>
      </c>
      <c r="J15" s="64">
        <f>'DLA (children)'!$T15</f>
        <v>116.22551933789491</v>
      </c>
      <c r="K15" s="64">
        <f>'DLA (working age)'!$T15</f>
        <v>589.56666527656546</v>
      </c>
      <c r="L15" s="64">
        <f>'DLA (pensioners)'!$T15</f>
        <v>330.46416797968629</v>
      </c>
      <c r="M15" s="64">
        <f>DHP!$T15</f>
        <v>7.6951799999999988</v>
      </c>
      <c r="N15" s="64">
        <f>ESA!$T15</f>
        <v>741.31359625584469</v>
      </c>
      <c r="O15" s="64">
        <f>HB!$T15</f>
        <v>1726.592026</v>
      </c>
      <c r="P15" s="64">
        <f>IB!$T15</f>
        <v>115.50788612765074</v>
      </c>
      <c r="Q15" s="64">
        <f>IS!$T15</f>
        <v>247.93790207556478</v>
      </c>
      <c r="R15" s="64"/>
      <c r="S15" s="64">
        <f>'IS (incapacity)'!$T15</f>
        <v>77.015453143438378</v>
      </c>
      <c r="T15" s="64">
        <f>'IS (lone parent)'!$T15</f>
        <v>122.5101936414452</v>
      </c>
      <c r="U15" s="64">
        <f>'IS (carer)'!$T15</f>
        <v>35.156874282472458</v>
      </c>
      <c r="V15" s="64">
        <f>'IS (others)'!$T15</f>
        <v>13.248163101701596</v>
      </c>
      <c r="W15" s="64">
        <f>IIDB!$T15</f>
        <v>59.020606951707066</v>
      </c>
      <c r="X15" s="64">
        <f>JSA!$T15</f>
        <v>241.0231573800354</v>
      </c>
      <c r="Y15" s="64">
        <f>MA!$T15</f>
        <v>39.957797804148214</v>
      </c>
      <c r="Z15" s="64">
        <f>O75TVL!$T15</f>
        <v>61.148614570340328</v>
      </c>
      <c r="AA15" s="64">
        <f>PC!$T15</f>
        <v>549.58549927341403</v>
      </c>
      <c r="AB15" s="64">
        <f>PIP!$T15</f>
        <v>11.74659489304856</v>
      </c>
      <c r="AC15" s="64">
        <f>SDA!$T15</f>
        <v>75.311608543147258</v>
      </c>
      <c r="AD15" s="64">
        <f>'SDA (working age)'!$T15</f>
        <v>63.181503396909015</v>
      </c>
      <c r="AE15" s="64">
        <f>'SDA (pensioners)'!$T15</f>
        <v>12.130105146238247</v>
      </c>
      <c r="AF15" s="64">
        <f>SP!$T15</f>
        <v>8109.3169036560648</v>
      </c>
      <c r="AG15" s="64"/>
      <c r="AH15" s="64"/>
      <c r="AI15" s="64"/>
      <c r="AJ15" s="64"/>
      <c r="AK15" s="64"/>
      <c r="AL15" s="64">
        <f>SMP!$T15</f>
        <v>171.65975231854284</v>
      </c>
      <c r="AM15" s="64">
        <f>UC!$T15</f>
        <v>1.1009064037589835E-2</v>
      </c>
      <c r="AN15" s="65">
        <f>WFP!$T15</f>
        <v>214.82642176574137</v>
      </c>
    </row>
    <row r="16" spans="1:40" s="51" customFormat="1" x14ac:dyDescent="0.35">
      <c r="A16" s="49">
        <v>924</v>
      </c>
      <c r="B16" s="68" t="s">
        <v>89</v>
      </c>
      <c r="C16" s="58">
        <f t="shared" si="3"/>
        <v>8925.8756984798929</v>
      </c>
      <c r="D16" s="59">
        <f>AA!$T$16</f>
        <v>384.60256342470217</v>
      </c>
      <c r="E16" s="59">
        <f>BBWB!$T$16</f>
        <v>30.26393644928736</v>
      </c>
      <c r="F16" s="59">
        <f>CA!$T$16</f>
        <v>129.53678147623719</v>
      </c>
      <c r="G16" s="59">
        <f>CWP!$T$16</f>
        <v>0.22309597523219807</v>
      </c>
      <c r="H16" s="59"/>
      <c r="I16" s="59">
        <f>DLA!$T$16</f>
        <v>1036.537643128489</v>
      </c>
      <c r="J16" s="59">
        <f>'DLA (children)'!$T$16</f>
        <v>82.047999739670175</v>
      </c>
      <c r="K16" s="59">
        <f>'DLA (working age)'!$T$16</f>
        <v>506.36460506213359</v>
      </c>
      <c r="L16" s="59">
        <f>'DLA (pensioners)'!$T$16</f>
        <v>450.08281261922116</v>
      </c>
      <c r="M16" s="59">
        <f>DHP!$T$16</f>
        <v>7.7241759999999999</v>
      </c>
      <c r="N16" s="59">
        <f>ESA!$T$16</f>
        <v>646.57774403697488</v>
      </c>
      <c r="O16" s="59">
        <f>HB!$T$16</f>
        <v>1003.9478170000001</v>
      </c>
      <c r="P16" s="59">
        <f>IB!$T$16</f>
        <v>108.78930702047704</v>
      </c>
      <c r="Q16" s="59">
        <f>IS!$T$16</f>
        <v>217.44171221008179</v>
      </c>
      <c r="R16" s="59"/>
      <c r="S16" s="59">
        <f>'IS (incapacity)'!$T$16</f>
        <v>71.094549206448775</v>
      </c>
      <c r="T16" s="59">
        <f>'IS (lone parent)'!$T$16</f>
        <v>100.0793792464103</v>
      </c>
      <c r="U16" s="59">
        <f>'IS (carer)'!$T$16</f>
        <v>36.482376442498946</v>
      </c>
      <c r="V16" s="59">
        <f>'IS (others)'!$T$16</f>
        <v>9.7639312248119534</v>
      </c>
      <c r="W16" s="59">
        <f>IIDB!$T$16</f>
        <v>60.415936007673132</v>
      </c>
      <c r="X16" s="59">
        <f>JSA!$T$16</f>
        <v>236.39111939580414</v>
      </c>
      <c r="Y16" s="59">
        <f>MA!$T$16</f>
        <v>17.256686264631266</v>
      </c>
      <c r="Z16" s="59">
        <f>O75TVL!$T$16</f>
        <v>32.135654812755199</v>
      </c>
      <c r="AA16" s="59">
        <f>PC!$T$16</f>
        <v>416.85941093963316</v>
      </c>
      <c r="AB16" s="59">
        <f>PIP!$T$16</f>
        <v>8.4348987648459754</v>
      </c>
      <c r="AC16" s="59">
        <f>SDA!$T$16</f>
        <v>56.91842780594002</v>
      </c>
      <c r="AD16" s="59">
        <f>'SDA (working age)'!$T$16</f>
        <v>45.18623933867552</v>
      </c>
      <c r="AE16" s="59">
        <f>'SDA (pensioners)'!$T$16</f>
        <v>11.732188467264496</v>
      </c>
      <c r="AF16" s="59">
        <f>SP!$T$16</f>
        <v>4321.6187424067602</v>
      </c>
      <c r="AG16" s="59"/>
      <c r="AH16" s="59"/>
      <c r="AI16" s="59"/>
      <c r="AJ16" s="59"/>
      <c r="AK16" s="59"/>
      <c r="AL16" s="59">
        <f>SMP!$T$16</f>
        <v>93.836945477265587</v>
      </c>
      <c r="AM16" s="59">
        <f>UC!$T$16</f>
        <v>0</v>
      </c>
      <c r="AN16" s="60">
        <f>WFP!$T$16</f>
        <v>116.36309988310219</v>
      </c>
    </row>
    <row r="17" spans="1:40" s="51" customFormat="1" x14ac:dyDescent="0.35">
      <c r="A17" s="49">
        <v>923</v>
      </c>
      <c r="B17" s="68" t="s">
        <v>90</v>
      </c>
      <c r="C17" s="58">
        <f t="shared" si="3"/>
        <v>14380.876120105728</v>
      </c>
      <c r="D17" s="59">
        <f>AA!$T$17</f>
        <v>480.71213398377887</v>
      </c>
      <c r="E17" s="59">
        <f>BBWB!$T$17</f>
        <v>57.13011318034404</v>
      </c>
      <c r="F17" s="59">
        <f>CA!$T$17</f>
        <v>182.49497274855977</v>
      </c>
      <c r="G17" s="59">
        <f>CWP!$T$17</f>
        <v>0.8663560371517024</v>
      </c>
      <c r="H17" s="59"/>
      <c r="I17" s="59">
        <f>DLA!$T$17</f>
        <v>1471.206483935408</v>
      </c>
      <c r="J17" s="59">
        <f>'DLA (children)'!$T$17</f>
        <v>118.37804840905017</v>
      </c>
      <c r="K17" s="59">
        <f>'DLA (working age)'!$T$17</f>
        <v>827.91485565256551</v>
      </c>
      <c r="L17" s="59">
        <f>'DLA (pensioners)'!$T$17</f>
        <v>527.45924385536023</v>
      </c>
      <c r="M17" s="59">
        <f>DHP!$T$17</f>
        <v>28.700215000000007</v>
      </c>
      <c r="N17" s="59">
        <f>ESA!$T$17</f>
        <v>1210.186945793175</v>
      </c>
      <c r="O17" s="59">
        <f>HB!$T$17</f>
        <v>1770.1567690000002</v>
      </c>
      <c r="P17" s="59">
        <f>IB!$T$17</f>
        <v>99.174183283887686</v>
      </c>
      <c r="Q17" s="59">
        <f>IS!$T$17</f>
        <v>313.4339698479971</v>
      </c>
      <c r="R17" s="59"/>
      <c r="S17" s="59">
        <f>'IS (incapacity)'!$T$17</f>
        <v>98.056230434508294</v>
      </c>
      <c r="T17" s="59">
        <f>'IS (lone parent)'!$T$17</f>
        <v>147.2384157151196</v>
      </c>
      <c r="U17" s="59">
        <f>'IS (carer)'!$T$17</f>
        <v>54.453126633088232</v>
      </c>
      <c r="V17" s="59">
        <f>'IS (others)'!$T$17</f>
        <v>13.589304776707225</v>
      </c>
      <c r="W17" s="59">
        <f>IIDB!$T$17</f>
        <v>88.295335392137758</v>
      </c>
      <c r="X17" s="59">
        <f>JSA!$T$17</f>
        <v>408.71693474109554</v>
      </c>
      <c r="Y17" s="59">
        <f>MA!$T$17</f>
        <v>27.057095784543634</v>
      </c>
      <c r="Z17" s="59">
        <f>O75TVL!$T$17</f>
        <v>48.718726903235861</v>
      </c>
      <c r="AA17" s="59">
        <f>PC!$T$17</f>
        <v>636.96221376158235</v>
      </c>
      <c r="AB17" s="59">
        <f>PIP!$T$17</f>
        <v>20.938776043336539</v>
      </c>
      <c r="AC17" s="59">
        <f>SDA!$T$17</f>
        <v>90.980158170608561</v>
      </c>
      <c r="AD17" s="59">
        <f>'SDA (working age)'!$T$17</f>
        <v>75.888892761104884</v>
      </c>
      <c r="AE17" s="59">
        <f>'SDA (pensioners)'!$T$17</f>
        <v>15.091265409503698</v>
      </c>
      <c r="AF17" s="59">
        <f>SP!$T$17</f>
        <v>7051.232439142861</v>
      </c>
      <c r="AG17" s="59"/>
      <c r="AH17" s="59"/>
      <c r="AI17" s="59"/>
      <c r="AJ17" s="59"/>
      <c r="AK17" s="59"/>
      <c r="AL17" s="59">
        <f>SMP!$T$17</f>
        <v>207.76896489632128</v>
      </c>
      <c r="AM17" s="59">
        <f>UC!$T$17</f>
        <v>0.15995522454615818</v>
      </c>
      <c r="AN17" s="60">
        <f>WFP!$T$17</f>
        <v>185.98337723515823</v>
      </c>
    </row>
    <row r="18" spans="1:40" s="74" customFormat="1" ht="30" customHeight="1" x14ac:dyDescent="0.35">
      <c r="A18" s="69">
        <v>922</v>
      </c>
      <c r="B18" s="70" t="s">
        <v>91</v>
      </c>
      <c r="C18" s="71">
        <f t="shared" si="3"/>
        <v>14.653981950436991</v>
      </c>
      <c r="D18" s="72"/>
      <c r="E18" s="72"/>
      <c r="F18" s="72"/>
      <c r="G18" s="72"/>
      <c r="H18" s="72"/>
      <c r="I18" s="72"/>
      <c r="J18" s="72"/>
      <c r="K18" s="72"/>
      <c r="L18" s="72"/>
      <c r="M18" s="72"/>
      <c r="N18" s="72"/>
      <c r="O18" s="72"/>
      <c r="P18" s="72"/>
      <c r="Q18" s="72"/>
      <c r="R18" s="72"/>
      <c r="S18" s="72"/>
      <c r="T18" s="72"/>
      <c r="U18" s="72"/>
      <c r="V18" s="72"/>
      <c r="W18" s="72"/>
      <c r="X18" s="72"/>
      <c r="Y18" s="72"/>
      <c r="Z18" s="82">
        <f>O75TVL!$T$18</f>
        <v>14.653981950436991</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0">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3046875" style="77" customWidth="1"/>
    <col min="8" max="8" width="12.765625" style="77" hidden="1" customWidth="1"/>
    <col min="9" max="17" width="12.765625" style="77" customWidth="1"/>
    <col min="18" max="18" width="12.765625" style="77" hidden="1" customWidth="1"/>
    <col min="19" max="20" width="12.765625" style="77" customWidth="1"/>
    <col min="21" max="21" width="11.4609375" style="77" customWidth="1"/>
    <col min="22" max="22" width="11.765625" style="77" customWidth="1"/>
    <col min="23" max="26" width="12.765625" style="77" customWidth="1"/>
    <col min="27" max="27" width="11.69140625" style="77" customWidth="1"/>
    <col min="28" max="28" width="13.4609375" style="77" customWidth="1"/>
    <col min="29" max="31" width="12.765625" style="77" customWidth="1"/>
    <col min="32" max="32" width="11.3046875" style="77" customWidth="1"/>
    <col min="33" max="37" width="12.765625" style="77" hidden="1" customWidth="1"/>
    <col min="38" max="38" width="10.69140625" style="77" customWidth="1"/>
    <col min="39" max="39" width="10.84375" style="77" customWidth="1"/>
    <col min="40" max="40" width="10.3046875" style="77" customWidth="1"/>
    <col min="41" max="16384" width="8.84375" style="77"/>
  </cols>
  <sheetData>
    <row r="1" spans="1:40" s="50" customFormat="1" ht="60" customHeight="1" x14ac:dyDescent="0.35">
      <c r="A1" s="184" t="s">
        <v>112</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t="s">
        <v>110</v>
      </c>
      <c r="AC2" s="55" t="s">
        <v>64</v>
      </c>
      <c r="AD2" s="177" t="s">
        <v>51</v>
      </c>
      <c r="AE2" s="177" t="s">
        <v>52</v>
      </c>
      <c r="AF2" s="55" t="s">
        <v>65</v>
      </c>
      <c r="AG2" s="55"/>
      <c r="AH2" s="55"/>
      <c r="AI2" s="55"/>
      <c r="AJ2" s="55"/>
      <c r="AK2" s="55"/>
      <c r="AL2" s="55" t="s">
        <v>98</v>
      </c>
      <c r="AM2" s="55" t="s">
        <v>111</v>
      </c>
      <c r="AN2" s="87" t="s">
        <v>66</v>
      </c>
    </row>
    <row r="3" spans="1:40" s="51" customFormat="1" ht="30" customHeight="1" x14ac:dyDescent="0.35">
      <c r="A3" s="56">
        <v>925</v>
      </c>
      <c r="B3" s="57" t="s">
        <v>67</v>
      </c>
      <c r="C3" s="58">
        <f>SUM(D3:I3,M3:Q3,W3:AC3,AF3,AL3:AN3)</f>
        <v>167397.72919860465</v>
      </c>
      <c r="D3" s="59">
        <f>SUM(D6,D16:D17,D4)</f>
        <v>5421.7736768000032</v>
      </c>
      <c r="E3" s="59">
        <f>SUM(E6,E16:E17,E4)</f>
        <v>570.66566029000046</v>
      </c>
      <c r="F3" s="59">
        <f>SUM(F6,F16:F17,F4)</f>
        <v>2319.2115774999984</v>
      </c>
      <c r="G3" s="59">
        <f>SUM(G6,G16:G17,G4)</f>
        <v>11.036000000000001</v>
      </c>
      <c r="H3" s="59"/>
      <c r="I3" s="59">
        <f>SUM(I6,I16:I17,I4)</f>
        <v>13798.261242919996</v>
      </c>
      <c r="J3" s="59">
        <f>SUM(J6,J16:J17,J4)</f>
        <v>1717.3043496814244</v>
      </c>
      <c r="K3" s="59">
        <f>SUM(K6,K16:K17,K4)</f>
        <v>7070.9663343357543</v>
      </c>
      <c r="L3" s="59">
        <f>SUM(L6,L16:L17,L4)</f>
        <v>5009.9905589028212</v>
      </c>
      <c r="M3" s="59">
        <f t="shared" ref="M3:W3" si="0">SUM(M6,M16:M17,M4)</f>
        <v>199.78361199999998</v>
      </c>
      <c r="N3" s="59">
        <f t="shared" si="0"/>
        <v>12827.382151170004</v>
      </c>
      <c r="O3" s="59">
        <f t="shared" si="0"/>
        <v>24316.565555000001</v>
      </c>
      <c r="P3" s="59">
        <f t="shared" si="0"/>
        <v>244.52811802000028</v>
      </c>
      <c r="Q3" s="59">
        <f t="shared" si="0"/>
        <v>2893.4764718199995</v>
      </c>
      <c r="R3" s="59"/>
      <c r="S3" s="59">
        <f t="shared" si="0"/>
        <v>459.84335153560278</v>
      </c>
      <c r="T3" s="59">
        <f t="shared" si="0"/>
        <v>1698.8486351058352</v>
      </c>
      <c r="U3" s="59">
        <f t="shared" si="0"/>
        <v>585.49981248498966</v>
      </c>
      <c r="V3" s="59">
        <f t="shared" si="0"/>
        <v>149.28467269357446</v>
      </c>
      <c r="W3" s="59">
        <f t="shared" si="0"/>
        <v>879.19700000000023</v>
      </c>
      <c r="X3" s="59">
        <f>SUM(X6,X16:X17,X4)</f>
        <v>3065.0410876799974</v>
      </c>
      <c r="Y3" s="59">
        <f>SUM(Y6,Y16:Y17,Y4)</f>
        <v>416.55604172000005</v>
      </c>
      <c r="Z3" s="59">
        <f>SUM(Z6,Z16:Z17,Z4)</f>
        <v>597.02929659073902</v>
      </c>
      <c r="AA3" s="59">
        <f t="shared" ref="AA3:AF3" si="1">SUM(AA6,AA16:AA17,AA4)</f>
        <v>6576.0799377400026</v>
      </c>
      <c r="AB3" s="59">
        <f t="shared" si="1"/>
        <v>1564.590481480001</v>
      </c>
      <c r="AC3" s="59">
        <f t="shared" si="1"/>
        <v>735.16706013999988</v>
      </c>
      <c r="AD3" s="59">
        <f t="shared" si="1"/>
        <v>596.85802620084485</v>
      </c>
      <c r="AE3" s="59">
        <f t="shared" si="1"/>
        <v>138.30903393915497</v>
      </c>
      <c r="AF3" s="59">
        <f t="shared" si="1"/>
        <v>86515.830873260027</v>
      </c>
      <c r="AG3" s="59"/>
      <c r="AH3" s="59"/>
      <c r="AI3" s="59"/>
      <c r="AJ3" s="59"/>
      <c r="AK3" s="59"/>
      <c r="AL3" s="59">
        <f t="shared" ref="AL3:AN3" si="2">SUM(AL6,AL16:AL17,AL4)</f>
        <v>2272.4970248438781</v>
      </c>
      <c r="AM3" s="59">
        <f t="shared" si="2"/>
        <v>56.150329630000016</v>
      </c>
      <c r="AN3" s="60">
        <f t="shared" si="2"/>
        <v>2116.9060000000004</v>
      </c>
    </row>
    <row r="4" spans="1:40" s="51" customFormat="1" x14ac:dyDescent="0.35">
      <c r="A4" s="61"/>
      <c r="B4" s="62" t="s">
        <v>68</v>
      </c>
      <c r="C4" s="63">
        <f t="shared" ref="C4:C18" si="3">SUM(D4:I4,M4:Q4,W4:AC4,AF4,AL4:AN4)</f>
        <v>3798.7472732659235</v>
      </c>
      <c r="D4" s="64">
        <f>AA!$U$4</f>
        <v>7.0811169831939011</v>
      </c>
      <c r="E4" s="64">
        <f>BBWB!$U$4</f>
        <v>20.228088570774787</v>
      </c>
      <c r="F4" s="64">
        <f>CA!$U$4</f>
        <v>1.1340040449309663</v>
      </c>
      <c r="G4" s="64">
        <f>CWP!$U$4</f>
        <v>0</v>
      </c>
      <c r="H4" s="64"/>
      <c r="I4" s="64">
        <f>DLA!$U$4</f>
        <v>13.685763112353296</v>
      </c>
      <c r="J4" s="64">
        <f>'DLA (children)'!$U$4</f>
        <v>0.89291828904028836</v>
      </c>
      <c r="K4" s="64">
        <f>'DLA (working age)'!$U$4</f>
        <v>5.0339733477809876</v>
      </c>
      <c r="L4" s="64">
        <f>'DLA (pensioners)'!$U$4</f>
        <v>7.9338307293824641</v>
      </c>
      <c r="M4" s="64">
        <f>DHP!$U$4</f>
        <v>0</v>
      </c>
      <c r="N4" s="64">
        <f>ESA!$U$4</f>
        <v>24.01958768659237</v>
      </c>
      <c r="O4" s="64">
        <f>HB!$U$4</f>
        <v>0</v>
      </c>
      <c r="P4" s="64">
        <f>IB!$U$4</f>
        <v>4.3077448868843993</v>
      </c>
      <c r="Q4" s="64">
        <f>IS!$U$4</f>
        <v>9.2740592435896108E-2</v>
      </c>
      <c r="R4" s="64"/>
      <c r="S4" s="64">
        <f>'IS (incapacity)'!$U$4</f>
        <v>2.8003170288067012E-2</v>
      </c>
      <c r="T4" s="64">
        <f>'IS (lone parent)'!$U$4</f>
        <v>5.0483717658406778E-2</v>
      </c>
      <c r="U4" s="64">
        <f>'IS (carer)'!$U$4</f>
        <v>0</v>
      </c>
      <c r="V4" s="64">
        <f>'IS (others)'!$U$4</f>
        <v>1.7816404786449667E-2</v>
      </c>
      <c r="W4" s="64">
        <f>IIDB!$U$4</f>
        <v>18.795417115847687</v>
      </c>
      <c r="X4" s="64">
        <f>JSA!$U$4</f>
        <v>0.57433755446178814</v>
      </c>
      <c r="Y4" s="64">
        <f>MA!$U$4</f>
        <v>0.86749760745730098</v>
      </c>
      <c r="Z4" s="64">
        <f>O75TVL!$U$4</f>
        <v>0</v>
      </c>
      <c r="AA4" s="64">
        <f>PC!$U$4</f>
        <v>0.57142212529021907</v>
      </c>
      <c r="AB4" s="64">
        <f>PIP!$U$4</f>
        <v>0.47858775673978926</v>
      </c>
      <c r="AC4" s="64">
        <f>SDA!$U$4</f>
        <v>0.51476615329835518</v>
      </c>
      <c r="AD4" s="64">
        <f>'SDA (working age)'!$U$4</f>
        <v>0.23338960320588506</v>
      </c>
      <c r="AE4" s="64">
        <f>'SDA (pensioners)'!$U$4</f>
        <v>0.28137655009247009</v>
      </c>
      <c r="AF4" s="64">
        <f>SP!$U$4</f>
        <v>3677.9968933946316</v>
      </c>
      <c r="AG4" s="64"/>
      <c r="AH4" s="64"/>
      <c r="AI4" s="64"/>
      <c r="AJ4" s="64"/>
      <c r="AK4" s="64"/>
      <c r="AL4" s="64">
        <f>SMP!$U$4</f>
        <v>3.8803056810316057</v>
      </c>
      <c r="AM4" s="64">
        <f>UC!$U$4</f>
        <v>0</v>
      </c>
      <c r="AN4" s="65">
        <f>WFP!$U$4</f>
        <v>24.518999999999998</v>
      </c>
    </row>
    <row r="5" spans="1:40" s="51" customFormat="1" ht="25.5" customHeight="1" x14ac:dyDescent="0.35">
      <c r="A5" s="56">
        <v>941</v>
      </c>
      <c r="B5" s="57" t="s">
        <v>69</v>
      </c>
      <c r="C5" s="58">
        <f t="shared" si="3"/>
        <v>148835.37906201082</v>
      </c>
      <c r="D5" s="59">
        <f>SUM(D6,D16)</f>
        <v>4930.0369085240263</v>
      </c>
      <c r="E5" s="59">
        <f>SUM(E6,E16)</f>
        <v>494.82787280669584</v>
      </c>
      <c r="F5" s="59">
        <f>SUM(F6,F16)</f>
        <v>2115.2663161032542</v>
      </c>
      <c r="G5" s="59">
        <f>SUM(G6,G16)</f>
        <v>3.7522400000000005</v>
      </c>
      <c r="H5" s="59"/>
      <c r="I5" s="59">
        <f>SUM(I6,I16)</f>
        <v>12317.96572866576</v>
      </c>
      <c r="J5" s="59">
        <f>SUM(J6,J16)</f>
        <v>1578.5563415914448</v>
      </c>
      <c r="K5" s="59">
        <f>SUM(K6,K16)</f>
        <v>6289.5023565858328</v>
      </c>
      <c r="L5" s="59">
        <f>SUM(L6,L16)</f>
        <v>4450.4333161355307</v>
      </c>
      <c r="M5" s="59">
        <f t="shared" ref="M5:W5" si="4">SUM(M6,M16)</f>
        <v>149.43130299999999</v>
      </c>
      <c r="N5" s="59">
        <f t="shared" si="4"/>
        <v>11370.474239667399</v>
      </c>
      <c r="O5" s="59">
        <f t="shared" si="4"/>
        <v>22540.385877000001</v>
      </c>
      <c r="P5" s="59">
        <f t="shared" si="4"/>
        <v>230.67339852692794</v>
      </c>
      <c r="Q5" s="59">
        <f t="shared" si="4"/>
        <v>2642.4360258038018</v>
      </c>
      <c r="R5" s="59"/>
      <c r="S5" s="59">
        <f t="shared" si="4"/>
        <v>412.92621174970702</v>
      </c>
      <c r="T5" s="59">
        <f t="shared" si="4"/>
        <v>1563.770398581262</v>
      </c>
      <c r="U5" s="59">
        <f t="shared" si="4"/>
        <v>527.88792138086455</v>
      </c>
      <c r="V5" s="59">
        <f t="shared" si="4"/>
        <v>137.90018119817461</v>
      </c>
      <c r="W5" s="59">
        <f t="shared" si="4"/>
        <v>771.62258745612735</v>
      </c>
      <c r="X5" s="59">
        <f>SUM(X6,X16)</f>
        <v>2753.8777392156412</v>
      </c>
      <c r="Y5" s="59">
        <f>SUM(Y6,Y16)</f>
        <v>385.62245067012157</v>
      </c>
      <c r="Z5" s="59">
        <f t="shared" ref="Z5:AF5" si="5">SUM(Z6,Z16)</f>
        <v>548.09061171001554</v>
      </c>
      <c r="AA5" s="59">
        <f t="shared" si="5"/>
        <v>5988.1758918200339</v>
      </c>
      <c r="AB5" s="59">
        <f t="shared" si="5"/>
        <v>1401.3236290796995</v>
      </c>
      <c r="AC5" s="59">
        <f t="shared" si="5"/>
        <v>657.50612271479326</v>
      </c>
      <c r="AD5" s="59">
        <f t="shared" si="5"/>
        <v>533.77849650440305</v>
      </c>
      <c r="AE5" s="59">
        <f t="shared" si="5"/>
        <v>123.72762621039021</v>
      </c>
      <c r="AF5" s="59">
        <f t="shared" si="5"/>
        <v>75514.033191528957</v>
      </c>
      <c r="AG5" s="59"/>
      <c r="AH5" s="59"/>
      <c r="AI5" s="59"/>
      <c r="AJ5" s="59"/>
      <c r="AK5" s="59"/>
      <c r="AL5" s="59">
        <f t="shared" ref="AL5:AN5" si="6">SUM(AL6,AL16)</f>
        <v>2056.3475598890404</v>
      </c>
      <c r="AM5" s="59">
        <f t="shared" si="6"/>
        <v>54.701827270586016</v>
      </c>
      <c r="AN5" s="60">
        <f t="shared" si="6"/>
        <v>1908.82754055792</v>
      </c>
    </row>
    <row r="6" spans="1:40" s="51" customFormat="1" ht="25.5" customHeight="1" x14ac:dyDescent="0.35">
      <c r="A6" s="56">
        <v>921</v>
      </c>
      <c r="B6" s="66" t="s">
        <v>70</v>
      </c>
      <c r="C6" s="58">
        <f t="shared" si="3"/>
        <v>139641.52604344353</v>
      </c>
      <c r="D6" s="59">
        <f>SUM(D7:D15)</f>
        <v>4545.3856920168373</v>
      </c>
      <c r="E6" s="59">
        <f>SUM(E7:E15)</f>
        <v>465.30533530103992</v>
      </c>
      <c r="F6" s="59">
        <f>SUM(F7:F15)</f>
        <v>1970.679889322716</v>
      </c>
      <c r="G6" s="59">
        <f>SUM(G7:G15)</f>
        <v>3.5315200000000004</v>
      </c>
      <c r="H6" s="59"/>
      <c r="I6" s="59">
        <f>SUM(I7:I15)</f>
        <v>11298.103777223167</v>
      </c>
      <c r="J6" s="59">
        <f>SUM(J7:J15)</f>
        <v>1483.5414315641497</v>
      </c>
      <c r="K6" s="59">
        <f>SUM(K7:K15)</f>
        <v>5829.8217599233303</v>
      </c>
      <c r="L6" s="59">
        <f>SUM(L7:L15)</f>
        <v>3979.8666881407889</v>
      </c>
      <c r="M6" s="59">
        <f t="shared" ref="M6:W6" si="7">SUM(M7:M15)</f>
        <v>141.208856</v>
      </c>
      <c r="N6" s="59">
        <f t="shared" si="7"/>
        <v>10566.057725152818</v>
      </c>
      <c r="O6" s="59">
        <f t="shared" si="7"/>
        <v>21529.103353999999</v>
      </c>
      <c r="P6" s="59">
        <f t="shared" si="7"/>
        <v>205.58133627577502</v>
      </c>
      <c r="Q6" s="59">
        <f t="shared" si="7"/>
        <v>2467.5906773553488</v>
      </c>
      <c r="R6" s="59"/>
      <c r="S6" s="59">
        <f t="shared" si="7"/>
        <v>379.02472594615176</v>
      </c>
      <c r="T6" s="59">
        <f t="shared" si="7"/>
        <v>1469.9173872571446</v>
      </c>
      <c r="U6" s="59">
        <f t="shared" si="7"/>
        <v>489.10623932363711</v>
      </c>
      <c r="V6" s="59">
        <f t="shared" si="7"/>
        <v>129.52674240020417</v>
      </c>
      <c r="W6" s="59">
        <f t="shared" si="7"/>
        <v>710.9782405739594</v>
      </c>
      <c r="X6" s="59">
        <f>SUM(X7:X15)</f>
        <v>2570.784635292383</v>
      </c>
      <c r="Y6" s="59">
        <f>SUM(Y7:Y15)</f>
        <v>368.86303210624885</v>
      </c>
      <c r="Z6" s="59">
        <f t="shared" ref="Z6:AF6" si="8">SUM(Z7:Z15)</f>
        <v>515.69761926304056</v>
      </c>
      <c r="AA6" s="59">
        <f t="shared" si="8"/>
        <v>5601.7379195878584</v>
      </c>
      <c r="AB6" s="59">
        <f t="shared" si="8"/>
        <v>1247.0823497526283</v>
      </c>
      <c r="AC6" s="59">
        <f t="shared" si="8"/>
        <v>607.84484160646298</v>
      </c>
      <c r="AD6" s="59">
        <f t="shared" si="8"/>
        <v>495.26940915831437</v>
      </c>
      <c r="AE6" s="59">
        <f t="shared" si="8"/>
        <v>112.57543244814866</v>
      </c>
      <c r="AF6" s="59">
        <f t="shared" si="8"/>
        <v>71017.562834868048</v>
      </c>
      <c r="AG6" s="59"/>
      <c r="AH6" s="59"/>
      <c r="AI6" s="59"/>
      <c r="AJ6" s="59"/>
      <c r="AK6" s="59"/>
      <c r="AL6" s="59">
        <f t="shared" ref="AL6:AN6" si="9">SUM(AL7:AL15)</f>
        <v>1960.4781429372797</v>
      </c>
      <c r="AM6" s="59">
        <f t="shared" si="9"/>
        <v>54.125853852979525</v>
      </c>
      <c r="AN6" s="60">
        <f t="shared" si="9"/>
        <v>1793.8224109549415</v>
      </c>
    </row>
    <row r="7" spans="1:40" s="51" customFormat="1" x14ac:dyDescent="0.35">
      <c r="A7" s="61" t="s">
        <v>71</v>
      </c>
      <c r="B7" s="67" t="s">
        <v>72</v>
      </c>
      <c r="C7" s="63">
        <f t="shared" si="3"/>
        <v>7807.7862780397791</v>
      </c>
      <c r="D7" s="64">
        <f>AA!$U7</f>
        <v>255.45023636210371</v>
      </c>
      <c r="E7" s="64">
        <f>BBWB!$U7</f>
        <v>25.793875016269904</v>
      </c>
      <c r="F7" s="64">
        <f>CA!$U7</f>
        <v>136.61488611074762</v>
      </c>
      <c r="G7" s="64">
        <f>CWP!$U7</f>
        <v>0.22072000000000003</v>
      </c>
      <c r="H7" s="64"/>
      <c r="I7" s="64">
        <f>DLA!$U7</f>
        <v>767.07989290988257</v>
      </c>
      <c r="J7" s="64">
        <f>'DLA (children)'!$U7</f>
        <v>81.869030466973186</v>
      </c>
      <c r="K7" s="64">
        <f>'DLA (working age)'!$U7</f>
        <v>375.99388800577287</v>
      </c>
      <c r="L7" s="64">
        <f>'DLA (pensioners)'!$U7</f>
        <v>310.76457566529018</v>
      </c>
      <c r="M7" s="64">
        <f>DHP!$U7</f>
        <v>7.019101</v>
      </c>
      <c r="N7" s="64">
        <f>ESA!$U7</f>
        <v>699.86948874104951</v>
      </c>
      <c r="O7" s="64">
        <f>HB!$U7</f>
        <v>1079.8065670000001</v>
      </c>
      <c r="P7" s="64">
        <f>IB!$U7</f>
        <v>9.1369506823273241</v>
      </c>
      <c r="Q7" s="64">
        <f>IS!$U7</f>
        <v>165.65123460797508</v>
      </c>
      <c r="R7" s="64"/>
      <c r="S7" s="64">
        <f>'IS (incapacity)'!$U7</f>
        <v>23.552721303215161</v>
      </c>
      <c r="T7" s="64">
        <f>'IS (lone parent)'!$U7</f>
        <v>92.671456450684985</v>
      </c>
      <c r="U7" s="64">
        <f>'IS (carer)'!$U7</f>
        <v>40.733161592551113</v>
      </c>
      <c r="V7" s="64">
        <f>'IS (others)'!$U7</f>
        <v>8.6627450962946071</v>
      </c>
      <c r="W7" s="64">
        <f>IIDB!$U7</f>
        <v>94.935781913524508</v>
      </c>
      <c r="X7" s="64">
        <f>JSA!$U7</f>
        <v>196.49042233393823</v>
      </c>
      <c r="Y7" s="64">
        <f>MA!$U7</f>
        <v>13.168449801476045</v>
      </c>
      <c r="Z7" s="64">
        <f>O75TVL!$U7</f>
        <v>26.545119912469332</v>
      </c>
      <c r="AA7" s="64">
        <f>PC!$U7</f>
        <v>326.25495039845316</v>
      </c>
      <c r="AB7" s="64">
        <f>PIP!$U7</f>
        <v>96.836789787605369</v>
      </c>
      <c r="AC7" s="64">
        <f>SDA!$U7</f>
        <v>39.984829377138887</v>
      </c>
      <c r="AD7" s="64">
        <f>'SDA (working age)'!$U7</f>
        <v>32.207749467781547</v>
      </c>
      <c r="AE7" s="64">
        <f>'SDA (pensioners)'!$U7</f>
        <v>7.7770799093573419</v>
      </c>
      <c r="AF7" s="64">
        <f>SP!$U7</f>
        <v>3681.3641209683919</v>
      </c>
      <c r="AG7" s="64"/>
      <c r="AH7" s="64"/>
      <c r="AI7" s="64"/>
      <c r="AJ7" s="64"/>
      <c r="AK7" s="64"/>
      <c r="AL7" s="64">
        <f>SMP!$U7</f>
        <v>92.52985481400539</v>
      </c>
      <c r="AM7" s="64">
        <f>UC!$U7</f>
        <v>2.0118088325194409E-2</v>
      </c>
      <c r="AN7" s="65">
        <f>WFP!$U7</f>
        <v>93.012888214094943</v>
      </c>
    </row>
    <row r="8" spans="1:40" s="51" customFormat="1" x14ac:dyDescent="0.35">
      <c r="A8" s="61" t="s">
        <v>73</v>
      </c>
      <c r="B8" s="67" t="s">
        <v>74</v>
      </c>
      <c r="C8" s="63">
        <f t="shared" si="3"/>
        <v>20207.021149851444</v>
      </c>
      <c r="D8" s="64">
        <f>AA!$U8</f>
        <v>720.73255334205885</v>
      </c>
      <c r="E8" s="64">
        <f>BBWB!$U8</f>
        <v>69.130246726464136</v>
      </c>
      <c r="F8" s="64">
        <f>CA!$U8</f>
        <v>327.64753251507278</v>
      </c>
      <c r="G8" s="64">
        <f>CWP!$U8</f>
        <v>0.22072000000000003</v>
      </c>
      <c r="H8" s="64"/>
      <c r="I8" s="64">
        <f>DLA!$U8</f>
        <v>2063.2888841295789</v>
      </c>
      <c r="J8" s="64">
        <f>'DLA (children)'!$U8</f>
        <v>214.36723071354717</v>
      </c>
      <c r="K8" s="64">
        <f>'DLA (working age)'!$U8</f>
        <v>1029.6524600083358</v>
      </c>
      <c r="L8" s="64">
        <f>'DLA (pensioners)'!$U8</f>
        <v>822.30651529566273</v>
      </c>
      <c r="M8" s="64">
        <f>DHP!$U8</f>
        <v>17.98441</v>
      </c>
      <c r="N8" s="64">
        <f>ESA!$U8</f>
        <v>1972.3372244553514</v>
      </c>
      <c r="O8" s="64">
        <f>HB!$U8</f>
        <v>2684.3009549999997</v>
      </c>
      <c r="P8" s="64">
        <f>IB!$U8</f>
        <v>10.42185930003858</v>
      </c>
      <c r="Q8" s="64">
        <f>IS!$U8</f>
        <v>394.17373518401541</v>
      </c>
      <c r="R8" s="64"/>
      <c r="S8" s="64">
        <f>'IS (incapacity)'!$U8</f>
        <v>60.816176147092136</v>
      </c>
      <c r="T8" s="64">
        <f>'IS (lone parent)'!$U8</f>
        <v>226.57097579698271</v>
      </c>
      <c r="U8" s="64">
        <f>'IS (carer)'!$U8</f>
        <v>88.586415833412033</v>
      </c>
      <c r="V8" s="64">
        <f>'IS (others)'!$U8</f>
        <v>18.287860246927838</v>
      </c>
      <c r="W8" s="64">
        <f>IIDB!$U8</f>
        <v>129.44177162543639</v>
      </c>
      <c r="X8" s="64">
        <f>JSA!$U8</f>
        <v>365.98800226312125</v>
      </c>
      <c r="Y8" s="64">
        <f>MA!$U8</f>
        <v>45.735501787242754</v>
      </c>
      <c r="Z8" s="64">
        <f>O75TVL!$U8</f>
        <v>68.338474339672715</v>
      </c>
      <c r="AA8" s="64">
        <f>PC!$U8</f>
        <v>854.17924716198047</v>
      </c>
      <c r="AB8" s="64">
        <f>PIP!$U8</f>
        <v>219.73446928194778</v>
      </c>
      <c r="AC8" s="64">
        <f>SDA!$U8</f>
        <v>104.84583500510327</v>
      </c>
      <c r="AD8" s="64">
        <f>'SDA (working age)'!$U8</f>
        <v>84.943274170051779</v>
      </c>
      <c r="AE8" s="64">
        <f>'SDA (pensioners)'!$U8</f>
        <v>19.90256083505151</v>
      </c>
      <c r="AF8" s="64">
        <f>SP!$U8</f>
        <v>9630.9741370477495</v>
      </c>
      <c r="AG8" s="64"/>
      <c r="AH8" s="64"/>
      <c r="AI8" s="64"/>
      <c r="AJ8" s="64"/>
      <c r="AK8" s="64"/>
      <c r="AL8" s="64">
        <f>SMP!$U8</f>
        <v>235.11261860926405</v>
      </c>
      <c r="AM8" s="64">
        <f>UC!$U8</f>
        <v>49.646971300285315</v>
      </c>
      <c r="AN8" s="65">
        <f>WFP!$U8</f>
        <v>242.78600077706125</v>
      </c>
    </row>
    <row r="9" spans="1:40" s="51" customFormat="1" x14ac:dyDescent="0.35">
      <c r="A9" s="61" t="s">
        <v>75</v>
      </c>
      <c r="B9" s="67" t="s">
        <v>76</v>
      </c>
      <c r="C9" s="63">
        <f t="shared" si="3"/>
        <v>13880.07641714991</v>
      </c>
      <c r="D9" s="64">
        <f>AA!$U9</f>
        <v>419.18273442383531</v>
      </c>
      <c r="E9" s="64">
        <f>BBWB!$U9</f>
        <v>46.791286806152527</v>
      </c>
      <c r="F9" s="64">
        <f>CA!$U9</f>
        <v>220.02666875585257</v>
      </c>
      <c r="G9" s="64">
        <f>CWP!$U9</f>
        <v>2.2072000000000003</v>
      </c>
      <c r="H9" s="64"/>
      <c r="I9" s="64">
        <f>DLA!$U9</f>
        <v>1264.1700028147848</v>
      </c>
      <c r="J9" s="64">
        <f>'DLA (children)'!$U9</f>
        <v>143.54845940498956</v>
      </c>
      <c r="K9" s="64">
        <f>'DLA (working age)'!$U9</f>
        <v>633.6715396272308</v>
      </c>
      <c r="L9" s="64">
        <f>'DLA (pensioners)'!$U9</f>
        <v>488.32883506169281</v>
      </c>
      <c r="M9" s="64">
        <f>DHP!$U9</f>
        <v>10.648740999999999</v>
      </c>
      <c r="N9" s="64">
        <f>ESA!$U9</f>
        <v>1173.1129724598286</v>
      </c>
      <c r="O9" s="64">
        <f>HB!$U9</f>
        <v>1734.263708</v>
      </c>
      <c r="P9" s="64">
        <f>IB!$U9</f>
        <v>12.036974972419188</v>
      </c>
      <c r="Q9" s="64">
        <f>IS!$U9</f>
        <v>263.01540776335253</v>
      </c>
      <c r="R9" s="64"/>
      <c r="S9" s="64">
        <f>'IS (incapacity)'!$U9</f>
        <v>29.810524370098982</v>
      </c>
      <c r="T9" s="64">
        <f>'IS (lone parent)'!$U9</f>
        <v>156.80100947308426</v>
      </c>
      <c r="U9" s="64">
        <f>'IS (carer)'!$U9</f>
        <v>58.90032300171503</v>
      </c>
      <c r="V9" s="64">
        <f>'IS (others)'!$U9</f>
        <v>17.558727067094743</v>
      </c>
      <c r="W9" s="64">
        <f>IIDB!$U9</f>
        <v>92.902176680435332</v>
      </c>
      <c r="X9" s="64">
        <f>JSA!$U9</f>
        <v>357.62764232215625</v>
      </c>
      <c r="Y9" s="64">
        <f>MA!$U9</f>
        <v>34.284708223451368</v>
      </c>
      <c r="Z9" s="64">
        <f>O75TVL!$U9</f>
        <v>51.224756070566109</v>
      </c>
      <c r="AA9" s="64">
        <f>PC!$U9</f>
        <v>549.20039006048739</v>
      </c>
      <c r="AB9" s="64">
        <f>PIP!$U9</f>
        <v>119.94080085943762</v>
      </c>
      <c r="AC9" s="64">
        <f>SDA!$U9</f>
        <v>60.948397449370361</v>
      </c>
      <c r="AD9" s="64">
        <f>'SDA (working age)'!$U9</f>
        <v>48.446927151882534</v>
      </c>
      <c r="AE9" s="64">
        <f>'SDA (pensioners)'!$U9</f>
        <v>12.501470297487831</v>
      </c>
      <c r="AF9" s="64">
        <f>SP!$U9</f>
        <v>7113.8680597735429</v>
      </c>
      <c r="AG9" s="64"/>
      <c r="AH9" s="64"/>
      <c r="AI9" s="64"/>
      <c r="AJ9" s="64"/>
      <c r="AK9" s="64"/>
      <c r="AL9" s="64">
        <f>SMP!$U9</f>
        <v>174.64039860651306</v>
      </c>
      <c r="AM9" s="64">
        <f>UC!$U9</f>
        <v>0.8285671932450438</v>
      </c>
      <c r="AN9" s="65">
        <f>WFP!$U9</f>
        <v>179.15482291448038</v>
      </c>
    </row>
    <row r="10" spans="1:40" s="51" customFormat="1" x14ac:dyDescent="0.35">
      <c r="A10" s="61" t="s">
        <v>77</v>
      </c>
      <c r="B10" s="67" t="s">
        <v>78</v>
      </c>
      <c r="C10" s="63">
        <f t="shared" si="3"/>
        <v>11847.575499407274</v>
      </c>
      <c r="D10" s="64">
        <f>AA!$U10</f>
        <v>397.27288047841216</v>
      </c>
      <c r="E10" s="64">
        <f>BBWB!$U10</f>
        <v>41.072242168436247</v>
      </c>
      <c r="F10" s="64">
        <f>CA!$U10</f>
        <v>173.12148019765837</v>
      </c>
      <c r="G10" s="64">
        <f>CWP!$U10</f>
        <v>0.22072000000000003</v>
      </c>
      <c r="H10" s="64"/>
      <c r="I10" s="64">
        <f>DLA!$U10</f>
        <v>990.92021636500078</v>
      </c>
      <c r="J10" s="64">
        <f>'DLA (children)'!$U10</f>
        <v>132.82725655761348</v>
      </c>
      <c r="K10" s="64">
        <f>'DLA (working age)'!$U10</f>
        <v>492.55902383103779</v>
      </c>
      <c r="L10" s="64">
        <f>'DLA (pensioners)'!$U10</f>
        <v>366.4246689219641</v>
      </c>
      <c r="M10" s="64">
        <f>DHP!$U10</f>
        <v>7.35867</v>
      </c>
      <c r="N10" s="64">
        <f>ESA!$U10</f>
        <v>879.45460354006059</v>
      </c>
      <c r="O10" s="64">
        <f>HB!$U10</f>
        <v>1281.7644209999999</v>
      </c>
      <c r="P10" s="64">
        <f>IB!$U10</f>
        <v>8.8565041551400405</v>
      </c>
      <c r="Q10" s="64">
        <f>IS!$U10</f>
        <v>195.68241174670186</v>
      </c>
      <c r="R10" s="64"/>
      <c r="S10" s="64">
        <f>'IS (incapacity)'!$U10</f>
        <v>25.620339618142616</v>
      </c>
      <c r="T10" s="64">
        <f>'IS (lone parent)'!$U10</f>
        <v>118.64200814009946</v>
      </c>
      <c r="U10" s="64">
        <f>'IS (carer)'!$U10</f>
        <v>42.170865174816711</v>
      </c>
      <c r="V10" s="64">
        <f>'IS (others)'!$U10</f>
        <v>9.3312222113343495</v>
      </c>
      <c r="W10" s="64">
        <f>IIDB!$U10</f>
        <v>89.917068081405375</v>
      </c>
      <c r="X10" s="64">
        <f>JSA!$U10</f>
        <v>211.67046321960365</v>
      </c>
      <c r="Y10" s="64">
        <f>MA!$U10</f>
        <v>28.51272151440584</v>
      </c>
      <c r="Z10" s="64">
        <f>O75TVL!$U10</f>
        <v>45.030791292112823</v>
      </c>
      <c r="AA10" s="64">
        <f>PC!$U10</f>
        <v>445.21551422817674</v>
      </c>
      <c r="AB10" s="64">
        <f>PIP!$U10</f>
        <v>164.13812365853761</v>
      </c>
      <c r="AC10" s="64">
        <f>SDA!$U10</f>
        <v>55.548524822399479</v>
      </c>
      <c r="AD10" s="64">
        <f>'SDA (working age)'!$U10</f>
        <v>45.219741395233456</v>
      </c>
      <c r="AE10" s="64">
        <f>'SDA (pensioners)'!$U10</f>
        <v>10.328783427166027</v>
      </c>
      <c r="AF10" s="64">
        <f>SP!$U10</f>
        <v>6497.4913874911717</v>
      </c>
      <c r="AG10" s="64"/>
      <c r="AH10" s="64"/>
      <c r="AI10" s="64"/>
      <c r="AJ10" s="64"/>
      <c r="AK10" s="64"/>
      <c r="AL10" s="64">
        <f>SMP!$U10</f>
        <v>174.52138638154821</v>
      </c>
      <c r="AM10" s="64">
        <f>UC!$U10</f>
        <v>4.1726405415218035E-2</v>
      </c>
      <c r="AN10" s="65">
        <f>WFP!$U10</f>
        <v>159.7636426610888</v>
      </c>
    </row>
    <row r="11" spans="1:40" s="51" customFormat="1" x14ac:dyDescent="0.35">
      <c r="A11" s="61" t="s">
        <v>79</v>
      </c>
      <c r="B11" s="67" t="s">
        <v>80</v>
      </c>
      <c r="C11" s="63">
        <f t="shared" si="3"/>
        <v>15226.142865782114</v>
      </c>
      <c r="D11" s="64">
        <f>AA!$U11</f>
        <v>552.07503419851514</v>
      </c>
      <c r="E11" s="64">
        <f>BBWB!$U11</f>
        <v>53.289395714925291</v>
      </c>
      <c r="F11" s="64">
        <f>CA!$U11</f>
        <v>245.24062671526082</v>
      </c>
      <c r="G11" s="64">
        <f>CWP!$U11</f>
        <v>0</v>
      </c>
      <c r="H11" s="64"/>
      <c r="I11" s="64">
        <f>DLA!$U11</f>
        <v>1293.9972944492858</v>
      </c>
      <c r="J11" s="64">
        <f>'DLA (children)'!$U11</f>
        <v>174.91120369924269</v>
      </c>
      <c r="K11" s="64">
        <f>'DLA (working age)'!$U11</f>
        <v>629.29705772085936</v>
      </c>
      <c r="L11" s="64">
        <f>'DLA (pensioners)'!$U11</f>
        <v>491.91184418319131</v>
      </c>
      <c r="M11" s="64">
        <f>DHP!$U11</f>
        <v>13.093730000000001</v>
      </c>
      <c r="N11" s="64">
        <f>ESA!$U11</f>
        <v>1142.6229107506799</v>
      </c>
      <c r="O11" s="64">
        <f>HB!$U11</f>
        <v>1993.2717720000001</v>
      </c>
      <c r="P11" s="64">
        <f>IB!$U11</f>
        <v>30.408439611314066</v>
      </c>
      <c r="Q11" s="64">
        <f>IS!$U11</f>
        <v>299.9422362271693</v>
      </c>
      <c r="R11" s="64"/>
      <c r="S11" s="64">
        <f>'IS (incapacity)'!$U11</f>
        <v>41.233177413610186</v>
      </c>
      <c r="T11" s="64">
        <f>'IS (lone parent)'!$U11</f>
        <v>178.13997650968631</v>
      </c>
      <c r="U11" s="64">
        <f>'IS (carer)'!$U11</f>
        <v>65.608417292851442</v>
      </c>
      <c r="V11" s="64">
        <f>'IS (others)'!$U11</f>
        <v>14.817381348303464</v>
      </c>
      <c r="W11" s="64">
        <f>IIDB!$U11</f>
        <v>84.525215674407534</v>
      </c>
      <c r="X11" s="64">
        <f>JSA!$U11</f>
        <v>347.3305893404895</v>
      </c>
      <c r="Y11" s="64">
        <f>MA!$U11</f>
        <v>32.902882188300879</v>
      </c>
      <c r="Z11" s="64">
        <f>O75TVL!$U11</f>
        <v>56.242317616228725</v>
      </c>
      <c r="AA11" s="64">
        <f>PC!$U11</f>
        <v>646.0246300962807</v>
      </c>
      <c r="AB11" s="64">
        <f>PIP!$U11</f>
        <v>213.37603461679075</v>
      </c>
      <c r="AC11" s="64">
        <f>SDA!$U11</f>
        <v>73.275121859793202</v>
      </c>
      <c r="AD11" s="64">
        <f>'SDA (working age)'!$U11</f>
        <v>60.922322672493088</v>
      </c>
      <c r="AE11" s="64">
        <f>'SDA (pensioners)'!$U11</f>
        <v>12.352799187300118</v>
      </c>
      <c r="AF11" s="64">
        <f>SP!$U11</f>
        <v>7760.2785337538135</v>
      </c>
      <c r="AG11" s="64"/>
      <c r="AH11" s="64"/>
      <c r="AI11" s="64"/>
      <c r="AJ11" s="64"/>
      <c r="AK11" s="64"/>
      <c r="AL11" s="64">
        <f>SMP!$U11</f>
        <v>193.54814692595889</v>
      </c>
      <c r="AM11" s="64">
        <f>UC!$U11</f>
        <v>0.98876678546418451</v>
      </c>
      <c r="AN11" s="65">
        <f>WFP!$U11</f>
        <v>193.70918725743675</v>
      </c>
    </row>
    <row r="12" spans="1:40" s="51" customFormat="1" x14ac:dyDescent="0.35">
      <c r="A12" s="61" t="s">
        <v>81</v>
      </c>
      <c r="B12" s="67" t="s">
        <v>82</v>
      </c>
      <c r="C12" s="63">
        <f t="shared" si="3"/>
        <v>14951.892363579344</v>
      </c>
      <c r="D12" s="64">
        <f>AA!$U12</f>
        <v>520.01301593238611</v>
      </c>
      <c r="E12" s="64">
        <f>BBWB!$U12</f>
        <v>51.60227780820054</v>
      </c>
      <c r="F12" s="64">
        <f>CA!$U12</f>
        <v>185.30310988588849</v>
      </c>
      <c r="G12" s="64">
        <f>CWP!$U12</f>
        <v>0.66216000000000008</v>
      </c>
      <c r="H12" s="64"/>
      <c r="I12" s="64">
        <f>DLA!$U12</f>
        <v>1025.9380532339787</v>
      </c>
      <c r="J12" s="64">
        <f>'DLA (children)'!$U12</f>
        <v>163.27823386519501</v>
      </c>
      <c r="K12" s="64">
        <f>'DLA (working age)'!$U12</f>
        <v>525.86110974104281</v>
      </c>
      <c r="L12" s="64">
        <f>'DLA (pensioners)'!$U12</f>
        <v>335.8511129275206</v>
      </c>
      <c r="M12" s="64">
        <f>DHP!$U12</f>
        <v>9.9166830000000008</v>
      </c>
      <c r="N12" s="64">
        <f>ESA!$U12</f>
        <v>909.76964447527587</v>
      </c>
      <c r="O12" s="64">
        <f>HB!$U12</f>
        <v>1883.3643410000002</v>
      </c>
      <c r="P12" s="64">
        <f>IB!$U12</f>
        <v>19.938764234946348</v>
      </c>
      <c r="Q12" s="64">
        <f>IS!$U12</f>
        <v>219.74354672969849</v>
      </c>
      <c r="R12" s="64"/>
      <c r="S12" s="64">
        <f>'IS (incapacity)'!$U12</f>
        <v>32.894281638829767</v>
      </c>
      <c r="T12" s="64">
        <f>'IS (lone parent)'!$U12</f>
        <v>135.42733543781446</v>
      </c>
      <c r="U12" s="64">
        <f>'IS (carer)'!$U12</f>
        <v>39.912904088884645</v>
      </c>
      <c r="V12" s="64">
        <f>'IS (others)'!$U12</f>
        <v>11.390836837276229</v>
      </c>
      <c r="W12" s="64">
        <f>IIDB!$U12</f>
        <v>56.493180236641884</v>
      </c>
      <c r="X12" s="64">
        <f>JSA!$U12</f>
        <v>209.16561916776629</v>
      </c>
      <c r="Y12" s="64">
        <f>MA!$U12</f>
        <v>40.869476832227789</v>
      </c>
      <c r="Z12" s="64">
        <f>O75TVL!$U12</f>
        <v>61.391797730212197</v>
      </c>
      <c r="AA12" s="64">
        <f>PC!$U12</f>
        <v>510.12550575575563</v>
      </c>
      <c r="AB12" s="64">
        <f>PIP!$U12</f>
        <v>120.00087103916462</v>
      </c>
      <c r="AC12" s="64">
        <f>SDA!$U12</f>
        <v>60.001598573578917</v>
      </c>
      <c r="AD12" s="64">
        <f>'SDA (working age)'!$U12</f>
        <v>49.119508761707024</v>
      </c>
      <c r="AE12" s="64">
        <f>'SDA (pensioners)'!$U12</f>
        <v>10.882089811871893</v>
      </c>
      <c r="AF12" s="64">
        <f>SP!$U12</f>
        <v>8648.5193557056446</v>
      </c>
      <c r="AG12" s="64"/>
      <c r="AH12" s="64"/>
      <c r="AI12" s="64"/>
      <c r="AJ12" s="64"/>
      <c r="AK12" s="64"/>
      <c r="AL12" s="64">
        <f>SMP!$U12</f>
        <v>208.31796912809941</v>
      </c>
      <c r="AM12" s="64">
        <f>UC!$U12</f>
        <v>3.8000833503144996E-2</v>
      </c>
      <c r="AN12" s="65">
        <f>WFP!$U12</f>
        <v>210.71739227637437</v>
      </c>
    </row>
    <row r="13" spans="1:40" s="51" customFormat="1" x14ac:dyDescent="0.35">
      <c r="A13" s="61" t="s">
        <v>83</v>
      </c>
      <c r="B13" s="67" t="s">
        <v>84</v>
      </c>
      <c r="C13" s="63">
        <f t="shared" si="3"/>
        <v>19914.301729040453</v>
      </c>
      <c r="D13" s="64">
        <f>AA!$U13</f>
        <v>486.36471330062523</v>
      </c>
      <c r="E13" s="64">
        <f>BBWB!$U13</f>
        <v>55.409503765181199</v>
      </c>
      <c r="F13" s="64">
        <f>CA!$U13</f>
        <v>276.07739035071762</v>
      </c>
      <c r="G13" s="64">
        <f>CWP!$U13</f>
        <v>0</v>
      </c>
      <c r="H13" s="64"/>
      <c r="I13" s="64">
        <f>DLA!$U13</f>
        <v>1424.8105861278816</v>
      </c>
      <c r="J13" s="64">
        <f>'DLA (children)'!$U13</f>
        <v>205.85504948366702</v>
      </c>
      <c r="K13" s="64">
        <f>'DLA (working age)'!$U13</f>
        <v>813.84210044185727</v>
      </c>
      <c r="L13" s="64">
        <f>'DLA (pensioners)'!$U13</f>
        <v>398.32733097538159</v>
      </c>
      <c r="M13" s="64">
        <f>DHP!$U13</f>
        <v>52.090609000000001</v>
      </c>
      <c r="N13" s="64">
        <f>ESA!$U13</f>
        <v>1590.9711956545534</v>
      </c>
      <c r="O13" s="64">
        <f>HB!$U13</f>
        <v>6249.9038490000003</v>
      </c>
      <c r="P13" s="64">
        <f>IB!$U13</f>
        <v>56.488965460992773</v>
      </c>
      <c r="Q13" s="64">
        <f>IS!$U13</f>
        <v>441.43090712099911</v>
      </c>
      <c r="R13" s="64"/>
      <c r="S13" s="64">
        <f>'IS (incapacity)'!$U13</f>
        <v>89.293179093692785</v>
      </c>
      <c r="T13" s="64">
        <f>'IS (lone parent)'!$U13</f>
        <v>261.92650498400678</v>
      </c>
      <c r="U13" s="64">
        <f>'IS (carer)'!$U13</f>
        <v>65.738735662355325</v>
      </c>
      <c r="V13" s="64">
        <f>'IS (others)'!$U13</f>
        <v>24.576671359103486</v>
      </c>
      <c r="W13" s="64">
        <f>IIDB!$U13</f>
        <v>33.097391591744611</v>
      </c>
      <c r="X13" s="64">
        <f>JSA!$U13</f>
        <v>470.06844493235212</v>
      </c>
      <c r="Y13" s="64">
        <f>MA!$U13</f>
        <v>74.582946711483103</v>
      </c>
      <c r="Z13" s="64">
        <f>O75TVL!$U13</f>
        <v>56.153854576295913</v>
      </c>
      <c r="AA13" s="64">
        <f>PC!$U13</f>
        <v>1077.5038952871798</v>
      </c>
      <c r="AB13" s="64">
        <f>PIP!$U13</f>
        <v>101.14896894456609</v>
      </c>
      <c r="AC13" s="64">
        <f>SDA!$U13</f>
        <v>70.940484359401808</v>
      </c>
      <c r="AD13" s="64">
        <f>'SDA (working age)'!$U13</f>
        <v>59.682865252413755</v>
      </c>
      <c r="AE13" s="64">
        <f>'SDA (pensioners)'!$U13</f>
        <v>11.257619106988026</v>
      </c>
      <c r="AF13" s="64">
        <f>SP!$U13</f>
        <v>6831.3173465994341</v>
      </c>
      <c r="AG13" s="64"/>
      <c r="AH13" s="64"/>
      <c r="AI13" s="64"/>
      <c r="AJ13" s="64"/>
      <c r="AK13" s="64"/>
      <c r="AL13" s="64">
        <f>SMP!$U13</f>
        <v>368.04325862851579</v>
      </c>
      <c r="AM13" s="64">
        <f>UC!$U13</f>
        <v>1.2488117049268825</v>
      </c>
      <c r="AN13" s="65">
        <f>WFP!$U13</f>
        <v>196.64860592360094</v>
      </c>
    </row>
    <row r="14" spans="1:40" s="51" customFormat="1" x14ac:dyDescent="0.35">
      <c r="A14" s="61" t="s">
        <v>85</v>
      </c>
      <c r="B14" s="67" t="s">
        <v>86</v>
      </c>
      <c r="C14" s="63">
        <f t="shared" si="3"/>
        <v>21290.35075456613</v>
      </c>
      <c r="D14" s="64">
        <f>AA!$U14</f>
        <v>675.61224993255109</v>
      </c>
      <c r="E14" s="64">
        <f>BBWB!$U14</f>
        <v>76.490447189800705</v>
      </c>
      <c r="F14" s="64">
        <f>CA!$U14</f>
        <v>242.00290784335388</v>
      </c>
      <c r="G14" s="64">
        <f>CWP!$U14</f>
        <v>0</v>
      </c>
      <c r="H14" s="64"/>
      <c r="I14" s="64">
        <f>DLA!$U14</f>
        <v>1418.465143205789</v>
      </c>
      <c r="J14" s="64">
        <f>'DLA (children)'!$U14</f>
        <v>230.36875223578812</v>
      </c>
      <c r="K14" s="64">
        <f>'DLA (working age)'!$U14</f>
        <v>767.58316988341096</v>
      </c>
      <c r="L14" s="64">
        <f>'DLA (pensioners)'!$U14</f>
        <v>416.18679694375783</v>
      </c>
      <c r="M14" s="64">
        <f>DHP!$U14</f>
        <v>14.715576</v>
      </c>
      <c r="N14" s="64">
        <f>ESA!$U14</f>
        <v>1276.2451314926805</v>
      </c>
      <c r="O14" s="64">
        <f>HB!$U14</f>
        <v>2897.1218549999999</v>
      </c>
      <c r="P14" s="64">
        <f>IB!$U14</f>
        <v>15.343319683420885</v>
      </c>
      <c r="Q14" s="64">
        <f>IS!$U14</f>
        <v>286.45937014705373</v>
      </c>
      <c r="R14" s="64"/>
      <c r="S14" s="64">
        <f>'IS (incapacity)'!$U14</f>
        <v>34.774629790864601</v>
      </c>
      <c r="T14" s="64">
        <f>'IS (lone parent)'!$U14</f>
        <v>186.54883017739022</v>
      </c>
      <c r="U14" s="64">
        <f>'IS (carer)'!$U14</f>
        <v>51.219904029238059</v>
      </c>
      <c r="V14" s="64">
        <f>'IS (others)'!$U14</f>
        <v>13.844070390167152</v>
      </c>
      <c r="W14" s="64">
        <f>IIDB!$U14</f>
        <v>69.991468182880439</v>
      </c>
      <c r="X14" s="64">
        <f>JSA!$U14</f>
        <v>254.29873943076723</v>
      </c>
      <c r="Y14" s="64">
        <f>MA!$U14</f>
        <v>56.553338587597999</v>
      </c>
      <c r="Z14" s="64">
        <f>O75TVL!$U14</f>
        <v>89.054345515516985</v>
      </c>
      <c r="AA14" s="64">
        <f>PC!$U14</f>
        <v>685.37690798555241</v>
      </c>
      <c r="AB14" s="64">
        <f>PIP!$U14</f>
        <v>116.72963349642754</v>
      </c>
      <c r="AC14" s="64">
        <f>SDA!$U14</f>
        <v>79.283640272172406</v>
      </c>
      <c r="AD14" s="64">
        <f>'SDA (working age)'!$U14</f>
        <v>63.344099171557225</v>
      </c>
      <c r="AE14" s="64">
        <f>'SDA (pensioners)'!$U14</f>
        <v>15.939541100615175</v>
      </c>
      <c r="AF14" s="64">
        <f>SP!$U14</f>
        <v>12392.929136629427</v>
      </c>
      <c r="AG14" s="64"/>
      <c r="AH14" s="64"/>
      <c r="AI14" s="64"/>
      <c r="AJ14" s="64"/>
      <c r="AK14" s="64"/>
      <c r="AL14" s="64">
        <f>SMP!$U14</f>
        <v>338.38667454448984</v>
      </c>
      <c r="AM14" s="64">
        <f>UC!$U14</f>
        <v>4.247151979763264E-2</v>
      </c>
      <c r="AN14" s="65">
        <f>WFP!$U14</f>
        <v>305.24839790684814</v>
      </c>
    </row>
    <row r="15" spans="1:40" s="51" customFormat="1" x14ac:dyDescent="0.35">
      <c r="A15" s="61" t="s">
        <v>87</v>
      </c>
      <c r="B15" s="67" t="s">
        <v>88</v>
      </c>
      <c r="C15" s="63">
        <f t="shared" si="3"/>
        <v>14516.378986027077</v>
      </c>
      <c r="D15" s="64">
        <f>AA!$U15</f>
        <v>518.68227404634933</v>
      </c>
      <c r="E15" s="64">
        <f>BBWB!$U15</f>
        <v>45.726060105609378</v>
      </c>
      <c r="F15" s="64">
        <f>CA!$U15</f>
        <v>164.64528694816394</v>
      </c>
      <c r="G15" s="64">
        <f>CWP!$U15</f>
        <v>0</v>
      </c>
      <c r="H15" s="64"/>
      <c r="I15" s="64">
        <f>DLA!$U15</f>
        <v>1049.4337039869845</v>
      </c>
      <c r="J15" s="64">
        <f>'DLA (children)'!$U15</f>
        <v>136.51621513713337</v>
      </c>
      <c r="K15" s="64">
        <f>'DLA (working age)'!$U15</f>
        <v>561.36141066378366</v>
      </c>
      <c r="L15" s="64">
        <f>'DLA (pensioners)'!$U15</f>
        <v>349.76500816632705</v>
      </c>
      <c r="M15" s="64">
        <f>DHP!$U15</f>
        <v>8.3813359999999992</v>
      </c>
      <c r="N15" s="64">
        <f>ESA!$U15</f>
        <v>921.67455358333768</v>
      </c>
      <c r="O15" s="64">
        <f>HB!$U15</f>
        <v>1725.3058859999999</v>
      </c>
      <c r="P15" s="64">
        <f>IB!$U15</f>
        <v>42.949558175175795</v>
      </c>
      <c r="Q15" s="64">
        <f>IS!$U15</f>
        <v>201.49182782838307</v>
      </c>
      <c r="R15" s="64"/>
      <c r="S15" s="64">
        <f>'IS (incapacity)'!$U15</f>
        <v>41.02969657060558</v>
      </c>
      <c r="T15" s="64">
        <f>'IS (lone parent)'!$U15</f>
        <v>113.18929028739512</v>
      </c>
      <c r="U15" s="64">
        <f>'IS (carer)'!$U15</f>
        <v>36.235512647812733</v>
      </c>
      <c r="V15" s="64">
        <f>'IS (others)'!$U15</f>
        <v>11.057227843702316</v>
      </c>
      <c r="W15" s="64">
        <f>IIDB!$U15</f>
        <v>59.674186587483163</v>
      </c>
      <c r="X15" s="64">
        <f>JSA!$U15</f>
        <v>158.14471228218892</v>
      </c>
      <c r="Y15" s="64">
        <f>MA!$U15</f>
        <v>42.253006460063069</v>
      </c>
      <c r="Z15" s="64">
        <f>O75TVL!$U15</f>
        <v>61.716162209965823</v>
      </c>
      <c r="AA15" s="64">
        <f>PC!$U15</f>
        <v>507.85687861399128</v>
      </c>
      <c r="AB15" s="64">
        <f>PIP!$U15</f>
        <v>95.176658068150871</v>
      </c>
      <c r="AC15" s="64">
        <f>SDA!$U15</f>
        <v>63.016409887504693</v>
      </c>
      <c r="AD15" s="64">
        <f>'SDA (working age)'!$U15</f>
        <v>51.382921115193966</v>
      </c>
      <c r="AE15" s="64">
        <f>'SDA (pensioners)'!$U15</f>
        <v>11.633488772310734</v>
      </c>
      <c r="AF15" s="64">
        <f>SP!$U15</f>
        <v>8460.8207568988673</v>
      </c>
      <c r="AG15" s="64"/>
      <c r="AH15" s="64"/>
      <c r="AI15" s="64"/>
      <c r="AJ15" s="64"/>
      <c r="AK15" s="64"/>
      <c r="AL15" s="64">
        <f>SMP!$U15</f>
        <v>175.37783529888515</v>
      </c>
      <c r="AM15" s="64">
        <f>UC!$U15</f>
        <v>1.2704200220169062</v>
      </c>
      <c r="AN15" s="65">
        <f>WFP!$U15</f>
        <v>212.78147302395587</v>
      </c>
    </row>
    <row r="16" spans="1:40" s="51" customFormat="1" x14ac:dyDescent="0.35">
      <c r="A16" s="49">
        <v>924</v>
      </c>
      <c r="B16" s="68" t="s">
        <v>89</v>
      </c>
      <c r="C16" s="58">
        <f t="shared" si="3"/>
        <v>9193.8530185672771</v>
      </c>
      <c r="D16" s="59">
        <f>AA!$U$16</f>
        <v>384.65121650718913</v>
      </c>
      <c r="E16" s="59">
        <f>BBWB!$U$16</f>
        <v>29.52253750565594</v>
      </c>
      <c r="F16" s="59">
        <f>CA!$U$16</f>
        <v>144.58642678053843</v>
      </c>
      <c r="G16" s="59">
        <f>CWP!$U$16</f>
        <v>0.22072000000000003</v>
      </c>
      <c r="H16" s="59"/>
      <c r="I16" s="59">
        <f>DLA!$U$16</f>
        <v>1019.8619514425935</v>
      </c>
      <c r="J16" s="59">
        <f>'DLA (children)'!$U$16</f>
        <v>95.01491002729523</v>
      </c>
      <c r="K16" s="59">
        <f>'DLA (working age)'!$U$16</f>
        <v>459.68059666250264</v>
      </c>
      <c r="L16" s="59">
        <f>'DLA (pensioners)'!$U$16</f>
        <v>470.56662799474208</v>
      </c>
      <c r="M16" s="59">
        <f>DHP!$U$16</f>
        <v>8.2224470000000007</v>
      </c>
      <c r="N16" s="59">
        <f>ESA!$U$16</f>
        <v>804.41651451458222</v>
      </c>
      <c r="O16" s="59">
        <f>HB!$U$16</f>
        <v>1011.282523</v>
      </c>
      <c r="P16" s="59">
        <f>IB!$U$16</f>
        <v>25.092062251152939</v>
      </c>
      <c r="Q16" s="59">
        <f>IS!$U$16</f>
        <v>174.84534844845314</v>
      </c>
      <c r="R16" s="59"/>
      <c r="S16" s="59">
        <f>'IS (incapacity)'!$U$16</f>
        <v>33.901485803555289</v>
      </c>
      <c r="T16" s="59">
        <f>'IS (lone parent)'!$U$16</f>
        <v>93.853011324117489</v>
      </c>
      <c r="U16" s="59">
        <f>'IS (carer)'!$U$16</f>
        <v>38.781682057227421</v>
      </c>
      <c r="V16" s="59">
        <f>'IS (others)'!$U$16</f>
        <v>8.3734387979704348</v>
      </c>
      <c r="W16" s="59">
        <f>IIDB!$U$16</f>
        <v>60.644346882167902</v>
      </c>
      <c r="X16" s="59">
        <f>JSA!$U$16</f>
        <v>183.09310392325821</v>
      </c>
      <c r="Y16" s="59">
        <f>MA!$U$16</f>
        <v>16.759418563872714</v>
      </c>
      <c r="Z16" s="59">
        <f>O75TVL!$U$16</f>
        <v>32.392992446974972</v>
      </c>
      <c r="AA16" s="59">
        <f>PC!$U$16</f>
        <v>386.43797223217581</v>
      </c>
      <c r="AB16" s="59">
        <f>PIP!$U$16</f>
        <v>154.24127932707111</v>
      </c>
      <c r="AC16" s="59">
        <f>SDA!$U$16</f>
        <v>49.661281108330236</v>
      </c>
      <c r="AD16" s="59">
        <f>'SDA (working age)'!$U$16</f>
        <v>38.509087346088677</v>
      </c>
      <c r="AE16" s="59">
        <f>'SDA (pensioners)'!$U$16</f>
        <v>11.152193762241547</v>
      </c>
      <c r="AF16" s="59">
        <f>SP!$U$16</f>
        <v>4496.4703566609169</v>
      </c>
      <c r="AG16" s="59"/>
      <c r="AH16" s="59"/>
      <c r="AI16" s="59"/>
      <c r="AJ16" s="59"/>
      <c r="AK16" s="59"/>
      <c r="AL16" s="59">
        <f>SMP!$U$16</f>
        <v>95.869416951760684</v>
      </c>
      <c r="AM16" s="59">
        <f>UC!$U$16</f>
        <v>0.57597341760649168</v>
      </c>
      <c r="AN16" s="60">
        <f>WFP!$U$16</f>
        <v>115.00512960297856</v>
      </c>
    </row>
    <row r="17" spans="1:40" s="51" customFormat="1" x14ac:dyDescent="0.35">
      <c r="A17" s="49">
        <v>923</v>
      </c>
      <c r="B17" s="68" t="s">
        <v>90</v>
      </c>
      <c r="C17" s="58">
        <f t="shared" si="3"/>
        <v>14763.60286332792</v>
      </c>
      <c r="D17" s="59">
        <f>AA!$U$17</f>
        <v>484.65565129278275</v>
      </c>
      <c r="E17" s="59">
        <f>BBWB!$U$17</f>
        <v>55.609698912529794</v>
      </c>
      <c r="F17" s="59">
        <f>CA!$U$17</f>
        <v>202.81125735181311</v>
      </c>
      <c r="G17" s="59">
        <f>CWP!$U$17</f>
        <v>7.2837600000000009</v>
      </c>
      <c r="H17" s="59"/>
      <c r="I17" s="59">
        <f>DLA!$U$17</f>
        <v>1466.6097511418827</v>
      </c>
      <c r="J17" s="59">
        <f>'DLA (children)'!$U$17</f>
        <v>137.85508980093923</v>
      </c>
      <c r="K17" s="59">
        <f>'DLA (working age)'!$U$17</f>
        <v>776.43000440214018</v>
      </c>
      <c r="L17" s="59">
        <f>'DLA (pensioners)'!$U$17</f>
        <v>551.62341203790731</v>
      </c>
      <c r="M17" s="59">
        <f>DHP!$U$17</f>
        <v>50.352308999999998</v>
      </c>
      <c r="N17" s="59">
        <f>ESA!$U$17</f>
        <v>1432.888323816012</v>
      </c>
      <c r="O17" s="59">
        <f>HB!$U$17</f>
        <v>1776.1796779999997</v>
      </c>
      <c r="P17" s="59">
        <f>IB!$U$17</f>
        <v>9.5469746061879466</v>
      </c>
      <c r="Q17" s="59">
        <f>IS!$U$17</f>
        <v>250.94770542376179</v>
      </c>
      <c r="R17" s="59"/>
      <c r="S17" s="59">
        <f>'IS (incapacity)'!$U$17</f>
        <v>46.88913661560769</v>
      </c>
      <c r="T17" s="59">
        <f>'IS (lone parent)'!$U$17</f>
        <v>135.02775280691478</v>
      </c>
      <c r="U17" s="59">
        <f>'IS (carer)'!$U$17</f>
        <v>57.611891104125156</v>
      </c>
      <c r="V17" s="59">
        <f>'IS (others)'!$U$17</f>
        <v>11.366675090613402</v>
      </c>
      <c r="W17" s="59">
        <f>IIDB!$U$17</f>
        <v>88.778995428025212</v>
      </c>
      <c r="X17" s="59">
        <f>JSA!$U$17</f>
        <v>310.58901090989474</v>
      </c>
      <c r="Y17" s="59">
        <f>MA!$U$17</f>
        <v>30.066093442421188</v>
      </c>
      <c r="Z17" s="59">
        <f>O75TVL!$U$17</f>
        <v>48.938684880723535</v>
      </c>
      <c r="AA17" s="59">
        <f>PC!$U$17</f>
        <v>587.33262379467828</v>
      </c>
      <c r="AB17" s="59">
        <f>PIP!$U$17</f>
        <v>162.78826464356158</v>
      </c>
      <c r="AC17" s="59">
        <f>SDA!$U$17</f>
        <v>77.146171271908187</v>
      </c>
      <c r="AD17" s="59">
        <f>'SDA (working age)'!$U$17</f>
        <v>62.846140093235903</v>
      </c>
      <c r="AE17" s="59">
        <f>'SDA (pensioners)'!$U$17</f>
        <v>14.300031178672301</v>
      </c>
      <c r="AF17" s="59">
        <f>SP!$U$17</f>
        <v>7323.800788336438</v>
      </c>
      <c r="AG17" s="59"/>
      <c r="AH17" s="59"/>
      <c r="AI17" s="59"/>
      <c r="AJ17" s="59"/>
      <c r="AK17" s="59"/>
      <c r="AL17" s="59">
        <f>SMP!$U$17</f>
        <v>212.26915927380614</v>
      </c>
      <c r="AM17" s="59">
        <f>UC!$U$17</f>
        <v>1.4485023594139974</v>
      </c>
      <c r="AN17" s="60">
        <f>WFP!$U$17</f>
        <v>183.55945944208062</v>
      </c>
    </row>
    <row r="18" spans="1:40" s="74" customFormat="1" ht="30" customHeight="1" x14ac:dyDescent="0.35">
      <c r="A18" s="69">
        <v>922</v>
      </c>
      <c r="B18" s="70" t="s">
        <v>91</v>
      </c>
      <c r="C18" s="71">
        <f t="shared" si="3"/>
        <v>14.910000409260947</v>
      </c>
      <c r="D18" s="72"/>
      <c r="E18" s="72"/>
      <c r="F18" s="72"/>
      <c r="G18" s="72"/>
      <c r="H18" s="72"/>
      <c r="I18" s="72"/>
      <c r="J18" s="72"/>
      <c r="K18" s="72"/>
      <c r="L18" s="72"/>
      <c r="M18" s="72"/>
      <c r="N18" s="72"/>
      <c r="O18" s="72"/>
      <c r="P18" s="72"/>
      <c r="Q18" s="72"/>
      <c r="R18" s="72"/>
      <c r="S18" s="72"/>
      <c r="T18" s="72"/>
      <c r="U18" s="72"/>
      <c r="V18" s="72"/>
      <c r="W18" s="72"/>
      <c r="X18" s="72"/>
      <c r="Y18" s="72"/>
      <c r="Z18" s="82">
        <f>O75TVL!$U$18</f>
        <v>14.910000409260947</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0">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07421875" style="77" customWidth="1"/>
    <col min="8" max="8" width="12.765625" style="77" hidden="1" customWidth="1"/>
    <col min="9" max="17" width="12.765625" style="77" customWidth="1"/>
    <col min="18" max="18" width="12.765625" style="77" hidden="1" customWidth="1"/>
    <col min="19" max="20" width="12.765625" style="77" customWidth="1"/>
    <col min="21" max="21" width="11.3046875" style="77" customWidth="1"/>
    <col min="22" max="22" width="10.3046875" style="77" customWidth="1"/>
    <col min="23" max="26" width="12.765625" style="77" customWidth="1"/>
    <col min="27" max="27" width="11.23046875" style="77" customWidth="1"/>
    <col min="28" max="28" width="13.4609375" style="77" customWidth="1"/>
    <col min="29" max="31" width="12.765625" style="77" customWidth="1"/>
    <col min="32" max="32" width="11.69140625" style="77" customWidth="1"/>
    <col min="33" max="37" width="12.765625" style="77" hidden="1" customWidth="1"/>
    <col min="38" max="38" width="11.07421875" style="77" customWidth="1"/>
    <col min="39" max="39" width="10.765625" style="77" customWidth="1"/>
    <col min="40" max="40" width="11.53515625" style="77" customWidth="1"/>
    <col min="41" max="16384" width="8.84375" style="77"/>
  </cols>
  <sheetData>
    <row r="1" spans="1:40" s="50" customFormat="1" ht="60" customHeight="1" x14ac:dyDescent="0.35">
      <c r="A1" s="184" t="s">
        <v>113</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t="s">
        <v>110</v>
      </c>
      <c r="AC2" s="55" t="s">
        <v>64</v>
      </c>
      <c r="AD2" s="177" t="s">
        <v>51</v>
      </c>
      <c r="AE2" s="177" t="s">
        <v>52</v>
      </c>
      <c r="AF2" s="55" t="s">
        <v>65</v>
      </c>
      <c r="AG2" s="55"/>
      <c r="AH2" s="55"/>
      <c r="AI2" s="55"/>
      <c r="AJ2" s="55"/>
      <c r="AK2" s="55"/>
      <c r="AL2" s="55" t="s">
        <v>98</v>
      </c>
      <c r="AM2" s="55" t="s">
        <v>111</v>
      </c>
      <c r="AN2" s="87" t="s">
        <v>66</v>
      </c>
    </row>
    <row r="3" spans="1:40" s="51" customFormat="1" ht="30" customHeight="1" x14ac:dyDescent="0.35">
      <c r="A3" s="56">
        <v>925</v>
      </c>
      <c r="B3" s="57" t="s">
        <v>67</v>
      </c>
      <c r="C3" s="58">
        <f>SUM(D3:I3,M3:Q3,W3:AC3,AF3,AL3:AN3)</f>
        <v>171232.15588830831</v>
      </c>
      <c r="D3" s="59">
        <f>SUM(D6,D16:D17,D4)</f>
        <v>5489.5433917499968</v>
      </c>
      <c r="E3" s="59">
        <f>SUM(E6,E16:E17,E4)</f>
        <v>568.920465350001</v>
      </c>
      <c r="F3" s="59">
        <f>SUM(F6,F16:F17,F4)</f>
        <v>2545.4439678199997</v>
      </c>
      <c r="G3" s="59">
        <f>SUM(G6,G16:G17,G4)</f>
        <v>3.9260000000000019</v>
      </c>
      <c r="H3" s="59"/>
      <c r="I3" s="59">
        <f>SUM(I6,I16:I17,I4)</f>
        <v>13233.124968690014</v>
      </c>
      <c r="J3" s="59">
        <f>SUM(J6,J16:J17,J4)</f>
        <v>1834.7090892979161</v>
      </c>
      <c r="K3" s="59">
        <f>SUM(K6,K16:K17,K4)</f>
        <v>6632.0880013466431</v>
      </c>
      <c r="L3" s="59">
        <f>SUM(L6,L16:L17,L4)</f>
        <v>4766.327878045442</v>
      </c>
      <c r="M3" s="59">
        <f t="shared" ref="M3:W3" si="0">SUM(M6,M16:M17,M4)</f>
        <v>163.36812400000002</v>
      </c>
      <c r="N3" s="59">
        <f t="shared" si="0"/>
        <v>14271.548569179993</v>
      </c>
      <c r="O3" s="59">
        <f t="shared" si="0"/>
        <v>24243.713646999997</v>
      </c>
      <c r="P3" s="59">
        <f t="shared" si="0"/>
        <v>61.927221750000037</v>
      </c>
      <c r="Q3" s="59">
        <f t="shared" si="0"/>
        <v>2539.111848399999</v>
      </c>
      <c r="R3" s="59"/>
      <c r="S3" s="59">
        <f t="shared" si="0"/>
        <v>232.57879501520836</v>
      </c>
      <c r="T3" s="59">
        <f t="shared" si="0"/>
        <v>1558.7264041113701</v>
      </c>
      <c r="U3" s="59">
        <f t="shared" si="0"/>
        <v>622.29042815614923</v>
      </c>
      <c r="V3" s="59">
        <f t="shared" si="0"/>
        <v>125.51622111727117</v>
      </c>
      <c r="W3" s="59">
        <f t="shared" si="0"/>
        <v>865.05642750295851</v>
      </c>
      <c r="X3" s="59">
        <f>SUM(X6,X16:X17,X4)</f>
        <v>2313.5160157900004</v>
      </c>
      <c r="Y3" s="59">
        <f>SUM(Y6,Y16:Y17,Y4)</f>
        <v>440.94097081999985</v>
      </c>
      <c r="Z3" s="59">
        <f>SUM(Z6,Z16:Z17,Z4)</f>
        <v>606.62578991538703</v>
      </c>
      <c r="AA3" s="59">
        <f t="shared" ref="AA3:AF3" si="1">SUM(AA6,AA16:AA17,AA4)</f>
        <v>6078.7060508699969</v>
      </c>
      <c r="AB3" s="59">
        <f t="shared" si="1"/>
        <v>3004.5842815999981</v>
      </c>
      <c r="AC3" s="59">
        <f t="shared" si="1"/>
        <v>469.59270565999952</v>
      </c>
      <c r="AD3" s="59">
        <f t="shared" si="1"/>
        <v>341.39509716401886</v>
      </c>
      <c r="AE3" s="59">
        <f t="shared" si="1"/>
        <v>128.19760849598055</v>
      </c>
      <c r="AF3" s="59">
        <f t="shared" si="1"/>
        <v>89367.861473900004</v>
      </c>
      <c r="AG3" s="59"/>
      <c r="AH3" s="59"/>
      <c r="AI3" s="59"/>
      <c r="AJ3" s="59"/>
      <c r="AK3" s="59"/>
      <c r="AL3" s="59">
        <f t="shared" ref="AL3:AN3" si="2">SUM(AL6,AL16:AL17,AL4)</f>
        <v>2400.02563917</v>
      </c>
      <c r="AM3" s="59">
        <f t="shared" si="2"/>
        <v>490.79643462000007</v>
      </c>
      <c r="AN3" s="60">
        <f t="shared" si="2"/>
        <v>2073.8218945200006</v>
      </c>
    </row>
    <row r="4" spans="1:40" s="51" customFormat="1" x14ac:dyDescent="0.35">
      <c r="A4" s="61"/>
      <c r="B4" s="62" t="s">
        <v>68</v>
      </c>
      <c r="C4" s="63">
        <f t="shared" ref="C4:C18" si="3">SUM(D4:I4,M4:Q4,W4:AC4,AF4,AL4:AN4)</f>
        <v>3859.5945549916541</v>
      </c>
      <c r="D4" s="64">
        <f>AA!$V$4</f>
        <v>8.4727645707867048</v>
      </c>
      <c r="E4" s="64">
        <f>BBWB!$V$4</f>
        <v>20.026754962177613</v>
      </c>
      <c r="F4" s="64">
        <f>CA!$V$4</f>
        <v>1.2228022503622555</v>
      </c>
      <c r="G4" s="64">
        <f>CWP!$V$4</f>
        <v>0</v>
      </c>
      <c r="H4" s="64"/>
      <c r="I4" s="64">
        <f>DLA!$V$4</f>
        <v>13.607782300753565</v>
      </c>
      <c r="J4" s="64">
        <f>'DLA (children)'!$V$4</f>
        <v>0.83411822264110747</v>
      </c>
      <c r="K4" s="64">
        <f>'DLA (working age)'!$V$4</f>
        <v>4.9097031337209245</v>
      </c>
      <c r="L4" s="64">
        <f>'DLA (pensioners)'!$V$4</f>
        <v>7.8468416689711464</v>
      </c>
      <c r="M4" s="64">
        <f>DHP!$V$4</f>
        <v>0</v>
      </c>
      <c r="N4" s="64">
        <f>ESA!$V$4</f>
        <v>24.953738350527942</v>
      </c>
      <c r="O4" s="64">
        <f>HB!$V$4</f>
        <v>0</v>
      </c>
      <c r="P4" s="64">
        <f>IB!$V$4</f>
        <v>1.3725181782777072</v>
      </c>
      <c r="Q4" s="64">
        <f>IS!$V$4</f>
        <v>9.305192774873064E-2</v>
      </c>
      <c r="R4" s="64"/>
      <c r="S4" s="64">
        <f>'IS (incapacity)'!$V$4</f>
        <v>7.7997901210857838E-3</v>
      </c>
      <c r="T4" s="64">
        <f>'IS (lone parent)'!$V$4</f>
        <v>3.5052064383917246E-2</v>
      </c>
      <c r="U4" s="64">
        <f>'IS (carer)'!$V$4</f>
        <v>0</v>
      </c>
      <c r="V4" s="64">
        <f>'IS (others)'!$V$4</f>
        <v>1.4271009961779208E-2</v>
      </c>
      <c r="W4" s="64">
        <f>IIDB!$V$4</f>
        <v>18.573819799501326</v>
      </c>
      <c r="X4" s="64">
        <f>JSA!$V$4</f>
        <v>0.87733482038647603</v>
      </c>
      <c r="Y4" s="64">
        <f>MA!$V$4</f>
        <v>1.2576817032195093</v>
      </c>
      <c r="Z4" s="64">
        <f>O75TVL!$V$4</f>
        <v>0</v>
      </c>
      <c r="AA4" s="64">
        <f>PC!$V$4</f>
        <v>0.66853107925343636</v>
      </c>
      <c r="AB4" s="64">
        <f>PIP!$V$4</f>
        <v>0.89971786516806662</v>
      </c>
      <c r="AC4" s="64">
        <f>SDA!$V$4</f>
        <v>0.36156791062123694</v>
      </c>
      <c r="AD4" s="64">
        <f>'SDA (working age)'!$V$4</f>
        <v>0.1024942495810969</v>
      </c>
      <c r="AE4" s="64">
        <f>'SDA (pensioners)'!$V$4</f>
        <v>0.25907366104014007</v>
      </c>
      <c r="AF4" s="64">
        <f>SP!$V$4</f>
        <v>3755.2251642728693</v>
      </c>
      <c r="AG4" s="64"/>
      <c r="AH4" s="64"/>
      <c r="AI4" s="64"/>
      <c r="AJ4" s="64"/>
      <c r="AK4" s="64"/>
      <c r="AL4" s="64">
        <f>SMP!$V$4</f>
        <v>3.884325</v>
      </c>
      <c r="AM4" s="64">
        <f>UC!$V$4</f>
        <v>0</v>
      </c>
      <c r="AN4" s="65">
        <f>WFP!$V$4</f>
        <v>8.0969999999999995</v>
      </c>
    </row>
    <row r="5" spans="1:40" s="51" customFormat="1" ht="25.5" customHeight="1" x14ac:dyDescent="0.35">
      <c r="A5" s="56">
        <v>941</v>
      </c>
      <c r="B5" s="57" t="s">
        <v>69</v>
      </c>
      <c r="C5" s="58">
        <f t="shared" si="3"/>
        <v>152279.65031886744</v>
      </c>
      <c r="D5" s="59">
        <f>SUM(D6,D16)</f>
        <v>4993.8792628127057</v>
      </c>
      <c r="E5" s="59">
        <f>SUM(E6,E16)</f>
        <v>494.15943161934274</v>
      </c>
      <c r="F5" s="59">
        <f>SUM(F6,F16)</f>
        <v>2321.8666207733177</v>
      </c>
      <c r="G5" s="59">
        <f>SUM(G6,G16)</f>
        <v>0.44677880000000025</v>
      </c>
      <c r="H5" s="59"/>
      <c r="I5" s="59">
        <f>SUM(I6,I16)</f>
        <v>11819.890608968564</v>
      </c>
      <c r="J5" s="59">
        <f>SUM(J6,J16)</f>
        <v>1686.9256554747838</v>
      </c>
      <c r="K5" s="59">
        <f>SUM(K6,K16)</f>
        <v>5898.6559612139354</v>
      </c>
      <c r="L5" s="59">
        <f>SUM(L6,L16)</f>
        <v>4234.7004458496303</v>
      </c>
      <c r="M5" s="59">
        <f t="shared" ref="M5:W5" si="4">SUM(M6,M16)</f>
        <v>114.34514500000002</v>
      </c>
      <c r="N5" s="59">
        <f t="shared" si="4"/>
        <v>12663.285433112243</v>
      </c>
      <c r="O5" s="59">
        <f t="shared" si="4"/>
        <v>22471.647852999999</v>
      </c>
      <c r="P5" s="59">
        <f t="shared" si="4"/>
        <v>57.670555512289731</v>
      </c>
      <c r="Q5" s="59">
        <f t="shared" si="4"/>
        <v>2317.210442869301</v>
      </c>
      <c r="R5" s="59"/>
      <c r="S5" s="59">
        <f t="shared" si="4"/>
        <v>204.23752552249115</v>
      </c>
      <c r="T5" s="59">
        <f t="shared" si="4"/>
        <v>1436.1767715808398</v>
      </c>
      <c r="U5" s="59">
        <f t="shared" si="4"/>
        <v>561.12172276662386</v>
      </c>
      <c r="V5" s="59">
        <f t="shared" si="4"/>
        <v>115.80181588572546</v>
      </c>
      <c r="W5" s="59">
        <f t="shared" si="4"/>
        <v>759.24871591840315</v>
      </c>
      <c r="X5" s="59">
        <f>SUM(X6,X16)</f>
        <v>2072.526947614952</v>
      </c>
      <c r="Y5" s="59">
        <f>SUM(Y6,Y16)</f>
        <v>410.66654544952928</v>
      </c>
      <c r="Z5" s="59">
        <f t="shared" ref="Z5:AF5" si="5">SUM(Z6,Z16)</f>
        <v>556.84641213132636</v>
      </c>
      <c r="AA5" s="59">
        <f t="shared" si="5"/>
        <v>5544.9663740370042</v>
      </c>
      <c r="AB5" s="59">
        <f t="shared" si="5"/>
        <v>2685.3211789711054</v>
      </c>
      <c r="AC5" s="59">
        <f t="shared" si="5"/>
        <v>418.19722226665533</v>
      </c>
      <c r="AD5" s="59">
        <f t="shared" si="5"/>
        <v>303.44587235294983</v>
      </c>
      <c r="AE5" s="59">
        <f t="shared" si="5"/>
        <v>114.75134991370545</v>
      </c>
      <c r="AF5" s="59">
        <f t="shared" si="5"/>
        <v>78052.90256201895</v>
      </c>
      <c r="AG5" s="59"/>
      <c r="AH5" s="59"/>
      <c r="AI5" s="59"/>
      <c r="AJ5" s="59"/>
      <c r="AK5" s="59"/>
      <c r="AL5" s="59">
        <f t="shared" ref="AL5:AN5" si="6">SUM(AL6,AL16)</f>
        <v>2194.8666322700001</v>
      </c>
      <c r="AM5" s="59">
        <f t="shared" si="6"/>
        <v>444.92281525040698</v>
      </c>
      <c r="AN5" s="60">
        <f t="shared" si="6"/>
        <v>1884.7827804713431</v>
      </c>
    </row>
    <row r="6" spans="1:40" s="51" customFormat="1" ht="25.5" customHeight="1" x14ac:dyDescent="0.35">
      <c r="A6" s="56">
        <v>921</v>
      </c>
      <c r="B6" s="66" t="s">
        <v>70</v>
      </c>
      <c r="C6" s="58">
        <f t="shared" si="3"/>
        <v>142888.30056544035</v>
      </c>
      <c r="D6" s="59">
        <f>SUM(D7:D15)</f>
        <v>4609.3956466248601</v>
      </c>
      <c r="E6" s="59">
        <f>SUM(E7:E15)</f>
        <v>464.62826852528815</v>
      </c>
      <c r="F6" s="59">
        <f>SUM(F7:F15)</f>
        <v>2162.2215706957836</v>
      </c>
      <c r="G6" s="59">
        <f>SUM(G7:G15)</f>
        <v>0.44677880000000025</v>
      </c>
      <c r="H6" s="59"/>
      <c r="I6" s="59">
        <f>SUM(I7:I15)</f>
        <v>10891.142761116113</v>
      </c>
      <c r="J6" s="59">
        <f>SUM(J7:J15)</f>
        <v>1587.0939877855176</v>
      </c>
      <c r="K6" s="59">
        <f>SUM(K7:K15)</f>
        <v>5512.1460796035208</v>
      </c>
      <c r="L6" s="59">
        <f>SUM(L7:L15)</f>
        <v>3792.5745903688312</v>
      </c>
      <c r="M6" s="59">
        <f t="shared" ref="M6:W6" si="7">SUM(M7:M15)</f>
        <v>107.71089200000002</v>
      </c>
      <c r="N6" s="59">
        <f t="shared" si="7"/>
        <v>11762.838051809473</v>
      </c>
      <c r="O6" s="59">
        <f t="shared" si="7"/>
        <v>21447.477731999999</v>
      </c>
      <c r="P6" s="59">
        <f t="shared" si="7"/>
        <v>51.502881297923977</v>
      </c>
      <c r="Q6" s="59">
        <f t="shared" si="7"/>
        <v>2161.14051076225</v>
      </c>
      <c r="R6" s="59"/>
      <c r="S6" s="59">
        <f t="shared" si="7"/>
        <v>186.16681737053253</v>
      </c>
      <c r="T6" s="59">
        <f t="shared" si="7"/>
        <v>1347.5999921466232</v>
      </c>
      <c r="U6" s="59">
        <f t="shared" si="7"/>
        <v>518.92562836144884</v>
      </c>
      <c r="V6" s="59">
        <f t="shared" si="7"/>
        <v>108.55345807329839</v>
      </c>
      <c r="W6" s="59">
        <f t="shared" si="7"/>
        <v>699.63427431545301</v>
      </c>
      <c r="X6" s="59">
        <f>SUM(X7:X15)</f>
        <v>1928.1982951222581</v>
      </c>
      <c r="Y6" s="59">
        <f>SUM(Y7:Y15)</f>
        <v>392.77468877768632</v>
      </c>
      <c r="Z6" s="59">
        <f t="shared" ref="Z6:AF6" si="8">SUM(Z7:Z15)</f>
        <v>523.98112960461435</v>
      </c>
      <c r="AA6" s="59">
        <f t="shared" si="8"/>
        <v>5191.2724137431906</v>
      </c>
      <c r="AB6" s="59">
        <f t="shared" si="8"/>
        <v>2411.7683851001093</v>
      </c>
      <c r="AC6" s="59">
        <f t="shared" si="8"/>
        <v>384.10365925843337</v>
      </c>
      <c r="AD6" s="59">
        <f t="shared" si="8"/>
        <v>279.67716724523154</v>
      </c>
      <c r="AE6" s="59">
        <f t="shared" si="8"/>
        <v>104.42649201320179</v>
      </c>
      <c r="AF6" s="59">
        <f t="shared" si="8"/>
        <v>73402.207106247224</v>
      </c>
      <c r="AG6" s="59"/>
      <c r="AH6" s="59"/>
      <c r="AI6" s="59"/>
      <c r="AJ6" s="59"/>
      <c r="AK6" s="59"/>
      <c r="AL6" s="59">
        <f t="shared" ref="AL6:AN6" si="9">SUM(AL7:AL15)</f>
        <v>2100.2729483000003</v>
      </c>
      <c r="AM6" s="59">
        <f t="shared" si="9"/>
        <v>424.3391841148632</v>
      </c>
      <c r="AN6" s="60">
        <f t="shared" si="9"/>
        <v>1771.2433872248512</v>
      </c>
    </row>
    <row r="7" spans="1:40" s="51" customFormat="1" x14ac:dyDescent="0.35">
      <c r="A7" s="61" t="s">
        <v>71</v>
      </c>
      <c r="B7" s="67" t="s">
        <v>72</v>
      </c>
      <c r="C7" s="63">
        <f t="shared" si="3"/>
        <v>7969.1084142486534</v>
      </c>
      <c r="D7" s="64">
        <f>AA!$V7</f>
        <v>261.10755426694175</v>
      </c>
      <c r="E7" s="64">
        <f>BBWB!$V7</f>
        <v>26.04716660635178</v>
      </c>
      <c r="F7" s="64">
        <f>CA!$V7</f>
        <v>152.08392305127202</v>
      </c>
      <c r="G7" s="64">
        <f>CWP!$V7</f>
        <v>0.2108262000000001</v>
      </c>
      <c r="H7" s="64"/>
      <c r="I7" s="64">
        <f>DLA!$V7</f>
        <v>744.55750492483139</v>
      </c>
      <c r="J7" s="64">
        <f>'DLA (children)'!$V7</f>
        <v>88.255341839398909</v>
      </c>
      <c r="K7" s="64">
        <f>'DLA (working age)'!$V7</f>
        <v>359.46696344171733</v>
      </c>
      <c r="L7" s="64">
        <f>'DLA (pensioners)'!$V7</f>
        <v>296.70044880551768</v>
      </c>
      <c r="M7" s="64">
        <f>DHP!$V7</f>
        <v>6.2408149999999996</v>
      </c>
      <c r="N7" s="64">
        <f>ESA!$V7</f>
        <v>783.29051238691864</v>
      </c>
      <c r="O7" s="64">
        <f>HB!$V7</f>
        <v>1071.826082</v>
      </c>
      <c r="P7" s="64">
        <f>IB!$V7</f>
        <v>2.7322738291557593</v>
      </c>
      <c r="Q7" s="64">
        <f>IS!$V7</f>
        <v>151.37256108639107</v>
      </c>
      <c r="R7" s="64"/>
      <c r="S7" s="64">
        <f>'IS (incapacity)'!$V7</f>
        <v>12.079143599134444</v>
      </c>
      <c r="T7" s="64">
        <f>'IS (lone parent)'!$V7</f>
        <v>87.02295653419003</v>
      </c>
      <c r="U7" s="64">
        <f>'IS (carer)'!$V7</f>
        <v>45.018455634988442</v>
      </c>
      <c r="V7" s="64">
        <f>'IS (others)'!$V7</f>
        <v>7.2758632705242974</v>
      </c>
      <c r="W7" s="64">
        <f>IIDB!$V7</f>
        <v>93.178719965961434</v>
      </c>
      <c r="X7" s="64">
        <f>JSA!$V7</f>
        <v>161.8005438908894</v>
      </c>
      <c r="Y7" s="64">
        <f>MA!$V7</f>
        <v>14.745035187483904</v>
      </c>
      <c r="Z7" s="64">
        <f>O75TVL!$V7</f>
        <v>26.850619016671303</v>
      </c>
      <c r="AA7" s="64">
        <f>PC!$V7</f>
        <v>298.04827289218059</v>
      </c>
      <c r="AB7" s="64">
        <f>PIP!$V7</f>
        <v>164.28124044875699</v>
      </c>
      <c r="AC7" s="64">
        <f>SDA!$V7</f>
        <v>23.226592983052516</v>
      </c>
      <c r="AD7" s="64">
        <f>'SDA (working age)'!$V7</f>
        <v>16.090992207513327</v>
      </c>
      <c r="AE7" s="64">
        <f>'SDA (pensioners)'!$V7</f>
        <v>7.1356007755391877</v>
      </c>
      <c r="AF7" s="64">
        <f>SP!$V7</f>
        <v>3804.1301252867024</v>
      </c>
      <c r="AG7" s="64"/>
      <c r="AH7" s="64"/>
      <c r="AI7" s="64"/>
      <c r="AJ7" s="64"/>
      <c r="AK7" s="64"/>
      <c r="AL7" s="64">
        <f>SMP!$V7</f>
        <v>79.316969</v>
      </c>
      <c r="AM7" s="64">
        <f>UC!$V7</f>
        <v>12.284914195560988</v>
      </c>
      <c r="AN7" s="65">
        <f>WFP!$V7</f>
        <v>91.776162029529502</v>
      </c>
    </row>
    <row r="8" spans="1:40" s="51" customFormat="1" x14ac:dyDescent="0.35">
      <c r="A8" s="61" t="s">
        <v>73</v>
      </c>
      <c r="B8" s="67" t="s">
        <v>74</v>
      </c>
      <c r="C8" s="63">
        <f t="shared" si="3"/>
        <v>20658.135957240291</v>
      </c>
      <c r="D8" s="64">
        <f>AA!$V8</f>
        <v>722.25604752582251</v>
      </c>
      <c r="E8" s="64">
        <f>BBWB!$V8</f>
        <v>68.438464429785199</v>
      </c>
      <c r="F8" s="64">
        <f>CA!$V8</f>
        <v>358.64369041796124</v>
      </c>
      <c r="G8" s="64">
        <f>CWP!$V8</f>
        <v>0.23595260000000012</v>
      </c>
      <c r="H8" s="64"/>
      <c r="I8" s="64">
        <f>DLA!$V8</f>
        <v>1983.1969839382837</v>
      </c>
      <c r="J8" s="64">
        <f>'DLA (children)'!$V8</f>
        <v>232.3169828212973</v>
      </c>
      <c r="K8" s="64">
        <f>'DLA (working age)'!$V8</f>
        <v>969.67682966701682</v>
      </c>
      <c r="L8" s="64">
        <f>'DLA (pensioners)'!$V8</f>
        <v>780.77964861724467</v>
      </c>
      <c r="M8" s="64">
        <f>DHP!$V8</f>
        <v>13.983906000000001</v>
      </c>
      <c r="N8" s="64">
        <f>ESA!$V8</f>
        <v>2130.7246406319059</v>
      </c>
      <c r="O8" s="64">
        <f>HB!$V8</f>
        <v>2607.5515530000002</v>
      </c>
      <c r="P8" s="64">
        <f>IB!$V8</f>
        <v>2.1446498528942581</v>
      </c>
      <c r="Q8" s="64">
        <f>IS!$V8</f>
        <v>339.23970939203434</v>
      </c>
      <c r="R8" s="64"/>
      <c r="S8" s="64">
        <f>'IS (incapacity)'!$V8</f>
        <v>32.372187059010145</v>
      </c>
      <c r="T8" s="64">
        <f>'IS (lone parent)'!$V8</f>
        <v>199.56758440718176</v>
      </c>
      <c r="U8" s="64">
        <f>'IS (carer)'!$V8</f>
        <v>91.763860475513724</v>
      </c>
      <c r="V8" s="64">
        <f>'IS (others)'!$V8</f>
        <v>15.550951965245305</v>
      </c>
      <c r="W8" s="64">
        <f>IIDB!$V8</f>
        <v>127.43533080345726</v>
      </c>
      <c r="X8" s="64">
        <f>JSA!$V8</f>
        <v>236.09043138063279</v>
      </c>
      <c r="Y8" s="64">
        <f>MA!$V8</f>
        <v>42.829111835925978</v>
      </c>
      <c r="Z8" s="64">
        <f>O75TVL!$V8</f>
        <v>69.497923048556032</v>
      </c>
      <c r="AA8" s="64">
        <f>PC!$V8</f>
        <v>783.7877826595394</v>
      </c>
      <c r="AB8" s="64">
        <f>PIP!$V8</f>
        <v>424.98651736417776</v>
      </c>
      <c r="AC8" s="64">
        <f>SDA!$V8</f>
        <v>62.795849676472685</v>
      </c>
      <c r="AD8" s="64">
        <f>'SDA (working age)'!$V8</f>
        <v>44.31592517794391</v>
      </c>
      <c r="AE8" s="64">
        <f>'SDA (pensioners)'!$V8</f>
        <v>18.479924498528774</v>
      </c>
      <c r="AF8" s="64">
        <f>SP!$V8</f>
        <v>9939.0472575471322</v>
      </c>
      <c r="AG8" s="64"/>
      <c r="AH8" s="64"/>
      <c r="AI8" s="64"/>
      <c r="AJ8" s="64"/>
      <c r="AK8" s="64"/>
      <c r="AL8" s="64">
        <f>SMP!$V8</f>
        <v>258.41019399999999</v>
      </c>
      <c r="AM8" s="64">
        <f>UC!$V8</f>
        <v>247.44242103080936</v>
      </c>
      <c r="AN8" s="65">
        <f>WFP!$V8</f>
        <v>239.39754010489747</v>
      </c>
    </row>
    <row r="9" spans="1:40" s="51" customFormat="1" x14ac:dyDescent="0.35">
      <c r="A9" s="61" t="s">
        <v>75</v>
      </c>
      <c r="B9" s="67" t="s">
        <v>76</v>
      </c>
      <c r="C9" s="63">
        <f t="shared" si="3"/>
        <v>14216.825889875143</v>
      </c>
      <c r="D9" s="64">
        <f>AA!$V9</f>
        <v>433.25654614988139</v>
      </c>
      <c r="E9" s="64">
        <f>BBWB!$V9</f>
        <v>46.555541628670809</v>
      </c>
      <c r="F9" s="64">
        <f>CA!$V9</f>
        <v>245.4458802244842</v>
      </c>
      <c r="G9" s="64">
        <f>CWP!$V9</f>
        <v>0</v>
      </c>
      <c r="H9" s="64"/>
      <c r="I9" s="64">
        <f>DLA!$V9</f>
        <v>1233.2782233540456</v>
      </c>
      <c r="J9" s="64">
        <f>'DLA (children)'!$V9</f>
        <v>155.37978483552683</v>
      </c>
      <c r="K9" s="64">
        <f>'DLA (working age)'!$V9</f>
        <v>611.24471184025788</v>
      </c>
      <c r="L9" s="64">
        <f>'DLA (pensioners)'!$V9</f>
        <v>466.49909192475809</v>
      </c>
      <c r="M9" s="64">
        <f>DHP!$V9</f>
        <v>9.2786809999999988</v>
      </c>
      <c r="N9" s="64">
        <f>ESA!$V9</f>
        <v>1321.9668610379968</v>
      </c>
      <c r="O9" s="64">
        <f>HB!$V9</f>
        <v>1723.5662670000002</v>
      </c>
      <c r="P9" s="64">
        <f>IB!$V9</f>
        <v>3.0142927130270509</v>
      </c>
      <c r="Q9" s="64">
        <f>IS!$V9</f>
        <v>239.81400657571788</v>
      </c>
      <c r="R9" s="64"/>
      <c r="S9" s="64">
        <f>'IS (incapacity)'!$V9</f>
        <v>13.173432701829192</v>
      </c>
      <c r="T9" s="64">
        <f>'IS (lone parent)'!$V9</f>
        <v>147.74043218626167</v>
      </c>
      <c r="U9" s="64">
        <f>'IS (carer)'!$V9</f>
        <v>64.035154468645601</v>
      </c>
      <c r="V9" s="64">
        <f>'IS (others)'!$V9</f>
        <v>14.924543277918808</v>
      </c>
      <c r="W9" s="64">
        <f>IIDB!$V9</f>
        <v>91.443273229920152</v>
      </c>
      <c r="X9" s="64">
        <f>JSA!$V9</f>
        <v>271.43776018899314</v>
      </c>
      <c r="Y9" s="64">
        <f>MA!$V9</f>
        <v>36.779482486538534</v>
      </c>
      <c r="Z9" s="64">
        <f>O75TVL!$V9</f>
        <v>51.961136888118048</v>
      </c>
      <c r="AA9" s="64">
        <f>PC!$V9</f>
        <v>502.34844563430534</v>
      </c>
      <c r="AB9" s="64">
        <f>PIP!$V9</f>
        <v>237.55144060514183</v>
      </c>
      <c r="AC9" s="64">
        <f>SDA!$V9</f>
        <v>31.720628902484926</v>
      </c>
      <c r="AD9" s="64">
        <f>'SDA (working age)'!$V9</f>
        <v>20.303309181235377</v>
      </c>
      <c r="AE9" s="64">
        <f>'SDA (pensioners)'!$V9</f>
        <v>11.417319721249545</v>
      </c>
      <c r="AF9" s="64">
        <f>SP!$V9</f>
        <v>7353.8341586595916</v>
      </c>
      <c r="AG9" s="64"/>
      <c r="AH9" s="64"/>
      <c r="AI9" s="64"/>
      <c r="AJ9" s="64"/>
      <c r="AK9" s="64"/>
      <c r="AL9" s="64">
        <f>SMP!$V9</f>
        <v>185.7589059</v>
      </c>
      <c r="AM9" s="64">
        <f>UC!$V9</f>
        <v>20.992471879705658</v>
      </c>
      <c r="AN9" s="65">
        <f>WFP!$V9</f>
        <v>176.82188581651792</v>
      </c>
    </row>
    <row r="10" spans="1:40" s="51" customFormat="1" x14ac:dyDescent="0.35">
      <c r="A10" s="61" t="s">
        <v>77</v>
      </c>
      <c r="B10" s="67" t="s">
        <v>78</v>
      </c>
      <c r="C10" s="63">
        <f t="shared" si="3"/>
        <v>12140.924290942257</v>
      </c>
      <c r="D10" s="64">
        <f>AA!$V10</f>
        <v>402.8134645486154</v>
      </c>
      <c r="E10" s="64">
        <f>BBWB!$V10</f>
        <v>41.464017663410232</v>
      </c>
      <c r="F10" s="64">
        <f>CA!$V10</f>
        <v>190.87214367648153</v>
      </c>
      <c r="G10" s="64">
        <f>CWP!$V10</f>
        <v>0</v>
      </c>
      <c r="H10" s="64"/>
      <c r="I10" s="64">
        <f>DLA!$V10</f>
        <v>908.52142957883575</v>
      </c>
      <c r="J10" s="64">
        <f>'DLA (children)'!$V10</f>
        <v>141.96647063144297</v>
      </c>
      <c r="K10" s="64">
        <f>'DLA (working age)'!$V10</f>
        <v>421.02890596848079</v>
      </c>
      <c r="L10" s="64">
        <f>'DLA (pensioners)'!$V10</f>
        <v>345.63107712831516</v>
      </c>
      <c r="M10" s="64">
        <f>DHP!$V10</f>
        <v>6.282311</v>
      </c>
      <c r="N10" s="64">
        <f>ESA!$V10</f>
        <v>989.57656312201243</v>
      </c>
      <c r="O10" s="64">
        <f>HB!$V10</f>
        <v>1277.3812849999999</v>
      </c>
      <c r="P10" s="64">
        <f>IB!$V10</f>
        <v>4.4455026819224681</v>
      </c>
      <c r="Q10" s="64">
        <f>IS!$V10</f>
        <v>176.43745235648146</v>
      </c>
      <c r="R10" s="64"/>
      <c r="S10" s="64">
        <f>'IS (incapacity)'!$V10</f>
        <v>13.909883048314789</v>
      </c>
      <c r="T10" s="64">
        <f>'IS (lone parent)'!$V10</f>
        <v>109.66752717788384</v>
      </c>
      <c r="U10" s="64">
        <f>'IS (carer)'!$V10</f>
        <v>45.145080673075547</v>
      </c>
      <c r="V10" s="64">
        <f>'IS (others)'!$V10</f>
        <v>7.8674828244386239</v>
      </c>
      <c r="W10" s="64">
        <f>IIDB!$V10</f>
        <v>88.72932992994069</v>
      </c>
      <c r="X10" s="64">
        <f>JSA!$V10</f>
        <v>157.06300555048563</v>
      </c>
      <c r="Y10" s="64">
        <f>MA!$V10</f>
        <v>35.926608582204814</v>
      </c>
      <c r="Z10" s="64">
        <f>O75TVL!$V10</f>
        <v>45.791971123927311</v>
      </c>
      <c r="AA10" s="64">
        <f>PC!$V10</f>
        <v>408.47484261892515</v>
      </c>
      <c r="AB10" s="64">
        <f>PIP!$V10</f>
        <v>296.01262863837064</v>
      </c>
      <c r="AC10" s="64">
        <f>SDA!$V10</f>
        <v>34.190250615429477</v>
      </c>
      <c r="AD10" s="64">
        <f>'SDA (working age)'!$V10</f>
        <v>24.556784560059249</v>
      </c>
      <c r="AE10" s="64">
        <f>'SDA (pensioners)'!$V10</f>
        <v>9.633466055370226</v>
      </c>
      <c r="AF10" s="64">
        <f>SP!$V10</f>
        <v>6734.9357003514397</v>
      </c>
      <c r="AG10" s="64"/>
      <c r="AH10" s="64"/>
      <c r="AI10" s="64"/>
      <c r="AJ10" s="64"/>
      <c r="AK10" s="64"/>
      <c r="AL10" s="64">
        <f>SMP!$V10</f>
        <v>171.0424189</v>
      </c>
      <c r="AM10" s="64">
        <f>UC!$V10</f>
        <v>12.952562383274858</v>
      </c>
      <c r="AN10" s="65">
        <f>WFP!$V10</f>
        <v>158.01080262049942</v>
      </c>
    </row>
    <row r="11" spans="1:40" s="51" customFormat="1" x14ac:dyDescent="0.35">
      <c r="A11" s="61" t="s">
        <v>79</v>
      </c>
      <c r="B11" s="67" t="s">
        <v>80</v>
      </c>
      <c r="C11" s="63">
        <f t="shared" si="3"/>
        <v>15533.841432897076</v>
      </c>
      <c r="D11" s="64">
        <f>AA!$V11</f>
        <v>553.58244338496149</v>
      </c>
      <c r="E11" s="64">
        <f>BBWB!$V11</f>
        <v>53.090701087275598</v>
      </c>
      <c r="F11" s="64">
        <f>CA!$V11</f>
        <v>268.6995403420969</v>
      </c>
      <c r="G11" s="64">
        <f>CWP!$V11</f>
        <v>0</v>
      </c>
      <c r="H11" s="64"/>
      <c r="I11" s="64">
        <f>DLA!$V11</f>
        <v>1174.2079598106379</v>
      </c>
      <c r="J11" s="64">
        <f>'DLA (children)'!$V11</f>
        <v>185.57997924918715</v>
      </c>
      <c r="K11" s="64">
        <f>'DLA (working age)'!$V11</f>
        <v>526.36044531605626</v>
      </c>
      <c r="L11" s="64">
        <f>'DLA (pensioners)'!$V11</f>
        <v>462.42721426479875</v>
      </c>
      <c r="M11" s="64">
        <f>DHP!$V11</f>
        <v>11.036570000000001</v>
      </c>
      <c r="N11" s="64">
        <f>ESA!$V11</f>
        <v>1276.0451960459422</v>
      </c>
      <c r="O11" s="64">
        <f>HB!$V11</f>
        <v>1996.381969</v>
      </c>
      <c r="P11" s="64">
        <f>IB!$V11</f>
        <v>13.943684857937432</v>
      </c>
      <c r="Q11" s="64">
        <f>IS!$V11</f>
        <v>274.91572069667092</v>
      </c>
      <c r="R11" s="64"/>
      <c r="S11" s="64">
        <f>'IS (incapacity)'!$V11</f>
        <v>27.507256916969986</v>
      </c>
      <c r="T11" s="64">
        <f>'IS (lone parent)'!$V11</f>
        <v>165.18359735226935</v>
      </c>
      <c r="U11" s="64">
        <f>'IS (carer)'!$V11</f>
        <v>69.477222624082785</v>
      </c>
      <c r="V11" s="64">
        <f>'IS (others)'!$V11</f>
        <v>12.658564901523141</v>
      </c>
      <c r="W11" s="64">
        <f>IIDB!$V11</f>
        <v>83.20913233338382</v>
      </c>
      <c r="X11" s="64">
        <f>JSA!$V11</f>
        <v>258.83919449954465</v>
      </c>
      <c r="Y11" s="64">
        <f>MA!$V11</f>
        <v>36.907039031529379</v>
      </c>
      <c r="Z11" s="64">
        <f>O75TVL!$V11</f>
        <v>57.147106489536178</v>
      </c>
      <c r="AA11" s="64">
        <f>PC!$V11</f>
        <v>592.33975029177145</v>
      </c>
      <c r="AB11" s="64">
        <f>PIP!$V11</f>
        <v>382.08321414220086</v>
      </c>
      <c r="AC11" s="64">
        <f>SDA!$V11</f>
        <v>52.969695028719379</v>
      </c>
      <c r="AD11" s="64">
        <f>'SDA (working age)'!$V11</f>
        <v>41.441766069579309</v>
      </c>
      <c r="AE11" s="64">
        <f>'SDA (pensioners)'!$V11</f>
        <v>11.527928959140075</v>
      </c>
      <c r="AF11" s="64">
        <f>SP!$V11</f>
        <v>8013.9288017603421</v>
      </c>
      <c r="AG11" s="64"/>
      <c r="AH11" s="64"/>
      <c r="AI11" s="64"/>
      <c r="AJ11" s="64"/>
      <c r="AK11" s="64"/>
      <c r="AL11" s="64">
        <f>SMP!$V11</f>
        <v>203.96184299999999</v>
      </c>
      <c r="AM11" s="64">
        <f>UC!$V11</f>
        <v>39.355610166223542</v>
      </c>
      <c r="AN11" s="65">
        <f>WFP!$V11</f>
        <v>191.1962609283041</v>
      </c>
    </row>
    <row r="12" spans="1:40" s="51" customFormat="1" x14ac:dyDescent="0.35">
      <c r="A12" s="61" t="s">
        <v>81</v>
      </c>
      <c r="B12" s="67" t="s">
        <v>82</v>
      </c>
      <c r="C12" s="63">
        <f t="shared" si="3"/>
        <v>15363.69754581734</v>
      </c>
      <c r="D12" s="64">
        <f>AA!$V12</f>
        <v>529.29748886310313</v>
      </c>
      <c r="E12" s="64">
        <f>BBWB!$V12</f>
        <v>51.492442448727765</v>
      </c>
      <c r="F12" s="64">
        <f>CA!$V12</f>
        <v>202.5070808600083</v>
      </c>
      <c r="G12" s="64">
        <f>CWP!$V12</f>
        <v>0</v>
      </c>
      <c r="H12" s="64"/>
      <c r="I12" s="64">
        <f>DLA!$V12</f>
        <v>984.23827649435611</v>
      </c>
      <c r="J12" s="64">
        <f>'DLA (children)'!$V12</f>
        <v>174.5677963425355</v>
      </c>
      <c r="K12" s="64">
        <f>'DLA (working age)'!$V12</f>
        <v>490.51001133437313</v>
      </c>
      <c r="L12" s="64">
        <f>'DLA (pensioners)'!$V12</f>
        <v>319.45072986046466</v>
      </c>
      <c r="M12" s="64">
        <f>DHP!$V12</f>
        <v>7.6310169999999999</v>
      </c>
      <c r="N12" s="64">
        <f>ESA!$V12</f>
        <v>1028.5938440998978</v>
      </c>
      <c r="O12" s="64">
        <f>HB!$V12</f>
        <v>1876.599134</v>
      </c>
      <c r="P12" s="64">
        <f>IB!$V12</f>
        <v>4.2884412318202152</v>
      </c>
      <c r="Q12" s="64">
        <f>IS!$V12</f>
        <v>193.38916213058303</v>
      </c>
      <c r="R12" s="64"/>
      <c r="S12" s="64">
        <f>'IS (incapacity)'!$V12</f>
        <v>16.580471820566732</v>
      </c>
      <c r="T12" s="64">
        <f>'IS (lone parent)'!$V12</f>
        <v>125.15023713220371</v>
      </c>
      <c r="U12" s="64">
        <f>'IS (carer)'!$V12</f>
        <v>42.351225031746516</v>
      </c>
      <c r="V12" s="64">
        <f>'IS (others)'!$V12</f>
        <v>9.4137241184144518</v>
      </c>
      <c r="W12" s="64">
        <f>IIDB!$V12</f>
        <v>55.728148646176848</v>
      </c>
      <c r="X12" s="64">
        <f>JSA!$V12</f>
        <v>155.9339329415161</v>
      </c>
      <c r="Y12" s="64">
        <f>MA!$V12</f>
        <v>43.742979648625344</v>
      </c>
      <c r="Z12" s="64">
        <f>O75TVL!$V12</f>
        <v>62.476653943295695</v>
      </c>
      <c r="AA12" s="64">
        <f>PC!$V12</f>
        <v>468.79433384829713</v>
      </c>
      <c r="AB12" s="64">
        <f>PIP!$V12</f>
        <v>243.16273980019903</v>
      </c>
      <c r="AC12" s="64">
        <f>SDA!$V12</f>
        <v>39.324083274690992</v>
      </c>
      <c r="AD12" s="64">
        <f>'SDA (working age)'!$V12</f>
        <v>29.399324704023918</v>
      </c>
      <c r="AE12" s="64">
        <f>'SDA (pensioners)'!$V12</f>
        <v>9.9247585706670591</v>
      </c>
      <c r="AF12" s="64">
        <f>SP!$V12</f>
        <v>8949.0577960480041</v>
      </c>
      <c r="AG12" s="64"/>
      <c r="AH12" s="64"/>
      <c r="AI12" s="64"/>
      <c r="AJ12" s="64"/>
      <c r="AK12" s="64"/>
      <c r="AL12" s="64">
        <f>SMP!$V12</f>
        <v>240.02302689999999</v>
      </c>
      <c r="AM12" s="64">
        <f>UC!$V12</f>
        <v>18.920136915031986</v>
      </c>
      <c r="AN12" s="65">
        <f>WFP!$V12</f>
        <v>208.4968267230077</v>
      </c>
    </row>
    <row r="13" spans="1:40" s="51" customFormat="1" x14ac:dyDescent="0.35">
      <c r="A13" s="61" t="s">
        <v>83</v>
      </c>
      <c r="B13" s="67" t="s">
        <v>84</v>
      </c>
      <c r="C13" s="63">
        <f t="shared" si="3"/>
        <v>20239.314128567414</v>
      </c>
      <c r="D13" s="64">
        <f>AA!$V13</f>
        <v>492.14272408317828</v>
      </c>
      <c r="E13" s="64">
        <f>BBWB!$V13</f>
        <v>54.801551466799808</v>
      </c>
      <c r="F13" s="64">
        <f>CA!$V13</f>
        <v>301.07094114692876</v>
      </c>
      <c r="G13" s="64">
        <f>CWP!$V13</f>
        <v>0</v>
      </c>
      <c r="H13" s="64"/>
      <c r="I13" s="64">
        <f>DLA!$V13</f>
        <v>1415.7384506631208</v>
      </c>
      <c r="J13" s="64">
        <f>'DLA (children)'!$V13</f>
        <v>218.00825070565824</v>
      </c>
      <c r="K13" s="64">
        <f>'DLA (working age)'!$V13</f>
        <v>814.38259403738073</v>
      </c>
      <c r="L13" s="64">
        <f>'DLA (pensioners)'!$V13</f>
        <v>383.66644914814054</v>
      </c>
      <c r="M13" s="64">
        <f>DHP!$V13</f>
        <v>35.51501300000001</v>
      </c>
      <c r="N13" s="64">
        <f>ESA!$V13</f>
        <v>1757.7993938947898</v>
      </c>
      <c r="O13" s="64">
        <f>HB!$V13</f>
        <v>6294.7315980000003</v>
      </c>
      <c r="P13" s="64">
        <f>IB!$V13</f>
        <v>6.7704306131193412</v>
      </c>
      <c r="Q13" s="64">
        <f>IS!$V13</f>
        <v>357.12255551897164</v>
      </c>
      <c r="R13" s="64"/>
      <c r="S13" s="64">
        <f>'IS (incapacity)'!$V13</f>
        <v>32.488379487316976</v>
      </c>
      <c r="T13" s="64">
        <f>'IS (lone parent)'!$V13</f>
        <v>236.04126889405148</v>
      </c>
      <c r="U13" s="64">
        <f>'IS (carer)'!$V13</f>
        <v>68.663510500375651</v>
      </c>
      <c r="V13" s="64">
        <f>'IS (others)'!$V13</f>
        <v>19.773764872038569</v>
      </c>
      <c r="W13" s="64">
        <f>IIDB!$V13</f>
        <v>32.438084204516393</v>
      </c>
      <c r="X13" s="64">
        <f>JSA!$V13</f>
        <v>373.41122145994518</v>
      </c>
      <c r="Y13" s="64">
        <f>MA!$V13</f>
        <v>80.61016390737197</v>
      </c>
      <c r="Z13" s="64">
        <f>O75TVL!$V13</f>
        <v>56.914572793896291</v>
      </c>
      <c r="AA13" s="64">
        <f>PC!$V13</f>
        <v>1037.3790913028076</v>
      </c>
      <c r="AB13" s="64">
        <f>PIP!$V13</f>
        <v>238.857219055987</v>
      </c>
      <c r="AC13" s="64">
        <f>SDA!$V13</f>
        <v>52.327438521901229</v>
      </c>
      <c r="AD13" s="64">
        <f>'SDA (working age)'!$V13</f>
        <v>41.72097881591916</v>
      </c>
      <c r="AE13" s="64">
        <f>'SDA (pensioners)'!$V13</f>
        <v>10.606459705982065</v>
      </c>
      <c r="AF13" s="64">
        <f>SP!$V13</f>
        <v>7014.8704861558317</v>
      </c>
      <c r="AG13" s="64"/>
      <c r="AH13" s="64"/>
      <c r="AI13" s="64"/>
      <c r="AJ13" s="64"/>
      <c r="AK13" s="64"/>
      <c r="AL13" s="64">
        <f>SMP!$V13</f>
        <v>414.12844410000002</v>
      </c>
      <c r="AM13" s="64">
        <f>UC!$V13</f>
        <v>29.578127507104821</v>
      </c>
      <c r="AN13" s="65">
        <f>WFP!$V13</f>
        <v>193.10662117114356</v>
      </c>
    </row>
    <row r="14" spans="1:40" s="51" customFormat="1" x14ac:dyDescent="0.35">
      <c r="A14" s="61" t="s">
        <v>85</v>
      </c>
      <c r="B14" s="67" t="s">
        <v>86</v>
      </c>
      <c r="C14" s="63">
        <f t="shared" si="3"/>
        <v>21858.792129684713</v>
      </c>
      <c r="D14" s="64">
        <f>AA!$V14</f>
        <v>692.20308266323775</v>
      </c>
      <c r="E14" s="64">
        <f>BBWB!$V14</f>
        <v>77.073021700971822</v>
      </c>
      <c r="F14" s="64">
        <f>CA!$V14</f>
        <v>264.74602728617964</v>
      </c>
      <c r="G14" s="64">
        <f>CWP!$V14</f>
        <v>0</v>
      </c>
      <c r="H14" s="64"/>
      <c r="I14" s="64">
        <f>DLA!$V14</f>
        <v>1411.9772124338688</v>
      </c>
      <c r="J14" s="64">
        <f>'DLA (children)'!$V14</f>
        <v>245.12836396779113</v>
      </c>
      <c r="K14" s="64">
        <f>'DLA (working age)'!$V14</f>
        <v>765.88762604410203</v>
      </c>
      <c r="L14" s="64">
        <f>'DLA (pensioners)'!$V14</f>
        <v>401.40713638988285</v>
      </c>
      <c r="M14" s="64">
        <f>DHP!$V14</f>
        <v>10.917490000000001</v>
      </c>
      <c r="N14" s="64">
        <f>ESA!$V14</f>
        <v>1415.1052844509788</v>
      </c>
      <c r="O14" s="64">
        <f>HB!$V14</f>
        <v>2888.4214700000002</v>
      </c>
      <c r="P14" s="64">
        <f>IB!$V14</f>
        <v>2.3253658984247676</v>
      </c>
      <c r="Q14" s="64">
        <f>IS!$V14</f>
        <v>256.0619406504191</v>
      </c>
      <c r="R14" s="64"/>
      <c r="S14" s="64">
        <f>'IS (incapacity)'!$V14</f>
        <v>17.818211460440473</v>
      </c>
      <c r="T14" s="64">
        <f>'IS (lone parent)'!$V14</f>
        <v>172.28552218992476</v>
      </c>
      <c r="U14" s="64">
        <f>'IS (carer)'!$V14</f>
        <v>54.525116287071533</v>
      </c>
      <c r="V14" s="64">
        <f>'IS (others)'!$V14</f>
        <v>11.553924166046514</v>
      </c>
      <c r="W14" s="64">
        <f>IIDB!$V14</f>
        <v>68.845541262744234</v>
      </c>
      <c r="X14" s="64">
        <f>JSA!$V14</f>
        <v>194.7312728310782</v>
      </c>
      <c r="Y14" s="64">
        <f>MA!$V14</f>
        <v>58.202087609946275</v>
      </c>
      <c r="Z14" s="64">
        <f>O75TVL!$V14</f>
        <v>90.652246836465338</v>
      </c>
      <c r="AA14" s="64">
        <f>PC!$V14</f>
        <v>637.24834617522504</v>
      </c>
      <c r="AB14" s="64">
        <f>PIP!$V14</f>
        <v>244.39655501691988</v>
      </c>
      <c r="AC14" s="64">
        <f>SDA!$V14</f>
        <v>49.093742089800003</v>
      </c>
      <c r="AD14" s="64">
        <f>'SDA (working age)'!$V14</f>
        <v>34.139178711518689</v>
      </c>
      <c r="AE14" s="64">
        <f>'SDA (pensioners)'!$V14</f>
        <v>14.954563378281307</v>
      </c>
      <c r="AF14" s="64">
        <f>SP!$V14</f>
        <v>12822.475186725023</v>
      </c>
      <c r="AG14" s="64"/>
      <c r="AH14" s="64"/>
      <c r="AI14" s="64"/>
      <c r="AJ14" s="64"/>
      <c r="AK14" s="64"/>
      <c r="AL14" s="64">
        <f>SMP!$V14</f>
        <v>353.68078559999998</v>
      </c>
      <c r="AM14" s="64">
        <f>UC!$V14</f>
        <v>18.801047982672912</v>
      </c>
      <c r="AN14" s="65">
        <f>WFP!$V14</f>
        <v>301.83442247075038</v>
      </c>
    </row>
    <row r="15" spans="1:40" s="51" customFormat="1" x14ac:dyDescent="0.35">
      <c r="A15" s="61" t="s">
        <v>87</v>
      </c>
      <c r="B15" s="67" t="s">
        <v>88</v>
      </c>
      <c r="C15" s="63">
        <f t="shared" si="3"/>
        <v>14907.660776167497</v>
      </c>
      <c r="D15" s="64">
        <f>AA!$V15</f>
        <v>522.73629513911783</v>
      </c>
      <c r="E15" s="64">
        <f>BBWB!$V15</f>
        <v>45.66536149329513</v>
      </c>
      <c r="F15" s="64">
        <f>CA!$V15</f>
        <v>178.15234369037097</v>
      </c>
      <c r="G15" s="64">
        <f>CWP!$V15</f>
        <v>0</v>
      </c>
      <c r="H15" s="64"/>
      <c r="I15" s="64">
        <f>DLA!$V15</f>
        <v>1035.4267199181313</v>
      </c>
      <c r="J15" s="64">
        <f>'DLA (children)'!$V15</f>
        <v>145.89101739267974</v>
      </c>
      <c r="K15" s="64">
        <f>'DLA (working age)'!$V15</f>
        <v>553.5879919541353</v>
      </c>
      <c r="L15" s="64">
        <f>'DLA (pensioners)'!$V15</f>
        <v>336.01279422970879</v>
      </c>
      <c r="M15" s="64">
        <f>DHP!$V15</f>
        <v>6.8250890000000002</v>
      </c>
      <c r="N15" s="64">
        <f>ESA!$V15</f>
        <v>1059.7357561390293</v>
      </c>
      <c r="O15" s="64">
        <f>HB!$V15</f>
        <v>1711.018374</v>
      </c>
      <c r="P15" s="64">
        <f>IB!$V15</f>
        <v>11.838239619622675</v>
      </c>
      <c r="Q15" s="64">
        <f>IS!$V15</f>
        <v>172.7874023549806</v>
      </c>
      <c r="R15" s="64"/>
      <c r="S15" s="64">
        <f>'IS (incapacity)'!$V15</f>
        <v>20.237851276949804</v>
      </c>
      <c r="T15" s="64">
        <f>'IS (lone parent)'!$V15</f>
        <v>104.94086627265676</v>
      </c>
      <c r="U15" s="64">
        <f>'IS (carer)'!$V15</f>
        <v>37.946002665949017</v>
      </c>
      <c r="V15" s="64">
        <f>'IS (others)'!$V15</f>
        <v>9.5346386771486724</v>
      </c>
      <c r="W15" s="64">
        <f>IIDB!$V15</f>
        <v>58.626713939352193</v>
      </c>
      <c r="X15" s="64">
        <f>JSA!$V15</f>
        <v>118.89093237917294</v>
      </c>
      <c r="Y15" s="64">
        <f>MA!$V15</f>
        <v>43.03218048806017</v>
      </c>
      <c r="Z15" s="64">
        <f>O75TVL!$V15</f>
        <v>62.688899464148186</v>
      </c>
      <c r="AA15" s="64">
        <f>PC!$V15</f>
        <v>462.85154832013768</v>
      </c>
      <c r="AB15" s="64">
        <f>PIP!$V15</f>
        <v>180.43683002835508</v>
      </c>
      <c r="AC15" s="64">
        <f>SDA!$V15</f>
        <v>38.45537816588218</v>
      </c>
      <c r="AD15" s="64">
        <f>'SDA (working age)'!$V15</f>
        <v>27.708907817438607</v>
      </c>
      <c r="AE15" s="64">
        <f>'SDA (pensioners)'!$V15</f>
        <v>10.74647034844357</v>
      </c>
      <c r="AF15" s="64">
        <f>SP!$V15</f>
        <v>8769.9275937131588</v>
      </c>
      <c r="AG15" s="64"/>
      <c r="AH15" s="64"/>
      <c r="AI15" s="64"/>
      <c r="AJ15" s="64"/>
      <c r="AK15" s="64"/>
      <c r="AL15" s="64">
        <f>SMP!$V15</f>
        <v>193.95036089999999</v>
      </c>
      <c r="AM15" s="64">
        <f>UC!$V15</f>
        <v>24.011892054479063</v>
      </c>
      <c r="AN15" s="65">
        <f>WFP!$V15</f>
        <v>210.60286536020124</v>
      </c>
    </row>
    <row r="16" spans="1:40" s="51" customFormat="1" x14ac:dyDescent="0.35">
      <c r="A16" s="49">
        <v>924</v>
      </c>
      <c r="B16" s="68" t="s">
        <v>89</v>
      </c>
      <c r="C16" s="58">
        <f t="shared" si="3"/>
        <v>9391.3497534270609</v>
      </c>
      <c r="D16" s="59">
        <f>AA!$V$16</f>
        <v>384.483616187846</v>
      </c>
      <c r="E16" s="59">
        <f>BBWB!$V$16</f>
        <v>29.531163094054573</v>
      </c>
      <c r="F16" s="59">
        <f>CA!$V$16</f>
        <v>159.64505007753388</v>
      </c>
      <c r="G16" s="59">
        <f>CWP!$V$16</f>
        <v>0</v>
      </c>
      <c r="H16" s="59"/>
      <c r="I16" s="59">
        <f>DLA!$V$16</f>
        <v>928.74784785245129</v>
      </c>
      <c r="J16" s="59">
        <f>'DLA (children)'!$V$16</f>
        <v>99.831667689266226</v>
      </c>
      <c r="K16" s="59">
        <f>'DLA (working age)'!$V$16</f>
        <v>386.50988161041431</v>
      </c>
      <c r="L16" s="59">
        <f>'DLA (pensioners)'!$V$16</f>
        <v>442.1258554807988</v>
      </c>
      <c r="M16" s="59">
        <f>DHP!$V$16</f>
        <v>6.634253000000002</v>
      </c>
      <c r="N16" s="59">
        <f>ESA!$V$16</f>
        <v>900.44738130277165</v>
      </c>
      <c r="O16" s="59">
        <f>HB!$V$16</f>
        <v>1024.1701209999999</v>
      </c>
      <c r="P16" s="59">
        <f>IB!$V$16</f>
        <v>6.1676742143657517</v>
      </c>
      <c r="Q16" s="59">
        <f>IS!$V$16</f>
        <v>156.06993210705116</v>
      </c>
      <c r="R16" s="59"/>
      <c r="S16" s="59">
        <f>'IS (incapacity)'!$V$16</f>
        <v>18.070708151958627</v>
      </c>
      <c r="T16" s="59">
        <f>'IS (lone parent)'!$V$16</f>
        <v>88.576779434216689</v>
      </c>
      <c r="U16" s="59">
        <f>'IS (carer)'!$V$16</f>
        <v>42.196094405174975</v>
      </c>
      <c r="V16" s="59">
        <f>'IS (others)'!$V$16</f>
        <v>7.2483578124270709</v>
      </c>
      <c r="W16" s="59">
        <f>IIDB!$V$16</f>
        <v>59.614441602950158</v>
      </c>
      <c r="X16" s="59">
        <f>JSA!$V$16</f>
        <v>144.32865249269409</v>
      </c>
      <c r="Y16" s="59">
        <f>MA!$V$16</f>
        <v>17.891856671842941</v>
      </c>
      <c r="Z16" s="59">
        <f>O75TVL!$V$16</f>
        <v>32.865282526712058</v>
      </c>
      <c r="AA16" s="59">
        <f>PC!$V$16</f>
        <v>353.69396029381392</v>
      </c>
      <c r="AB16" s="59">
        <f>PIP!$V$16</f>
        <v>273.55279387099603</v>
      </c>
      <c r="AC16" s="59">
        <f>SDA!$V$16</f>
        <v>34.093563008221935</v>
      </c>
      <c r="AD16" s="59">
        <f>'SDA (working age)'!$V$16</f>
        <v>23.768705107718294</v>
      </c>
      <c r="AE16" s="59">
        <f>'SDA (pensioners)'!$V$16</f>
        <v>10.324857900503654</v>
      </c>
      <c r="AF16" s="59">
        <f>SP!$V$16</f>
        <v>4650.695455771719</v>
      </c>
      <c r="AG16" s="59"/>
      <c r="AH16" s="59"/>
      <c r="AI16" s="59"/>
      <c r="AJ16" s="59"/>
      <c r="AK16" s="59"/>
      <c r="AL16" s="59">
        <f>SMP!$V$16</f>
        <v>94.593683970000001</v>
      </c>
      <c r="AM16" s="59">
        <f>UC!$V$16</f>
        <v>20.583631135543794</v>
      </c>
      <c r="AN16" s="60">
        <f>WFP!$V$16</f>
        <v>113.53939324649203</v>
      </c>
    </row>
    <row r="17" spans="1:40" s="51" customFormat="1" x14ac:dyDescent="0.35">
      <c r="A17" s="49">
        <v>923</v>
      </c>
      <c r="B17" s="68" t="s">
        <v>90</v>
      </c>
      <c r="C17" s="58">
        <f t="shared" si="3"/>
        <v>15092.911014449255</v>
      </c>
      <c r="D17" s="59">
        <f>AA!$V$17</f>
        <v>487.19136436650342</v>
      </c>
      <c r="E17" s="59">
        <f>BBWB!$V$17</f>
        <v>54.734278768480628</v>
      </c>
      <c r="F17" s="59">
        <f>CA!$V$17</f>
        <v>222.35454479631977</v>
      </c>
      <c r="G17" s="59">
        <f>CWP!$V$17</f>
        <v>3.4792212000000018</v>
      </c>
      <c r="H17" s="59"/>
      <c r="I17" s="59">
        <f>DLA!$V$17</f>
        <v>1399.6265774206977</v>
      </c>
      <c r="J17" s="59">
        <f>'DLA (children)'!$V$17</f>
        <v>146.94931560049116</v>
      </c>
      <c r="K17" s="59">
        <f>'DLA (working age)'!$V$17</f>
        <v>728.52233699898682</v>
      </c>
      <c r="L17" s="59">
        <f>'DLA (pensioners)'!$V$17</f>
        <v>523.78059052684068</v>
      </c>
      <c r="M17" s="59">
        <f>DHP!$V$17</f>
        <v>49.022978999999992</v>
      </c>
      <c r="N17" s="59">
        <f>ESA!$V$17</f>
        <v>1583.3093977172214</v>
      </c>
      <c r="O17" s="59">
        <f>HB!$V$17</f>
        <v>1772.0657939999999</v>
      </c>
      <c r="P17" s="59">
        <f>IB!$V$17</f>
        <v>2.884148059432599</v>
      </c>
      <c r="Q17" s="59">
        <f>IS!$V$17</f>
        <v>221.80835360294938</v>
      </c>
      <c r="R17" s="59"/>
      <c r="S17" s="59">
        <f>'IS (incapacity)'!$V$17</f>
        <v>28.333469702596123</v>
      </c>
      <c r="T17" s="59">
        <f>'IS (lone parent)'!$V$17</f>
        <v>122.51458046614628</v>
      </c>
      <c r="U17" s="59">
        <f>'IS (carer)'!$V$17</f>
        <v>61.168705389525407</v>
      </c>
      <c r="V17" s="59">
        <f>'IS (others)'!$V$17</f>
        <v>9.7001342215839408</v>
      </c>
      <c r="W17" s="59">
        <f>IIDB!$V$17</f>
        <v>87.233891785054041</v>
      </c>
      <c r="X17" s="59">
        <f>JSA!$V$17</f>
        <v>240.11173335466211</v>
      </c>
      <c r="Y17" s="59">
        <f>MA!$V$17</f>
        <v>29.016743667251006</v>
      </c>
      <c r="Z17" s="59">
        <f>O75TVL!$V$17</f>
        <v>49.779377784060713</v>
      </c>
      <c r="AA17" s="59">
        <f>PC!$V$17</f>
        <v>533.07114575373942</v>
      </c>
      <c r="AB17" s="59">
        <f>PIP!$V$17</f>
        <v>318.36338476372464</v>
      </c>
      <c r="AC17" s="59">
        <f>SDA!$V$17</f>
        <v>51.033915482722904</v>
      </c>
      <c r="AD17" s="59">
        <f>'SDA (working age)'!$V$17</f>
        <v>37.846730561487931</v>
      </c>
      <c r="AE17" s="59">
        <f>'SDA (pensioners)'!$V$17</f>
        <v>13.187184921234961</v>
      </c>
      <c r="AF17" s="59">
        <f>SP!$V$17</f>
        <v>7559.7337476081857</v>
      </c>
      <c r="AG17" s="59"/>
      <c r="AH17" s="59"/>
      <c r="AI17" s="59"/>
      <c r="AJ17" s="59"/>
      <c r="AK17" s="59"/>
      <c r="AL17" s="59">
        <f>SMP!$V$17</f>
        <v>201.27468189999999</v>
      </c>
      <c r="AM17" s="59">
        <f>UC!$V$17</f>
        <v>45.873619369593094</v>
      </c>
      <c r="AN17" s="60">
        <f>WFP!$V$17</f>
        <v>180.94211404865723</v>
      </c>
    </row>
    <row r="18" spans="1:40" s="74" customFormat="1" ht="30" customHeight="1" x14ac:dyDescent="0.35">
      <c r="A18" s="69">
        <v>922</v>
      </c>
      <c r="B18" s="70" t="s">
        <v>91</v>
      </c>
      <c r="C18" s="71">
        <f t="shared" si="3"/>
        <v>15.123991184612304</v>
      </c>
      <c r="D18" s="72"/>
      <c r="E18" s="72"/>
      <c r="F18" s="72"/>
      <c r="G18" s="72"/>
      <c r="H18" s="72"/>
      <c r="I18" s="72"/>
      <c r="J18" s="72"/>
      <c r="K18" s="72"/>
      <c r="L18" s="72"/>
      <c r="M18" s="72"/>
      <c r="N18" s="72"/>
      <c r="O18" s="72"/>
      <c r="P18" s="72"/>
      <c r="Q18" s="72"/>
      <c r="R18" s="72"/>
      <c r="S18" s="72"/>
      <c r="T18" s="72"/>
      <c r="U18" s="72"/>
      <c r="V18" s="72"/>
      <c r="W18" s="72"/>
      <c r="X18" s="72"/>
      <c r="Y18" s="72"/>
      <c r="Z18" s="80">
        <f>O75TVL!$V$18</f>
        <v>15.123991184612304</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0">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pane xSplit="3" topLeftCell="D1" activePane="topRight" state="frozen"/>
      <selection pane="topRight"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3046875" style="77" customWidth="1"/>
    <col min="8" max="8" width="12.765625" style="77" hidden="1" customWidth="1"/>
    <col min="9" max="17" width="12.765625" style="77" customWidth="1"/>
    <col min="18" max="18" width="12.765625" style="77" hidden="1" customWidth="1"/>
    <col min="19" max="20" width="12.765625" style="77" customWidth="1"/>
    <col min="21" max="21" width="11.07421875" style="77" customWidth="1"/>
    <col min="22" max="22" width="11.4609375" style="77" customWidth="1"/>
    <col min="23" max="26" width="12.765625" style="77" customWidth="1"/>
    <col min="27" max="27" width="11.69140625" style="77" customWidth="1"/>
    <col min="28" max="28" width="13.4609375" style="77" customWidth="1"/>
    <col min="29" max="31" width="12.765625" style="77" customWidth="1"/>
    <col min="32" max="32" width="11.4609375" style="77" customWidth="1"/>
    <col min="33" max="37" width="12.765625" style="77" hidden="1" customWidth="1"/>
    <col min="38" max="38" width="10.765625" style="77" customWidth="1"/>
    <col min="39" max="39" width="11" style="77" customWidth="1"/>
    <col min="40" max="40" width="11.23046875" style="77" customWidth="1"/>
    <col min="41" max="16384" width="8.84375" style="77"/>
  </cols>
  <sheetData>
    <row r="1" spans="1:40" s="50" customFormat="1" ht="60" customHeight="1" x14ac:dyDescent="0.35">
      <c r="A1" s="184" t="s">
        <v>114</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t="s">
        <v>110</v>
      </c>
      <c r="AC2" s="55" t="s">
        <v>64</v>
      </c>
      <c r="AD2" s="177" t="s">
        <v>51</v>
      </c>
      <c r="AE2" s="177" t="s">
        <v>52</v>
      </c>
      <c r="AF2" s="55" t="s">
        <v>65</v>
      </c>
      <c r="AG2" s="55"/>
      <c r="AH2" s="55"/>
      <c r="AI2" s="55"/>
      <c r="AJ2" s="55"/>
      <c r="AK2" s="55"/>
      <c r="AL2" s="55" t="s">
        <v>98</v>
      </c>
      <c r="AM2" s="55" t="s">
        <v>111</v>
      </c>
      <c r="AN2" s="87" t="s">
        <v>66</v>
      </c>
    </row>
    <row r="3" spans="1:40" s="51" customFormat="1" ht="30" customHeight="1" x14ac:dyDescent="0.35">
      <c r="A3" s="56">
        <v>925</v>
      </c>
      <c r="B3" s="57" t="s">
        <v>67</v>
      </c>
      <c r="C3" s="58">
        <f>SUM(D3:I3,M3:Q3,W3:AC3,AF3,AL3:AN3)</f>
        <v>173448.97784828302</v>
      </c>
      <c r="D3" s="59">
        <f>SUM(D6,D16:D17,D4)</f>
        <v>5482.7675999399908</v>
      </c>
      <c r="E3" s="59">
        <f>SUM(E6,E16:E17,E4)</f>
        <v>557.33749350000028</v>
      </c>
      <c r="F3" s="59">
        <f>SUM(F6,F16:F17,F4)</f>
        <v>2666.9735735989611</v>
      </c>
      <c r="G3" s="59">
        <f>SUM(G6,G16:G17,G4)</f>
        <v>3.1778794200000005</v>
      </c>
      <c r="H3" s="59"/>
      <c r="I3" s="59">
        <f>SUM(I6,I16:I17,I4)</f>
        <v>11513.612393931198</v>
      </c>
      <c r="J3" s="59">
        <f>SUM(J6,J16:J17,J4)</f>
        <v>1896.9720008984336</v>
      </c>
      <c r="K3" s="59">
        <f>SUM(K6,K16:K17,K4)</f>
        <v>5138.3005447814794</v>
      </c>
      <c r="L3" s="59">
        <f>SUM(L6,L16:L17,L4)</f>
        <v>4478.3398482512848</v>
      </c>
      <c r="M3" s="59">
        <f t="shared" ref="M3:W3" si="0">SUM(M6,M16:M17,M4)</f>
        <v>183.73239999999998</v>
      </c>
      <c r="N3" s="59">
        <f t="shared" si="0"/>
        <v>14830.44481665001</v>
      </c>
      <c r="O3" s="59">
        <f t="shared" si="0"/>
        <v>23440.599919</v>
      </c>
      <c r="P3" s="59">
        <f t="shared" si="0"/>
        <v>14.895368320000001</v>
      </c>
      <c r="Q3" s="59">
        <f t="shared" si="0"/>
        <v>2231.8766785899979</v>
      </c>
      <c r="R3" s="59"/>
      <c r="S3" s="59">
        <f t="shared" si="0"/>
        <v>91.004562413146544</v>
      </c>
      <c r="T3" s="59">
        <f t="shared" si="0"/>
        <v>1403.0825804667936</v>
      </c>
      <c r="U3" s="59">
        <f t="shared" si="0"/>
        <v>628.90405687815132</v>
      </c>
      <c r="V3" s="59">
        <f t="shared" si="0"/>
        <v>108.8854788319086</v>
      </c>
      <c r="W3" s="59">
        <f t="shared" si="0"/>
        <v>835.5814075974107</v>
      </c>
      <c r="X3" s="59">
        <f>SUM(X6,X16:X17,X4)</f>
        <v>1875.4784224599991</v>
      </c>
      <c r="Y3" s="59">
        <f>SUM(Y6,Y16:Y17,Y4)</f>
        <v>436.45777384000013</v>
      </c>
      <c r="Z3" s="59">
        <f>SUM(Z6,Z16:Z17,Z4)</f>
        <v>612.28589483968483</v>
      </c>
      <c r="AA3" s="59">
        <f t="shared" ref="AA3:AE3" si="1">SUM(AA6,AA16:AA17,AA4)</f>
        <v>5665.5855551099976</v>
      </c>
      <c r="AB3" s="59">
        <f t="shared" si="1"/>
        <v>5160.3792045874361</v>
      </c>
      <c r="AC3" s="59">
        <f t="shared" si="1"/>
        <v>234.28937808999996</v>
      </c>
      <c r="AD3" s="59">
        <f t="shared" si="1"/>
        <v>117.04904022016758</v>
      </c>
      <c r="AE3" s="59">
        <f t="shared" si="1"/>
        <v>117.2403378698324</v>
      </c>
      <c r="AF3" s="59">
        <f>SUM(AF6,AF16:AF17,AF4)</f>
        <v>91580.290263550007</v>
      </c>
      <c r="AG3" s="59"/>
      <c r="AH3" s="59"/>
      <c r="AI3" s="59"/>
      <c r="AJ3" s="59"/>
      <c r="AK3" s="59"/>
      <c r="AL3" s="59">
        <f>SUM(AL6,AL16:AL17,AL4)</f>
        <v>2489.1042438382997</v>
      </c>
      <c r="AM3" s="59">
        <f t="shared" ref="AM3:AN3" si="2">SUM(AM6,AM16:AM17,AM4)</f>
        <v>1585.2890467599993</v>
      </c>
      <c r="AN3" s="60">
        <f t="shared" si="2"/>
        <v>2048.8185346600017</v>
      </c>
    </row>
    <row r="4" spans="1:40" s="51" customFormat="1" x14ac:dyDescent="0.35">
      <c r="A4" s="61"/>
      <c r="B4" s="62" t="s">
        <v>68</v>
      </c>
      <c r="C4" s="63">
        <f t="shared" ref="C4:C18" si="3">SUM(D4:I4,M4:Q4,W4:AC4,AF4,AL4:AN4)</f>
        <v>3982.2116782234061</v>
      </c>
      <c r="D4" s="64">
        <f>AA!$W$4</f>
        <v>9.7416754360968518</v>
      </c>
      <c r="E4" s="64">
        <f>BBWB!$W$4</f>
        <v>19.759109410712639</v>
      </c>
      <c r="F4" s="64">
        <f>CA!$W$4</f>
        <v>1.3060895327921811</v>
      </c>
      <c r="G4" s="64">
        <f>CWP!$W$4</f>
        <v>0</v>
      </c>
      <c r="H4" s="64"/>
      <c r="I4" s="64">
        <f>DLA!$W$4</f>
        <v>13.191077207763801</v>
      </c>
      <c r="J4" s="64">
        <f>'DLA (children)'!$W$4</f>
        <v>0.82733862745462794</v>
      </c>
      <c r="K4" s="64">
        <f>'DLA (working age)'!$W$4</f>
        <v>4.4455514920058636</v>
      </c>
      <c r="L4" s="64">
        <f>'DLA (pensioners)'!$W$4</f>
        <v>7.9768547461351451</v>
      </c>
      <c r="M4" s="64">
        <f>DHP!$W$4</f>
        <v>0</v>
      </c>
      <c r="N4" s="64">
        <f>ESA!$W$4</f>
        <v>24.896745640835992</v>
      </c>
      <c r="O4" s="64">
        <f>HB!$W$4</f>
        <v>0</v>
      </c>
      <c r="P4" s="64">
        <f>IB!$W$4</f>
        <v>0.43667684561040232</v>
      </c>
      <c r="Q4" s="64">
        <f>IS!$W$4</f>
        <v>8.5052142611200171E-2</v>
      </c>
      <c r="R4" s="64"/>
      <c r="S4" s="64">
        <f>'IS (incapacity)'!$W$4</f>
        <v>0</v>
      </c>
      <c r="T4" s="64">
        <f>'IS (lone parent)'!$W$4</f>
        <v>4.1311501142632247E-2</v>
      </c>
      <c r="U4" s="64">
        <f>'IS (carer)'!$W$4</f>
        <v>0</v>
      </c>
      <c r="V4" s="64">
        <f>'IS (others)'!$W$4</f>
        <v>0</v>
      </c>
      <c r="W4" s="64">
        <f>IIDB!$W$4</f>
        <v>16.797317588898359</v>
      </c>
      <c r="X4" s="64">
        <f>JSA!$W$4</f>
        <v>0.31884735577592582</v>
      </c>
      <c r="Y4" s="64">
        <f>MA!$W$4</f>
        <v>1.20553982147301</v>
      </c>
      <c r="Z4" s="64">
        <f>O75TVL!$W$4</f>
        <v>0</v>
      </c>
      <c r="AA4" s="64">
        <f>PC!$W$4</f>
        <v>0.82720425833862021</v>
      </c>
      <c r="AB4" s="64">
        <f>PIP!$W$4</f>
        <v>1.7668861603269654</v>
      </c>
      <c r="AC4" s="64">
        <f>SDA!$W$4</f>
        <v>0.3063496800646911</v>
      </c>
      <c r="AD4" s="64">
        <f>'SDA (working age)'!$W$4</f>
        <v>7.1847496243660325E-2</v>
      </c>
      <c r="AE4" s="64">
        <f>'SDA (pensioners)'!$W$4</f>
        <v>0.23450218382103077</v>
      </c>
      <c r="AF4" s="64">
        <f>SP!$W$4</f>
        <v>3877.9613064236983</v>
      </c>
      <c r="AG4" s="64"/>
      <c r="AH4" s="64"/>
      <c r="AI4" s="64"/>
      <c r="AJ4" s="64"/>
      <c r="AK4" s="64"/>
      <c r="AL4" s="64">
        <f>SMP!$W$4</f>
        <v>5.4263159999999999</v>
      </c>
      <c r="AM4" s="64">
        <f>UC!$W$4</f>
        <v>0</v>
      </c>
      <c r="AN4" s="65">
        <f>WFP!$W$4</f>
        <v>8.1854847184070163</v>
      </c>
    </row>
    <row r="5" spans="1:40" s="51" customFormat="1" ht="25.5" customHeight="1" x14ac:dyDescent="0.35">
      <c r="A5" s="56">
        <v>941</v>
      </c>
      <c r="B5" s="57" t="s">
        <v>69</v>
      </c>
      <c r="C5" s="58">
        <f t="shared" si="3"/>
        <v>154122.02569048438</v>
      </c>
      <c r="D5" s="59">
        <f>SUM(D6,D16)</f>
        <v>4986.4832310723186</v>
      </c>
      <c r="E5" s="59">
        <f>SUM(E6,E16)</f>
        <v>484.36284637472755</v>
      </c>
      <c r="F5" s="59">
        <f>SUM(F6,F16)</f>
        <v>2431.1909519805122</v>
      </c>
      <c r="G5" s="59">
        <f>SUM(G6,G16)</f>
        <v>2.4334152304281536</v>
      </c>
      <c r="H5" s="59"/>
      <c r="I5" s="59">
        <f>SUM(I6,I16)</f>
        <v>10281.65365400368</v>
      </c>
      <c r="J5" s="59">
        <f>SUM(J6,J16)</f>
        <v>1744.5643145796334</v>
      </c>
      <c r="K5" s="59">
        <f>SUM(K6,K16)</f>
        <v>4560.4620067390479</v>
      </c>
      <c r="L5" s="59">
        <f>SUM(L6,L16)</f>
        <v>3977.2207836899952</v>
      </c>
      <c r="M5" s="59">
        <f t="shared" ref="M5:W5" si="4">SUM(M6,M16)</f>
        <v>131.99795399999999</v>
      </c>
      <c r="N5" s="59">
        <f t="shared" si="4"/>
        <v>13141.631769480678</v>
      </c>
      <c r="O5" s="59">
        <f t="shared" si="4"/>
        <v>21707.475739000001</v>
      </c>
      <c r="P5" s="59">
        <f t="shared" si="4"/>
        <v>13.041377164736089</v>
      </c>
      <c r="Q5" s="59">
        <f t="shared" si="4"/>
        <v>2038.9425095160245</v>
      </c>
      <c r="R5" s="59"/>
      <c r="S5" s="59">
        <f t="shared" si="4"/>
        <v>80.559731771340523</v>
      </c>
      <c r="T5" s="59">
        <f t="shared" si="4"/>
        <v>1291.7873516160776</v>
      </c>
      <c r="U5" s="59">
        <f t="shared" si="4"/>
        <v>566.89034121021405</v>
      </c>
      <c r="V5" s="59">
        <f t="shared" si="4"/>
        <v>100.20226011206805</v>
      </c>
      <c r="W5" s="59">
        <f t="shared" si="4"/>
        <v>734.830999546464</v>
      </c>
      <c r="X5" s="59">
        <f>SUM(X6,X16)</f>
        <v>1679.5154592622177</v>
      </c>
      <c r="Y5" s="59">
        <f>SUM(Y6,Y16)</f>
        <v>408.16439366385629</v>
      </c>
      <c r="Z5" s="59">
        <f t="shared" ref="Z5:AF5" si="5">SUM(Z6,Z16)</f>
        <v>562.04205196691873</v>
      </c>
      <c r="AA5" s="59">
        <f t="shared" si="5"/>
        <v>5176.2647488962284</v>
      </c>
      <c r="AB5" s="59">
        <f t="shared" si="5"/>
        <v>4606.5576348934846</v>
      </c>
      <c r="AC5" s="59">
        <f t="shared" si="5"/>
        <v>212.42241261252934</v>
      </c>
      <c r="AD5" s="59">
        <f t="shared" si="5"/>
        <v>107.18031092832469</v>
      </c>
      <c r="AE5" s="59">
        <f t="shared" si="5"/>
        <v>105.24210168420467</v>
      </c>
      <c r="AF5" s="59">
        <f t="shared" si="5"/>
        <v>79958.061515396228</v>
      </c>
      <c r="AG5" s="59"/>
      <c r="AH5" s="59"/>
      <c r="AI5" s="59"/>
      <c r="AJ5" s="59"/>
      <c r="AK5" s="59"/>
      <c r="AL5" s="59">
        <f t="shared" ref="AL5:AN5" si="6">SUM(AL6,AL16)</f>
        <v>2280.5674927852997</v>
      </c>
      <c r="AM5" s="59">
        <f t="shared" si="6"/>
        <v>1422.1877218609386</v>
      </c>
      <c r="AN5" s="60">
        <f t="shared" si="6"/>
        <v>1862.1978117770816</v>
      </c>
    </row>
    <row r="6" spans="1:40" s="51" customFormat="1" ht="25.5" customHeight="1" x14ac:dyDescent="0.35">
      <c r="A6" s="56">
        <v>921</v>
      </c>
      <c r="B6" s="66" t="s">
        <v>70</v>
      </c>
      <c r="C6" s="58">
        <f t="shared" si="3"/>
        <v>144604.82873016666</v>
      </c>
      <c r="D6" s="59">
        <f>SUM(D7:D15)</f>
        <v>4606.5701171609817</v>
      </c>
      <c r="E6" s="59">
        <f>SUM(E7:E15)</f>
        <v>454.95964487269754</v>
      </c>
      <c r="F6" s="59">
        <f>SUM(F7:F15)</f>
        <v>2264.6653552089147</v>
      </c>
      <c r="G6" s="59">
        <f>SUM(G7:G15)</f>
        <v>2.4334152304281536</v>
      </c>
      <c r="H6" s="59"/>
      <c r="I6" s="59">
        <f>SUM(I7:I15)</f>
        <v>9514.7230569607473</v>
      </c>
      <c r="J6" s="59">
        <f>SUM(J7:J15)</f>
        <v>1642.7267434485348</v>
      </c>
      <c r="K6" s="59">
        <f>SUM(K7:K15)</f>
        <v>4298.1410195966064</v>
      </c>
      <c r="L6" s="59">
        <f>SUM(L7:L15)</f>
        <v>3571.4796436826418</v>
      </c>
      <c r="M6" s="59">
        <f t="shared" ref="M6:W6" si="7">SUM(M7:M15)</f>
        <v>124.106364</v>
      </c>
      <c r="N6" s="59">
        <f t="shared" si="7"/>
        <v>12189.068781870099</v>
      </c>
      <c r="O6" s="59">
        <f t="shared" si="7"/>
        <v>20698.756177000003</v>
      </c>
      <c r="P6" s="59">
        <f t="shared" si="7"/>
        <v>11.139685913016455</v>
      </c>
      <c r="Q6" s="59">
        <f t="shared" si="7"/>
        <v>1901.1785471328662</v>
      </c>
      <c r="R6" s="59"/>
      <c r="S6" s="59">
        <f t="shared" si="7"/>
        <v>71.722745618668824</v>
      </c>
      <c r="T6" s="59">
        <f t="shared" si="7"/>
        <v>1211.5170992812994</v>
      </c>
      <c r="U6" s="59">
        <f t="shared" si="7"/>
        <v>524.95440613376172</v>
      </c>
      <c r="V6" s="59">
        <f t="shared" si="7"/>
        <v>93.885573710602472</v>
      </c>
      <c r="W6" s="59">
        <f t="shared" si="7"/>
        <v>677.86548440329977</v>
      </c>
      <c r="X6" s="59">
        <f>SUM(X7:X15)</f>
        <v>1568.4625819826788</v>
      </c>
      <c r="Y6" s="59">
        <f>SUM(Y7:Y15)</f>
        <v>390.91739425485514</v>
      </c>
      <c r="Z6" s="59">
        <f t="shared" ref="Z6:AF6" si="8">SUM(Z7:Z15)</f>
        <v>528.87012084306446</v>
      </c>
      <c r="AA6" s="59">
        <f t="shared" si="8"/>
        <v>4850.5746398442416</v>
      </c>
      <c r="AB6" s="59">
        <f t="shared" si="8"/>
        <v>4160.8874781875729</v>
      </c>
      <c r="AC6" s="59">
        <f t="shared" si="8"/>
        <v>191.84249800442217</v>
      </c>
      <c r="AD6" s="59">
        <f t="shared" si="8"/>
        <v>95.955068527640606</v>
      </c>
      <c r="AE6" s="59">
        <f t="shared" si="8"/>
        <v>95.887429476781591</v>
      </c>
      <c r="AF6" s="59">
        <f t="shared" si="8"/>
        <v>75193.187177713844</v>
      </c>
      <c r="AG6" s="59"/>
      <c r="AH6" s="59"/>
      <c r="AI6" s="59"/>
      <c r="AJ6" s="59"/>
      <c r="AK6" s="59"/>
      <c r="AL6" s="59">
        <f t="shared" ref="AL6:AN6" si="9">SUM(AL7:AL15)</f>
        <v>2179.4915747852997</v>
      </c>
      <c r="AM6" s="59">
        <f t="shared" si="9"/>
        <v>1344.7865378637041</v>
      </c>
      <c r="AN6" s="60">
        <f t="shared" si="9"/>
        <v>1750.342096933935</v>
      </c>
    </row>
    <row r="7" spans="1:40" s="51" customFormat="1" x14ac:dyDescent="0.35">
      <c r="A7" s="61" t="s">
        <v>71</v>
      </c>
      <c r="B7" s="67" t="s">
        <v>72</v>
      </c>
      <c r="C7" s="63">
        <f t="shared" si="3"/>
        <v>8086.6718255241021</v>
      </c>
      <c r="D7" s="64">
        <f>AA!$W7</f>
        <v>263.93643225617927</v>
      </c>
      <c r="E7" s="64">
        <f>BBWB!$W7</f>
        <v>25.65436775149967</v>
      </c>
      <c r="F7" s="64">
        <f>CA!$W7</f>
        <v>161.10220302349961</v>
      </c>
      <c r="G7" s="64">
        <f>CWP!$W7</f>
        <v>0</v>
      </c>
      <c r="H7" s="64"/>
      <c r="I7" s="64">
        <f>DLA!$W7</f>
        <v>644.31532372873266</v>
      </c>
      <c r="J7" s="64">
        <f>'DLA (children)'!$W7</f>
        <v>91.301422860343109</v>
      </c>
      <c r="K7" s="64">
        <f>'DLA (working age)'!$W7</f>
        <v>275.14469639082381</v>
      </c>
      <c r="L7" s="64">
        <f>'DLA (pensioners)'!$W7</f>
        <v>278.41297326132116</v>
      </c>
      <c r="M7" s="64">
        <f>DHP!$W7</f>
        <v>7.0107300000000006</v>
      </c>
      <c r="N7" s="64">
        <f>ESA!$W7</f>
        <v>792.9030285476374</v>
      </c>
      <c r="O7" s="64">
        <f>HB!$W7</f>
        <v>1046.3817549999999</v>
      </c>
      <c r="P7" s="64">
        <f>IB!$W7</f>
        <v>0.80715093936972804</v>
      </c>
      <c r="Q7" s="64">
        <f>IS!$W7</f>
        <v>140.00765930599289</v>
      </c>
      <c r="R7" s="64"/>
      <c r="S7" s="64">
        <f>'IS (incapacity)'!$W7</f>
        <v>5.2266321681578525</v>
      </c>
      <c r="T7" s="64">
        <f>'IS (lone parent)'!$W7</f>
        <v>80.831159975751433</v>
      </c>
      <c r="U7" s="64">
        <f>'IS (carer)'!$W7</f>
        <v>47.516654067486897</v>
      </c>
      <c r="V7" s="64">
        <f>'IS (others)'!$W7</f>
        <v>6.5632163838360391</v>
      </c>
      <c r="W7" s="64">
        <f>IIDB!$W7</f>
        <v>88.698668916263642</v>
      </c>
      <c r="X7" s="64">
        <f>JSA!$W7</f>
        <v>137.58966178140284</v>
      </c>
      <c r="Y7" s="64">
        <f>MA!$W7</f>
        <v>14.373404886597047</v>
      </c>
      <c r="Z7" s="64">
        <f>O75TVL!$W7</f>
        <v>27.101147964571627</v>
      </c>
      <c r="AA7" s="64">
        <f>PC!$W7</f>
        <v>274.29332771810346</v>
      </c>
      <c r="AB7" s="64">
        <f>PIP!$W7</f>
        <v>292.98718309886692</v>
      </c>
      <c r="AC7" s="64">
        <f>SDA!$W7</f>
        <v>11.364968225658643</v>
      </c>
      <c r="AD7" s="64">
        <f>'SDA (working age)'!$W7</f>
        <v>4.8917863807648274</v>
      </c>
      <c r="AE7" s="64">
        <f>'SDA (pensioners)'!$W7</f>
        <v>6.4731818448938157</v>
      </c>
      <c r="AF7" s="64">
        <f>SP!$W7</f>
        <v>3903.7227701323513</v>
      </c>
      <c r="AG7" s="64"/>
      <c r="AH7" s="64"/>
      <c r="AI7" s="64"/>
      <c r="AJ7" s="64"/>
      <c r="AK7" s="64"/>
      <c r="AL7" s="64">
        <f>SMP!$W7</f>
        <v>79.916122013299997</v>
      </c>
      <c r="AM7" s="64">
        <f>UC!$W7</f>
        <v>83.88467833942758</v>
      </c>
      <c r="AN7" s="65">
        <f>WFP!$W7</f>
        <v>90.621241894647937</v>
      </c>
    </row>
    <row r="8" spans="1:40" s="51" customFormat="1" x14ac:dyDescent="0.35">
      <c r="A8" s="61" t="s">
        <v>73</v>
      </c>
      <c r="B8" s="67" t="s">
        <v>74</v>
      </c>
      <c r="C8" s="63">
        <f t="shared" si="3"/>
        <v>20829.784809750905</v>
      </c>
      <c r="D8" s="64">
        <f>AA!$W8</f>
        <v>712.95274084293624</v>
      </c>
      <c r="E8" s="64">
        <f>BBWB!$W8</f>
        <v>66.573913298087859</v>
      </c>
      <c r="F8" s="64">
        <f>CA!$W8</f>
        <v>373.7915500610597</v>
      </c>
      <c r="G8" s="64">
        <f>CWP!$W8</f>
        <v>0</v>
      </c>
      <c r="H8" s="64"/>
      <c r="I8" s="64">
        <f>DLA!$W8</f>
        <v>1682.1854331006384</v>
      </c>
      <c r="J8" s="64">
        <f>'DLA (children)'!$W8</f>
        <v>239.94312117803287</v>
      </c>
      <c r="K8" s="64">
        <f>'DLA (working age)'!$W8</f>
        <v>718.20976276379918</v>
      </c>
      <c r="L8" s="64">
        <f>'DLA (pensioners)'!$W8</f>
        <v>725.50768811766898</v>
      </c>
      <c r="M8" s="64">
        <f>DHP!$W8</f>
        <v>16.099437000000002</v>
      </c>
      <c r="N8" s="64">
        <f>ESA!$W8</f>
        <v>2184.6097569506833</v>
      </c>
      <c r="O8" s="64">
        <f>HB!$W8</f>
        <v>2471.3543410000002</v>
      </c>
      <c r="P8" s="64">
        <f>IB!$W8</f>
        <v>1.0187748559596912</v>
      </c>
      <c r="Q8" s="64">
        <f>IS!$W8</f>
        <v>282.06538261050173</v>
      </c>
      <c r="R8" s="64"/>
      <c r="S8" s="64">
        <f>'IS (incapacity)'!$W8</f>
        <v>11.922295254854614</v>
      </c>
      <c r="T8" s="64">
        <f>'IS (lone parent)'!$W8</f>
        <v>166.03347079796706</v>
      </c>
      <c r="U8" s="64">
        <f>'IS (carer)'!$W8</f>
        <v>90.41275143184069</v>
      </c>
      <c r="V8" s="64">
        <f>'IS (others)'!$W8</f>
        <v>13.726103204697822</v>
      </c>
      <c r="W8" s="64">
        <f>IIDB!$W8</f>
        <v>123.83080843152122</v>
      </c>
      <c r="X8" s="64">
        <f>JSA!$W8</f>
        <v>193.69847286175067</v>
      </c>
      <c r="Y8" s="64">
        <f>MA!$W8</f>
        <v>44.104838045384916</v>
      </c>
      <c r="Z8" s="64">
        <f>O75TVL!$W8</f>
        <v>70.1463714709854</v>
      </c>
      <c r="AA8" s="64">
        <f>PC!$W8</f>
        <v>723.77472046865046</v>
      </c>
      <c r="AB8" s="64">
        <f>PIP!$W8</f>
        <v>772.67151294782468</v>
      </c>
      <c r="AC8" s="64">
        <f>SDA!$W8</f>
        <v>28.87184023758353</v>
      </c>
      <c r="AD8" s="64">
        <f>'SDA (working age)'!$W8</f>
        <v>11.845377844519859</v>
      </c>
      <c r="AE8" s="64">
        <f>'SDA (pensioners)'!$W8</f>
        <v>17.026462393063667</v>
      </c>
      <c r="AF8" s="64">
        <f>SP!$W8</f>
        <v>10167.240847203317</v>
      </c>
      <c r="AG8" s="64"/>
      <c r="AH8" s="64"/>
      <c r="AI8" s="64"/>
      <c r="AJ8" s="64"/>
      <c r="AK8" s="64"/>
      <c r="AL8" s="64">
        <f>SMP!$W8</f>
        <v>271.49807705299997</v>
      </c>
      <c r="AM8" s="64">
        <f>UC!$W8</f>
        <v>407.08119140328779</v>
      </c>
      <c r="AN8" s="65">
        <f>WFP!$W8</f>
        <v>236.2147999077304</v>
      </c>
    </row>
    <row r="9" spans="1:40" s="51" customFormat="1" x14ac:dyDescent="0.35">
      <c r="A9" s="61" t="s">
        <v>75</v>
      </c>
      <c r="B9" s="67" t="s">
        <v>76</v>
      </c>
      <c r="C9" s="63">
        <f t="shared" si="3"/>
        <v>14404.318142083073</v>
      </c>
      <c r="D9" s="64">
        <f>AA!$W9</f>
        <v>439.74127360578348</v>
      </c>
      <c r="E9" s="64">
        <f>BBWB!$W9</f>
        <v>46.323504219414687</v>
      </c>
      <c r="F9" s="64">
        <f>CA!$W9</f>
        <v>261.84478275959839</v>
      </c>
      <c r="G9" s="64">
        <f>CWP!$W9</f>
        <v>0</v>
      </c>
      <c r="H9" s="64"/>
      <c r="I9" s="64">
        <f>DLA!$W9</f>
        <v>1080.4023476009609</v>
      </c>
      <c r="J9" s="64">
        <f>'DLA (children)'!$W9</f>
        <v>162.18926627680889</v>
      </c>
      <c r="K9" s="64">
        <f>'DLA (working age)'!$W9</f>
        <v>477.06396532122261</v>
      </c>
      <c r="L9" s="64">
        <f>'DLA (pensioners)'!$W9</f>
        <v>441.45703683821239</v>
      </c>
      <c r="M9" s="64">
        <f>DHP!$W9</f>
        <v>10.840854999999999</v>
      </c>
      <c r="N9" s="64">
        <f>ESA!$W9</f>
        <v>1378.1852134038677</v>
      </c>
      <c r="O9" s="64">
        <f>HB!$W9</f>
        <v>1640.3399400000001</v>
      </c>
      <c r="P9" s="64">
        <f>IB!$W9</f>
        <v>0.77973123649353282</v>
      </c>
      <c r="Q9" s="64">
        <f>IS!$W9</f>
        <v>220.39251867062208</v>
      </c>
      <c r="R9" s="64"/>
      <c r="S9" s="64">
        <f>'IS (incapacity)'!$W9</f>
        <v>4.4810821977169057</v>
      </c>
      <c r="T9" s="64">
        <f>'IS (lone parent)'!$W9</f>
        <v>137.88533617966834</v>
      </c>
      <c r="U9" s="64">
        <f>'IS (carer)'!$W9</f>
        <v>66.170171274296592</v>
      </c>
      <c r="V9" s="64">
        <f>'IS (others)'!$W9</f>
        <v>12.332281240297128</v>
      </c>
      <c r="W9" s="64">
        <f>IIDB!$W9</f>
        <v>88.902979534644729</v>
      </c>
      <c r="X9" s="64">
        <f>JSA!$W9</f>
        <v>208.84999544361364</v>
      </c>
      <c r="Y9" s="64">
        <f>MA!$W9</f>
        <v>33.207856638391249</v>
      </c>
      <c r="Z9" s="64">
        <f>O75TVL!$W9</f>
        <v>52.445958818971945</v>
      </c>
      <c r="AA9" s="64">
        <f>PC!$W9</f>
        <v>462.20326319588776</v>
      </c>
      <c r="AB9" s="64">
        <f>PIP!$W9</f>
        <v>442.74853027043048</v>
      </c>
      <c r="AC9" s="64">
        <f>SDA!$W9</f>
        <v>14.940625793619269</v>
      </c>
      <c r="AD9" s="64">
        <f>'SDA (working age)'!$W9</f>
        <v>4.5892933100902651</v>
      </c>
      <c r="AE9" s="64">
        <f>'SDA (pensioners)'!$W9</f>
        <v>10.351332483529005</v>
      </c>
      <c r="AF9" s="64">
        <f>SP!$W9</f>
        <v>7535.9055046875601</v>
      </c>
      <c r="AG9" s="64"/>
      <c r="AH9" s="64"/>
      <c r="AI9" s="64"/>
      <c r="AJ9" s="64"/>
      <c r="AK9" s="64"/>
      <c r="AL9" s="64">
        <f>SMP!$W9</f>
        <v>190.04666503999999</v>
      </c>
      <c r="AM9" s="64">
        <f>UC!$W9</f>
        <v>121.5476377668941</v>
      </c>
      <c r="AN9" s="65">
        <f>WFP!$W9</f>
        <v>174.66895839631906</v>
      </c>
    </row>
    <row r="10" spans="1:40" s="51" customFormat="1" x14ac:dyDescent="0.35">
      <c r="A10" s="61" t="s">
        <v>77</v>
      </c>
      <c r="B10" s="67" t="s">
        <v>78</v>
      </c>
      <c r="C10" s="63">
        <f t="shared" si="3"/>
        <v>12322.601542344126</v>
      </c>
      <c r="D10" s="64">
        <f>AA!$W10</f>
        <v>404.5885129170187</v>
      </c>
      <c r="E10" s="64">
        <f>BBWB!$W10</f>
        <v>41.38255040018197</v>
      </c>
      <c r="F10" s="64">
        <f>CA!$W10</f>
        <v>199.93392289480587</v>
      </c>
      <c r="G10" s="64">
        <f>CWP!$W10</f>
        <v>0</v>
      </c>
      <c r="H10" s="64"/>
      <c r="I10" s="64">
        <f>DLA!$W10</f>
        <v>794.96322278928756</v>
      </c>
      <c r="J10" s="64">
        <f>'DLA (children)'!$W10</f>
        <v>146.48068894876783</v>
      </c>
      <c r="K10" s="64">
        <f>'DLA (working age)'!$W10</f>
        <v>322.00215404638971</v>
      </c>
      <c r="L10" s="64">
        <f>'DLA (pensioners)'!$W10</f>
        <v>327.58827452075866</v>
      </c>
      <c r="M10" s="64">
        <f>DHP!$W10</f>
        <v>6.8700300000000007</v>
      </c>
      <c r="N10" s="64">
        <f>ESA!$W10</f>
        <v>1044.5004498352364</v>
      </c>
      <c r="O10" s="64">
        <f>HB!$W10</f>
        <v>1232.435095</v>
      </c>
      <c r="P10" s="64">
        <f>IB!$W10</f>
        <v>0.77871149097071179</v>
      </c>
      <c r="Q10" s="64">
        <f>IS!$W10</f>
        <v>156.08223517226466</v>
      </c>
      <c r="R10" s="64"/>
      <c r="S10" s="64">
        <f>'IS (incapacity)'!$W10</f>
        <v>5.0171604759463069</v>
      </c>
      <c r="T10" s="64">
        <f>'IS (lone parent)'!$W10</f>
        <v>99.041195034827481</v>
      </c>
      <c r="U10" s="64">
        <f>'IS (carer)'!$W10</f>
        <v>45.193126207835668</v>
      </c>
      <c r="V10" s="64">
        <f>'IS (others)'!$W10</f>
        <v>7.0669062933291542</v>
      </c>
      <c r="W10" s="64">
        <f>IIDB!$W10</f>
        <v>87.788557979838771</v>
      </c>
      <c r="X10" s="64">
        <f>JSA!$W10</f>
        <v>120.09207435213628</v>
      </c>
      <c r="Y10" s="64">
        <f>MA!$W10</f>
        <v>34.340785056357049</v>
      </c>
      <c r="Z10" s="64">
        <f>O75TVL!$W10</f>
        <v>46.219231826588825</v>
      </c>
      <c r="AA10" s="64">
        <f>PC!$W10</f>
        <v>379.42921577102766</v>
      </c>
      <c r="AB10" s="64">
        <f>PIP!$W10</f>
        <v>428.07914760367248</v>
      </c>
      <c r="AC10" s="64">
        <f>SDA!$W10</f>
        <v>17.099634537435044</v>
      </c>
      <c r="AD10" s="64">
        <f>'SDA (working age)'!$W10</f>
        <v>8.2438857207728145</v>
      </c>
      <c r="AE10" s="64">
        <f>'SDA (pensioners)'!$W10</f>
        <v>8.8557488166622278</v>
      </c>
      <c r="AF10" s="64">
        <f>SP!$W10</f>
        <v>6920.1929374658675</v>
      </c>
      <c r="AG10" s="64"/>
      <c r="AH10" s="64"/>
      <c r="AI10" s="64"/>
      <c r="AJ10" s="64"/>
      <c r="AK10" s="64"/>
      <c r="AL10" s="64">
        <f>SMP!$W10</f>
        <v>173.809799013</v>
      </c>
      <c r="AM10" s="64">
        <f>UC!$W10</f>
        <v>77.513730054115641</v>
      </c>
      <c r="AN10" s="65">
        <f>WFP!$W10</f>
        <v>156.50169818431866</v>
      </c>
    </row>
    <row r="11" spans="1:40" s="51" customFormat="1" x14ac:dyDescent="0.35">
      <c r="A11" s="61" t="s">
        <v>79</v>
      </c>
      <c r="B11" s="67" t="s">
        <v>80</v>
      </c>
      <c r="C11" s="63">
        <f t="shared" si="3"/>
        <v>15697.50060660403</v>
      </c>
      <c r="D11" s="64">
        <f>AA!$W11</f>
        <v>548.2214459491297</v>
      </c>
      <c r="E11" s="64">
        <f>BBWB!$W11</f>
        <v>51.250605145937854</v>
      </c>
      <c r="F11" s="64">
        <f>CA!$W11</f>
        <v>279.49719457742003</v>
      </c>
      <c r="G11" s="64">
        <f>CWP!$W11</f>
        <v>0</v>
      </c>
      <c r="H11" s="64"/>
      <c r="I11" s="64">
        <f>DLA!$W11</f>
        <v>1046.3393526615316</v>
      </c>
      <c r="J11" s="64">
        <f>'DLA (children)'!$W11</f>
        <v>191.19449479467511</v>
      </c>
      <c r="K11" s="64">
        <f>'DLA (working age)'!$W11</f>
        <v>418.62653621410919</v>
      </c>
      <c r="L11" s="64">
        <f>'DLA (pensioners)'!$W11</f>
        <v>438.02162710743488</v>
      </c>
      <c r="M11" s="64">
        <f>DHP!$W11</f>
        <v>12.102671000000001</v>
      </c>
      <c r="N11" s="64">
        <f>ESA!$W11</f>
        <v>1329.9530490518343</v>
      </c>
      <c r="O11" s="64">
        <f>HB!$W11</f>
        <v>1940.3988069999998</v>
      </c>
      <c r="P11" s="64">
        <f>IB!$W11</f>
        <v>2.0095792373971713</v>
      </c>
      <c r="Q11" s="64">
        <f>IS!$W11</f>
        <v>246.43629689424191</v>
      </c>
      <c r="R11" s="64"/>
      <c r="S11" s="64">
        <f>'IS (incapacity)'!$W11</f>
        <v>12.22591160302234</v>
      </c>
      <c r="T11" s="64">
        <f>'IS (lone parent)'!$W11</f>
        <v>152.22413483233655</v>
      </c>
      <c r="U11" s="64">
        <f>'IS (carer)'!$W11</f>
        <v>70.220552503407546</v>
      </c>
      <c r="V11" s="64">
        <f>'IS (others)'!$W11</f>
        <v>11.480357475460105</v>
      </c>
      <c r="W11" s="64">
        <f>IIDB!$W11</f>
        <v>80.210491407158315</v>
      </c>
      <c r="X11" s="64">
        <f>JSA!$W11</f>
        <v>227.17966525637632</v>
      </c>
      <c r="Y11" s="64">
        <f>MA!$W11</f>
        <v>38.696807946406615</v>
      </c>
      <c r="Z11" s="64">
        <f>O75TVL!$W11</f>
        <v>57.680315964352459</v>
      </c>
      <c r="AA11" s="64">
        <f>PC!$W11</f>
        <v>547.75435570843695</v>
      </c>
      <c r="AB11" s="64">
        <f>PIP!$W11</f>
        <v>512.72787319327892</v>
      </c>
      <c r="AC11" s="64">
        <f>SDA!$W11</f>
        <v>31.482648757531038</v>
      </c>
      <c r="AD11" s="64">
        <f>'SDA (working age)'!$W11</f>
        <v>21.014721107354372</v>
      </c>
      <c r="AE11" s="64">
        <f>'SDA (pensioners)'!$W11</f>
        <v>10.467927650176668</v>
      </c>
      <c r="AF11" s="64">
        <f>SP!$W11</f>
        <v>8203.5969699329089</v>
      </c>
      <c r="AG11" s="64"/>
      <c r="AH11" s="64"/>
      <c r="AI11" s="64"/>
      <c r="AJ11" s="64"/>
      <c r="AK11" s="64"/>
      <c r="AL11" s="64">
        <f>SMP!$W11</f>
        <v>208.82612001300001</v>
      </c>
      <c r="AM11" s="64">
        <f>UC!$W11</f>
        <v>144.37029517067461</v>
      </c>
      <c r="AN11" s="65">
        <f>WFP!$W11</f>
        <v>188.76606173641176</v>
      </c>
    </row>
    <row r="12" spans="1:40" s="51" customFormat="1" x14ac:dyDescent="0.35">
      <c r="A12" s="61" t="s">
        <v>81</v>
      </c>
      <c r="B12" s="67" t="s">
        <v>82</v>
      </c>
      <c r="C12" s="63">
        <f t="shared" si="3"/>
        <v>15579.962620463526</v>
      </c>
      <c r="D12" s="64">
        <f>AA!$W12</f>
        <v>531.28712758398478</v>
      </c>
      <c r="E12" s="64">
        <f>BBWB!$W12</f>
        <v>50.266346623837705</v>
      </c>
      <c r="F12" s="64">
        <f>CA!$W12</f>
        <v>211.83235382699053</v>
      </c>
      <c r="G12" s="64">
        <f>CWP!$W12</f>
        <v>0</v>
      </c>
      <c r="H12" s="64"/>
      <c r="I12" s="64">
        <f>DLA!$W12</f>
        <v>864.3676433033994</v>
      </c>
      <c r="J12" s="64">
        <f>'DLA (children)'!$W12</f>
        <v>179.66595554956743</v>
      </c>
      <c r="K12" s="64">
        <f>'DLA (working age)'!$W12</f>
        <v>385.39990742231828</v>
      </c>
      <c r="L12" s="64">
        <f>'DLA (pensioners)'!$W12</f>
        <v>299.12820604533204</v>
      </c>
      <c r="M12" s="64">
        <f>DHP!$W12</f>
        <v>9.5164569999999991</v>
      </c>
      <c r="N12" s="64">
        <f>ESA!$W12</f>
        <v>1082.4747361972074</v>
      </c>
      <c r="O12" s="64">
        <f>HB!$W12</f>
        <v>1810.38948</v>
      </c>
      <c r="P12" s="64">
        <f>IB!$W12</f>
        <v>1.2129136814032735</v>
      </c>
      <c r="Q12" s="64">
        <f>IS!$W12</f>
        <v>171.2536603391035</v>
      </c>
      <c r="R12" s="64"/>
      <c r="S12" s="64">
        <f>'IS (incapacity)'!$W12</f>
        <v>6.250862097512087</v>
      </c>
      <c r="T12" s="64">
        <f>'IS (lone parent)'!$W12</f>
        <v>114.40402577202489</v>
      </c>
      <c r="U12" s="64">
        <f>'IS (carer)'!$W12</f>
        <v>42.682605059813056</v>
      </c>
      <c r="V12" s="64">
        <f>'IS (others)'!$W12</f>
        <v>8.0721322046066959</v>
      </c>
      <c r="W12" s="64">
        <f>IIDB!$W12</f>
        <v>54.328050796790102</v>
      </c>
      <c r="X12" s="64">
        <f>JSA!$W12</f>
        <v>122.26324981289449</v>
      </c>
      <c r="Y12" s="64">
        <f>MA!$W12</f>
        <v>43.307037668055933</v>
      </c>
      <c r="Z12" s="64">
        <f>O75TVL!$W12</f>
        <v>63.059590611200008</v>
      </c>
      <c r="AA12" s="64">
        <f>PC!$W12</f>
        <v>434.91581722867983</v>
      </c>
      <c r="AB12" s="64">
        <f>PIP!$W12</f>
        <v>405.7703251991029</v>
      </c>
      <c r="AC12" s="64">
        <f>SDA!$W12</f>
        <v>19.024187693876499</v>
      </c>
      <c r="AD12" s="64">
        <f>'SDA (working age)'!$W12</f>
        <v>9.8585643997796506</v>
      </c>
      <c r="AE12" s="64">
        <f>'SDA (pensioners)'!$W12</f>
        <v>9.1656232940968501</v>
      </c>
      <c r="AF12" s="64">
        <f>SP!$W12</f>
        <v>9173.9305982613623</v>
      </c>
      <c r="AG12" s="64"/>
      <c r="AH12" s="64"/>
      <c r="AI12" s="64"/>
      <c r="AJ12" s="64"/>
      <c r="AK12" s="64"/>
      <c r="AL12" s="64">
        <f>SMP!$W12</f>
        <v>230.95098206700001</v>
      </c>
      <c r="AM12" s="64">
        <f>UC!$W12</f>
        <v>93.431108360476145</v>
      </c>
      <c r="AN12" s="65">
        <f>WFP!$W12</f>
        <v>206.38095420816421</v>
      </c>
    </row>
    <row r="13" spans="1:40" s="51" customFormat="1" x14ac:dyDescent="0.35">
      <c r="A13" s="61" t="s">
        <v>83</v>
      </c>
      <c r="B13" s="67" t="s">
        <v>84</v>
      </c>
      <c r="C13" s="63">
        <f t="shared" si="3"/>
        <v>20268.280923311675</v>
      </c>
      <c r="D13" s="64">
        <f>AA!$W13</f>
        <v>490.78178133930624</v>
      </c>
      <c r="E13" s="64">
        <f>BBWB!$W13</f>
        <v>53.656532695763488</v>
      </c>
      <c r="F13" s="64">
        <f>CA!$W13</f>
        <v>314.89637399779633</v>
      </c>
      <c r="G13" s="64">
        <f>CWP!$W13</f>
        <v>0</v>
      </c>
      <c r="H13" s="64"/>
      <c r="I13" s="64">
        <f>DLA!$W13</f>
        <v>1252.7846488290475</v>
      </c>
      <c r="J13" s="64">
        <f>'DLA (children)'!$W13</f>
        <v>229.05433916042944</v>
      </c>
      <c r="K13" s="64">
        <f>'DLA (working age)'!$W13</f>
        <v>657.17217079754982</v>
      </c>
      <c r="L13" s="64">
        <f>'DLA (pensioners)'!$W13</f>
        <v>362.88355203745351</v>
      </c>
      <c r="M13" s="64">
        <f>DHP!$W13</f>
        <v>39.882220000000004</v>
      </c>
      <c r="N13" s="64">
        <f>ESA!$W13</f>
        <v>1775.2857936023797</v>
      </c>
      <c r="O13" s="64">
        <f>HB!$W13</f>
        <v>6101.7306619999999</v>
      </c>
      <c r="P13" s="64">
        <f>IB!$W13</f>
        <v>2.243141315689321</v>
      </c>
      <c r="Q13" s="64">
        <f>IS!$W13</f>
        <v>306.00453223239322</v>
      </c>
      <c r="R13" s="64"/>
      <c r="S13" s="64">
        <f>'IS (incapacity)'!$W13</f>
        <v>12.375871212090358</v>
      </c>
      <c r="T13" s="64">
        <f>'IS (lone parent)'!$W13</f>
        <v>208.49589127299532</v>
      </c>
      <c r="U13" s="64">
        <f>'IS (carer)'!$W13</f>
        <v>68.788802926410241</v>
      </c>
      <c r="V13" s="64">
        <f>'IS (others)'!$W13</f>
        <v>16.416510261845428</v>
      </c>
      <c r="W13" s="64">
        <f>IIDB!$W13</f>
        <v>30.488716370232808</v>
      </c>
      <c r="X13" s="64">
        <f>JSA!$W13</f>
        <v>293.54560665100894</v>
      </c>
      <c r="Y13" s="64">
        <f>MA!$W13</f>
        <v>84.101628662280319</v>
      </c>
      <c r="Z13" s="64">
        <f>O75TVL!$W13</f>
        <v>57.445612619585155</v>
      </c>
      <c r="AA13" s="64">
        <f>PC!$W13</f>
        <v>1000.4456947339324</v>
      </c>
      <c r="AB13" s="64">
        <f>PIP!$W13</f>
        <v>470.58518759597519</v>
      </c>
      <c r="AC13" s="64">
        <f>SDA!$W13</f>
        <v>23.890434120684148</v>
      </c>
      <c r="AD13" s="64">
        <f>'SDA (working age)'!$W13</f>
        <v>14.066049630623059</v>
      </c>
      <c r="AE13" s="64">
        <f>'SDA (pensioners)'!$W13</f>
        <v>9.824384490061087</v>
      </c>
      <c r="AF13" s="64">
        <f>SP!$W13</f>
        <v>7127.3578585117593</v>
      </c>
      <c r="AG13" s="64"/>
      <c r="AH13" s="64"/>
      <c r="AI13" s="64"/>
      <c r="AJ13" s="64"/>
      <c r="AK13" s="64"/>
      <c r="AL13" s="64">
        <f>SMP!$W13</f>
        <v>431.897902386</v>
      </c>
      <c r="AM13" s="64">
        <f>UC!$W13</f>
        <v>221.52850590492307</v>
      </c>
      <c r="AN13" s="65">
        <f>WFP!$W13</f>
        <v>189.72808974291388</v>
      </c>
    </row>
    <row r="14" spans="1:40" s="51" customFormat="1" x14ac:dyDescent="0.35">
      <c r="A14" s="61" t="s">
        <v>85</v>
      </c>
      <c r="B14" s="67" t="s">
        <v>86</v>
      </c>
      <c r="C14" s="63">
        <f t="shared" si="3"/>
        <v>22239.284484147898</v>
      </c>
      <c r="D14" s="64">
        <f>AA!$W14</f>
        <v>697.73444454484286</v>
      </c>
      <c r="E14" s="64">
        <f>BBWB!$W14</f>
        <v>74.458936574950258</v>
      </c>
      <c r="F14" s="64">
        <f>CA!$W14</f>
        <v>276.20062961261624</v>
      </c>
      <c r="G14" s="64">
        <f>CWP!$W14</f>
        <v>1.5314719588393513</v>
      </c>
      <c r="H14" s="64"/>
      <c r="I14" s="64">
        <f>DLA!$W14</f>
        <v>1246.6525723953525</v>
      </c>
      <c r="J14" s="64">
        <f>'DLA (children)'!$W14</f>
        <v>252.58265661416203</v>
      </c>
      <c r="K14" s="64">
        <f>'DLA (working age)'!$W14</f>
        <v>611.52043397533873</v>
      </c>
      <c r="L14" s="64">
        <f>'DLA (pensioners)'!$W14</f>
        <v>380.18529375245572</v>
      </c>
      <c r="M14" s="64">
        <f>DHP!$W14</f>
        <v>13.736227000000001</v>
      </c>
      <c r="N14" s="64">
        <f>ESA!$W14</f>
        <v>1478.6638995642622</v>
      </c>
      <c r="O14" s="64">
        <f>HB!$W14</f>
        <v>2806.2261570000001</v>
      </c>
      <c r="P14" s="64">
        <f>IB!$W14</f>
        <v>0.60192688024277385</v>
      </c>
      <c r="Q14" s="64">
        <f>IS!$W14</f>
        <v>230.53459181121121</v>
      </c>
      <c r="R14" s="64"/>
      <c r="S14" s="64">
        <f>'IS (incapacity)'!$W14</f>
        <v>7.3395481152679061</v>
      </c>
      <c r="T14" s="64">
        <f>'IS (lone parent)'!$W14</f>
        <v>157.19549308786335</v>
      </c>
      <c r="U14" s="64">
        <f>'IS (carer)'!$W14</f>
        <v>55.731196125750749</v>
      </c>
      <c r="V14" s="64">
        <f>'IS (others)'!$W14</f>
        <v>10.475654428646239</v>
      </c>
      <c r="W14" s="64">
        <f>IIDB!$W14</f>
        <v>66.688843208846109</v>
      </c>
      <c r="X14" s="64">
        <f>JSA!$W14</f>
        <v>164.89381847532934</v>
      </c>
      <c r="Y14" s="64">
        <f>MA!$W14</f>
        <v>59.513921825734073</v>
      </c>
      <c r="Z14" s="64">
        <f>O75TVL!$W14</f>
        <v>91.498075083875179</v>
      </c>
      <c r="AA14" s="64">
        <f>PC!$W14</f>
        <v>599.48965676884768</v>
      </c>
      <c r="AB14" s="64">
        <f>PIP!$W14</f>
        <v>478.9020905080074</v>
      </c>
      <c r="AC14" s="64">
        <f>SDA!$W14</f>
        <v>26.399899173641717</v>
      </c>
      <c r="AD14" s="64">
        <f>'SDA (working age)'!$W14</f>
        <v>12.538768295831529</v>
      </c>
      <c r="AE14" s="64">
        <f>'SDA (pensioners)'!$W14</f>
        <v>13.86113087781019</v>
      </c>
      <c r="AF14" s="64">
        <f>SP!$W14</f>
        <v>13145.345637424136</v>
      </c>
      <c r="AG14" s="64"/>
      <c r="AH14" s="64"/>
      <c r="AI14" s="64"/>
      <c r="AJ14" s="64"/>
      <c r="AK14" s="64"/>
      <c r="AL14" s="64">
        <f>SMP!$W14</f>
        <v>380.689973173</v>
      </c>
      <c r="AM14" s="64">
        <f>UC!$W14</f>
        <v>100.64036699470566</v>
      </c>
      <c r="AN14" s="65">
        <f>WFP!$W14</f>
        <v>298.88134416945479</v>
      </c>
    </row>
    <row r="15" spans="1:40" s="51" customFormat="1" x14ac:dyDescent="0.35">
      <c r="A15" s="61" t="s">
        <v>87</v>
      </c>
      <c r="B15" s="67" t="s">
        <v>88</v>
      </c>
      <c r="C15" s="63">
        <f t="shared" si="3"/>
        <v>15176.423775937343</v>
      </c>
      <c r="D15" s="64">
        <f>AA!$W15</f>
        <v>517.32635812180047</v>
      </c>
      <c r="E15" s="64">
        <f>BBWB!$W15</f>
        <v>45.392888163024054</v>
      </c>
      <c r="F15" s="64">
        <f>CA!$W15</f>
        <v>185.56634445512844</v>
      </c>
      <c r="G15" s="64">
        <f>CWP!$W15</f>
        <v>0.90194327158880216</v>
      </c>
      <c r="H15" s="64"/>
      <c r="I15" s="64">
        <f>DLA!$W15</f>
        <v>902.71251255179527</v>
      </c>
      <c r="J15" s="64">
        <f>'DLA (children)'!$W15</f>
        <v>150.31479806574794</v>
      </c>
      <c r="K15" s="64">
        <f>'DLA (working age)'!$W15</f>
        <v>433.00139266505482</v>
      </c>
      <c r="L15" s="64">
        <f>'DLA (pensioners)'!$W15</f>
        <v>318.29499200200371</v>
      </c>
      <c r="M15" s="64">
        <f>DHP!$W15</f>
        <v>8.0477369999999997</v>
      </c>
      <c r="N15" s="64">
        <f>ESA!$W15</f>
        <v>1122.4928547169886</v>
      </c>
      <c r="O15" s="64">
        <f>HB!$W15</f>
        <v>1649.4999399999999</v>
      </c>
      <c r="P15" s="64">
        <f>IB!$W15</f>
        <v>1.6877562754902509</v>
      </c>
      <c r="Q15" s="64">
        <f>IS!$W15</f>
        <v>148.40167009653484</v>
      </c>
      <c r="R15" s="64"/>
      <c r="S15" s="64">
        <f>'IS (incapacity)'!$W15</f>
        <v>6.8833824941004629</v>
      </c>
      <c r="T15" s="64">
        <f>'IS (lone parent)'!$W15</f>
        <v>95.406392327864964</v>
      </c>
      <c r="U15" s="64">
        <f>'IS (carer)'!$W15</f>
        <v>38.238546536920339</v>
      </c>
      <c r="V15" s="64">
        <f>'IS (others)'!$W15</f>
        <v>7.752412217883851</v>
      </c>
      <c r="W15" s="64">
        <f>IIDB!$W15</f>
        <v>56.928367758003986</v>
      </c>
      <c r="X15" s="64">
        <f>JSA!$W15</f>
        <v>100.35003734816604</v>
      </c>
      <c r="Y15" s="64">
        <f>MA!$W15</f>
        <v>39.271113525647912</v>
      </c>
      <c r="Z15" s="64">
        <f>O75TVL!$W15</f>
        <v>63.273816482933896</v>
      </c>
      <c r="AA15" s="64">
        <f>PC!$W15</f>
        <v>428.26858825067541</v>
      </c>
      <c r="AB15" s="64">
        <f>PIP!$W15</f>
        <v>356.41562777041423</v>
      </c>
      <c r="AC15" s="64">
        <f>SDA!$W15</f>
        <v>18.768259464392298</v>
      </c>
      <c r="AD15" s="64">
        <f>'SDA (working age)'!$W15</f>
        <v>8.9066218379042308</v>
      </c>
      <c r="AE15" s="64">
        <f>'SDA (pensioners)'!$W15</f>
        <v>9.8616376264880667</v>
      </c>
      <c r="AF15" s="64">
        <f>SP!$W15</f>
        <v>9015.8940540945841</v>
      </c>
      <c r="AG15" s="64"/>
      <c r="AH15" s="64"/>
      <c r="AI15" s="64"/>
      <c r="AJ15" s="64"/>
      <c r="AK15" s="64"/>
      <c r="AL15" s="64">
        <f>SMP!$W15</f>
        <v>211.85593402699999</v>
      </c>
      <c r="AM15" s="64">
        <f>UC!$W15</f>
        <v>94.789023869199568</v>
      </c>
      <c r="AN15" s="65">
        <f>WFP!$W15</f>
        <v>208.57894869397441</v>
      </c>
    </row>
    <row r="16" spans="1:40" s="51" customFormat="1" x14ac:dyDescent="0.35">
      <c r="A16" s="49">
        <v>924</v>
      </c>
      <c r="B16" s="68" t="s">
        <v>89</v>
      </c>
      <c r="C16" s="58">
        <f t="shared" si="3"/>
        <v>9517.1969603176804</v>
      </c>
      <c r="D16" s="59">
        <f>AA!$W$16</f>
        <v>379.91311391133661</v>
      </c>
      <c r="E16" s="59">
        <f>BBWB!$W$16</f>
        <v>29.403201502030008</v>
      </c>
      <c r="F16" s="59">
        <f>CA!$W$16</f>
        <v>166.52559677159755</v>
      </c>
      <c r="G16" s="59">
        <f>CWP!$W$16</f>
        <v>0</v>
      </c>
      <c r="H16" s="59"/>
      <c r="I16" s="59">
        <f>DLA!$W$16</f>
        <v>766.93059704293307</v>
      </c>
      <c r="J16" s="59">
        <f>'DLA (children)'!$W$16</f>
        <v>101.83757113109874</v>
      </c>
      <c r="K16" s="59">
        <f>'DLA (working age)'!$W$16</f>
        <v>262.32098714244194</v>
      </c>
      <c r="L16" s="59">
        <f>'DLA (pensioners)'!$W$16</f>
        <v>405.74114000735347</v>
      </c>
      <c r="M16" s="59">
        <f>DHP!$W$16</f>
        <v>7.891589999999999</v>
      </c>
      <c r="N16" s="59">
        <f>ESA!$W$16</f>
        <v>952.56298761057883</v>
      </c>
      <c r="O16" s="59">
        <f>HB!$W$16</f>
        <v>1008.719562</v>
      </c>
      <c r="P16" s="59">
        <f>IB!$W$16</f>
        <v>1.9016912517196338</v>
      </c>
      <c r="Q16" s="59">
        <f>IS!$W$16</f>
        <v>137.76396238315826</v>
      </c>
      <c r="R16" s="59"/>
      <c r="S16" s="59">
        <f>'IS (incapacity)'!$W$16</f>
        <v>8.8369861526716917</v>
      </c>
      <c r="T16" s="59">
        <f>'IS (lone parent)'!$W$16</f>
        <v>80.270252334778206</v>
      </c>
      <c r="U16" s="59">
        <f>'IS (carer)'!$W$16</f>
        <v>41.935935076452274</v>
      </c>
      <c r="V16" s="59">
        <f>'IS (others)'!$W$16</f>
        <v>6.3166864014655761</v>
      </c>
      <c r="W16" s="59">
        <f>IIDB!$W$16</f>
        <v>56.965515143164183</v>
      </c>
      <c r="X16" s="59">
        <f>JSA!$W$16</f>
        <v>111.0528772795389</v>
      </c>
      <c r="Y16" s="59">
        <f>MA!$W$16</f>
        <v>17.246999409001138</v>
      </c>
      <c r="Z16" s="59">
        <f>O75TVL!$W$16</f>
        <v>33.171931123854336</v>
      </c>
      <c r="AA16" s="59">
        <f>PC!$W$16</f>
        <v>325.69010905198695</v>
      </c>
      <c r="AB16" s="59">
        <f>PIP!$W$16</f>
        <v>445.67015670591127</v>
      </c>
      <c r="AC16" s="59">
        <f>SDA!$W$16</f>
        <v>20.57991460810716</v>
      </c>
      <c r="AD16" s="59">
        <f>'SDA (working age)'!$W$16</f>
        <v>11.225242400684085</v>
      </c>
      <c r="AE16" s="59">
        <f>'SDA (pensioners)'!$W$16</f>
        <v>9.3546722074230733</v>
      </c>
      <c r="AF16" s="59">
        <f>SP!$W$16</f>
        <v>4764.8743376823813</v>
      </c>
      <c r="AG16" s="59"/>
      <c r="AH16" s="59"/>
      <c r="AI16" s="59"/>
      <c r="AJ16" s="59"/>
      <c r="AK16" s="59"/>
      <c r="AL16" s="59">
        <f>SMP!$W$16</f>
        <v>101.075918</v>
      </c>
      <c r="AM16" s="59">
        <f>UC!$W$16</f>
        <v>77.401183997234611</v>
      </c>
      <c r="AN16" s="60">
        <f>WFP!$W$16</f>
        <v>111.8557148431466</v>
      </c>
    </row>
    <row r="17" spans="1:40" s="51" customFormat="1" x14ac:dyDescent="0.35">
      <c r="A17" s="49">
        <v>923</v>
      </c>
      <c r="B17" s="68" t="s">
        <v>90</v>
      </c>
      <c r="C17" s="58">
        <f t="shared" si="3"/>
        <v>15344.74047957525</v>
      </c>
      <c r="D17" s="59">
        <f>AA!$W$17</f>
        <v>486.54269343157512</v>
      </c>
      <c r="E17" s="59">
        <f>BBWB!$W$17</f>
        <v>53.215537714560064</v>
      </c>
      <c r="F17" s="59">
        <f>CA!$W$17</f>
        <v>234.47653208565691</v>
      </c>
      <c r="G17" s="59">
        <f>CWP!$W$17</f>
        <v>0.7444641895718469</v>
      </c>
      <c r="H17" s="59"/>
      <c r="I17" s="59">
        <f>DLA!$W$17</f>
        <v>1218.7676627197543</v>
      </c>
      <c r="J17" s="59">
        <f>'DLA (children)'!$W$17</f>
        <v>151.58034769134554</v>
      </c>
      <c r="K17" s="59">
        <f>'DLA (working age)'!$W$17</f>
        <v>573.39298655042614</v>
      </c>
      <c r="L17" s="59">
        <f>'DLA (pensioners)'!$W$17</f>
        <v>493.14220981515393</v>
      </c>
      <c r="M17" s="59">
        <f>DHP!$W$17</f>
        <v>51.734445999999991</v>
      </c>
      <c r="N17" s="59">
        <f>ESA!$W$17</f>
        <v>1663.9163015284953</v>
      </c>
      <c r="O17" s="59">
        <f>HB!$W$17</f>
        <v>1733.1241800000003</v>
      </c>
      <c r="P17" s="59">
        <f>IB!$W$17</f>
        <v>1.4173143096535115</v>
      </c>
      <c r="Q17" s="59">
        <f>IS!$W$17</f>
        <v>192.84911693136189</v>
      </c>
      <c r="R17" s="59"/>
      <c r="S17" s="59">
        <f>'IS (incapacity)'!$W$17</f>
        <v>10.444830641806021</v>
      </c>
      <c r="T17" s="59">
        <f>'IS (lone parent)'!$W$17</f>
        <v>111.25391734957337</v>
      </c>
      <c r="U17" s="59">
        <f>'IS (carer)'!$W$17</f>
        <v>62.013715667937305</v>
      </c>
      <c r="V17" s="59">
        <f>'IS (others)'!$W$17</f>
        <v>8.6832187198405535</v>
      </c>
      <c r="W17" s="59">
        <f>IIDB!$W$17</f>
        <v>83.953090462048294</v>
      </c>
      <c r="X17" s="59">
        <f>JSA!$W$17</f>
        <v>195.64411584200559</v>
      </c>
      <c r="Y17" s="59">
        <f>MA!$W$17</f>
        <v>27.087840354670838</v>
      </c>
      <c r="Z17" s="59">
        <f>O75TVL!$W$17</f>
        <v>50.24384287276613</v>
      </c>
      <c r="AA17" s="59">
        <f>PC!$W$17</f>
        <v>488.49360195543039</v>
      </c>
      <c r="AB17" s="59">
        <f>PIP!$W$17</f>
        <v>552.05468353362494</v>
      </c>
      <c r="AC17" s="59">
        <f>SDA!$W$17</f>
        <v>21.560615797405926</v>
      </c>
      <c r="AD17" s="59">
        <f>'SDA (working age)'!$W$17</f>
        <v>9.7968817955992336</v>
      </c>
      <c r="AE17" s="59">
        <f>'SDA (pensioners)'!$W$17</f>
        <v>11.763734001806693</v>
      </c>
      <c r="AF17" s="59">
        <f>SP!$W$17</f>
        <v>7744.2674417300914</v>
      </c>
      <c r="AG17" s="59"/>
      <c r="AH17" s="59"/>
      <c r="AI17" s="59"/>
      <c r="AJ17" s="59"/>
      <c r="AK17" s="59"/>
      <c r="AL17" s="59">
        <f>SMP!$W$17</f>
        <v>203.110435053</v>
      </c>
      <c r="AM17" s="59">
        <f>UC!$W$17</f>
        <v>163.10132489906081</v>
      </c>
      <c r="AN17" s="60">
        <f>WFP!$W$17</f>
        <v>178.43523816451315</v>
      </c>
    </row>
    <row r="18" spans="1:40" s="74" customFormat="1" ht="30" customHeight="1" x14ac:dyDescent="0.35">
      <c r="A18" s="69">
        <v>922</v>
      </c>
      <c r="B18" s="70" t="s">
        <v>91</v>
      </c>
      <c r="C18" s="71">
        <f t="shared" si="3"/>
        <v>15.265105160315516</v>
      </c>
      <c r="D18" s="72"/>
      <c r="E18" s="72"/>
      <c r="F18" s="72"/>
      <c r="G18" s="72"/>
      <c r="H18" s="72"/>
      <c r="I18" s="72"/>
      <c r="J18" s="72"/>
      <c r="K18" s="72"/>
      <c r="L18" s="72"/>
      <c r="M18" s="72"/>
      <c r="N18" s="72"/>
      <c r="O18" s="72"/>
      <c r="P18" s="72"/>
      <c r="Q18" s="72"/>
      <c r="R18" s="72"/>
      <c r="S18" s="72"/>
      <c r="T18" s="72"/>
      <c r="U18" s="72"/>
      <c r="V18" s="72"/>
      <c r="W18" s="72"/>
      <c r="X18" s="72"/>
      <c r="Y18" s="72"/>
      <c r="Z18" s="80">
        <f>O75TVL!$W$18</f>
        <v>15.265105160315516</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0">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6"/>
  <sheetViews>
    <sheetView zoomScale="70" zoomScaleNormal="70" workbookViewId="0">
      <selection activeCell="G4" sqref="G4"/>
    </sheetView>
  </sheetViews>
  <sheetFormatPr defaultColWidth="8.84375" defaultRowHeight="15.5" x14ac:dyDescent="0.35"/>
  <cols>
    <col min="1" max="1" width="13.3046875" style="77" customWidth="1"/>
    <col min="2" max="2" width="39.3046875" style="77" bestFit="1" customWidth="1"/>
    <col min="3" max="6" width="12.765625" style="77" customWidth="1"/>
    <col min="7" max="7" width="11.3046875" style="77" customWidth="1"/>
    <col min="8" max="8" width="12.765625" style="77" hidden="1" customWidth="1"/>
    <col min="9" max="17" width="12.765625" style="77" customWidth="1"/>
    <col min="18" max="18" width="12.765625" style="77" hidden="1" customWidth="1"/>
    <col min="19" max="20" width="12.765625" style="77" customWidth="1"/>
    <col min="21" max="21" width="11.07421875" style="77" customWidth="1"/>
    <col min="22" max="22" width="11.4609375" style="77" customWidth="1"/>
    <col min="23" max="26" width="12.765625" style="77" customWidth="1"/>
    <col min="27" max="27" width="11.69140625" style="77" customWidth="1"/>
    <col min="28" max="28" width="13.4609375" style="77" customWidth="1"/>
    <col min="29" max="31" width="12.765625" style="77" customWidth="1"/>
    <col min="32" max="32" width="11.4609375" style="77" customWidth="1"/>
    <col min="33" max="37" width="12.765625" style="77" hidden="1" customWidth="1"/>
    <col min="38" max="38" width="10.765625" style="77" customWidth="1"/>
    <col min="39" max="39" width="11" style="77" customWidth="1"/>
    <col min="40" max="40" width="11.23046875" style="77" customWidth="1"/>
    <col min="41" max="16384" width="8.84375" style="77"/>
  </cols>
  <sheetData>
    <row r="1" spans="1:40" s="50" customFormat="1" ht="60" customHeight="1" x14ac:dyDescent="0.35">
      <c r="A1" s="184" t="s">
        <v>115</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t="s">
        <v>105</v>
      </c>
      <c r="H2" s="55"/>
      <c r="I2" s="55" t="s">
        <v>49</v>
      </c>
      <c r="J2" s="177" t="s">
        <v>50</v>
      </c>
      <c r="K2" s="177" t="s">
        <v>51</v>
      </c>
      <c r="L2" s="177" t="s">
        <v>52</v>
      </c>
      <c r="M2" s="55" t="s">
        <v>93</v>
      </c>
      <c r="N2" s="55" t="s">
        <v>103</v>
      </c>
      <c r="O2" s="55" t="s">
        <v>53</v>
      </c>
      <c r="P2" s="55" t="s">
        <v>54</v>
      </c>
      <c r="Q2" s="55" t="s">
        <v>55</v>
      </c>
      <c r="R2" s="179"/>
      <c r="S2" s="177" t="s">
        <v>57</v>
      </c>
      <c r="T2" s="177" t="s">
        <v>58</v>
      </c>
      <c r="U2" s="177" t="s">
        <v>59</v>
      </c>
      <c r="V2" s="177" t="s">
        <v>60</v>
      </c>
      <c r="W2" s="55" t="s">
        <v>61</v>
      </c>
      <c r="X2" s="55" t="s">
        <v>62</v>
      </c>
      <c r="Y2" s="55" t="s">
        <v>63</v>
      </c>
      <c r="Z2" s="55" t="s">
        <v>96</v>
      </c>
      <c r="AA2" s="55" t="s">
        <v>97</v>
      </c>
      <c r="AB2" s="55" t="s">
        <v>110</v>
      </c>
      <c r="AC2" s="55" t="s">
        <v>64</v>
      </c>
      <c r="AD2" s="177" t="s">
        <v>51</v>
      </c>
      <c r="AE2" s="177" t="s">
        <v>52</v>
      </c>
      <c r="AF2" s="55" t="s">
        <v>65</v>
      </c>
      <c r="AG2" s="55"/>
      <c r="AH2" s="55"/>
      <c r="AI2" s="55"/>
      <c r="AJ2" s="55"/>
      <c r="AK2" s="55"/>
      <c r="AL2" s="55" t="s">
        <v>98</v>
      </c>
      <c r="AM2" s="55" t="s">
        <v>111</v>
      </c>
      <c r="AN2" s="87" t="s">
        <v>66</v>
      </c>
    </row>
    <row r="3" spans="1:40" s="51" customFormat="1" ht="30" customHeight="1" x14ac:dyDescent="0.35">
      <c r="A3" s="56">
        <v>925</v>
      </c>
      <c r="B3" s="57" t="s">
        <v>67</v>
      </c>
      <c r="C3" s="58">
        <f>SUM(D3:I3,M3:Q3,W3:AC3,AF3,AL3:AN3)</f>
        <v>177573.944935687</v>
      </c>
      <c r="D3" s="59">
        <f>SUM(D6,D16:D17,D4)</f>
        <v>5529.3185711499973</v>
      </c>
      <c r="E3" s="59">
        <f>SUM(E6,E16:E17,E4)</f>
        <v>502.55170413000064</v>
      </c>
      <c r="F3" s="59">
        <f>SUM(F6,F16:F17,F4)</f>
        <v>2830.0153530399994</v>
      </c>
      <c r="G3" s="59">
        <f>SUM(G6,G16:G17,G4)</f>
        <v>114.2644971</v>
      </c>
      <c r="H3" s="59"/>
      <c r="I3" s="59">
        <f>SUM(I6,I16:I17,I4)</f>
        <v>9379.5932932399992</v>
      </c>
      <c r="J3" s="59">
        <f>SUM(J6,J16:J17,J4)</f>
        <v>1965.064894491122</v>
      </c>
      <c r="K3" s="59">
        <f>SUM(K6,K16:K17,K4)</f>
        <v>3571.9688498400001</v>
      </c>
      <c r="L3" s="59">
        <f>SUM(L6,L16:L17,L4)</f>
        <v>3842.5595489088696</v>
      </c>
      <c r="M3" s="59">
        <f t="shared" ref="M3:W3" si="0">SUM(M6,M16:M17,M4)</f>
        <v>223.48097613000002</v>
      </c>
      <c r="N3" s="59">
        <f t="shared" si="0"/>
        <v>15352.892355200003</v>
      </c>
      <c r="O3" s="59">
        <f t="shared" si="0"/>
        <v>22301.220214000004</v>
      </c>
      <c r="P3" s="59">
        <f t="shared" si="0"/>
        <v>8.92846355</v>
      </c>
      <c r="Q3" s="59">
        <f t="shared" si="0"/>
        <v>2138.7000446999996</v>
      </c>
      <c r="R3" s="59"/>
      <c r="S3" s="59">
        <f t="shared" si="0"/>
        <v>19.737945281754389</v>
      </c>
      <c r="T3" s="59">
        <f t="shared" si="0"/>
        <v>1347.8081515080116</v>
      </c>
      <c r="U3" s="59">
        <f t="shared" si="0"/>
        <v>670.81014193019121</v>
      </c>
      <c r="V3" s="59">
        <f t="shared" si="0"/>
        <v>100.34380598004401</v>
      </c>
      <c r="W3" s="59">
        <f t="shared" si="0"/>
        <v>816.09298761221316</v>
      </c>
      <c r="X3" s="59">
        <f>SUM(X6,X16:X17,X4)</f>
        <v>1666.9844684100003</v>
      </c>
      <c r="Y3" s="59">
        <f>SUM(Y6,Y16:Y17,Y4)</f>
        <v>427.42290979000001</v>
      </c>
      <c r="Z3" s="59">
        <f>SUM(Z6,Z16:Z17,Z4)</f>
        <v>638.82611139248331</v>
      </c>
      <c r="AA3" s="59">
        <f t="shared" ref="AA3:AE3" si="1">SUM(AA6,AA16:AA17,AA4)</f>
        <v>5367.6480182399964</v>
      </c>
      <c r="AB3" s="59">
        <f t="shared" si="1"/>
        <v>8637.4619246300008</v>
      </c>
      <c r="AC3" s="59">
        <f t="shared" si="1"/>
        <v>119.58597665000011</v>
      </c>
      <c r="AD3" s="59">
        <f t="shared" si="1"/>
        <v>13.441240788376858</v>
      </c>
      <c r="AE3" s="59">
        <f t="shared" si="1"/>
        <v>106.14473586162322</v>
      </c>
      <c r="AF3" s="59">
        <f>SUM(AF6,AF16:AF17,AF4)</f>
        <v>93800.446975290019</v>
      </c>
      <c r="AG3" s="59"/>
      <c r="AH3" s="59"/>
      <c r="AI3" s="59"/>
      <c r="AJ3" s="59"/>
      <c r="AK3" s="59"/>
      <c r="AL3" s="59">
        <f>SUM(AL6,AL16:AL17,AL4)</f>
        <v>2374.1831888023089</v>
      </c>
      <c r="AM3" s="59">
        <f t="shared" ref="AM3:AN3" si="2">SUM(AM6,AM16:AM17,AM4)</f>
        <v>3321.8002079199982</v>
      </c>
      <c r="AN3" s="60">
        <f t="shared" si="2"/>
        <v>2022.5266947100015</v>
      </c>
    </row>
    <row r="4" spans="1:40" s="51" customFormat="1" x14ac:dyDescent="0.35">
      <c r="A4" s="61"/>
      <c r="B4" s="62" t="s">
        <v>68</v>
      </c>
      <c r="C4" s="63">
        <f t="shared" ref="C4:C18" si="3">SUM(D4:I4,M4:Q4,W4:AC4,AF4,AL4:AN4)</f>
        <v>4053.3855552193072</v>
      </c>
      <c r="D4" s="64">
        <f>AA!$X$4</f>
        <v>10.657510277960277</v>
      </c>
      <c r="E4" s="64">
        <f>BBWB!$X$4</f>
        <v>19.514535151236299</v>
      </c>
      <c r="F4" s="64">
        <f>CA!$X$4</f>
        <v>1.4516961340471757</v>
      </c>
      <c r="G4" s="64">
        <f>CWP!$X$4</f>
        <v>0</v>
      </c>
      <c r="H4" s="64"/>
      <c r="I4" s="64">
        <f>DLA!$X$4</f>
        <v>12.29823783397301</v>
      </c>
      <c r="J4" s="64">
        <f>'DLA (children)'!$X$4</f>
        <v>0.98067130801231639</v>
      </c>
      <c r="K4" s="64">
        <f>'DLA (working age)'!$X$4</f>
        <v>4.5872891206156705</v>
      </c>
      <c r="L4" s="64">
        <f>'DLA (pensioners)'!$X$4</f>
        <v>7.441179113471021</v>
      </c>
      <c r="M4" s="64">
        <f>DHP!$X$4</f>
        <v>0</v>
      </c>
      <c r="N4" s="64">
        <f>ESA!$X$4</f>
        <v>25.311649098445734</v>
      </c>
      <c r="O4" s="64">
        <f>HB!$X$4</f>
        <v>0</v>
      </c>
      <c r="P4" s="64">
        <f>IB!$X$4</f>
        <v>0.28438039616775063</v>
      </c>
      <c r="Q4" s="64">
        <f>IS!$X$4</f>
        <v>6.9725973217741946E-2</v>
      </c>
      <c r="R4" s="64"/>
      <c r="S4" s="64">
        <f>'IS (incapacity)'!$X$4</f>
        <v>0</v>
      </c>
      <c r="T4" s="64">
        <f>'IS (lone parent)'!$X$4</f>
        <v>3.8166852435645666E-2</v>
      </c>
      <c r="U4" s="64">
        <f>'IS (carer)'!$X$4</f>
        <v>0</v>
      </c>
      <c r="V4" s="64">
        <f>'IS (others)'!$X$4</f>
        <v>0</v>
      </c>
      <c r="W4" s="64">
        <f>IIDB!$X$4</f>
        <v>16.401214742169415</v>
      </c>
      <c r="X4" s="64">
        <f>JSA!$X$4</f>
        <v>2.4209789994031501E-4</v>
      </c>
      <c r="Y4" s="64">
        <f>MA!$X$4</f>
        <v>0.88219896953160726</v>
      </c>
      <c r="Z4" s="64">
        <f>O75TVL!$X$4</f>
        <v>0</v>
      </c>
      <c r="AA4" s="64">
        <f>PC!$X$4</f>
        <v>1.0437361935300133</v>
      </c>
      <c r="AB4" s="64">
        <f>PIP!$X$4</f>
        <v>3.1056802900884493</v>
      </c>
      <c r="AC4" s="64">
        <f>SDA!$X$4</f>
        <v>0.27937085522169769</v>
      </c>
      <c r="AD4" s="64">
        <f>'SDA (working age)'!$X$4</f>
        <v>4.4966953337670375E-2</v>
      </c>
      <c r="AE4" s="64">
        <f>'SDA (pensioners)'!$X$4</f>
        <v>0.23440390188402732</v>
      </c>
      <c r="AF4" s="64">
        <f>SP!$X$4</f>
        <v>3948.7800422798869</v>
      </c>
      <c r="AG4" s="64"/>
      <c r="AH4" s="64"/>
      <c r="AI4" s="64"/>
      <c r="AJ4" s="64"/>
      <c r="AK4" s="64"/>
      <c r="AL4" s="64">
        <f>SMP!$X$4</f>
        <v>5.1757849259309339</v>
      </c>
      <c r="AM4" s="64">
        <f>UC!$X$4</f>
        <v>0</v>
      </c>
      <c r="AN4" s="65">
        <f>WFP!$X$4</f>
        <v>8.1295500000000001</v>
      </c>
    </row>
    <row r="5" spans="1:40" s="51" customFormat="1" ht="25.5" customHeight="1" x14ac:dyDescent="0.35">
      <c r="A5" s="56">
        <v>941</v>
      </c>
      <c r="B5" s="57" t="s">
        <v>69</v>
      </c>
      <c r="C5" s="58">
        <f t="shared" si="3"/>
        <v>157722.86108031444</v>
      </c>
      <c r="D5" s="59">
        <f>SUM(D6,D16)</f>
        <v>5026.9376957185468</v>
      </c>
      <c r="E5" s="59">
        <f>SUM(E6,E16)</f>
        <v>435.78044867842186</v>
      </c>
      <c r="F5" s="59">
        <f>SUM(F6,F16)</f>
        <v>2579.3515487798786</v>
      </c>
      <c r="G5" s="59">
        <f>SUM(G6,G16)</f>
        <v>105.97089402071369</v>
      </c>
      <c r="H5" s="59"/>
      <c r="I5" s="59">
        <f>SUM(I6,I16)</f>
        <v>8368.3837983966296</v>
      </c>
      <c r="J5" s="59">
        <f>SUM(J6,J16)</f>
        <v>1807.1143631641244</v>
      </c>
      <c r="K5" s="59">
        <f>SUM(K6,K16)</f>
        <v>3158.1376682860905</v>
      </c>
      <c r="L5" s="59">
        <f>SUM(L6,L16)</f>
        <v>3411.7680670909544</v>
      </c>
      <c r="M5" s="59">
        <f t="shared" ref="M5:W5" si="4">SUM(M6,M16)</f>
        <v>164.25627313000001</v>
      </c>
      <c r="N5" s="59">
        <f t="shared" si="4"/>
        <v>13595.636707745491</v>
      </c>
      <c r="O5" s="59">
        <f t="shared" si="4"/>
        <v>20629.763425000005</v>
      </c>
      <c r="P5" s="59">
        <f t="shared" si="4"/>
        <v>7.4262053025868653</v>
      </c>
      <c r="Q5" s="59">
        <f t="shared" si="4"/>
        <v>1949.4490201126969</v>
      </c>
      <c r="R5" s="59"/>
      <c r="S5" s="59">
        <f t="shared" si="4"/>
        <v>16.503419490370341</v>
      </c>
      <c r="T5" s="59">
        <f t="shared" si="4"/>
        <v>1237.9643725574542</v>
      </c>
      <c r="U5" s="59">
        <f t="shared" si="4"/>
        <v>603.60732803484188</v>
      </c>
      <c r="V5" s="59">
        <f t="shared" si="4"/>
        <v>91.93236585135169</v>
      </c>
      <c r="W5" s="59">
        <f t="shared" si="4"/>
        <v>717.67042730836681</v>
      </c>
      <c r="X5" s="59">
        <f>SUM(X6,X16)</f>
        <v>1494.6012170208055</v>
      </c>
      <c r="Y5" s="59">
        <f>SUM(Y6,Y16)</f>
        <v>398.73745979365782</v>
      </c>
      <c r="Z5" s="59">
        <f t="shared" ref="Z5:AF5" si="5">SUM(Z6,Z16)</f>
        <v>586.40439298554838</v>
      </c>
      <c r="AA5" s="59">
        <f t="shared" si="5"/>
        <v>4908.2157963397422</v>
      </c>
      <c r="AB5" s="59">
        <f t="shared" si="5"/>
        <v>7704.7314857240381</v>
      </c>
      <c r="AC5" s="59">
        <f t="shared" si="5"/>
        <v>107.24384495771704</v>
      </c>
      <c r="AD5" s="59">
        <f t="shared" si="5"/>
        <v>11.804726050255892</v>
      </c>
      <c r="AE5" s="59">
        <f t="shared" si="5"/>
        <v>95.439118907461122</v>
      </c>
      <c r="AF5" s="59">
        <f t="shared" si="5"/>
        <v>81930.178292250959</v>
      </c>
      <c r="AG5" s="59"/>
      <c r="AH5" s="59"/>
      <c r="AI5" s="59"/>
      <c r="AJ5" s="59"/>
      <c r="AK5" s="59"/>
      <c r="AL5" s="59">
        <f t="shared" ref="AL5:AN5" si="6">SUM(AL6,AL16)</f>
        <v>2175.2745051571378</v>
      </c>
      <c r="AM5" s="59">
        <f t="shared" si="6"/>
        <v>2998.2138451597689</v>
      </c>
      <c r="AN5" s="60">
        <f t="shared" si="6"/>
        <v>1838.6337967317365</v>
      </c>
    </row>
    <row r="6" spans="1:40" s="51" customFormat="1" ht="25.5" customHeight="1" x14ac:dyDescent="0.35">
      <c r="A6" s="56">
        <v>921</v>
      </c>
      <c r="B6" s="66" t="s">
        <v>70</v>
      </c>
      <c r="C6" s="58">
        <f t="shared" si="3"/>
        <v>147920.00251706265</v>
      </c>
      <c r="D6" s="59">
        <f>SUM(D7:D15)</f>
        <v>4646.604842026094</v>
      </c>
      <c r="E6" s="59">
        <f>SUM(E7:E15)</f>
        <v>409.86519400176866</v>
      </c>
      <c r="F6" s="59">
        <f>SUM(F7:F15)</f>
        <v>2402.3818477836926</v>
      </c>
      <c r="G6" s="59">
        <f>SUM(G7:G15)</f>
        <v>84.451448821947281</v>
      </c>
      <c r="H6" s="59"/>
      <c r="I6" s="59">
        <f>SUM(I7:I15)</f>
        <v>7752.4396221608104</v>
      </c>
      <c r="J6" s="59">
        <f>SUM(J7:J15)</f>
        <v>1703.4618426540146</v>
      </c>
      <c r="K6" s="59">
        <f>SUM(K7:K15)</f>
        <v>2955.9760589783391</v>
      </c>
      <c r="L6" s="59">
        <f>SUM(L7:L15)</f>
        <v>3057.9057497231292</v>
      </c>
      <c r="M6" s="59">
        <f t="shared" ref="M6:W6" si="7">SUM(M7:M15)</f>
        <v>154.34636313000001</v>
      </c>
      <c r="N6" s="59">
        <f t="shared" si="7"/>
        <v>12576.542312978312</v>
      </c>
      <c r="O6" s="59">
        <f t="shared" si="7"/>
        <v>19638.175262000004</v>
      </c>
      <c r="P6" s="59">
        <f t="shared" si="7"/>
        <v>5.7202067987277907</v>
      </c>
      <c r="Q6" s="59">
        <f t="shared" si="7"/>
        <v>1818.8798947641542</v>
      </c>
      <c r="R6" s="59"/>
      <c r="S6" s="59">
        <f t="shared" si="7"/>
        <v>14.482994914484014</v>
      </c>
      <c r="T6" s="59">
        <f t="shared" si="7"/>
        <v>1160.246823118837</v>
      </c>
      <c r="U6" s="59">
        <f t="shared" si="7"/>
        <v>559.03871080677357</v>
      </c>
      <c r="V6" s="59">
        <f t="shared" si="7"/>
        <v>86.221777906546436</v>
      </c>
      <c r="W6" s="59">
        <f t="shared" si="7"/>
        <v>662.13017896424526</v>
      </c>
      <c r="X6" s="59">
        <f>SUM(X7:X15)</f>
        <v>1404.4472372724249</v>
      </c>
      <c r="Y6" s="59">
        <f>SUM(Y7:Y15)</f>
        <v>381.58480836215762</v>
      </c>
      <c r="Z6" s="59">
        <f t="shared" ref="Z6:AF6" si="8">SUM(Z7:Z15)</f>
        <v>551.79458742603993</v>
      </c>
      <c r="AA6" s="59">
        <f t="shared" si="8"/>
        <v>4601.422748109876</v>
      </c>
      <c r="AB6" s="59">
        <f t="shared" si="8"/>
        <v>7014.4863736790958</v>
      </c>
      <c r="AC6" s="59">
        <f t="shared" si="8"/>
        <v>96.943098021157937</v>
      </c>
      <c r="AD6" s="59">
        <f t="shared" si="8"/>
        <v>9.9646541766977332</v>
      </c>
      <c r="AE6" s="59">
        <f t="shared" si="8"/>
        <v>86.978443844460173</v>
      </c>
      <c r="AF6" s="59">
        <f t="shared" si="8"/>
        <v>77048.142335251323</v>
      </c>
      <c r="AG6" s="59"/>
      <c r="AH6" s="59"/>
      <c r="AI6" s="59"/>
      <c r="AJ6" s="59"/>
      <c r="AK6" s="59"/>
      <c r="AL6" s="59">
        <f t="shared" ref="AL6:AN6" si="9">SUM(AL7:AL15)</f>
        <v>2078.8652262358528</v>
      </c>
      <c r="AM6" s="59">
        <f t="shared" si="9"/>
        <v>2862.4612618557849</v>
      </c>
      <c r="AN6" s="60">
        <f t="shared" si="9"/>
        <v>1728.3176674191839</v>
      </c>
    </row>
    <row r="7" spans="1:40" s="51" customFormat="1" x14ac:dyDescent="0.35">
      <c r="A7" s="61" t="s">
        <v>71</v>
      </c>
      <c r="B7" s="67" t="s">
        <v>72</v>
      </c>
      <c r="C7" s="63">
        <f t="shared" si="3"/>
        <v>8318.9892442485234</v>
      </c>
      <c r="D7" s="64">
        <f>AA!$X7</f>
        <v>268.41950441303288</v>
      </c>
      <c r="E7" s="64">
        <f>BBWB!$X7</f>
        <v>22.59500596654583</v>
      </c>
      <c r="F7" s="64">
        <f>CA!$X7</f>
        <v>172.35934391581736</v>
      </c>
      <c r="G7" s="64">
        <f>CWP!$X7</f>
        <v>8.8803105390624921</v>
      </c>
      <c r="H7" s="64"/>
      <c r="I7" s="64">
        <f>DLA!$X7</f>
        <v>495.36011755442109</v>
      </c>
      <c r="J7" s="64">
        <f>'DLA (children)'!$X7</f>
        <v>94.925516202639514</v>
      </c>
      <c r="K7" s="64">
        <f>'DLA (working age)'!$X7</f>
        <v>184.28335560117569</v>
      </c>
      <c r="L7" s="64">
        <f>'DLA (pensioners)'!$X7</f>
        <v>232.59450936856126</v>
      </c>
      <c r="M7" s="64">
        <f>DHP!$X7</f>
        <v>8.1663150000000009</v>
      </c>
      <c r="N7" s="64">
        <f>ESA!$X7</f>
        <v>813.99046776997216</v>
      </c>
      <c r="O7" s="64">
        <f>HB!$X7</f>
        <v>988.46288600000003</v>
      </c>
      <c r="P7" s="64">
        <f>IB!$X7</f>
        <v>0.50887286554431199</v>
      </c>
      <c r="Q7" s="64">
        <f>IS!$X7</f>
        <v>136.30749303507815</v>
      </c>
      <c r="R7" s="64"/>
      <c r="S7" s="64">
        <f>'IS (incapacity)'!$X7</f>
        <v>1.2159745879110404</v>
      </c>
      <c r="T7" s="64">
        <f>'IS (lone parent)'!$X7</f>
        <v>78.431604376115004</v>
      </c>
      <c r="U7" s="64">
        <f>'IS (carer)'!$X7</f>
        <v>51.054137855444026</v>
      </c>
      <c r="V7" s="64">
        <f>'IS (others)'!$X7</f>
        <v>5.5847073641203195</v>
      </c>
      <c r="W7" s="64">
        <f>IIDB!$X7</f>
        <v>85.963152625454242</v>
      </c>
      <c r="X7" s="64">
        <f>JSA!$X7</f>
        <v>119.21934893061089</v>
      </c>
      <c r="Y7" s="64">
        <f>MA!$X7</f>
        <v>12.624380347350051</v>
      </c>
      <c r="Z7" s="64">
        <f>O75TVL!$X7</f>
        <v>28.275877517989617</v>
      </c>
      <c r="AA7" s="64">
        <f>PC!$X7</f>
        <v>257.46945273622384</v>
      </c>
      <c r="AB7" s="64">
        <f>PIP!$X7</f>
        <v>522.04231037410068</v>
      </c>
      <c r="AC7" s="64">
        <f>SDA!$X7</f>
        <v>6.2742123726567058</v>
      </c>
      <c r="AD7" s="64">
        <f>'SDA (working age)'!$X7</f>
        <v>0.4401127195853643</v>
      </c>
      <c r="AE7" s="64">
        <f>'SDA (pensioners)'!$X7</f>
        <v>5.8340996530713412</v>
      </c>
      <c r="AF7" s="64">
        <f>SP!$X7</f>
        <v>4000.7634205032605</v>
      </c>
      <c r="AG7" s="64"/>
      <c r="AH7" s="64"/>
      <c r="AI7" s="64"/>
      <c r="AJ7" s="64"/>
      <c r="AK7" s="64"/>
      <c r="AL7" s="64">
        <f>SMP!$X7</f>
        <v>76.226423167264002</v>
      </c>
      <c r="AM7" s="64">
        <f>UC!$X7</f>
        <v>205.78589146328335</v>
      </c>
      <c r="AN7" s="65">
        <f>WFP!$X7</f>
        <v>89.29445715085609</v>
      </c>
    </row>
    <row r="8" spans="1:40" s="51" customFormat="1" x14ac:dyDescent="0.35">
      <c r="A8" s="61" t="s">
        <v>73</v>
      </c>
      <c r="B8" s="67" t="s">
        <v>74</v>
      </c>
      <c r="C8" s="63">
        <f t="shared" si="3"/>
        <v>21335.249193940952</v>
      </c>
      <c r="D8" s="64">
        <f>AA!$X8</f>
        <v>710.28443300446622</v>
      </c>
      <c r="E8" s="64">
        <f>BBWB!$X8</f>
        <v>59.32538651212873</v>
      </c>
      <c r="F8" s="64">
        <f>CA!$X8</f>
        <v>395.43313560673721</v>
      </c>
      <c r="G8" s="64">
        <f>CWP!$X8</f>
        <v>14.425491175495631</v>
      </c>
      <c r="H8" s="64"/>
      <c r="I8" s="64">
        <f>DLA!$X8</f>
        <v>1343.4105443947542</v>
      </c>
      <c r="J8" s="64">
        <f>'DLA (children)'!$X8</f>
        <v>249.10286656082519</v>
      </c>
      <c r="K8" s="64">
        <f>'DLA (working age)'!$X8</f>
        <v>500.76243408776099</v>
      </c>
      <c r="L8" s="64">
        <f>'DLA (pensioners)'!$X8</f>
        <v>619.01072074890556</v>
      </c>
      <c r="M8" s="64">
        <f>DHP!$X8</f>
        <v>20.251486999999997</v>
      </c>
      <c r="N8" s="64">
        <f>ESA!$X8</f>
        <v>2236.5143189055007</v>
      </c>
      <c r="O8" s="64">
        <f>HB!$X8</f>
        <v>2325.16788</v>
      </c>
      <c r="P8" s="64">
        <f>IB!$X8</f>
        <v>0.72846348166472397</v>
      </c>
      <c r="Q8" s="64">
        <f>IS!$X8</f>
        <v>262.94020250398728</v>
      </c>
      <c r="R8" s="64"/>
      <c r="S8" s="64">
        <f>'IS (incapacity)'!$X8</f>
        <v>2.5227957119397</v>
      </c>
      <c r="T8" s="64">
        <f>'IS (lone parent)'!$X8</f>
        <v>153.08857915645723</v>
      </c>
      <c r="U8" s="64">
        <f>'IS (carer)'!$X8</f>
        <v>94.842651254177255</v>
      </c>
      <c r="V8" s="64">
        <f>'IS (others)'!$X8</f>
        <v>12.437467123780534</v>
      </c>
      <c r="W8" s="64">
        <f>IIDB!$X8</f>
        <v>121.3273268990574</v>
      </c>
      <c r="X8" s="64">
        <f>JSA!$X8</f>
        <v>178.86219747928627</v>
      </c>
      <c r="Y8" s="64">
        <f>MA!$X8</f>
        <v>46.867221686964641</v>
      </c>
      <c r="Z8" s="64">
        <f>O75TVL!$X8</f>
        <v>73.186944355194058</v>
      </c>
      <c r="AA8" s="64">
        <f>PC!$X8</f>
        <v>678.72283582155353</v>
      </c>
      <c r="AB8" s="64">
        <f>PIP!$X8</f>
        <v>1273.0479872498831</v>
      </c>
      <c r="AC8" s="64">
        <f>SDA!$X8</f>
        <v>16.569006894936877</v>
      </c>
      <c r="AD8" s="64">
        <f>'SDA (working age)'!$X8</f>
        <v>1.2310052193645888</v>
      </c>
      <c r="AE8" s="64">
        <f>'SDA (pensioners)'!$X8</f>
        <v>15.338001675572288</v>
      </c>
      <c r="AF8" s="64">
        <f>SP!$X8</f>
        <v>10397.711048234416</v>
      </c>
      <c r="AG8" s="64"/>
      <c r="AH8" s="64"/>
      <c r="AI8" s="64"/>
      <c r="AJ8" s="64"/>
      <c r="AK8" s="64"/>
      <c r="AL8" s="64">
        <f>SMP!$X8</f>
        <v>258.96310768303067</v>
      </c>
      <c r="AM8" s="64">
        <f>UC!$X8</f>
        <v>688.81031244428971</v>
      </c>
      <c r="AN8" s="65">
        <f>WFP!$X8</f>
        <v>232.69986260760697</v>
      </c>
    </row>
    <row r="9" spans="1:40" s="51" customFormat="1" x14ac:dyDescent="0.35">
      <c r="A9" s="61" t="s">
        <v>75</v>
      </c>
      <c r="B9" s="67" t="s">
        <v>76</v>
      </c>
      <c r="C9" s="63">
        <f t="shared" si="3"/>
        <v>14773.011268144839</v>
      </c>
      <c r="D9" s="64">
        <f>AA!$X9</f>
        <v>451.28807636811092</v>
      </c>
      <c r="E9" s="64">
        <f>BBWB!$X9</f>
        <v>41.230319141985838</v>
      </c>
      <c r="F9" s="64">
        <f>CA!$X9</f>
        <v>279.81637195995557</v>
      </c>
      <c r="G9" s="64">
        <f>CWP!$X9</f>
        <v>11.70179007080044</v>
      </c>
      <c r="H9" s="64"/>
      <c r="I9" s="64">
        <f>DLA!$X9</f>
        <v>863.7568222096146</v>
      </c>
      <c r="J9" s="64">
        <f>'DLA (children)'!$X9</f>
        <v>168.10758670699079</v>
      </c>
      <c r="K9" s="64">
        <f>'DLA (working age)'!$X9</f>
        <v>326.90994213685281</v>
      </c>
      <c r="L9" s="64">
        <f>'DLA (pensioners)'!$X9</f>
        <v>375.71220561520386</v>
      </c>
      <c r="M9" s="64">
        <f>DHP!$X9</f>
        <v>13.508562</v>
      </c>
      <c r="N9" s="64">
        <f>ESA!$X9</f>
        <v>1425.3163462346877</v>
      </c>
      <c r="O9" s="64">
        <f>HB!$X9</f>
        <v>1549.1565029999999</v>
      </c>
      <c r="P9" s="64">
        <f>IB!$X9</f>
        <v>0.69728862568724503</v>
      </c>
      <c r="Q9" s="64">
        <f>IS!$X9</f>
        <v>219.0043438929294</v>
      </c>
      <c r="R9" s="64"/>
      <c r="S9" s="64">
        <f>'IS (incapacity)'!$X9</f>
        <v>0.93144913751289726</v>
      </c>
      <c r="T9" s="64">
        <f>'IS (lone parent)'!$X9</f>
        <v>135.58390212645662</v>
      </c>
      <c r="U9" s="64">
        <f>'IS (carer)'!$X9</f>
        <v>72.066766278403762</v>
      </c>
      <c r="V9" s="64">
        <f>'IS (others)'!$X9</f>
        <v>10.980500572569017</v>
      </c>
      <c r="W9" s="64">
        <f>IIDB!$X9</f>
        <v>87.214816479828983</v>
      </c>
      <c r="X9" s="64">
        <f>JSA!$X9</f>
        <v>182.21862287941116</v>
      </c>
      <c r="Y9" s="64">
        <f>MA!$X9</f>
        <v>33.261768050899136</v>
      </c>
      <c r="Z9" s="64">
        <f>O75TVL!$X9</f>
        <v>54.719287530454189</v>
      </c>
      <c r="AA9" s="64">
        <f>PC!$X9</f>
        <v>434.75405259405204</v>
      </c>
      <c r="AB9" s="64">
        <f>PIP!$X9</f>
        <v>771.58576774870244</v>
      </c>
      <c r="AC9" s="64">
        <f>SDA!$X9</f>
        <v>9.8353764194334445</v>
      </c>
      <c r="AD9" s="64">
        <f>'SDA (working age)'!$X9</f>
        <v>0.51922791153497516</v>
      </c>
      <c r="AE9" s="64">
        <f>'SDA (pensioners)'!$X9</f>
        <v>9.3161485078984683</v>
      </c>
      <c r="AF9" s="64">
        <f>SP!$X9</f>
        <v>7715.4673910352358</v>
      </c>
      <c r="AG9" s="64"/>
      <c r="AH9" s="64"/>
      <c r="AI9" s="64"/>
      <c r="AJ9" s="64"/>
      <c r="AK9" s="64"/>
      <c r="AL9" s="64">
        <f>SMP!$X9</f>
        <v>181.27227830769112</v>
      </c>
      <c r="AM9" s="64">
        <f>UC!$X9</f>
        <v>274.93032635491886</v>
      </c>
      <c r="AN9" s="65">
        <f>WFP!$X9</f>
        <v>172.27515724043684</v>
      </c>
    </row>
    <row r="10" spans="1:40" s="51" customFormat="1" x14ac:dyDescent="0.35">
      <c r="A10" s="61" t="s">
        <v>77</v>
      </c>
      <c r="B10" s="67" t="s">
        <v>78</v>
      </c>
      <c r="C10" s="63">
        <f t="shared" si="3"/>
        <v>12658.311464047392</v>
      </c>
      <c r="D10" s="64">
        <f>AA!$X10</f>
        <v>411.95578344634384</v>
      </c>
      <c r="E10" s="64">
        <f>BBWB!$X10</f>
        <v>37.048197258917043</v>
      </c>
      <c r="F10" s="64">
        <f>CA!$X10</f>
        <v>212.5659459479127</v>
      </c>
      <c r="G10" s="64">
        <f>CWP!$X10</f>
        <v>6.6157990662718724</v>
      </c>
      <c r="H10" s="64"/>
      <c r="I10" s="64">
        <f>DLA!$X10</f>
        <v>682.12397675072998</v>
      </c>
      <c r="J10" s="64">
        <f>'DLA (children)'!$X10</f>
        <v>151.69648463191331</v>
      </c>
      <c r="K10" s="64">
        <f>'DLA (working age)'!$X10</f>
        <v>249.50331635341172</v>
      </c>
      <c r="L10" s="64">
        <f>'DLA (pensioners)'!$X10</f>
        <v>289.04798585171341</v>
      </c>
      <c r="M10" s="64">
        <f>DHP!$X10</f>
        <v>9.0701790000000013</v>
      </c>
      <c r="N10" s="64">
        <f>ESA!$X10</f>
        <v>1085.53487855294</v>
      </c>
      <c r="O10" s="64">
        <f>HB!$X10</f>
        <v>1171.0893450000001</v>
      </c>
      <c r="P10" s="64">
        <f>IB!$X10</f>
        <v>0.15495595801155915</v>
      </c>
      <c r="Q10" s="64">
        <f>IS!$X10</f>
        <v>152.36229023130127</v>
      </c>
      <c r="R10" s="64"/>
      <c r="S10" s="64">
        <f>'IS (incapacity)'!$X10</f>
        <v>0.84226663357220921</v>
      </c>
      <c r="T10" s="64">
        <f>'IS (lone parent)'!$X10</f>
        <v>96.1075931429977</v>
      </c>
      <c r="U10" s="64">
        <f>'IS (carer)'!$X10</f>
        <v>48.836059597034392</v>
      </c>
      <c r="V10" s="64">
        <f>'IS (others)'!$X10</f>
        <v>6.6868137598416659</v>
      </c>
      <c r="W10" s="64">
        <f>IIDB!$X10</f>
        <v>86.458213702184551</v>
      </c>
      <c r="X10" s="64">
        <f>JSA!$X10</f>
        <v>112.33828100619138</v>
      </c>
      <c r="Y10" s="64">
        <f>MA!$X10</f>
        <v>30.332176811287624</v>
      </c>
      <c r="Z10" s="64">
        <f>O75TVL!$X10</f>
        <v>48.222656096068086</v>
      </c>
      <c r="AA10" s="64">
        <f>PC!$X10</f>
        <v>359.03411540664462</v>
      </c>
      <c r="AB10" s="64">
        <f>PIP!$X10</f>
        <v>653.10891976747337</v>
      </c>
      <c r="AC10" s="64">
        <f>SDA!$X10</f>
        <v>8.8428691900746497</v>
      </c>
      <c r="AD10" s="64">
        <f>'SDA (working age)'!$X10</f>
        <v>0.77859809098559174</v>
      </c>
      <c r="AE10" s="64">
        <f>'SDA (pensioners)'!$X10</f>
        <v>8.0642710990890567</v>
      </c>
      <c r="AF10" s="64">
        <f>SP!$X10</f>
        <v>7105.1456736571563</v>
      </c>
      <c r="AG10" s="64"/>
      <c r="AH10" s="64"/>
      <c r="AI10" s="64"/>
      <c r="AJ10" s="64"/>
      <c r="AK10" s="64"/>
      <c r="AL10" s="64">
        <f>SMP!$X10</f>
        <v>165.7850625932162</v>
      </c>
      <c r="AM10" s="64">
        <f>UC!$X10</f>
        <v>165.81657108286819</v>
      </c>
      <c r="AN10" s="65">
        <f>WFP!$X10</f>
        <v>154.70557352179833</v>
      </c>
    </row>
    <row r="11" spans="1:40" s="51" customFormat="1" x14ac:dyDescent="0.35">
      <c r="A11" s="61" t="s">
        <v>79</v>
      </c>
      <c r="B11" s="67" t="s">
        <v>80</v>
      </c>
      <c r="C11" s="63">
        <f t="shared" si="3"/>
        <v>16074.958605508455</v>
      </c>
      <c r="D11" s="64">
        <f>AA!$X11</f>
        <v>548.78546727070523</v>
      </c>
      <c r="E11" s="64">
        <f>BBWB!$X11</f>
        <v>46.016386328708613</v>
      </c>
      <c r="F11" s="64">
        <f>CA!$X11</f>
        <v>294.27783447328801</v>
      </c>
      <c r="G11" s="64">
        <f>CWP!$X11</f>
        <v>10.46734665376554</v>
      </c>
      <c r="H11" s="64"/>
      <c r="I11" s="64">
        <f>DLA!$X11</f>
        <v>845.16144895130833</v>
      </c>
      <c r="J11" s="64">
        <f>'DLA (children)'!$X11</f>
        <v>197.23913572015215</v>
      </c>
      <c r="K11" s="64">
        <f>'DLA (working age)'!$X11</f>
        <v>297.01878462480937</v>
      </c>
      <c r="L11" s="64">
        <f>'DLA (pensioners)'!$X11</f>
        <v>374.97496996961939</v>
      </c>
      <c r="M11" s="64">
        <f>DHP!$X11</f>
        <v>15.406518999999999</v>
      </c>
      <c r="N11" s="64">
        <f>ESA!$X11</f>
        <v>1403.3183043864021</v>
      </c>
      <c r="O11" s="64">
        <f>HB!$X11</f>
        <v>1857.2958029999998</v>
      </c>
      <c r="P11" s="64">
        <f>IB!$X11</f>
        <v>0.60560845760340365</v>
      </c>
      <c r="Q11" s="64">
        <f>IS!$X11</f>
        <v>235.38760154446058</v>
      </c>
      <c r="R11" s="64"/>
      <c r="S11" s="64">
        <f>'IS (incapacity)'!$X11</f>
        <v>2.0760164345766481</v>
      </c>
      <c r="T11" s="64">
        <f>'IS (lone parent)'!$X11</f>
        <v>148.52187276907301</v>
      </c>
      <c r="U11" s="64">
        <f>'IS (carer)'!$X11</f>
        <v>73.873913315491663</v>
      </c>
      <c r="V11" s="64">
        <f>'IS (others)'!$X11</f>
        <v>11.011259002882779</v>
      </c>
      <c r="W11" s="64">
        <f>IIDB!$X11</f>
        <v>78.182287023258922</v>
      </c>
      <c r="X11" s="64">
        <f>JSA!$X11</f>
        <v>212.9572046677784</v>
      </c>
      <c r="Y11" s="64">
        <f>MA!$X11</f>
        <v>36.899097214928382</v>
      </c>
      <c r="Z11" s="64">
        <f>O75TVL!$X11</f>
        <v>60.180533737503282</v>
      </c>
      <c r="AA11" s="64">
        <f>PC!$X11</f>
        <v>513.45281351058918</v>
      </c>
      <c r="AB11" s="64">
        <f>PIP!$X11</f>
        <v>855.95779970619321</v>
      </c>
      <c r="AC11" s="64">
        <f>SDA!$X11</f>
        <v>11.653161302708231</v>
      </c>
      <c r="AD11" s="64">
        <f>'SDA (working age)'!$X11</f>
        <v>2.1354609815389489</v>
      </c>
      <c r="AE11" s="64">
        <f>'SDA (pensioners)'!$X11</f>
        <v>9.517700321169281</v>
      </c>
      <c r="AF11" s="64">
        <f>SP!$X11</f>
        <v>8397.6895504712211</v>
      </c>
      <c r="AG11" s="64"/>
      <c r="AH11" s="64"/>
      <c r="AI11" s="64"/>
      <c r="AJ11" s="64"/>
      <c r="AK11" s="64"/>
      <c r="AL11" s="64">
        <f>SMP!$X11</f>
        <v>199.1846925435101</v>
      </c>
      <c r="AM11" s="64">
        <f>UC!$X11</f>
        <v>265.92038368723661</v>
      </c>
      <c r="AN11" s="65">
        <f>WFP!$X11</f>
        <v>186.15876157728641</v>
      </c>
    </row>
    <row r="12" spans="1:40" s="51" customFormat="1" x14ac:dyDescent="0.35">
      <c r="A12" s="61" t="s">
        <v>81</v>
      </c>
      <c r="B12" s="67" t="s">
        <v>82</v>
      </c>
      <c r="C12" s="63">
        <f t="shared" si="3"/>
        <v>15931.764005671186</v>
      </c>
      <c r="D12" s="64">
        <f>AA!$X12</f>
        <v>536.98725833328172</v>
      </c>
      <c r="E12" s="64">
        <f>BBWB!$X12</f>
        <v>44.89344514581957</v>
      </c>
      <c r="F12" s="64">
        <f>CA!$X12</f>
        <v>224.50365099244141</v>
      </c>
      <c r="G12" s="64">
        <f>CWP!$X12</f>
        <v>6.8088099915023115</v>
      </c>
      <c r="H12" s="64"/>
      <c r="I12" s="64">
        <f>DLA!$X12</f>
        <v>720.06329234184057</v>
      </c>
      <c r="J12" s="64">
        <f>'DLA (children)'!$X12</f>
        <v>185.71842780373089</v>
      </c>
      <c r="K12" s="64">
        <f>'DLA (working age)'!$X12</f>
        <v>266.3462107672355</v>
      </c>
      <c r="L12" s="64">
        <f>'DLA (pensioners)'!$X12</f>
        <v>257.35956382984762</v>
      </c>
      <c r="M12" s="64">
        <f>DHP!$X12</f>
        <v>13.846817</v>
      </c>
      <c r="N12" s="64">
        <f>ESA!$X12</f>
        <v>1114.9561925507073</v>
      </c>
      <c r="O12" s="64">
        <f>HB!$X12</f>
        <v>1719.7062129999999</v>
      </c>
      <c r="P12" s="64">
        <f>IB!$X12</f>
        <v>0.55238612050894664</v>
      </c>
      <c r="Q12" s="64">
        <f>IS!$X12</f>
        <v>164.6784483079137</v>
      </c>
      <c r="R12" s="64"/>
      <c r="S12" s="64">
        <f>'IS (incapacity)'!$X12</f>
        <v>1.2442373014428765</v>
      </c>
      <c r="T12" s="64">
        <f>'IS (lone parent)'!$X12</f>
        <v>111.0032039707785</v>
      </c>
      <c r="U12" s="64">
        <f>'IS (carer)'!$X12</f>
        <v>45.436664247409155</v>
      </c>
      <c r="V12" s="64">
        <f>'IS (others)'!$X12</f>
        <v>7.307261337421826</v>
      </c>
      <c r="W12" s="64">
        <f>IIDB!$X12</f>
        <v>52.952853660078254</v>
      </c>
      <c r="X12" s="64">
        <f>JSA!$X12</f>
        <v>107.57330786615321</v>
      </c>
      <c r="Y12" s="64">
        <f>MA!$X12</f>
        <v>46.242530246723121</v>
      </c>
      <c r="Z12" s="64">
        <f>O75TVL!$X12</f>
        <v>65.792979057115872</v>
      </c>
      <c r="AA12" s="64">
        <f>PC!$X12</f>
        <v>409.8715039958775</v>
      </c>
      <c r="AB12" s="64">
        <f>PIP!$X12</f>
        <v>655.24269058090215</v>
      </c>
      <c r="AC12" s="64">
        <f>SDA!$X12</f>
        <v>8.9985924286507348</v>
      </c>
      <c r="AD12" s="64">
        <f>'SDA (working age)'!$X12</f>
        <v>0.67668003628354489</v>
      </c>
      <c r="AE12" s="64">
        <f>'SDA (pensioners)'!$X12</f>
        <v>8.3219123923671887</v>
      </c>
      <c r="AF12" s="64">
        <f>SP!$X12</f>
        <v>9401.6981506329248</v>
      </c>
      <c r="AG12" s="64"/>
      <c r="AH12" s="64"/>
      <c r="AI12" s="64"/>
      <c r="AJ12" s="64"/>
      <c r="AK12" s="64"/>
      <c r="AL12" s="64">
        <f>SMP!$X12</f>
        <v>220.28805760875775</v>
      </c>
      <c r="AM12" s="64">
        <f>UC!$X12</f>
        <v>212.02494766901094</v>
      </c>
      <c r="AN12" s="65">
        <f>WFP!$X12</f>
        <v>204.08187814097508</v>
      </c>
    </row>
    <row r="13" spans="1:40" s="51" customFormat="1" x14ac:dyDescent="0.35">
      <c r="A13" s="61" t="s">
        <v>83</v>
      </c>
      <c r="B13" s="67" t="s">
        <v>84</v>
      </c>
      <c r="C13" s="63">
        <f t="shared" si="3"/>
        <v>20528.845202842796</v>
      </c>
      <c r="D13" s="64">
        <f>AA!$X13</f>
        <v>494.17920276839772</v>
      </c>
      <c r="E13" s="64">
        <f>BBWB!$X13</f>
        <v>50.914805968761016</v>
      </c>
      <c r="F13" s="64">
        <f>CA!$X13</f>
        <v>332.44414797497308</v>
      </c>
      <c r="G13" s="64">
        <f>CWP!$X13</f>
        <v>10.951331418867369</v>
      </c>
      <c r="H13" s="64"/>
      <c r="I13" s="64">
        <f>DLA!$X13</f>
        <v>1033.1914028998506</v>
      </c>
      <c r="J13" s="64">
        <f>'DLA (children)'!$X13</f>
        <v>237.50910591376305</v>
      </c>
      <c r="K13" s="64">
        <f>'DLA (working age)'!$X13</f>
        <v>432.66056271923429</v>
      </c>
      <c r="L13" s="64">
        <f>'DLA (pensioners)'!$X13</f>
        <v>310.76371763267809</v>
      </c>
      <c r="M13" s="64">
        <f>DHP!$X13</f>
        <v>42.942805000000007</v>
      </c>
      <c r="N13" s="64">
        <f>ESA!$X13</f>
        <v>1813.6468066429188</v>
      </c>
      <c r="O13" s="64">
        <f>HB!$X13</f>
        <v>5821.8480010000003</v>
      </c>
      <c r="P13" s="64">
        <f>IB!$X13</f>
        <v>1.8568390768426073</v>
      </c>
      <c r="Q13" s="64">
        <f>IS!$X13</f>
        <v>286.99837300843916</v>
      </c>
      <c r="R13" s="64"/>
      <c r="S13" s="64">
        <f>'IS (incapacity)'!$X13</f>
        <v>3.3040882157225466</v>
      </c>
      <c r="T13" s="64">
        <f>'IS (lone parent)'!$X13</f>
        <v>195.43276783757273</v>
      </c>
      <c r="U13" s="64">
        <f>'IS (carer)'!$X13</f>
        <v>72.566325340922248</v>
      </c>
      <c r="V13" s="64">
        <f>'IS (others)'!$X13</f>
        <v>15.49304792509831</v>
      </c>
      <c r="W13" s="64">
        <f>IIDB!$X13</f>
        <v>29.171240426957905</v>
      </c>
      <c r="X13" s="64">
        <f>JSA!$X13</f>
        <v>258.03618184945532</v>
      </c>
      <c r="Y13" s="64">
        <f>MA!$X13</f>
        <v>78.552875450335577</v>
      </c>
      <c r="Z13" s="64">
        <f>O75TVL!$X13</f>
        <v>59.935656913894988</v>
      </c>
      <c r="AA13" s="64">
        <f>PC!$X13</f>
        <v>974.40102083747047</v>
      </c>
      <c r="AB13" s="64">
        <f>PIP!$X13</f>
        <v>822.0685624068102</v>
      </c>
      <c r="AC13" s="64">
        <f>SDA!$X13</f>
        <v>10.777298805624422</v>
      </c>
      <c r="AD13" s="64">
        <f>'SDA (working age)'!$X13</f>
        <v>1.7351242137202401</v>
      </c>
      <c r="AE13" s="64">
        <f>'SDA (pensioners)'!$X13</f>
        <v>9.04217459190418</v>
      </c>
      <c r="AF13" s="64">
        <f>SP!$X13</f>
        <v>7267.5456983730492</v>
      </c>
      <c r="AG13" s="64"/>
      <c r="AH13" s="64"/>
      <c r="AI13" s="64"/>
      <c r="AJ13" s="64"/>
      <c r="AK13" s="64"/>
      <c r="AL13" s="64">
        <f>SMP!$X13</f>
        <v>411.95733029750733</v>
      </c>
      <c r="AM13" s="64">
        <f>UC!$X13</f>
        <v>540.85071004215547</v>
      </c>
      <c r="AN13" s="65">
        <f>WFP!$X13</f>
        <v>186.57491168048526</v>
      </c>
    </row>
    <row r="14" spans="1:40" s="51" customFormat="1" x14ac:dyDescent="0.35">
      <c r="A14" s="61" t="s">
        <v>85</v>
      </c>
      <c r="B14" s="67" t="s">
        <v>86</v>
      </c>
      <c r="C14" s="63">
        <f t="shared" si="3"/>
        <v>22734.131833094867</v>
      </c>
      <c r="D14" s="64">
        <f>AA!$X14</f>
        <v>708.69425471602233</v>
      </c>
      <c r="E14" s="64">
        <f>BBWB!$X14</f>
        <v>67.287124238592213</v>
      </c>
      <c r="F14" s="64">
        <f>CA!$X14</f>
        <v>294.29014336926656</v>
      </c>
      <c r="G14" s="64">
        <f>CWP!$X14</f>
        <v>9.0207056012880358</v>
      </c>
      <c r="H14" s="64"/>
      <c r="I14" s="64">
        <f>DLA!$X14</f>
        <v>1038.483973554781</v>
      </c>
      <c r="J14" s="64">
        <f>'DLA (children)'!$X14</f>
        <v>263.19513124310402</v>
      </c>
      <c r="K14" s="64">
        <f>'DLA (working age)'!$X14</f>
        <v>409.03939147311371</v>
      </c>
      <c r="L14" s="64">
        <f>'DLA (pensioners)'!$X14</f>
        <v>326.34558933929816</v>
      </c>
      <c r="M14" s="64">
        <f>DHP!$X14</f>
        <v>20.459309130000005</v>
      </c>
      <c r="N14" s="64">
        <f>ESA!$X14</f>
        <v>1521.0716994156567</v>
      </c>
      <c r="O14" s="64">
        <f>HB!$X14</f>
        <v>2667.4722129999996</v>
      </c>
      <c r="P14" s="64">
        <f>IB!$X14</f>
        <v>0.15763646510859272</v>
      </c>
      <c r="Q14" s="64">
        <f>IS!$X14</f>
        <v>223.86773692785439</v>
      </c>
      <c r="R14" s="64"/>
      <c r="S14" s="64">
        <f>'IS (incapacity)'!$X14</f>
        <v>1.2594318393668062</v>
      </c>
      <c r="T14" s="64">
        <f>'IS (lone parent)'!$X14</f>
        <v>153.01711932258689</v>
      </c>
      <c r="U14" s="64">
        <f>'IS (carer)'!$X14</f>
        <v>59.93361545723522</v>
      </c>
      <c r="V14" s="64">
        <f>'IS (others)'!$X14</f>
        <v>9.9630067047124449</v>
      </c>
      <c r="W14" s="64">
        <f>IIDB!$X14</f>
        <v>65.179928177813721</v>
      </c>
      <c r="X14" s="64">
        <f>JSA!$X14</f>
        <v>152.28669505057275</v>
      </c>
      <c r="Y14" s="64">
        <f>MA!$X14</f>
        <v>58.99208535284</v>
      </c>
      <c r="Z14" s="64">
        <f>O75TVL!$X14</f>
        <v>95.46416142908825</v>
      </c>
      <c r="AA14" s="64">
        <f>PC!$X14</f>
        <v>572.23812263274658</v>
      </c>
      <c r="AB14" s="64">
        <f>PIP!$X14</f>
        <v>829.09186942700353</v>
      </c>
      <c r="AC14" s="64">
        <f>SDA!$X14</f>
        <v>13.912982076392577</v>
      </c>
      <c r="AD14" s="64">
        <f>'SDA (working age)'!$X14</f>
        <v>1.4329941039504688</v>
      </c>
      <c r="AE14" s="64">
        <f>'SDA (pensioners)'!$X14</f>
        <v>12.479987972442109</v>
      </c>
      <c r="AF14" s="64">
        <f>SP!$X14</f>
        <v>13489.815636289517</v>
      </c>
      <c r="AG14" s="64"/>
      <c r="AH14" s="64"/>
      <c r="AI14" s="64"/>
      <c r="AJ14" s="64"/>
      <c r="AK14" s="64"/>
      <c r="AL14" s="64">
        <f>SMP!$X14</f>
        <v>363.11365290961032</v>
      </c>
      <c r="AM14" s="64">
        <f>UC!$X14</f>
        <v>247.38568172324003</v>
      </c>
      <c r="AN14" s="65">
        <f>WFP!$X14</f>
        <v>295.84622160746886</v>
      </c>
    </row>
    <row r="15" spans="1:40" s="51" customFormat="1" x14ac:dyDescent="0.35">
      <c r="A15" s="61" t="s">
        <v>87</v>
      </c>
      <c r="B15" s="67" t="s">
        <v>88</v>
      </c>
      <c r="C15" s="63">
        <f t="shared" si="3"/>
        <v>15564.741699563638</v>
      </c>
      <c r="D15" s="64">
        <f>AA!$X15</f>
        <v>516.01086170573342</v>
      </c>
      <c r="E15" s="64">
        <f>BBWB!$X15</f>
        <v>40.554523440309787</v>
      </c>
      <c r="F15" s="64">
        <f>CA!$X15</f>
        <v>196.69127354330064</v>
      </c>
      <c r="G15" s="64">
        <f>CWP!$X15</f>
        <v>5.5798643048935883</v>
      </c>
      <c r="H15" s="64"/>
      <c r="I15" s="64">
        <f>DLA!$X15</f>
        <v>730.88804350351006</v>
      </c>
      <c r="J15" s="64">
        <f>'DLA (children)'!$X15</f>
        <v>155.9675878708957</v>
      </c>
      <c r="K15" s="64">
        <f>'DLA (working age)'!$X15</f>
        <v>289.45206121474507</v>
      </c>
      <c r="L15" s="64">
        <f>'DLA (pensioners)'!$X15</f>
        <v>272.09648736730247</v>
      </c>
      <c r="M15" s="64">
        <f>DHP!$X15</f>
        <v>10.694370000000001</v>
      </c>
      <c r="N15" s="64">
        <f>ESA!$X15</f>
        <v>1162.1932985195263</v>
      </c>
      <c r="O15" s="64">
        <f>HB!$X15</f>
        <v>1537.9764180000002</v>
      </c>
      <c r="P15" s="64">
        <f>IB!$X15</f>
        <v>0.45815574775639967</v>
      </c>
      <c r="Q15" s="64">
        <f>IS!$X15</f>
        <v>137.33340531219025</v>
      </c>
      <c r="R15" s="64"/>
      <c r="S15" s="64">
        <f>'IS (incapacity)'!$X15</f>
        <v>1.0867350524392887</v>
      </c>
      <c r="T15" s="64">
        <f>'IS (lone parent)'!$X15</f>
        <v>89.060180416799341</v>
      </c>
      <c r="U15" s="64">
        <f>'IS (carer)'!$X15</f>
        <v>40.428577460655887</v>
      </c>
      <c r="V15" s="64">
        <f>'IS (others)'!$X15</f>
        <v>6.7577141161195415</v>
      </c>
      <c r="W15" s="64">
        <f>IIDB!$X15</f>
        <v>55.680359969611288</v>
      </c>
      <c r="X15" s="64">
        <f>JSA!$X15</f>
        <v>80.955397542965443</v>
      </c>
      <c r="Y15" s="64">
        <f>MA!$X15</f>
        <v>37.812673200829053</v>
      </c>
      <c r="Z15" s="64">
        <f>O75TVL!$X15</f>
        <v>66.016490788731474</v>
      </c>
      <c r="AA15" s="64">
        <f>PC!$X15</f>
        <v>401.47883057471802</v>
      </c>
      <c r="AB15" s="64">
        <f>PIP!$X15</f>
        <v>632.34046641802752</v>
      </c>
      <c r="AC15" s="64">
        <f>SDA!$X15</f>
        <v>10.079598530680283</v>
      </c>
      <c r="AD15" s="64">
        <f>'SDA (working age)'!$X15</f>
        <v>1.0154508997340115</v>
      </c>
      <c r="AE15" s="64">
        <f>'SDA (pensioners)'!$X15</f>
        <v>9.0641476309462732</v>
      </c>
      <c r="AF15" s="64">
        <f>SP!$X15</f>
        <v>9272.3057660545383</v>
      </c>
      <c r="AG15" s="64"/>
      <c r="AH15" s="64"/>
      <c r="AI15" s="64"/>
      <c r="AJ15" s="64"/>
      <c r="AK15" s="64"/>
      <c r="AL15" s="64">
        <f>SMP!$X15</f>
        <v>202.07462112526525</v>
      </c>
      <c r="AM15" s="64">
        <f>UC!$X15</f>
        <v>260.936437388782</v>
      </c>
      <c r="AN15" s="65">
        <f>WFP!$X15</f>
        <v>206.68084389227019</v>
      </c>
    </row>
    <row r="16" spans="1:40" s="51" customFormat="1" x14ac:dyDescent="0.35">
      <c r="A16" s="49">
        <v>924</v>
      </c>
      <c r="B16" s="68" t="s">
        <v>89</v>
      </c>
      <c r="C16" s="58">
        <f t="shared" si="3"/>
        <v>9802.8585632517988</v>
      </c>
      <c r="D16" s="59">
        <f>AA!$X$16</f>
        <v>380.33285369245294</v>
      </c>
      <c r="E16" s="59">
        <f>BBWB!$X$16</f>
        <v>25.91525467665322</v>
      </c>
      <c r="F16" s="59">
        <f>CA!$X$16</f>
        <v>176.96970099618594</v>
      </c>
      <c r="G16" s="59">
        <f>CWP!$X$16</f>
        <v>21.519445198766409</v>
      </c>
      <c r="H16" s="59"/>
      <c r="I16" s="59">
        <f>DLA!$X$16</f>
        <v>615.94417623581865</v>
      </c>
      <c r="J16" s="59">
        <f>'DLA (children)'!$X$16</f>
        <v>103.65252051010965</v>
      </c>
      <c r="K16" s="59">
        <f>'DLA (working age)'!$X$16</f>
        <v>202.16160930775146</v>
      </c>
      <c r="L16" s="59">
        <f>'DLA (pensioners)'!$X$16</f>
        <v>353.86231736782531</v>
      </c>
      <c r="M16" s="59">
        <f>DHP!$X$16</f>
        <v>9.9099100000000018</v>
      </c>
      <c r="N16" s="59">
        <f>ESA!$X$16</f>
        <v>1019.0943947671781</v>
      </c>
      <c r="O16" s="59">
        <f>HB!$X$16</f>
        <v>991.58816300000001</v>
      </c>
      <c r="P16" s="59">
        <f>IB!$X$16</f>
        <v>1.7059985038590746</v>
      </c>
      <c r="Q16" s="59">
        <f>IS!$X$16</f>
        <v>130.56912534854263</v>
      </c>
      <c r="R16" s="59"/>
      <c r="S16" s="59">
        <f>'IS (incapacity)'!$X$16</f>
        <v>2.0204245758863291</v>
      </c>
      <c r="T16" s="59">
        <f>'IS (lone parent)'!$X$16</f>
        <v>77.71754943861724</v>
      </c>
      <c r="U16" s="59">
        <f>'IS (carer)'!$X$16</f>
        <v>44.568617228068277</v>
      </c>
      <c r="V16" s="59">
        <f>'IS (others)'!$X$16</f>
        <v>5.7105879448052583</v>
      </c>
      <c r="W16" s="59">
        <f>IIDB!$X$16</f>
        <v>55.540248344121586</v>
      </c>
      <c r="X16" s="59">
        <f>JSA!$X$16</f>
        <v>90.153979748380564</v>
      </c>
      <c r="Y16" s="59">
        <f>MA!$X$16</f>
        <v>17.152651431500178</v>
      </c>
      <c r="Z16" s="59">
        <f>O75TVL!$X$16</f>
        <v>34.609805559508473</v>
      </c>
      <c r="AA16" s="59">
        <f>PC!$X$16</f>
        <v>306.79304822986637</v>
      </c>
      <c r="AB16" s="59">
        <f>PIP!$X$16</f>
        <v>690.24511204494218</v>
      </c>
      <c r="AC16" s="59">
        <f>SDA!$X$16</f>
        <v>10.300746936559104</v>
      </c>
      <c r="AD16" s="59">
        <f>'SDA (working age)'!$X$16</f>
        <v>1.8400718735581587</v>
      </c>
      <c r="AE16" s="59">
        <f>'SDA (pensioners)'!$X$16</f>
        <v>8.4606750630009433</v>
      </c>
      <c r="AF16" s="59">
        <f>SP!$X$16</f>
        <v>4882.0359569996426</v>
      </c>
      <c r="AG16" s="59"/>
      <c r="AH16" s="59"/>
      <c r="AI16" s="59"/>
      <c r="AJ16" s="59"/>
      <c r="AK16" s="59"/>
      <c r="AL16" s="59">
        <f>SMP!$X$16</f>
        <v>96.409278921284923</v>
      </c>
      <c r="AM16" s="59">
        <f>UC!$X$16</f>
        <v>135.75258330398415</v>
      </c>
      <c r="AN16" s="60">
        <f>WFP!$X$16</f>
        <v>110.3161293125527</v>
      </c>
    </row>
    <row r="17" spans="1:40" s="51" customFormat="1" x14ac:dyDescent="0.35">
      <c r="A17" s="49">
        <v>923</v>
      </c>
      <c r="B17" s="68" t="s">
        <v>90</v>
      </c>
      <c r="C17" s="58">
        <f t="shared" si="3"/>
        <v>15797.698300153264</v>
      </c>
      <c r="D17" s="59">
        <f>AA!$X$17</f>
        <v>491.72336515348945</v>
      </c>
      <c r="E17" s="59">
        <f>BBWB!$X$17</f>
        <v>47.256720300342444</v>
      </c>
      <c r="F17" s="59">
        <f>CA!$X$17</f>
        <v>249.21210812607322</v>
      </c>
      <c r="G17" s="59">
        <f>CWP!$X$17</f>
        <v>8.29360307928631</v>
      </c>
      <c r="H17" s="59"/>
      <c r="I17" s="59">
        <f>DLA!$X$17</f>
        <v>998.91125700939699</v>
      </c>
      <c r="J17" s="59">
        <f>'DLA (children)'!$X$17</f>
        <v>156.96986001898529</v>
      </c>
      <c r="K17" s="59">
        <f>'DLA (working age)'!$X$17</f>
        <v>409.24389243329387</v>
      </c>
      <c r="L17" s="59">
        <f>'DLA (pensioners)'!$X$17</f>
        <v>423.35030270444378</v>
      </c>
      <c r="M17" s="59">
        <f>DHP!$X$17</f>
        <v>59.224703000000012</v>
      </c>
      <c r="N17" s="59">
        <f>ESA!$X$17</f>
        <v>1731.9439983560678</v>
      </c>
      <c r="O17" s="59">
        <f>HB!$X$17</f>
        <v>1671.4567889999998</v>
      </c>
      <c r="P17" s="59">
        <f>IB!$X$17</f>
        <v>1.2178778512453849</v>
      </c>
      <c r="Q17" s="59">
        <f>IS!$X$17</f>
        <v>189.18129861408499</v>
      </c>
      <c r="R17" s="59"/>
      <c r="S17" s="59">
        <f>'IS (incapacity)'!$X$17</f>
        <v>3.2345257913840482</v>
      </c>
      <c r="T17" s="59">
        <f>'IS (lone parent)'!$X$17</f>
        <v>109.80561209812186</v>
      </c>
      <c r="U17" s="59">
        <f>'IS (carer)'!$X$17</f>
        <v>67.202813895349308</v>
      </c>
      <c r="V17" s="59">
        <f>'IS (others)'!$X$17</f>
        <v>8.4114401286923268</v>
      </c>
      <c r="W17" s="59">
        <f>IIDB!$X$17</f>
        <v>82.021345561677023</v>
      </c>
      <c r="X17" s="59">
        <f>JSA!$X$17</f>
        <v>172.38300929129494</v>
      </c>
      <c r="Y17" s="59">
        <f>MA!$X$17</f>
        <v>27.803251026810564</v>
      </c>
      <c r="Z17" s="59">
        <f>O75TVL!$X$17</f>
        <v>52.4217184069349</v>
      </c>
      <c r="AA17" s="59">
        <f>PC!$X$17</f>
        <v>458.38848570672411</v>
      </c>
      <c r="AB17" s="59">
        <f>PIP!$X$17</f>
        <v>929.62475861587507</v>
      </c>
      <c r="AC17" s="59">
        <f>SDA!$X$17</f>
        <v>12.062760837061363</v>
      </c>
      <c r="AD17" s="59">
        <f>'SDA (working age)'!$X$17</f>
        <v>1.5915477847832953</v>
      </c>
      <c r="AE17" s="59">
        <f>'SDA (pensioners)'!$X$17</f>
        <v>10.471213052278069</v>
      </c>
      <c r="AF17" s="59">
        <f>SP!$X$17</f>
        <v>7921.4886407591657</v>
      </c>
      <c r="AG17" s="59"/>
      <c r="AH17" s="59"/>
      <c r="AI17" s="59"/>
      <c r="AJ17" s="59"/>
      <c r="AK17" s="59"/>
      <c r="AL17" s="59">
        <f>SMP!$X$17</f>
        <v>193.73289871923996</v>
      </c>
      <c r="AM17" s="59">
        <f>UC!$X$17</f>
        <v>323.58636276022941</v>
      </c>
      <c r="AN17" s="60">
        <f>WFP!$X$17</f>
        <v>175.76334797826485</v>
      </c>
    </row>
    <row r="18" spans="1:40" s="74" customFormat="1" ht="30" customHeight="1" x14ac:dyDescent="0.35">
      <c r="A18" s="69">
        <v>922</v>
      </c>
      <c r="B18" s="70" t="s">
        <v>91</v>
      </c>
      <c r="C18" s="71">
        <f t="shared" si="3"/>
        <v>15.926788207517001</v>
      </c>
      <c r="D18" s="72"/>
      <c r="E18" s="72"/>
      <c r="F18" s="72"/>
      <c r="G18" s="72"/>
      <c r="H18" s="72"/>
      <c r="I18" s="72"/>
      <c r="J18" s="72"/>
      <c r="K18" s="72"/>
      <c r="L18" s="72"/>
      <c r="M18" s="72"/>
      <c r="N18" s="72"/>
      <c r="O18" s="72"/>
      <c r="P18" s="72"/>
      <c r="Q18" s="72"/>
      <c r="R18" s="72"/>
      <c r="S18" s="72"/>
      <c r="T18" s="72"/>
      <c r="U18" s="72"/>
      <c r="V18" s="72"/>
      <c r="W18" s="72"/>
      <c r="X18" s="72"/>
      <c r="Y18" s="72"/>
      <c r="Z18" s="80">
        <f>O75TVL!$X$18</f>
        <v>15.926788207517001</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0">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0866141732283472" right="0.70866141732283472" top="0.74803149606299213" bottom="0.74803149606299213" header="0.31496062992125984" footer="0.31496062992125984"/>
  <pageSetup paperSize="9" scale="72" fitToWidth="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70" zoomScaleNormal="70" workbookViewId="0"/>
  </sheetViews>
  <sheetFormatPr defaultColWidth="8.84375" defaultRowHeight="12.5" x14ac:dyDescent="0.25"/>
  <cols>
    <col min="1" max="1" width="74.23046875" style="21" customWidth="1"/>
    <col min="2" max="22" width="10" style="21" customWidth="1"/>
    <col min="23" max="16384" width="8.84375" style="21"/>
  </cols>
  <sheetData>
    <row r="1" spans="1:23" ht="350.25" customHeight="1" x14ac:dyDescent="0.25">
      <c r="A1" s="15" t="s">
        <v>11</v>
      </c>
      <c r="B1" s="16"/>
      <c r="C1" s="16"/>
      <c r="D1" s="16"/>
      <c r="E1" s="16"/>
      <c r="F1" s="17"/>
      <c r="G1" s="17"/>
      <c r="H1" s="17"/>
      <c r="I1" s="17"/>
      <c r="J1" s="17"/>
      <c r="K1" s="17"/>
      <c r="L1" s="17"/>
      <c r="M1" s="17"/>
      <c r="N1" s="17"/>
      <c r="O1" s="18"/>
      <c r="P1" s="18"/>
      <c r="Q1" s="19"/>
      <c r="R1" s="19"/>
      <c r="S1" s="20"/>
    </row>
    <row r="2" spans="1:23" ht="15.5" x14ac:dyDescent="0.35">
      <c r="A2" s="22"/>
      <c r="B2" s="23" t="s">
        <v>12</v>
      </c>
      <c r="C2" s="23" t="s">
        <v>13</v>
      </c>
      <c r="D2" s="23" t="s">
        <v>14</v>
      </c>
      <c r="E2" s="23" t="s">
        <v>15</v>
      </c>
      <c r="F2" s="23" t="s">
        <v>16</v>
      </c>
      <c r="G2" s="23" t="s">
        <v>17</v>
      </c>
      <c r="H2" s="23" t="s">
        <v>18</v>
      </c>
      <c r="I2" s="23" t="s">
        <v>19</v>
      </c>
      <c r="J2" s="23" t="s">
        <v>20</v>
      </c>
      <c r="K2" s="23" t="s">
        <v>21</v>
      </c>
      <c r="L2" s="23" t="s">
        <v>22</v>
      </c>
      <c r="M2" s="23" t="s">
        <v>23</v>
      </c>
      <c r="N2" s="23" t="s">
        <v>24</v>
      </c>
      <c r="O2" s="24" t="s">
        <v>25</v>
      </c>
      <c r="P2" s="24" t="s">
        <v>26</v>
      </c>
      <c r="Q2" s="23" t="s">
        <v>27</v>
      </c>
      <c r="R2" s="23" t="s">
        <v>28</v>
      </c>
      <c r="S2" s="23" t="s">
        <v>29</v>
      </c>
      <c r="T2" s="23" t="s">
        <v>30</v>
      </c>
      <c r="U2" s="23" t="s">
        <v>31</v>
      </c>
      <c r="V2" s="23" t="s">
        <v>32</v>
      </c>
      <c r="W2" s="25" t="s">
        <v>33</v>
      </c>
    </row>
    <row r="3" spans="1:23" ht="15.5" x14ac:dyDescent="0.35">
      <c r="A3" s="26" t="s">
        <v>34</v>
      </c>
      <c r="B3" s="27">
        <v>81693.328756999996</v>
      </c>
      <c r="C3" s="28">
        <v>82469.936757000018</v>
      </c>
      <c r="D3" s="28">
        <v>84382.778560038409</v>
      </c>
      <c r="E3" s="28">
        <v>87420.617242467735</v>
      </c>
      <c r="F3" s="28">
        <v>91178.793785114889</v>
      </c>
      <c r="G3" s="28">
        <v>96523.362605769275</v>
      </c>
      <c r="H3" s="28">
        <v>101187.36522377751</v>
      </c>
      <c r="I3" s="28">
        <v>105601.37166789704</v>
      </c>
      <c r="J3" s="28">
        <v>110883.16713748041</v>
      </c>
      <c r="K3" s="28">
        <v>115571.88612291667</v>
      </c>
      <c r="L3" s="28">
        <v>118954.5807401949</v>
      </c>
      <c r="M3" s="28">
        <v>125945.96786285737</v>
      </c>
      <c r="N3" s="28">
        <v>135432.20442445364</v>
      </c>
      <c r="O3" s="28">
        <v>147662.90969052215</v>
      </c>
      <c r="P3" s="28">
        <v>153011.71916980349</v>
      </c>
      <c r="Q3" s="28">
        <v>158634.46887856637</v>
      </c>
      <c r="R3" s="28">
        <v>166248.66293256197</v>
      </c>
      <c r="S3" s="28">
        <v>163846.60598876674</v>
      </c>
      <c r="T3" s="28">
        <v>168015.60503787507</v>
      </c>
      <c r="U3" s="28">
        <v>171804.11011908995</v>
      </c>
      <c r="V3" s="28">
        <v>173899.8166985233</v>
      </c>
      <c r="W3" s="29">
        <v>178067.23641002722</v>
      </c>
    </row>
    <row r="4" spans="1:23" ht="30" customHeight="1" x14ac:dyDescent="0.35">
      <c r="A4" s="30" t="s">
        <v>35</v>
      </c>
      <c r="B4" s="31">
        <v>78797.360757000002</v>
      </c>
      <c r="C4" s="32">
        <v>79924.455657000013</v>
      </c>
      <c r="D4" s="32">
        <v>81712.472834999993</v>
      </c>
      <c r="E4" s="32">
        <v>84282.232005508151</v>
      </c>
      <c r="F4" s="32">
        <v>88936.127790641825</v>
      </c>
      <c r="G4" s="32">
        <v>94984.624249270055</v>
      </c>
      <c r="H4" s="32">
        <v>99386.716844796028</v>
      </c>
      <c r="I4" s="32">
        <v>101085.46673288281</v>
      </c>
      <c r="J4" s="32">
        <v>110194.30170267812</v>
      </c>
      <c r="K4" s="32">
        <v>114802.50366269192</v>
      </c>
      <c r="L4" s="32">
        <v>118093.71011766206</v>
      </c>
      <c r="M4" s="32">
        <v>125085.72560509277</v>
      </c>
      <c r="N4" s="32">
        <v>133281.32466080226</v>
      </c>
      <c r="O4" s="32">
        <v>146530.01590182071</v>
      </c>
      <c r="P4" s="32">
        <v>151837.62063232268</v>
      </c>
      <c r="Q4" s="32">
        <v>157763.15347331928</v>
      </c>
      <c r="R4" s="32">
        <v>165415.84980147783</v>
      </c>
      <c r="S4" s="32">
        <v>163096.7511350284</v>
      </c>
      <c r="T4" s="32">
        <v>167397.72919860465</v>
      </c>
      <c r="U4" s="32">
        <v>171232.15588830831</v>
      </c>
      <c r="V4" s="32">
        <v>173448.97784828302</v>
      </c>
      <c r="W4" s="33">
        <v>177574.944935687</v>
      </c>
    </row>
    <row r="5" spans="1:23" ht="15.5" x14ac:dyDescent="0.35">
      <c r="A5" s="30" t="s">
        <v>36</v>
      </c>
      <c r="B5" s="34">
        <v>0.96455074062884416</v>
      </c>
      <c r="C5" s="35">
        <v>0.96913443613397765</v>
      </c>
      <c r="D5" s="35">
        <v>0.96835484952491235</v>
      </c>
      <c r="E5" s="35">
        <v>0.96410017069251486</v>
      </c>
      <c r="F5" s="35">
        <v>0.97540364484576914</v>
      </c>
      <c r="G5" s="35">
        <v>0.98405838426098047</v>
      </c>
      <c r="H5" s="35">
        <v>0.98220481010648597</v>
      </c>
      <c r="I5" s="35">
        <v>0.95723630419104611</v>
      </c>
      <c r="J5" s="35">
        <v>0.99378746609980761</v>
      </c>
      <c r="K5" s="35">
        <v>0.9933428233627124</v>
      </c>
      <c r="L5" s="35">
        <v>0.99276303092175122</v>
      </c>
      <c r="M5" s="35">
        <v>0.99316975150247511</v>
      </c>
      <c r="N5" s="35">
        <v>0.98411840246718296</v>
      </c>
      <c r="O5" s="35">
        <v>0.99232783783635437</v>
      </c>
      <c r="P5" s="35">
        <v>0.99232674108982555</v>
      </c>
      <c r="Q5" s="35">
        <v>0.99450740175570496</v>
      </c>
      <c r="R5" s="35">
        <v>0.99499055741926801</v>
      </c>
      <c r="S5" s="35">
        <v>0.99542343370976061</v>
      </c>
      <c r="T5" s="35">
        <v>0.9963225092149558</v>
      </c>
      <c r="U5" s="35">
        <v>0.99667089320281577</v>
      </c>
      <c r="V5" s="35">
        <v>0.99740747943960251</v>
      </c>
      <c r="W5" s="36">
        <v>0.99723536185395356</v>
      </c>
    </row>
    <row r="6" spans="1:23" ht="30" customHeight="1" x14ac:dyDescent="0.35">
      <c r="A6" s="30" t="s">
        <v>37</v>
      </c>
      <c r="B6" s="37"/>
      <c r="C6" s="38"/>
      <c r="D6" s="38"/>
      <c r="E6" s="38"/>
      <c r="F6" s="32">
        <v>81153.925790641806</v>
      </c>
      <c r="G6" s="32">
        <v>85590.236095073822</v>
      </c>
      <c r="H6" s="32">
        <v>97592.151827313442</v>
      </c>
      <c r="I6" s="32">
        <v>100221.29100773415</v>
      </c>
      <c r="J6" s="32">
        <v>107578.06870769883</v>
      </c>
      <c r="K6" s="32">
        <v>112259.95368753647</v>
      </c>
      <c r="L6" s="32">
        <v>115378.99911730002</v>
      </c>
      <c r="M6" s="32">
        <v>121962.44153477861</v>
      </c>
      <c r="N6" s="32">
        <v>129717.19852028422</v>
      </c>
      <c r="O6" s="32">
        <v>142517.70174793006</v>
      </c>
      <c r="P6" s="32">
        <v>147505.80651806528</v>
      </c>
      <c r="Q6" s="32">
        <v>153646.28581219999</v>
      </c>
      <c r="R6" s="32">
        <v>161178.75220453003</v>
      </c>
      <c r="S6" s="32">
        <v>158995.85841014673</v>
      </c>
      <c r="T6" s="32">
        <v>163165.26350582001</v>
      </c>
      <c r="U6" s="32">
        <v>166424.78462628002</v>
      </c>
      <c r="V6" s="32">
        <v>167487.08160198762</v>
      </c>
      <c r="W6" s="33">
        <v>169881.35503307002</v>
      </c>
    </row>
    <row r="7" spans="1:23" ht="15.5" x14ac:dyDescent="0.35">
      <c r="A7" s="39" t="s">
        <v>38</v>
      </c>
      <c r="B7" s="37"/>
      <c r="C7" s="38"/>
      <c r="D7" s="38"/>
      <c r="E7" s="38"/>
      <c r="F7" s="40">
        <v>0.89005263638276311</v>
      </c>
      <c r="G7" s="40">
        <v>0.88673077464831329</v>
      </c>
      <c r="H7" s="40">
        <v>0.96446973998667529</v>
      </c>
      <c r="I7" s="40">
        <v>0.94905292824147625</v>
      </c>
      <c r="J7" s="40">
        <v>0.97019296512622422</v>
      </c>
      <c r="K7" s="40">
        <v>0.97134309608949554</v>
      </c>
      <c r="L7" s="40">
        <v>0.96994162309138643</v>
      </c>
      <c r="M7" s="40">
        <v>0.96837114839264704</v>
      </c>
      <c r="N7" s="40">
        <v>0.95780172132280883</v>
      </c>
      <c r="O7" s="40">
        <v>0.9651557188370754</v>
      </c>
      <c r="P7" s="40">
        <v>0.96401639899471969</v>
      </c>
      <c r="Q7" s="40">
        <v>0.96855549048306266</v>
      </c>
      <c r="R7" s="40">
        <v>0.96950405110873861</v>
      </c>
      <c r="S7" s="40">
        <v>0.9703945800442606</v>
      </c>
      <c r="T7" s="40">
        <v>0.97113160095479423</v>
      </c>
      <c r="U7" s="40">
        <v>0.96868919207415272</v>
      </c>
      <c r="V7" s="40">
        <v>0.96312396862583849</v>
      </c>
      <c r="W7" s="41">
        <v>0.95402926702300272</v>
      </c>
    </row>
    <row r="8" spans="1:23" ht="29.25" customHeight="1" x14ac:dyDescent="0.35">
      <c r="A8" s="30" t="s">
        <v>39</v>
      </c>
      <c r="B8" s="37"/>
      <c r="C8" s="38"/>
      <c r="D8" s="38"/>
      <c r="E8" s="38"/>
      <c r="F8" s="32">
        <v>67331.909364781808</v>
      </c>
      <c r="G8" s="32">
        <v>71275.027014073828</v>
      </c>
      <c r="H8" s="32">
        <v>82070.055043713437</v>
      </c>
      <c r="I8" s="32">
        <v>84615.700431544159</v>
      </c>
      <c r="J8" s="32">
        <v>90841.594203126762</v>
      </c>
      <c r="K8" s="32">
        <v>94539.965413236467</v>
      </c>
      <c r="L8" s="32">
        <v>96577.926795460022</v>
      </c>
      <c r="M8" s="32">
        <v>102183.44605777861</v>
      </c>
      <c r="N8" s="32">
        <v>108358.13321635421</v>
      </c>
      <c r="O8" s="32">
        <v>117808.99366298006</v>
      </c>
      <c r="P8" s="32">
        <v>121132.68023294528</v>
      </c>
      <c r="Q8" s="32">
        <v>148705.56716593998</v>
      </c>
      <c r="R8" s="32">
        <v>156210.23154253003</v>
      </c>
      <c r="S8" s="32">
        <v>158819.46452114673</v>
      </c>
      <c r="T8" s="32">
        <v>162965.47989382001</v>
      </c>
      <c r="U8" s="32">
        <v>166261.41650228002</v>
      </c>
      <c r="V8" s="32">
        <v>167303.34920198761</v>
      </c>
      <c r="W8" s="33">
        <v>169657.87405694003</v>
      </c>
    </row>
    <row r="9" spans="1:23" ht="27" customHeight="1" x14ac:dyDescent="0.25">
      <c r="A9" s="42" t="s">
        <v>40</v>
      </c>
      <c r="B9" s="43"/>
      <c r="C9" s="44"/>
      <c r="D9" s="44"/>
      <c r="E9" s="44"/>
      <c r="F9" s="45">
        <v>0.73846018980538286</v>
      </c>
      <c r="G9" s="45">
        <v>0.73842254444846356</v>
      </c>
      <c r="H9" s="45">
        <v>0.81107018511860818</v>
      </c>
      <c r="I9" s="45">
        <v>0.80127463398534104</v>
      </c>
      <c r="J9" s="45">
        <v>0.81925504608373279</v>
      </c>
      <c r="K9" s="45">
        <v>0.81801871185772923</v>
      </c>
      <c r="L9" s="45">
        <v>0.81188909409376131</v>
      </c>
      <c r="M9" s="45">
        <v>0.81132764940157687</v>
      </c>
      <c r="N9" s="45">
        <v>0.80009133482574446</v>
      </c>
      <c r="O9" s="45">
        <v>0.79782386727912158</v>
      </c>
      <c r="P9" s="45">
        <v>0.79165622666143165</v>
      </c>
      <c r="Q9" s="45">
        <v>0.93741018718808899</v>
      </c>
      <c r="R9" s="45">
        <v>0.93961797218120191</v>
      </c>
      <c r="S9" s="45">
        <v>0.96931800059401496</v>
      </c>
      <c r="T9" s="45">
        <v>0.96994252323814434</v>
      </c>
      <c r="U9" s="45">
        <v>0.96773829442748549</v>
      </c>
      <c r="V9" s="45">
        <v>0.96206742697163694</v>
      </c>
      <c r="W9" s="46">
        <v>0.95277422998960148</v>
      </c>
    </row>
    <row r="13" spans="1:23" x14ac:dyDescent="0.25">
      <c r="B13" s="47"/>
    </row>
  </sheetData>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116</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F3" si="0">SUM(C6,C16:C17,C4)</f>
        <v>2392.893</v>
      </c>
      <c r="D3" s="59">
        <f t="shared" si="0"/>
        <v>2521.2500000000005</v>
      </c>
      <c r="E3" s="59">
        <f t="shared" si="0"/>
        <v>2679.9750000000004</v>
      </c>
      <c r="F3" s="59">
        <f t="shared" si="0"/>
        <v>2822.8040000000005</v>
      </c>
      <c r="G3" s="59">
        <f>SUM(G6,G16:G17,G4)</f>
        <v>2955.1210000000037</v>
      </c>
      <c r="H3" s="59">
        <f>SUM(H6,H16:H17,H4)</f>
        <v>3124.4597597447409</v>
      </c>
      <c r="I3" s="59">
        <f t="shared" ref="I3:X3" si="1">SUM(I6,I16:I17,I4)</f>
        <v>3250.6787885787198</v>
      </c>
      <c r="J3" s="59">
        <f t="shared" si="1"/>
        <v>3457.0445494205628</v>
      </c>
      <c r="K3" s="59">
        <f t="shared" si="1"/>
        <v>3673.5860000000011</v>
      </c>
      <c r="L3" s="59">
        <f t="shared" si="1"/>
        <v>3924.14037813</v>
      </c>
      <c r="M3" s="59">
        <f t="shared" si="1"/>
        <v>4149.4057829300054</v>
      </c>
      <c r="N3" s="59">
        <f t="shared" si="1"/>
        <v>4444.4350972342945</v>
      </c>
      <c r="O3" s="59">
        <f t="shared" si="1"/>
        <v>4734.8039219600032</v>
      </c>
      <c r="P3" s="59">
        <f t="shared" si="1"/>
        <v>5106.253762899998</v>
      </c>
      <c r="Q3" s="59">
        <f t="shared" si="1"/>
        <v>5227.7472379531828</v>
      </c>
      <c r="R3" s="59">
        <f t="shared" si="1"/>
        <v>5339.4256940699997</v>
      </c>
      <c r="S3" s="59">
        <f t="shared" si="1"/>
        <v>5475.6249157699995</v>
      </c>
      <c r="T3" s="59">
        <f t="shared" si="1"/>
        <v>5360.0751764300776</v>
      </c>
      <c r="U3" s="59">
        <f t="shared" si="1"/>
        <v>5421.7736768000032</v>
      </c>
      <c r="V3" s="59">
        <f t="shared" si="1"/>
        <v>5489.5433917499968</v>
      </c>
      <c r="W3" s="88">
        <f t="shared" si="1"/>
        <v>5482.7675999399908</v>
      </c>
      <c r="X3" s="89">
        <f t="shared" si="1"/>
        <v>5529.3185711499973</v>
      </c>
    </row>
    <row r="4" spans="1:24" s="51" customFormat="1" x14ac:dyDescent="0.35">
      <c r="A4" s="61"/>
      <c r="B4" s="90" t="s">
        <v>68</v>
      </c>
      <c r="C4" s="64">
        <v>0</v>
      </c>
      <c r="D4" s="64">
        <v>0</v>
      </c>
      <c r="E4" s="64">
        <v>0</v>
      </c>
      <c r="F4" s="64">
        <v>0</v>
      </c>
      <c r="G4" s="64">
        <v>0</v>
      </c>
      <c r="H4" s="64">
        <v>0</v>
      </c>
      <c r="I4" s="102">
        <v>0.98254334974108304</v>
      </c>
      <c r="J4" s="102">
        <v>1.1449510901048268</v>
      </c>
      <c r="K4" s="102">
        <v>1.2778826561921868</v>
      </c>
      <c r="L4" s="102">
        <v>1.3081104298186155</v>
      </c>
      <c r="M4" s="102">
        <v>1.2174568762720626</v>
      </c>
      <c r="N4" s="102">
        <v>1.4744685140742366</v>
      </c>
      <c r="O4" s="102">
        <v>1.8219627379282959</v>
      </c>
      <c r="P4" s="102">
        <v>2.6296102095393024</v>
      </c>
      <c r="Q4" s="102">
        <v>3.0060272366106311</v>
      </c>
      <c r="R4" s="102">
        <v>3.6118179224103124</v>
      </c>
      <c r="S4" s="102">
        <v>4.6983800549313903</v>
      </c>
      <c r="T4" s="102">
        <v>5.9143789158572577</v>
      </c>
      <c r="U4" s="102">
        <v>7.0811169831939011</v>
      </c>
      <c r="V4" s="102">
        <v>8.4727645707867048</v>
      </c>
      <c r="W4" s="103">
        <v>9.7416754360968518</v>
      </c>
      <c r="X4" s="180">
        <v>10.657510277960277</v>
      </c>
    </row>
    <row r="5" spans="1:24" s="51" customFormat="1" ht="25.5" customHeight="1" x14ac:dyDescent="0.35">
      <c r="A5" s="56">
        <v>941</v>
      </c>
      <c r="B5" s="57" t="s">
        <v>69</v>
      </c>
      <c r="C5" s="59">
        <f>C6+C16</f>
        <v>2157.3712644475995</v>
      </c>
      <c r="D5" s="59">
        <f>D6+D16</f>
        <v>2265.4611922614395</v>
      </c>
      <c r="E5" s="59">
        <f>E6+E16</f>
        <v>2405.8269246012705</v>
      </c>
      <c r="F5" s="59">
        <f>F6+F16</f>
        <v>2533.0733385900216</v>
      </c>
      <c r="G5" s="59">
        <f t="shared" ref="G5:X5" si="2">SUM(G6,G16)</f>
        <v>2649.2212350232139</v>
      </c>
      <c r="H5" s="59">
        <f t="shared" si="2"/>
        <v>2805.5305772075876</v>
      </c>
      <c r="I5" s="59">
        <f t="shared" si="2"/>
        <v>2930.3035509796432</v>
      </c>
      <c r="J5" s="59">
        <f t="shared" si="2"/>
        <v>3116.9458450528855</v>
      </c>
      <c r="K5" s="59">
        <f t="shared" si="2"/>
        <v>3312.7386123645606</v>
      </c>
      <c r="L5" s="59">
        <f t="shared" si="2"/>
        <v>3541.9964478603697</v>
      </c>
      <c r="M5" s="59">
        <f t="shared" si="2"/>
        <v>3750.6195839514417</v>
      </c>
      <c r="N5" s="59">
        <f t="shared" si="2"/>
        <v>4022.096781170771</v>
      </c>
      <c r="O5" s="59">
        <f t="shared" si="2"/>
        <v>4289.2130746215798</v>
      </c>
      <c r="P5" s="59">
        <f t="shared" si="2"/>
        <v>4628.5735905158899</v>
      </c>
      <c r="Q5" s="59">
        <f t="shared" si="2"/>
        <v>4743.9826763801457</v>
      </c>
      <c r="R5" s="59">
        <f t="shared" si="2"/>
        <v>4854.2864529281314</v>
      </c>
      <c r="S5" s="59">
        <f t="shared" si="2"/>
        <v>4981.3474031372325</v>
      </c>
      <c r="T5" s="59">
        <f t="shared" si="2"/>
        <v>4873.448663530442</v>
      </c>
      <c r="U5" s="59">
        <f t="shared" si="2"/>
        <v>4930.0369085240263</v>
      </c>
      <c r="V5" s="59">
        <f t="shared" si="2"/>
        <v>4993.8792628127057</v>
      </c>
      <c r="W5" s="91">
        <f t="shared" si="2"/>
        <v>4986.4832310723186</v>
      </c>
      <c r="X5" s="60">
        <f t="shared" si="2"/>
        <v>5026.9376957185468</v>
      </c>
    </row>
    <row r="6" spans="1:24" s="51" customFormat="1" ht="25.5" customHeight="1" x14ac:dyDescent="0.35">
      <c r="A6" s="56">
        <v>921</v>
      </c>
      <c r="B6" s="66" t="s">
        <v>70</v>
      </c>
      <c r="C6" s="59">
        <f t="shared" ref="C6:U6" si="3">SUM(C7:C15)</f>
        <v>1978.7866864179662</v>
      </c>
      <c r="D6" s="59">
        <f t="shared" si="3"/>
        <v>2072.4676258493755</v>
      </c>
      <c r="E6" s="59">
        <f t="shared" si="3"/>
        <v>2198.9994349466901</v>
      </c>
      <c r="F6" s="59">
        <f t="shared" si="3"/>
        <v>2314.5854457652549</v>
      </c>
      <c r="G6" s="59">
        <f t="shared" si="3"/>
        <v>2424.005829531663</v>
      </c>
      <c r="H6" s="59">
        <f t="shared" si="3"/>
        <v>2566.51071257895</v>
      </c>
      <c r="I6" s="59">
        <f t="shared" si="3"/>
        <v>2675.81410670592</v>
      </c>
      <c r="J6" s="59">
        <f t="shared" si="3"/>
        <v>2847.8836904936852</v>
      </c>
      <c r="K6" s="59">
        <f t="shared" si="3"/>
        <v>3027.5923739411573</v>
      </c>
      <c r="L6" s="59">
        <f t="shared" si="3"/>
        <v>3236.9588812938482</v>
      </c>
      <c r="M6" s="59">
        <f t="shared" si="3"/>
        <v>3427.7504210253182</v>
      </c>
      <c r="N6" s="59">
        <f t="shared" si="3"/>
        <v>3677.1387856267588</v>
      </c>
      <c r="O6" s="59">
        <f t="shared" si="3"/>
        <v>3923.9496491698428</v>
      </c>
      <c r="P6" s="59">
        <f t="shared" si="3"/>
        <v>4241.6523265969427</v>
      </c>
      <c r="Q6" s="59">
        <f t="shared" si="3"/>
        <v>4356.0757064889949</v>
      </c>
      <c r="R6" s="59">
        <f t="shared" si="3"/>
        <v>4462.7226360377417</v>
      </c>
      <c r="S6" s="59">
        <f t="shared" si="3"/>
        <v>4583.6883483415968</v>
      </c>
      <c r="T6" s="59">
        <f t="shared" si="3"/>
        <v>4488.8461001057394</v>
      </c>
      <c r="U6" s="59">
        <f t="shared" si="3"/>
        <v>4545.3856920168373</v>
      </c>
      <c r="V6" s="59">
        <f t="shared" ref="V6:X6" si="4">SUM(V7:V15)</f>
        <v>4609.3956466248601</v>
      </c>
      <c r="W6" s="91">
        <f t="shared" si="4"/>
        <v>4606.5701171609817</v>
      </c>
      <c r="X6" s="60">
        <f t="shared" si="4"/>
        <v>4646.604842026094</v>
      </c>
    </row>
    <row r="7" spans="1:24" s="51" customFormat="1" x14ac:dyDescent="0.35">
      <c r="A7" s="61" t="s">
        <v>71</v>
      </c>
      <c r="B7" s="67" t="s">
        <v>72</v>
      </c>
      <c r="C7" s="64">
        <v>107.22819158700669</v>
      </c>
      <c r="D7" s="64">
        <v>118.4240192902938</v>
      </c>
      <c r="E7" s="64">
        <v>129.34247892981415</v>
      </c>
      <c r="F7" s="64">
        <v>138.21423720669114</v>
      </c>
      <c r="G7" s="64">
        <v>146.34589530249838</v>
      </c>
      <c r="H7" s="64">
        <v>155.15891428104132</v>
      </c>
      <c r="I7" s="64">
        <v>158.49535348679075</v>
      </c>
      <c r="J7" s="64">
        <v>166.60679306216838</v>
      </c>
      <c r="K7" s="64">
        <v>174.96794551296017</v>
      </c>
      <c r="L7" s="64">
        <v>184.63816721133418</v>
      </c>
      <c r="M7" s="64">
        <v>194.19556756747215</v>
      </c>
      <c r="N7" s="64">
        <v>205.93155508611011</v>
      </c>
      <c r="O7" s="64">
        <v>217.80607171099794</v>
      </c>
      <c r="P7" s="64">
        <v>235.80387198206608</v>
      </c>
      <c r="Q7" s="64">
        <v>241.54244981960824</v>
      </c>
      <c r="R7" s="64">
        <v>244.45953402213939</v>
      </c>
      <c r="S7" s="64">
        <v>252.65701918061558</v>
      </c>
      <c r="T7" s="64">
        <v>249.88629494372145</v>
      </c>
      <c r="U7" s="64">
        <v>255.45023636210371</v>
      </c>
      <c r="V7" s="64">
        <v>261.10755426694175</v>
      </c>
      <c r="W7" s="97">
        <v>263.93643225617927</v>
      </c>
      <c r="X7" s="65">
        <v>268.41950441303288</v>
      </c>
    </row>
    <row r="8" spans="1:24" s="51" customFormat="1" x14ac:dyDescent="0.35">
      <c r="A8" s="61" t="s">
        <v>73</v>
      </c>
      <c r="B8" s="67" t="s">
        <v>74</v>
      </c>
      <c r="C8" s="64">
        <v>356.24646599538835</v>
      </c>
      <c r="D8" s="64">
        <v>373.3467671210629</v>
      </c>
      <c r="E8" s="64">
        <v>386.72815057048604</v>
      </c>
      <c r="F8" s="64">
        <v>397.30971657669113</v>
      </c>
      <c r="G8" s="64">
        <v>412.53326921147863</v>
      </c>
      <c r="H8" s="64">
        <v>430.98060726374786</v>
      </c>
      <c r="I8" s="64">
        <v>441.61348383438877</v>
      </c>
      <c r="J8" s="64">
        <v>468.81927728358312</v>
      </c>
      <c r="K8" s="64">
        <v>497.73521053068572</v>
      </c>
      <c r="L8" s="64">
        <v>533.89332208713017</v>
      </c>
      <c r="M8" s="64">
        <v>566.50192170383571</v>
      </c>
      <c r="N8" s="64">
        <v>611.8270846124467</v>
      </c>
      <c r="O8" s="64">
        <v>650.69727757246017</v>
      </c>
      <c r="P8" s="64">
        <v>697.67111988401064</v>
      </c>
      <c r="Q8" s="64">
        <v>708.63625283146587</v>
      </c>
      <c r="R8" s="64">
        <v>718.72111477834778</v>
      </c>
      <c r="S8" s="64">
        <v>734.59101366904804</v>
      </c>
      <c r="T8" s="64">
        <v>717.80312491253426</v>
      </c>
      <c r="U8" s="64">
        <v>720.73255334205885</v>
      </c>
      <c r="V8" s="64">
        <v>722.25604752582251</v>
      </c>
      <c r="W8" s="97">
        <v>712.95274084293624</v>
      </c>
      <c r="X8" s="65">
        <v>710.28443300446622</v>
      </c>
    </row>
    <row r="9" spans="1:24" s="51" customFormat="1" x14ac:dyDescent="0.35">
      <c r="A9" s="61" t="s">
        <v>75</v>
      </c>
      <c r="B9" s="67" t="s">
        <v>76</v>
      </c>
      <c r="C9" s="64">
        <v>219.13290004748873</v>
      </c>
      <c r="D9" s="64">
        <v>220.41895963393773</v>
      </c>
      <c r="E9" s="64">
        <v>232.99805003488964</v>
      </c>
      <c r="F9" s="64">
        <v>245.50266875118339</v>
      </c>
      <c r="G9" s="64">
        <v>256.2626978285287</v>
      </c>
      <c r="H9" s="64">
        <v>266.88840809411715</v>
      </c>
      <c r="I9" s="64">
        <v>269.6518706334387</v>
      </c>
      <c r="J9" s="64">
        <v>278.82526105295653</v>
      </c>
      <c r="K9" s="64">
        <v>289.5645456835058</v>
      </c>
      <c r="L9" s="64">
        <v>304.37461470480611</v>
      </c>
      <c r="M9" s="64">
        <v>319.91516004668335</v>
      </c>
      <c r="N9" s="64">
        <v>341.13413561365246</v>
      </c>
      <c r="O9" s="64">
        <v>363.25929246074361</v>
      </c>
      <c r="P9" s="64">
        <v>393.58322089775663</v>
      </c>
      <c r="Q9" s="64">
        <v>401.97369966834452</v>
      </c>
      <c r="R9" s="64">
        <v>408.11262139071687</v>
      </c>
      <c r="S9" s="64">
        <v>410.34192828352275</v>
      </c>
      <c r="T9" s="64">
        <v>406.34602774630872</v>
      </c>
      <c r="U9" s="64">
        <v>419.18273442383531</v>
      </c>
      <c r="V9" s="64">
        <v>433.25654614988139</v>
      </c>
      <c r="W9" s="97">
        <v>439.74127360578348</v>
      </c>
      <c r="X9" s="65">
        <v>451.28807636811092</v>
      </c>
    </row>
    <row r="10" spans="1:24" s="51" customFormat="1" x14ac:dyDescent="0.35">
      <c r="A10" s="61" t="s">
        <v>77</v>
      </c>
      <c r="B10" s="67" t="s">
        <v>78</v>
      </c>
      <c r="C10" s="64">
        <v>165.78009588836923</v>
      </c>
      <c r="D10" s="64">
        <v>179.09938285669008</v>
      </c>
      <c r="E10" s="64">
        <v>191.99843030409838</v>
      </c>
      <c r="F10" s="64">
        <v>209.15188639209956</v>
      </c>
      <c r="G10" s="64">
        <v>222.55501944224403</v>
      </c>
      <c r="H10" s="64">
        <v>236.77628028604693</v>
      </c>
      <c r="I10" s="64">
        <v>246.5083892433862</v>
      </c>
      <c r="J10" s="64">
        <v>260.35144932948072</v>
      </c>
      <c r="K10" s="64">
        <v>274.56098872410513</v>
      </c>
      <c r="L10" s="64">
        <v>291.89259442389795</v>
      </c>
      <c r="M10" s="64">
        <v>307.31048820763806</v>
      </c>
      <c r="N10" s="64">
        <v>328.17905768709068</v>
      </c>
      <c r="O10" s="64">
        <v>348.61657493485063</v>
      </c>
      <c r="P10" s="64">
        <v>374.18153315140034</v>
      </c>
      <c r="Q10" s="64">
        <v>382.85826600582709</v>
      </c>
      <c r="R10" s="64">
        <v>391.72186593969229</v>
      </c>
      <c r="S10" s="64">
        <v>402.69069100406068</v>
      </c>
      <c r="T10" s="64">
        <v>393.10819414562343</v>
      </c>
      <c r="U10" s="64">
        <v>397.27288047841216</v>
      </c>
      <c r="V10" s="64">
        <v>402.8134645486154</v>
      </c>
      <c r="W10" s="97">
        <v>404.5885129170187</v>
      </c>
      <c r="X10" s="65">
        <v>411.95578344634384</v>
      </c>
    </row>
    <row r="11" spans="1:24" s="51" customFormat="1" x14ac:dyDescent="0.35">
      <c r="A11" s="61" t="s">
        <v>79</v>
      </c>
      <c r="B11" s="67" t="s">
        <v>80</v>
      </c>
      <c r="C11" s="64">
        <v>239.48040743217064</v>
      </c>
      <c r="D11" s="64">
        <v>251.2471979895092</v>
      </c>
      <c r="E11" s="64">
        <v>272.25463979284973</v>
      </c>
      <c r="F11" s="64">
        <v>289.79558547501586</v>
      </c>
      <c r="G11" s="64">
        <v>309.33057597506098</v>
      </c>
      <c r="H11" s="64">
        <v>327.56079789838918</v>
      </c>
      <c r="I11" s="64">
        <v>345.88760250671959</v>
      </c>
      <c r="J11" s="64">
        <v>366.28520190105087</v>
      </c>
      <c r="K11" s="64">
        <v>385.75652235613302</v>
      </c>
      <c r="L11" s="64">
        <v>409.09343074478119</v>
      </c>
      <c r="M11" s="64">
        <v>434.86931254243996</v>
      </c>
      <c r="N11" s="64">
        <v>467.00107605877213</v>
      </c>
      <c r="O11" s="64">
        <v>494.53303442142629</v>
      </c>
      <c r="P11" s="64">
        <v>527.98838872624538</v>
      </c>
      <c r="Q11" s="64">
        <v>539.81122194947602</v>
      </c>
      <c r="R11" s="64">
        <v>552.28636099377388</v>
      </c>
      <c r="S11" s="64">
        <v>566.66530464060725</v>
      </c>
      <c r="T11" s="64">
        <v>549.58644173229436</v>
      </c>
      <c r="U11" s="64">
        <v>552.07503419851514</v>
      </c>
      <c r="V11" s="64">
        <v>553.58244338496149</v>
      </c>
      <c r="W11" s="97">
        <v>548.2214459491297</v>
      </c>
      <c r="X11" s="65">
        <v>548.78546727070523</v>
      </c>
    </row>
    <row r="12" spans="1:24" s="51" customFormat="1" x14ac:dyDescent="0.35">
      <c r="A12" s="61" t="s">
        <v>81</v>
      </c>
      <c r="B12" s="67" t="s">
        <v>82</v>
      </c>
      <c r="C12" s="64">
        <v>198.29417428045028</v>
      </c>
      <c r="D12" s="64">
        <v>205.41888463926824</v>
      </c>
      <c r="E12" s="64">
        <v>222.07335062388117</v>
      </c>
      <c r="F12" s="64">
        <v>237.41236130779353</v>
      </c>
      <c r="G12" s="64">
        <v>252.17941915120019</v>
      </c>
      <c r="H12" s="64">
        <v>272.41288029455723</v>
      </c>
      <c r="I12" s="64">
        <v>289.98699239088069</v>
      </c>
      <c r="J12" s="64">
        <v>313.34702387011191</v>
      </c>
      <c r="K12" s="64">
        <v>335.05209466142037</v>
      </c>
      <c r="L12" s="64">
        <v>360.88185845352456</v>
      </c>
      <c r="M12" s="64">
        <v>384.45116568287966</v>
      </c>
      <c r="N12" s="64">
        <v>409.20019561232652</v>
      </c>
      <c r="O12" s="64">
        <v>434.76731859422523</v>
      </c>
      <c r="P12" s="64">
        <v>470.592899044521</v>
      </c>
      <c r="Q12" s="64">
        <v>486.30812076660919</v>
      </c>
      <c r="R12" s="64">
        <v>501.26510098286656</v>
      </c>
      <c r="S12" s="64">
        <v>519.51745537153079</v>
      </c>
      <c r="T12" s="64">
        <v>512.55725427194579</v>
      </c>
      <c r="U12" s="64">
        <v>520.01301593238611</v>
      </c>
      <c r="V12" s="64">
        <v>529.29748886310313</v>
      </c>
      <c r="W12" s="97">
        <v>531.28712758398478</v>
      </c>
      <c r="X12" s="65">
        <v>536.98725833328172</v>
      </c>
    </row>
    <row r="13" spans="1:24" s="51" customFormat="1" x14ac:dyDescent="0.35">
      <c r="A13" s="61" t="s">
        <v>83</v>
      </c>
      <c r="B13" s="67" t="s">
        <v>84</v>
      </c>
      <c r="C13" s="64">
        <v>226.89270478055772</v>
      </c>
      <c r="D13" s="64">
        <v>230.72416976108656</v>
      </c>
      <c r="E13" s="64">
        <v>243.90707321781355</v>
      </c>
      <c r="F13" s="64">
        <v>254.47605144948412</v>
      </c>
      <c r="G13" s="64">
        <v>258.88804051850224</v>
      </c>
      <c r="H13" s="64">
        <v>273.5108355409518</v>
      </c>
      <c r="I13" s="64">
        <v>284.81367498933918</v>
      </c>
      <c r="J13" s="64">
        <v>302.13041002112379</v>
      </c>
      <c r="K13" s="64">
        <v>319.34984948733751</v>
      </c>
      <c r="L13" s="64">
        <v>339.04779102340257</v>
      </c>
      <c r="M13" s="64">
        <v>355.633718806714</v>
      </c>
      <c r="N13" s="64">
        <v>377.77893584015942</v>
      </c>
      <c r="O13" s="64">
        <v>402.85811466185197</v>
      </c>
      <c r="P13" s="64">
        <v>435.82079532433318</v>
      </c>
      <c r="Q13" s="64">
        <v>451.2055072349782</v>
      </c>
      <c r="R13" s="64">
        <v>468.58965909654893</v>
      </c>
      <c r="S13" s="64">
        <v>487.36160529660168</v>
      </c>
      <c r="T13" s="64">
        <v>480.80728888231505</v>
      </c>
      <c r="U13" s="64">
        <v>486.36471330062523</v>
      </c>
      <c r="V13" s="64">
        <v>492.14272408317828</v>
      </c>
      <c r="W13" s="97">
        <v>490.78178133930624</v>
      </c>
      <c r="X13" s="65">
        <v>494.17920276839772</v>
      </c>
    </row>
    <row r="14" spans="1:24" s="51" customFormat="1" x14ac:dyDescent="0.35">
      <c r="A14" s="61" t="s">
        <v>85</v>
      </c>
      <c r="B14" s="67" t="s">
        <v>86</v>
      </c>
      <c r="C14" s="64">
        <v>256.39246886123027</v>
      </c>
      <c r="D14" s="64">
        <v>262.11996157744346</v>
      </c>
      <c r="E14" s="64">
        <v>271.23220332657803</v>
      </c>
      <c r="F14" s="64">
        <v>278.8217611431852</v>
      </c>
      <c r="G14" s="64">
        <v>289.88290005557212</v>
      </c>
      <c r="H14" s="64">
        <v>312.27126455768854</v>
      </c>
      <c r="I14" s="64">
        <v>333.38100248586039</v>
      </c>
      <c r="J14" s="64">
        <v>364.86446078056247</v>
      </c>
      <c r="K14" s="64">
        <v>400.67767043232089</v>
      </c>
      <c r="L14" s="64">
        <v>437.03452301624156</v>
      </c>
      <c r="M14" s="64">
        <v>464.91431814614896</v>
      </c>
      <c r="N14" s="64">
        <v>507.16106027409785</v>
      </c>
      <c r="O14" s="64">
        <v>552.07900884678418</v>
      </c>
      <c r="P14" s="64">
        <v>605.72454560138385</v>
      </c>
      <c r="Q14" s="64">
        <v>631.58809757934625</v>
      </c>
      <c r="R14" s="64">
        <v>655.022030628827</v>
      </c>
      <c r="S14" s="64">
        <v>677.20502752346511</v>
      </c>
      <c r="T14" s="64">
        <v>663.67025289634785</v>
      </c>
      <c r="U14" s="64">
        <v>675.61224993255109</v>
      </c>
      <c r="V14" s="64">
        <v>692.20308266323775</v>
      </c>
      <c r="W14" s="97">
        <v>697.73444454484286</v>
      </c>
      <c r="X14" s="65">
        <v>708.69425471602233</v>
      </c>
    </row>
    <row r="15" spans="1:24" s="51" customFormat="1" x14ac:dyDescent="0.35">
      <c r="A15" s="61" t="s">
        <v>87</v>
      </c>
      <c r="B15" s="67" t="s">
        <v>88</v>
      </c>
      <c r="C15" s="64">
        <v>209.33927754530418</v>
      </c>
      <c r="D15" s="64">
        <v>231.66828298008343</v>
      </c>
      <c r="E15" s="64">
        <v>248.46505814627946</v>
      </c>
      <c r="F15" s="64">
        <v>263.90117746311091</v>
      </c>
      <c r="G15" s="64">
        <v>276.02801204657789</v>
      </c>
      <c r="H15" s="64">
        <v>290.95072436240963</v>
      </c>
      <c r="I15" s="64">
        <v>305.47573713511582</v>
      </c>
      <c r="J15" s="64">
        <v>326.65381319264725</v>
      </c>
      <c r="K15" s="64">
        <v>349.92754655268851</v>
      </c>
      <c r="L15" s="64">
        <v>376.1025796287301</v>
      </c>
      <c r="M15" s="64">
        <v>399.95876832150566</v>
      </c>
      <c r="N15" s="64">
        <v>428.92568484210273</v>
      </c>
      <c r="O15" s="64">
        <v>459.33295596650248</v>
      </c>
      <c r="P15" s="64">
        <v>500.28595198522555</v>
      </c>
      <c r="Q15" s="64">
        <v>512.15209063334032</v>
      </c>
      <c r="R15" s="64">
        <v>522.54434820482936</v>
      </c>
      <c r="S15" s="64">
        <v>532.65830337214584</v>
      </c>
      <c r="T15" s="64">
        <v>515.08122057464948</v>
      </c>
      <c r="U15" s="64">
        <v>518.68227404634933</v>
      </c>
      <c r="V15" s="64">
        <v>522.73629513911783</v>
      </c>
      <c r="W15" s="97">
        <v>517.32635812180047</v>
      </c>
      <c r="X15" s="65">
        <v>516.01086170573342</v>
      </c>
    </row>
    <row r="16" spans="1:24" s="51" customFormat="1" x14ac:dyDescent="0.35">
      <c r="A16" s="49">
        <v>924</v>
      </c>
      <c r="B16" s="68" t="s">
        <v>89</v>
      </c>
      <c r="C16" s="59">
        <v>178.58457802963343</v>
      </c>
      <c r="D16" s="59">
        <v>192.99356641206387</v>
      </c>
      <c r="E16" s="59">
        <v>206.82748965458018</v>
      </c>
      <c r="F16" s="59">
        <v>218.48789282476676</v>
      </c>
      <c r="G16" s="59">
        <v>225.21540549155083</v>
      </c>
      <c r="H16" s="59">
        <v>239.01986462863761</v>
      </c>
      <c r="I16" s="59">
        <v>254.48944427372328</v>
      </c>
      <c r="J16" s="59">
        <v>269.06215455920045</v>
      </c>
      <c r="K16" s="59">
        <v>285.14623842340319</v>
      </c>
      <c r="L16" s="59">
        <v>305.03756656652126</v>
      </c>
      <c r="M16" s="59">
        <v>322.86916292612358</v>
      </c>
      <c r="N16" s="59">
        <v>344.95799554401236</v>
      </c>
      <c r="O16" s="59">
        <v>365.26342545173719</v>
      </c>
      <c r="P16" s="59">
        <v>386.92126391894743</v>
      </c>
      <c r="Q16" s="59">
        <v>387.90696989115065</v>
      </c>
      <c r="R16" s="59">
        <v>391.56381689039006</v>
      </c>
      <c r="S16" s="59">
        <v>397.65905479563605</v>
      </c>
      <c r="T16" s="59">
        <v>384.60256342470217</v>
      </c>
      <c r="U16" s="59">
        <v>384.65121650718913</v>
      </c>
      <c r="V16" s="59">
        <v>384.483616187846</v>
      </c>
      <c r="W16" s="91">
        <v>379.91311391133661</v>
      </c>
      <c r="X16" s="60">
        <v>380.33285369245294</v>
      </c>
    </row>
    <row r="17" spans="1:24" s="51" customFormat="1" x14ac:dyDescent="0.35">
      <c r="A17" s="49">
        <v>923</v>
      </c>
      <c r="B17" s="92" t="s">
        <v>90</v>
      </c>
      <c r="C17" s="91">
        <v>235.52173555240063</v>
      </c>
      <c r="D17" s="91">
        <v>255.78880773856079</v>
      </c>
      <c r="E17" s="91">
        <v>274.14807539872993</v>
      </c>
      <c r="F17" s="91">
        <v>289.73066140997878</v>
      </c>
      <c r="G17" s="91">
        <v>305.89976497679004</v>
      </c>
      <c r="H17" s="91">
        <v>318.92918253715317</v>
      </c>
      <c r="I17" s="91">
        <v>319.39269424933536</v>
      </c>
      <c r="J17" s="91">
        <v>338.9537532775725</v>
      </c>
      <c r="K17" s="91">
        <v>359.56950497924834</v>
      </c>
      <c r="L17" s="91">
        <v>380.83581983981196</v>
      </c>
      <c r="M17" s="91">
        <v>397.56874210229205</v>
      </c>
      <c r="N17" s="91">
        <v>420.8638475494493</v>
      </c>
      <c r="O17" s="91">
        <v>443.76888460049446</v>
      </c>
      <c r="P17" s="91">
        <v>475.05056217456848</v>
      </c>
      <c r="Q17" s="91">
        <v>480.75853433642618</v>
      </c>
      <c r="R17" s="91">
        <v>481.52742321945755</v>
      </c>
      <c r="S17" s="91">
        <v>489.57913257783514</v>
      </c>
      <c r="T17" s="91">
        <v>480.71213398377887</v>
      </c>
      <c r="U17" s="91">
        <v>484.65565129278275</v>
      </c>
      <c r="V17" s="91">
        <v>487.19136436650342</v>
      </c>
      <c r="W17" s="91">
        <v>486.54269343157512</v>
      </c>
      <c r="X17" s="60">
        <v>491.72336515348945</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117</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3564.5716142178362</v>
      </c>
      <c r="D21" s="59">
        <v>3728.1805007655785</v>
      </c>
      <c r="E21" s="59">
        <v>3907.0536816585063</v>
      </c>
      <c r="F21" s="59">
        <v>4097.2187621431394</v>
      </c>
      <c r="G21" s="59">
        <v>4202.1810381203259</v>
      </c>
      <c r="H21" s="59">
        <v>4389.0673006924007</v>
      </c>
      <c r="I21" s="59">
        <v>4461.9629928340046</v>
      </c>
      <c r="J21" s="59">
        <v>4643.5885488202775</v>
      </c>
      <c r="K21" s="59">
        <v>4800.8309016723088</v>
      </c>
      <c r="L21" s="59">
        <v>4997.7947831740939</v>
      </c>
      <c r="M21" s="59">
        <v>5124.2069884003658</v>
      </c>
      <c r="N21" s="59">
        <v>5355.5830494677966</v>
      </c>
      <c r="O21" s="59">
        <v>5560.8572340988103</v>
      </c>
      <c r="P21" s="59">
        <v>5911.2260109461495</v>
      </c>
      <c r="Q21" s="59">
        <v>5943.2810517921807</v>
      </c>
      <c r="R21" s="59">
        <v>5984.0675986365113</v>
      </c>
      <c r="S21" s="59">
        <v>6011.811796912978</v>
      </c>
      <c r="T21" s="59">
        <v>5786.1235267438315</v>
      </c>
      <c r="U21" s="59">
        <v>5769.0956157852615</v>
      </c>
      <c r="V21" s="59">
        <v>5802.0794171866673</v>
      </c>
      <c r="W21" s="91">
        <v>5669.7012429946453</v>
      </c>
      <c r="X21" s="60">
        <v>5613.2173959551246</v>
      </c>
    </row>
    <row r="22" spans="1:24" x14ac:dyDescent="0.35">
      <c r="A22" s="61"/>
      <c r="B22" s="90" t="s">
        <v>68</v>
      </c>
      <c r="C22" s="64">
        <v>0</v>
      </c>
      <c r="D22" s="64">
        <v>0</v>
      </c>
      <c r="E22" s="64">
        <v>0</v>
      </c>
      <c r="F22" s="64">
        <v>0</v>
      </c>
      <c r="G22" s="64">
        <v>0</v>
      </c>
      <c r="H22" s="64">
        <v>0</v>
      </c>
      <c r="I22" s="64">
        <v>1.3486635716833468</v>
      </c>
      <c r="J22" s="64">
        <v>1.5379268895627045</v>
      </c>
      <c r="K22" s="64">
        <v>1.6700027015996193</v>
      </c>
      <c r="L22" s="64">
        <v>1.6660126427685398</v>
      </c>
      <c r="M22" s="64">
        <v>1.5034685349727861</v>
      </c>
      <c r="N22" s="64">
        <v>1.7767474174308251</v>
      </c>
      <c r="O22" s="64">
        <v>2.1398298300118341</v>
      </c>
      <c r="P22" s="64">
        <v>3.0441535009905656</v>
      </c>
      <c r="Q22" s="64">
        <v>3.4174691130465042</v>
      </c>
      <c r="R22" s="64">
        <v>4.0478815213542783</v>
      </c>
      <c r="S22" s="64">
        <v>5.1584571761422726</v>
      </c>
      <c r="T22" s="64">
        <v>6.3844863858628704</v>
      </c>
      <c r="U22" s="64">
        <v>7.5347374084263929</v>
      </c>
      <c r="V22" s="64">
        <v>8.9551442469167721</v>
      </c>
      <c r="W22" s="97">
        <v>10.073815517822286</v>
      </c>
      <c r="X22" s="65">
        <v>10.819221450171407</v>
      </c>
    </row>
    <row r="23" spans="1:24" ht="25.5" customHeight="1" x14ac:dyDescent="0.35">
      <c r="A23" s="56">
        <v>941</v>
      </c>
      <c r="B23" s="57" t="s">
        <v>69</v>
      </c>
      <c r="C23" s="59">
        <v>3213.7268029030774</v>
      </c>
      <c r="D23" s="59">
        <v>3349.9447663778824</v>
      </c>
      <c r="E23" s="59">
        <v>3507.3815775134303</v>
      </c>
      <c r="F23" s="59">
        <v>3676.6830459201551</v>
      </c>
      <c r="G23" s="59">
        <v>3767.1916783103798</v>
      </c>
      <c r="H23" s="59">
        <v>3941.053322613599</v>
      </c>
      <c r="I23" s="59">
        <v>4022.2079302882844</v>
      </c>
      <c r="J23" s="59">
        <v>4186.7594780652989</v>
      </c>
      <c r="K23" s="59">
        <v>4329.2569983124995</v>
      </c>
      <c r="L23" s="59">
        <v>4511.095338942353</v>
      </c>
      <c r="M23" s="59">
        <v>4631.7357444236841</v>
      </c>
      <c r="N23" s="59">
        <v>4846.6616956475764</v>
      </c>
      <c r="O23" s="59">
        <v>5037.5267799320072</v>
      </c>
      <c r="P23" s="59">
        <v>5358.2422402558095</v>
      </c>
      <c r="Q23" s="59">
        <v>5393.302519652726</v>
      </c>
      <c r="R23" s="59">
        <v>5440.356312052194</v>
      </c>
      <c r="S23" s="59">
        <v>5469.1333945197766</v>
      </c>
      <c r="T23" s="59">
        <v>5260.8172535394333</v>
      </c>
      <c r="U23" s="59">
        <v>5245.8579074094096</v>
      </c>
      <c r="V23" s="59">
        <v>5278.1956558037336</v>
      </c>
      <c r="W23" s="91">
        <v>5156.4961778960169</v>
      </c>
      <c r="X23" s="60">
        <v>5103.2136707075706</v>
      </c>
    </row>
    <row r="24" spans="1:24" ht="25.5" customHeight="1" x14ac:dyDescent="0.35">
      <c r="A24" s="56">
        <v>921</v>
      </c>
      <c r="B24" s="66" t="s">
        <v>70</v>
      </c>
      <c r="C24" s="59">
        <v>2947.6983939514439</v>
      </c>
      <c r="D24" s="59">
        <v>3064.5645577231821</v>
      </c>
      <c r="E24" s="59">
        <v>3205.8540987410106</v>
      </c>
      <c r="F24" s="59">
        <v>3359.5541578419343</v>
      </c>
      <c r="G24" s="59">
        <v>3446.935449733217</v>
      </c>
      <c r="H24" s="59">
        <v>3605.2915101000708</v>
      </c>
      <c r="I24" s="59">
        <v>3672.889355224544</v>
      </c>
      <c r="J24" s="59">
        <v>3825.348474541659</v>
      </c>
      <c r="K24" s="59">
        <v>3956.6132456090936</v>
      </c>
      <c r="L24" s="59">
        <v>4122.5987481081665</v>
      </c>
      <c r="M24" s="59">
        <v>4233.0163837356658</v>
      </c>
      <c r="N24" s="59">
        <v>4430.9843028415617</v>
      </c>
      <c r="O24" s="59">
        <v>4608.5379991391201</v>
      </c>
      <c r="P24" s="59">
        <v>4910.3250105866591</v>
      </c>
      <c r="Q24" s="59">
        <v>4952.3018287098248</v>
      </c>
      <c r="R24" s="59">
        <v>5001.5180392292332</v>
      </c>
      <c r="S24" s="59">
        <v>5032.5345709070589</v>
      </c>
      <c r="T24" s="59">
        <v>4845.6443562518634</v>
      </c>
      <c r="U24" s="59">
        <v>4836.5657128175053</v>
      </c>
      <c r="V24" s="59">
        <v>4871.8222442953047</v>
      </c>
      <c r="W24" s="91">
        <v>4763.6300177113962</v>
      </c>
      <c r="X24" s="60">
        <v>4717.1098564439417</v>
      </c>
    </row>
    <row r="25" spans="1:24" x14ac:dyDescent="0.35">
      <c r="A25" s="61" t="s">
        <v>71</v>
      </c>
      <c r="B25" s="67" t="s">
        <v>72</v>
      </c>
      <c r="C25" s="64">
        <v>159.73241092474919</v>
      </c>
      <c r="D25" s="64">
        <v>175.11397899468915</v>
      </c>
      <c r="E25" s="64">
        <v>188.56444873462181</v>
      </c>
      <c r="F25" s="64">
        <v>200.61398732556609</v>
      </c>
      <c r="G25" s="64">
        <v>208.10381241475406</v>
      </c>
      <c r="H25" s="64">
        <v>217.95861347162602</v>
      </c>
      <c r="I25" s="64">
        <v>217.55468558719409</v>
      </c>
      <c r="J25" s="64">
        <v>223.79040401687251</v>
      </c>
      <c r="K25" s="64">
        <v>228.65709952638531</v>
      </c>
      <c r="L25" s="64">
        <v>235.15562134486458</v>
      </c>
      <c r="M25" s="64">
        <v>239.81705730957719</v>
      </c>
      <c r="N25" s="64">
        <v>248.14931968654983</v>
      </c>
      <c r="O25" s="64">
        <v>255.80541231860934</v>
      </c>
      <c r="P25" s="64">
        <v>272.97702900503168</v>
      </c>
      <c r="Q25" s="64">
        <v>274.60292165510344</v>
      </c>
      <c r="R25" s="64">
        <v>273.97373061007823</v>
      </c>
      <c r="S25" s="64">
        <v>277.3978261564867</v>
      </c>
      <c r="T25" s="64">
        <v>269.74863646365804</v>
      </c>
      <c r="U25" s="64">
        <v>271.81452537460524</v>
      </c>
      <c r="V25" s="64">
        <v>275.97318359136267</v>
      </c>
      <c r="W25" s="97">
        <v>272.93528145362399</v>
      </c>
      <c r="X25" s="65">
        <v>272.49235365932697</v>
      </c>
    </row>
    <row r="26" spans="1:24" x14ac:dyDescent="0.35">
      <c r="A26" s="61" t="s">
        <v>73</v>
      </c>
      <c r="B26" s="67" t="s">
        <v>74</v>
      </c>
      <c r="C26" s="64">
        <v>530.68233320611535</v>
      </c>
      <c r="D26" s="64">
        <v>552.06906780549878</v>
      </c>
      <c r="E26" s="64">
        <v>563.79915651728186</v>
      </c>
      <c r="F26" s="64">
        <v>576.68361853667204</v>
      </c>
      <c r="G26" s="64">
        <v>586.62216588568151</v>
      </c>
      <c r="H26" s="64">
        <v>605.41758768831369</v>
      </c>
      <c r="I26" s="64">
        <v>606.16971105504945</v>
      </c>
      <c r="J26" s="64">
        <v>629.72975798797086</v>
      </c>
      <c r="K26" s="64">
        <v>650.46594242412937</v>
      </c>
      <c r="L26" s="64">
        <v>679.96784079627787</v>
      </c>
      <c r="M26" s="64">
        <v>699.58766580000179</v>
      </c>
      <c r="N26" s="64">
        <v>737.25697234160407</v>
      </c>
      <c r="O26" s="64">
        <v>764.22059346849198</v>
      </c>
      <c r="P26" s="64">
        <v>807.65505641499783</v>
      </c>
      <c r="Q26" s="64">
        <v>805.6289300848523</v>
      </c>
      <c r="R26" s="64">
        <v>805.49407030377893</v>
      </c>
      <c r="S26" s="64">
        <v>806.52400224912458</v>
      </c>
      <c r="T26" s="64">
        <v>774.85807790345939</v>
      </c>
      <c r="U26" s="64">
        <v>766.90309509442238</v>
      </c>
      <c r="V26" s="64">
        <v>763.3762315434152</v>
      </c>
      <c r="W26" s="97">
        <v>737.26069312109405</v>
      </c>
      <c r="X26" s="65">
        <v>721.06189652725561</v>
      </c>
    </row>
    <row r="27" spans="1:24" x14ac:dyDescent="0.35">
      <c r="A27" s="61" t="s">
        <v>75</v>
      </c>
      <c r="B27" s="67" t="s">
        <v>76</v>
      </c>
      <c r="C27" s="64">
        <v>326.43119238951039</v>
      </c>
      <c r="D27" s="64">
        <v>325.93422600149989</v>
      </c>
      <c r="E27" s="64">
        <v>339.68073926363803</v>
      </c>
      <c r="F27" s="64">
        <v>356.34005781611501</v>
      </c>
      <c r="G27" s="64">
        <v>364.40546752319136</v>
      </c>
      <c r="H27" s="64">
        <v>374.90999243832084</v>
      </c>
      <c r="I27" s="64">
        <v>370.13090064211656</v>
      </c>
      <c r="J27" s="64">
        <v>374.52505191590524</v>
      </c>
      <c r="K27" s="64">
        <v>378.41782360507608</v>
      </c>
      <c r="L27" s="64">
        <v>387.652253721671</v>
      </c>
      <c r="M27" s="64">
        <v>395.07138722134687</v>
      </c>
      <c r="N27" s="64">
        <v>411.06960824430155</v>
      </c>
      <c r="O27" s="64">
        <v>426.63499854028498</v>
      </c>
      <c r="P27" s="64">
        <v>455.6294067769673</v>
      </c>
      <c r="Q27" s="64">
        <v>456.9927664469588</v>
      </c>
      <c r="R27" s="64">
        <v>457.38505490788873</v>
      </c>
      <c r="S27" s="64">
        <v>450.52363578048306</v>
      </c>
      <c r="T27" s="64">
        <v>438.64465212738787</v>
      </c>
      <c r="U27" s="64">
        <v>446.03582140019154</v>
      </c>
      <c r="V27" s="64">
        <v>457.92312937274153</v>
      </c>
      <c r="W27" s="97">
        <v>454.73414659889056</v>
      </c>
      <c r="X27" s="65">
        <v>458.13567228226287</v>
      </c>
    </row>
    <row r="28" spans="1:24" x14ac:dyDescent="0.35">
      <c r="A28" s="61" t="s">
        <v>77</v>
      </c>
      <c r="B28" s="67" t="s">
        <v>78</v>
      </c>
      <c r="C28" s="64">
        <v>246.95421985270212</v>
      </c>
      <c r="D28" s="64">
        <v>264.83483465164534</v>
      </c>
      <c r="E28" s="64">
        <v>279.90864615986402</v>
      </c>
      <c r="F28" s="64">
        <v>303.57794344323611</v>
      </c>
      <c r="G28" s="64">
        <v>316.47316053680959</v>
      </c>
      <c r="H28" s="64">
        <v>332.61015000813097</v>
      </c>
      <c r="I28" s="64">
        <v>338.36357935199703</v>
      </c>
      <c r="J28" s="64">
        <v>349.71056678392375</v>
      </c>
      <c r="K28" s="64">
        <v>358.81040461837176</v>
      </c>
      <c r="L28" s="64">
        <v>371.75512216361915</v>
      </c>
      <c r="M28" s="64">
        <v>379.50555661739924</v>
      </c>
      <c r="N28" s="64">
        <v>395.45862636919122</v>
      </c>
      <c r="O28" s="64">
        <v>409.43765245736199</v>
      </c>
      <c r="P28" s="64">
        <v>433.16915184490892</v>
      </c>
      <c r="Q28" s="64">
        <v>435.26095932008798</v>
      </c>
      <c r="R28" s="64">
        <v>439.0154035199908</v>
      </c>
      <c r="S28" s="64">
        <v>442.12317021806382</v>
      </c>
      <c r="T28" s="64">
        <v>424.35460246971508</v>
      </c>
      <c r="U28" s="64">
        <v>422.7224096139513</v>
      </c>
      <c r="V28" s="64">
        <v>425.74683263012099</v>
      </c>
      <c r="W28" s="97">
        <v>418.3828609864994</v>
      </c>
      <c r="X28" s="65">
        <v>418.20657288053548</v>
      </c>
    </row>
    <row r="29" spans="1:24" x14ac:dyDescent="0.35">
      <c r="A29" s="61" t="s">
        <v>79</v>
      </c>
      <c r="B29" s="67" t="s">
        <v>80</v>
      </c>
      <c r="C29" s="64">
        <v>356.74184449285343</v>
      </c>
      <c r="D29" s="64">
        <v>371.52004141456689</v>
      </c>
      <c r="E29" s="64">
        <v>396.91172221802964</v>
      </c>
      <c r="F29" s="64">
        <v>420.62995163478962</v>
      </c>
      <c r="G29" s="64">
        <v>439.86797186079303</v>
      </c>
      <c r="H29" s="64">
        <v>460.13919128277928</v>
      </c>
      <c r="I29" s="64">
        <v>474.77397258922895</v>
      </c>
      <c r="J29" s="64">
        <v>492.00342802499557</v>
      </c>
      <c r="K29" s="64">
        <v>504.12644022733303</v>
      </c>
      <c r="L29" s="64">
        <v>521.02239394946719</v>
      </c>
      <c r="M29" s="64">
        <v>537.03120083794965</v>
      </c>
      <c r="N29" s="64">
        <v>562.740369092116</v>
      </c>
      <c r="O29" s="64">
        <v>580.81129594587992</v>
      </c>
      <c r="P29" s="64">
        <v>611.22279499552008</v>
      </c>
      <c r="Q29" s="64">
        <v>613.69642810298319</v>
      </c>
      <c r="R29" s="64">
        <v>618.96524220988294</v>
      </c>
      <c r="S29" s="64">
        <v>622.15458796827227</v>
      </c>
      <c r="T29" s="64">
        <v>593.27060457472658</v>
      </c>
      <c r="U29" s="64">
        <v>587.44127830488162</v>
      </c>
      <c r="V29" s="64">
        <v>585.09953766042941</v>
      </c>
      <c r="W29" s="97">
        <v>566.91292433553497</v>
      </c>
      <c r="X29" s="65">
        <v>557.11243472278477</v>
      </c>
    </row>
    <row r="30" spans="1:24" x14ac:dyDescent="0.35">
      <c r="A30" s="61" t="s">
        <v>81</v>
      </c>
      <c r="B30" s="67" t="s">
        <v>82</v>
      </c>
      <c r="C30" s="64">
        <v>295.38879711915979</v>
      </c>
      <c r="D30" s="64">
        <v>303.75356676296821</v>
      </c>
      <c r="E30" s="64">
        <v>323.75395373213377</v>
      </c>
      <c r="F30" s="64">
        <v>344.59720941127955</v>
      </c>
      <c r="G30" s="64">
        <v>358.59904665878992</v>
      </c>
      <c r="H30" s="64">
        <v>382.67046373673071</v>
      </c>
      <c r="I30" s="64">
        <v>398.04339727367432</v>
      </c>
      <c r="J30" s="64">
        <v>420.89554561686174</v>
      </c>
      <c r="K30" s="64">
        <v>437.8632893637394</v>
      </c>
      <c r="L30" s="64">
        <v>459.62001756437832</v>
      </c>
      <c r="M30" s="64">
        <v>474.76854589521594</v>
      </c>
      <c r="N30" s="64">
        <v>493.08980410671847</v>
      </c>
      <c r="O30" s="64">
        <v>510.61860820492552</v>
      </c>
      <c r="P30" s="64">
        <v>544.77922848445928</v>
      </c>
      <c r="Q30" s="64">
        <v>552.87023414247483</v>
      </c>
      <c r="R30" s="64">
        <v>561.7840608682335</v>
      </c>
      <c r="S30" s="64">
        <v>570.38990342631621</v>
      </c>
      <c r="T30" s="64">
        <v>553.29813297905218</v>
      </c>
      <c r="U30" s="64">
        <v>553.32534871456301</v>
      </c>
      <c r="V30" s="64">
        <v>559.43196847965817</v>
      </c>
      <c r="W30" s="97">
        <v>549.40123445738288</v>
      </c>
      <c r="X30" s="65">
        <v>545.13520628197796</v>
      </c>
    </row>
    <row r="31" spans="1:24" x14ac:dyDescent="0.35">
      <c r="A31" s="61" t="s">
        <v>83</v>
      </c>
      <c r="B31" s="67" t="s">
        <v>84</v>
      </c>
      <c r="C31" s="64">
        <v>337.99058082993412</v>
      </c>
      <c r="D31" s="64">
        <v>341.17257342929497</v>
      </c>
      <c r="E31" s="64">
        <v>355.58467090111259</v>
      </c>
      <c r="F31" s="64">
        <v>369.36466453743481</v>
      </c>
      <c r="G31" s="64">
        <v>368.13870391871444</v>
      </c>
      <c r="H31" s="64">
        <v>384.21281020304201</v>
      </c>
      <c r="I31" s="64">
        <v>390.94237244250206</v>
      </c>
      <c r="J31" s="64">
        <v>405.82910985616837</v>
      </c>
      <c r="K31" s="64">
        <v>417.34278872556951</v>
      </c>
      <c r="L31" s="64">
        <v>431.81209588402908</v>
      </c>
      <c r="M31" s="64">
        <v>439.18114606120088</v>
      </c>
      <c r="N31" s="64">
        <v>455.22691207495944</v>
      </c>
      <c r="O31" s="64">
        <v>473.14239367813292</v>
      </c>
      <c r="P31" s="64">
        <v>504.52549776321996</v>
      </c>
      <c r="Q31" s="64">
        <v>512.96304498911991</v>
      </c>
      <c r="R31" s="64">
        <v>525.16363307949155</v>
      </c>
      <c r="S31" s="64">
        <v>535.08527212049569</v>
      </c>
      <c r="T31" s="64">
        <v>519.02450515344412</v>
      </c>
      <c r="U31" s="64">
        <v>517.52151647011567</v>
      </c>
      <c r="V31" s="64">
        <v>520.16187248151152</v>
      </c>
      <c r="W31" s="97">
        <v>507.51486817151368</v>
      </c>
      <c r="X31" s="65">
        <v>501.67760493529983</v>
      </c>
    </row>
    <row r="32" spans="1:24" x14ac:dyDescent="0.35">
      <c r="A32" s="61" t="s">
        <v>85</v>
      </c>
      <c r="B32" s="67" t="s">
        <v>86</v>
      </c>
      <c r="C32" s="64">
        <v>381.9348866004338</v>
      </c>
      <c r="D32" s="64">
        <v>387.59763197399985</v>
      </c>
      <c r="E32" s="64">
        <v>395.42114332837252</v>
      </c>
      <c r="F32" s="64">
        <v>404.70176145763264</v>
      </c>
      <c r="G32" s="64">
        <v>412.21338344144056</v>
      </c>
      <c r="H32" s="64">
        <v>438.66130518768108</v>
      </c>
      <c r="I32" s="64">
        <v>457.60710065610584</v>
      </c>
      <c r="J32" s="64">
        <v>490.09505308113091</v>
      </c>
      <c r="K32" s="64">
        <v>523.62616305200379</v>
      </c>
      <c r="L32" s="64">
        <v>556.60823740418994</v>
      </c>
      <c r="M32" s="64">
        <v>574.1345442406141</v>
      </c>
      <c r="N32" s="64">
        <v>611.13350028314937</v>
      </c>
      <c r="O32" s="64">
        <v>648.39697709570214</v>
      </c>
      <c r="P32" s="64">
        <v>701.21362072571958</v>
      </c>
      <c r="Q32" s="64">
        <v>718.03501623588181</v>
      </c>
      <c r="R32" s="64">
        <v>734.10444015211147</v>
      </c>
      <c r="S32" s="64">
        <v>743.51863687175819</v>
      </c>
      <c r="T32" s="64">
        <v>716.42242653043513</v>
      </c>
      <c r="U32" s="64">
        <v>718.89235910657749</v>
      </c>
      <c r="V32" s="64">
        <v>731.61226204520699</v>
      </c>
      <c r="W32" s="97">
        <v>721.52353266977286</v>
      </c>
      <c r="X32" s="65">
        <v>719.44758975210686</v>
      </c>
    </row>
    <row r="33" spans="1:24" x14ac:dyDescent="0.35">
      <c r="A33" s="61" t="s">
        <v>87</v>
      </c>
      <c r="B33" s="67" t="s">
        <v>88</v>
      </c>
      <c r="C33" s="64">
        <v>311.84212853598575</v>
      </c>
      <c r="D33" s="64">
        <v>342.56863668901894</v>
      </c>
      <c r="E33" s="64">
        <v>362.22961788595637</v>
      </c>
      <c r="F33" s="64">
        <v>383.04496367920837</v>
      </c>
      <c r="G33" s="64">
        <v>392.51173749304246</v>
      </c>
      <c r="H33" s="64">
        <v>408.71139608344549</v>
      </c>
      <c r="I33" s="64">
        <v>419.30363562667571</v>
      </c>
      <c r="J33" s="64">
        <v>438.76955725783</v>
      </c>
      <c r="K33" s="64">
        <v>457.30329406648485</v>
      </c>
      <c r="L33" s="64">
        <v>479.00516527966977</v>
      </c>
      <c r="M33" s="64">
        <v>493.9192797523591</v>
      </c>
      <c r="N33" s="64">
        <v>516.85919064297104</v>
      </c>
      <c r="O33" s="64">
        <v>539.47006742973053</v>
      </c>
      <c r="P33" s="64">
        <v>579.15322457583432</v>
      </c>
      <c r="Q33" s="64">
        <v>582.25152773236334</v>
      </c>
      <c r="R33" s="64">
        <v>585.63240357777704</v>
      </c>
      <c r="S33" s="64">
        <v>584.81753611605973</v>
      </c>
      <c r="T33" s="64">
        <v>556.02271804998566</v>
      </c>
      <c r="U33" s="64">
        <v>551.90935873819649</v>
      </c>
      <c r="V33" s="64">
        <v>552.49722649085788</v>
      </c>
      <c r="W33" s="97">
        <v>534.96447591708397</v>
      </c>
      <c r="X33" s="65">
        <v>523.84052540239179</v>
      </c>
    </row>
    <row r="34" spans="1:24" x14ac:dyDescent="0.35">
      <c r="A34" s="49">
        <v>924</v>
      </c>
      <c r="B34" s="68" t="s">
        <v>89</v>
      </c>
      <c r="C34" s="59">
        <v>266.02840895163365</v>
      </c>
      <c r="D34" s="59">
        <v>285.38020865470031</v>
      </c>
      <c r="E34" s="59">
        <v>301.52747877241916</v>
      </c>
      <c r="F34" s="59">
        <v>317.12888807822071</v>
      </c>
      <c r="G34" s="59">
        <v>320.25622857716286</v>
      </c>
      <c r="H34" s="59">
        <v>335.7618125135283</v>
      </c>
      <c r="I34" s="59">
        <v>349.31857506374064</v>
      </c>
      <c r="J34" s="59">
        <v>361.41100352363981</v>
      </c>
      <c r="K34" s="59">
        <v>372.64375270340571</v>
      </c>
      <c r="L34" s="59">
        <v>388.49659083418646</v>
      </c>
      <c r="M34" s="59">
        <v>398.71936068801853</v>
      </c>
      <c r="N34" s="59">
        <v>415.67739280601523</v>
      </c>
      <c r="O34" s="59">
        <v>428.98878079288761</v>
      </c>
      <c r="P34" s="59">
        <v>447.9172296691504</v>
      </c>
      <c r="Q34" s="59">
        <v>441.00069094290097</v>
      </c>
      <c r="R34" s="59">
        <v>438.83827282296187</v>
      </c>
      <c r="S34" s="59">
        <v>436.59882361271792</v>
      </c>
      <c r="T34" s="59">
        <v>415.17289728756953</v>
      </c>
      <c r="U34" s="59">
        <v>409.29219459190449</v>
      </c>
      <c r="V34" s="59">
        <v>406.37341150842923</v>
      </c>
      <c r="W34" s="91">
        <v>392.86616018462047</v>
      </c>
      <c r="X34" s="60">
        <v>386.10381426362886</v>
      </c>
    </row>
    <row r="35" spans="1:24" x14ac:dyDescent="0.35">
      <c r="A35" s="49">
        <v>923</v>
      </c>
      <c r="B35" s="68" t="s">
        <v>90</v>
      </c>
      <c r="C35" s="59">
        <v>350.84481131475877</v>
      </c>
      <c r="D35" s="59">
        <v>378.23573438769569</v>
      </c>
      <c r="E35" s="59">
        <v>399.6721041450765</v>
      </c>
      <c r="F35" s="59">
        <v>420.53571622298472</v>
      </c>
      <c r="G35" s="59">
        <v>434.98935980994679</v>
      </c>
      <c r="H35" s="59">
        <v>448.01397807880113</v>
      </c>
      <c r="I35" s="59">
        <v>438.40639897403673</v>
      </c>
      <c r="J35" s="59">
        <v>455.29114386541585</v>
      </c>
      <c r="K35" s="59">
        <v>469.90390065820969</v>
      </c>
      <c r="L35" s="59">
        <v>485.03343158897229</v>
      </c>
      <c r="M35" s="59">
        <v>490.96777544170897</v>
      </c>
      <c r="N35" s="59">
        <v>507.14460640278946</v>
      </c>
      <c r="O35" s="59">
        <v>521.19062433679085</v>
      </c>
      <c r="P35" s="59">
        <v>549.93961718934952</v>
      </c>
      <c r="Q35" s="59">
        <v>546.56106302640853</v>
      </c>
      <c r="R35" s="59">
        <v>539.66340506296217</v>
      </c>
      <c r="S35" s="59">
        <v>537.51994521705876</v>
      </c>
      <c r="T35" s="59">
        <v>518.92178681853602</v>
      </c>
      <c r="U35" s="59">
        <v>515.70297096742547</v>
      </c>
      <c r="V35" s="59">
        <v>514.92861713601576</v>
      </c>
      <c r="W35" s="91">
        <v>503.13124958080601</v>
      </c>
      <c r="X35" s="60">
        <v>499.18450379738209</v>
      </c>
    </row>
    <row r="36" spans="1:24" s="100" customFormat="1" ht="30" customHeight="1" x14ac:dyDescent="0.35">
      <c r="A36" s="69">
        <v>922</v>
      </c>
      <c r="B36" s="70" t="s">
        <v>91</v>
      </c>
      <c r="C36" s="82" t="s">
        <v>215</v>
      </c>
      <c r="D36" s="82" t="s">
        <v>215</v>
      </c>
      <c r="E36" s="82" t="s">
        <v>215</v>
      </c>
      <c r="F36" s="82" t="s">
        <v>215</v>
      </c>
      <c r="G36" s="82" t="s">
        <v>215</v>
      </c>
      <c r="H36" s="82" t="s">
        <v>215</v>
      </c>
      <c r="I36" s="82" t="s">
        <v>215</v>
      </c>
      <c r="J36" s="82" t="s">
        <v>215</v>
      </c>
      <c r="K36" s="82" t="s">
        <v>215</v>
      </c>
      <c r="L36" s="82" t="s">
        <v>215</v>
      </c>
      <c r="M36" s="82" t="s">
        <v>215</v>
      </c>
      <c r="N36" s="82" t="s">
        <v>215</v>
      </c>
      <c r="O36" s="82" t="s">
        <v>215</v>
      </c>
      <c r="P36" s="82" t="s">
        <v>215</v>
      </c>
      <c r="Q36" s="82" t="s">
        <v>215</v>
      </c>
      <c r="R36" s="82" t="s">
        <v>215</v>
      </c>
      <c r="S36" s="82" t="s">
        <v>215</v>
      </c>
      <c r="T36" s="82" t="s">
        <v>215</v>
      </c>
      <c r="U36" s="82" t="s">
        <v>215</v>
      </c>
      <c r="V36" s="82" t="s">
        <v>215</v>
      </c>
      <c r="W36" s="98"/>
      <c r="X36" s="99"/>
    </row>
    <row r="49" s="77" customFormat="1" x14ac:dyDescent="0.35"/>
    <row r="50" s="77" customFormat="1" x14ac:dyDescent="0.35"/>
  </sheetData>
  <mergeCells count="2">
    <mergeCell ref="A1:B1"/>
    <mergeCell ref="A19:B1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118</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f t="shared" ref="C3:G3" si="0">SUM(C6,C16:C17,C4)</f>
        <v>981.24099999999999</v>
      </c>
      <c r="D3" s="88">
        <f t="shared" si="0"/>
        <v>987.07300000000021</v>
      </c>
      <c r="E3" s="88">
        <f t="shared" si="0"/>
        <v>974.40600000000006</v>
      </c>
      <c r="F3" s="88">
        <f t="shared" si="0"/>
        <v>1001.6900000000002</v>
      </c>
      <c r="G3" s="88">
        <f t="shared" si="0"/>
        <v>985.8499999999998</v>
      </c>
      <c r="H3" s="88">
        <f>SUM(H6,H16:H17,H4)</f>
        <v>1099.2956646600001</v>
      </c>
      <c r="I3" s="88">
        <f t="shared" ref="I3:X3" si="1">SUM(I6,I16:I17,I4)</f>
        <v>1087.4146320899997</v>
      </c>
      <c r="J3" s="88">
        <f t="shared" si="1"/>
        <v>1006.6780681472781</v>
      </c>
      <c r="K3" s="88">
        <f t="shared" si="1"/>
        <v>922.80799999999988</v>
      </c>
      <c r="L3" s="88">
        <f t="shared" si="1"/>
        <v>874.53990900999997</v>
      </c>
      <c r="M3" s="88">
        <f t="shared" si="1"/>
        <v>796.54773575000047</v>
      </c>
      <c r="N3" s="88">
        <f t="shared" si="1"/>
        <v>736.17217767890236</v>
      </c>
      <c r="O3" s="88">
        <f t="shared" si="1"/>
        <v>674.75018944999908</v>
      </c>
      <c r="P3" s="88">
        <f t="shared" si="1"/>
        <v>649.64050968999913</v>
      </c>
      <c r="Q3" s="88">
        <f t="shared" si="1"/>
        <v>613.52423453000017</v>
      </c>
      <c r="R3" s="88">
        <f t="shared" si="1"/>
        <v>593.95801392000033</v>
      </c>
      <c r="S3" s="88">
        <f t="shared" si="1"/>
        <v>592.53994551999949</v>
      </c>
      <c r="T3" s="88">
        <f t="shared" si="1"/>
        <v>582.23100191999993</v>
      </c>
      <c r="U3" s="88">
        <f t="shared" si="1"/>
        <v>570.66566029000046</v>
      </c>
      <c r="V3" s="88">
        <f t="shared" si="1"/>
        <v>568.920465350001</v>
      </c>
      <c r="W3" s="88">
        <f t="shared" si="1"/>
        <v>557.33749350000028</v>
      </c>
      <c r="X3" s="89">
        <f t="shared" si="1"/>
        <v>502.55170413000064</v>
      </c>
    </row>
    <row r="4" spans="1:24" s="51" customFormat="1" x14ac:dyDescent="0.35">
      <c r="A4" s="61"/>
      <c r="B4" s="90" t="s">
        <v>68</v>
      </c>
      <c r="C4" s="102">
        <v>24.641754308383469</v>
      </c>
      <c r="D4" s="102">
        <v>26.066067310735871</v>
      </c>
      <c r="E4" s="102">
        <v>25.419768058651133</v>
      </c>
      <c r="F4" s="102">
        <v>26.575113524827117</v>
      </c>
      <c r="G4" s="102">
        <v>24.882316477813983</v>
      </c>
      <c r="H4" s="102">
        <v>26.816208507742971</v>
      </c>
      <c r="I4" s="102">
        <v>28.406946050688902</v>
      </c>
      <c r="J4" s="102">
        <v>27.432701623546105</v>
      </c>
      <c r="K4" s="102">
        <v>26.234479032471963</v>
      </c>
      <c r="L4" s="102">
        <v>25.217539613784226</v>
      </c>
      <c r="M4" s="102">
        <v>23.89345397582256</v>
      </c>
      <c r="N4" s="102">
        <v>23.356956766137984</v>
      </c>
      <c r="O4" s="102">
        <v>22.860791391673466</v>
      </c>
      <c r="P4" s="102">
        <v>22.195142250613998</v>
      </c>
      <c r="Q4" s="102">
        <v>21.371100590681557</v>
      </c>
      <c r="R4" s="102">
        <v>21.089215753888457</v>
      </c>
      <c r="S4" s="102">
        <v>20.971394600655771</v>
      </c>
      <c r="T4" s="102">
        <v>20.659689148745425</v>
      </c>
      <c r="U4" s="102">
        <v>20.228088570774787</v>
      </c>
      <c r="V4" s="102">
        <v>20.026754962177613</v>
      </c>
      <c r="W4" s="103">
        <v>19.759109410712639</v>
      </c>
      <c r="X4" s="180">
        <v>19.514535151236299</v>
      </c>
    </row>
    <row r="5" spans="1:24" s="51" customFormat="1" ht="25.5" customHeight="1" x14ac:dyDescent="0.35">
      <c r="A5" s="56">
        <v>941</v>
      </c>
      <c r="B5" s="57" t="s">
        <v>69</v>
      </c>
      <c r="C5" s="59">
        <f t="shared" ref="C5:H5" si="2">C6+C16</f>
        <v>846.27271215045107</v>
      </c>
      <c r="D5" s="59">
        <f t="shared" si="2"/>
        <v>850.64652999979114</v>
      </c>
      <c r="E5" s="59">
        <f t="shared" si="2"/>
        <v>840.28475501658465</v>
      </c>
      <c r="F5" s="59">
        <f t="shared" si="2"/>
        <v>864.45556492203889</v>
      </c>
      <c r="G5" s="59">
        <f t="shared" si="2"/>
        <v>854.72557690095118</v>
      </c>
      <c r="H5" s="59">
        <f t="shared" si="2"/>
        <v>951.95566512988842</v>
      </c>
      <c r="I5" s="59">
        <f t="shared" ref="I5:X5" si="3">SUM(I6,I16)</f>
        <v>945.95779320722522</v>
      </c>
      <c r="J5" s="59">
        <f t="shared" si="3"/>
        <v>875.1813669307802</v>
      </c>
      <c r="K5" s="59">
        <f t="shared" si="3"/>
        <v>801.26867013731498</v>
      </c>
      <c r="L5" s="59">
        <f t="shared" si="3"/>
        <v>759.1070775826696</v>
      </c>
      <c r="M5" s="59">
        <f t="shared" si="3"/>
        <v>690.81251058032967</v>
      </c>
      <c r="N5" s="59">
        <f t="shared" si="3"/>
        <v>638.56827678584705</v>
      </c>
      <c r="O5" s="59">
        <f t="shared" si="3"/>
        <v>584.53099231094939</v>
      </c>
      <c r="P5" s="59">
        <f t="shared" si="3"/>
        <v>562.93554988734797</v>
      </c>
      <c r="Q5" s="59">
        <f t="shared" si="3"/>
        <v>531.14472951494258</v>
      </c>
      <c r="R5" s="59">
        <f t="shared" si="3"/>
        <v>514.02150655543699</v>
      </c>
      <c r="S5" s="59">
        <f t="shared" si="3"/>
        <v>513.09731582633776</v>
      </c>
      <c r="T5" s="59">
        <f t="shared" si="3"/>
        <v>504.4411995909104</v>
      </c>
      <c r="U5" s="59">
        <f t="shared" si="3"/>
        <v>494.82787280669584</v>
      </c>
      <c r="V5" s="59">
        <f t="shared" si="3"/>
        <v>494.15943161934274</v>
      </c>
      <c r="W5" s="91">
        <f t="shared" si="3"/>
        <v>484.36284637472755</v>
      </c>
      <c r="X5" s="60">
        <f t="shared" si="3"/>
        <v>435.78044867842186</v>
      </c>
    </row>
    <row r="6" spans="1:24" s="51" customFormat="1" ht="25.5" customHeight="1" x14ac:dyDescent="0.35">
      <c r="A6" s="56">
        <v>921</v>
      </c>
      <c r="B6" s="66" t="s">
        <v>70</v>
      </c>
      <c r="C6" s="59">
        <v>791.47738709574548</v>
      </c>
      <c r="D6" s="59">
        <v>798.98693607665882</v>
      </c>
      <c r="E6" s="59">
        <v>789.64685720380635</v>
      </c>
      <c r="F6" s="59">
        <v>811.87308182875472</v>
      </c>
      <c r="G6" s="59">
        <v>804.06457719254479</v>
      </c>
      <c r="H6" s="59">
        <v>895.53325983173295</v>
      </c>
      <c r="I6" s="59">
        <f t="shared" ref="I6" si="4">SUM(I7:I15)</f>
        <v>888.04867959888088</v>
      </c>
      <c r="J6" s="59">
        <f t="shared" ref="J6:X6" si="5">SUM(J7:J15)</f>
        <v>821.69177545270327</v>
      </c>
      <c r="K6" s="59">
        <f t="shared" si="5"/>
        <v>751.96311887261038</v>
      </c>
      <c r="L6" s="59">
        <f t="shared" si="5"/>
        <v>712.39122888031704</v>
      </c>
      <c r="M6" s="59">
        <f t="shared" si="5"/>
        <v>648.17329229303118</v>
      </c>
      <c r="N6" s="59">
        <f t="shared" si="5"/>
        <v>599.42265964890771</v>
      </c>
      <c r="O6" s="59">
        <f t="shared" si="5"/>
        <v>548.74038697987555</v>
      </c>
      <c r="P6" s="59">
        <f t="shared" si="5"/>
        <v>528.82119603634544</v>
      </c>
      <c r="Q6" s="59">
        <f t="shared" si="5"/>
        <v>499.22158364598317</v>
      </c>
      <c r="R6" s="59">
        <f t="shared" si="5"/>
        <v>483.23574482572144</v>
      </c>
      <c r="S6" s="59">
        <f t="shared" si="5"/>
        <v>482.70034405376686</v>
      </c>
      <c r="T6" s="59">
        <f t="shared" si="5"/>
        <v>474.17726314162303</v>
      </c>
      <c r="U6" s="59">
        <f t="shared" si="5"/>
        <v>465.30533530103992</v>
      </c>
      <c r="V6" s="59">
        <f t="shared" si="5"/>
        <v>464.62826852528815</v>
      </c>
      <c r="W6" s="91">
        <f t="shared" si="5"/>
        <v>454.95964487269754</v>
      </c>
      <c r="X6" s="60">
        <f t="shared" si="5"/>
        <v>409.86519400176866</v>
      </c>
    </row>
    <row r="7" spans="1:24" s="51" customFormat="1" x14ac:dyDescent="0.35">
      <c r="A7" s="61" t="s">
        <v>71</v>
      </c>
      <c r="B7" s="67" t="s">
        <v>72</v>
      </c>
      <c r="C7" s="64">
        <v>0</v>
      </c>
      <c r="D7" s="64">
        <v>0</v>
      </c>
      <c r="E7" s="64">
        <v>0</v>
      </c>
      <c r="F7" s="64">
        <v>54.86669350245576</v>
      </c>
      <c r="G7" s="64">
        <v>53.756395985375811</v>
      </c>
      <c r="H7" s="64">
        <v>58.774624217775148</v>
      </c>
      <c r="I7" s="64">
        <v>50.357496838144471</v>
      </c>
      <c r="J7" s="64">
        <v>46.647303073373692</v>
      </c>
      <c r="K7" s="64">
        <v>42.758604907048472</v>
      </c>
      <c r="L7" s="64">
        <v>40.129372583060771</v>
      </c>
      <c r="M7" s="64">
        <v>36.675548567565123</v>
      </c>
      <c r="N7" s="64">
        <v>33.68788401081418</v>
      </c>
      <c r="O7" s="64">
        <v>30.546245735390549</v>
      </c>
      <c r="P7" s="64">
        <v>28.813762926900431</v>
      </c>
      <c r="Q7" s="64">
        <v>26.828072460843202</v>
      </c>
      <c r="R7" s="64">
        <v>26.065841266164725</v>
      </c>
      <c r="S7" s="64">
        <v>26.147670965893674</v>
      </c>
      <c r="T7" s="64">
        <v>26.044906490439665</v>
      </c>
      <c r="U7" s="64">
        <v>25.793875016269904</v>
      </c>
      <c r="V7" s="64">
        <v>26.04716660635178</v>
      </c>
      <c r="W7" s="97">
        <v>25.65436775149967</v>
      </c>
      <c r="X7" s="65">
        <v>22.59500596654583</v>
      </c>
    </row>
    <row r="8" spans="1:24" s="51" customFormat="1" x14ac:dyDescent="0.35">
      <c r="A8" s="61" t="s">
        <v>73</v>
      </c>
      <c r="B8" s="67" t="s">
        <v>74</v>
      </c>
      <c r="C8" s="64">
        <v>0</v>
      </c>
      <c r="D8" s="64">
        <v>0</v>
      </c>
      <c r="E8" s="64">
        <v>0</v>
      </c>
      <c r="F8" s="64">
        <v>123.92489014894272</v>
      </c>
      <c r="G8" s="64">
        <v>122.65417502371184</v>
      </c>
      <c r="H8" s="64">
        <v>134.20041184133493</v>
      </c>
      <c r="I8" s="64">
        <v>135.02051602432235</v>
      </c>
      <c r="J8" s="64">
        <v>124.97266554009516</v>
      </c>
      <c r="K8" s="64">
        <v>113.81204249251655</v>
      </c>
      <c r="L8" s="64">
        <v>108.2063382808989</v>
      </c>
      <c r="M8" s="64">
        <v>98.429383591281749</v>
      </c>
      <c r="N8" s="64">
        <v>90.399240898228683</v>
      </c>
      <c r="O8" s="64">
        <v>82.678411979271971</v>
      </c>
      <c r="P8" s="64">
        <v>79.415395515706479</v>
      </c>
      <c r="Q8" s="64">
        <v>74.756037466018412</v>
      </c>
      <c r="R8" s="64">
        <v>72.482343244228517</v>
      </c>
      <c r="S8" s="64">
        <v>72.494970125329758</v>
      </c>
      <c r="T8" s="64">
        <v>70.7230836890798</v>
      </c>
      <c r="U8" s="64">
        <v>69.130246726464136</v>
      </c>
      <c r="V8" s="64">
        <v>68.438464429785199</v>
      </c>
      <c r="W8" s="97">
        <v>66.573913298087859</v>
      </c>
      <c r="X8" s="65">
        <v>59.32538651212873</v>
      </c>
    </row>
    <row r="9" spans="1:24" s="51" customFormat="1" x14ac:dyDescent="0.35">
      <c r="A9" s="61" t="s">
        <v>75</v>
      </c>
      <c r="B9" s="67" t="s">
        <v>76</v>
      </c>
      <c r="C9" s="64">
        <v>0</v>
      </c>
      <c r="D9" s="64">
        <v>0</v>
      </c>
      <c r="E9" s="64">
        <v>0</v>
      </c>
      <c r="F9" s="64">
        <v>82.103883576244641</v>
      </c>
      <c r="G9" s="64">
        <v>82.613311892686895</v>
      </c>
      <c r="H9" s="64">
        <v>91.279177893039744</v>
      </c>
      <c r="I9" s="64">
        <v>91.307455474087078</v>
      </c>
      <c r="J9" s="64">
        <v>84.173236910859345</v>
      </c>
      <c r="K9" s="64">
        <v>77.125191502879559</v>
      </c>
      <c r="L9" s="64">
        <v>72.493990236866878</v>
      </c>
      <c r="M9" s="64">
        <v>65.85178050474795</v>
      </c>
      <c r="N9" s="64">
        <v>60.370524782646825</v>
      </c>
      <c r="O9" s="64">
        <v>55.039045136737997</v>
      </c>
      <c r="P9" s="64">
        <v>53.205833643541077</v>
      </c>
      <c r="Q9" s="64">
        <v>49.766986232744728</v>
      </c>
      <c r="R9" s="64">
        <v>48.596062369608475</v>
      </c>
      <c r="S9" s="64">
        <v>47.713889078547801</v>
      </c>
      <c r="T9" s="64">
        <v>47.359121346206159</v>
      </c>
      <c r="U9" s="64">
        <v>46.791286806152527</v>
      </c>
      <c r="V9" s="64">
        <v>46.555541628670809</v>
      </c>
      <c r="W9" s="97">
        <v>46.323504219414687</v>
      </c>
      <c r="X9" s="65">
        <v>41.230319141985838</v>
      </c>
    </row>
    <row r="10" spans="1:24" s="51" customFormat="1" x14ac:dyDescent="0.35">
      <c r="A10" s="61" t="s">
        <v>77</v>
      </c>
      <c r="B10" s="67" t="s">
        <v>78</v>
      </c>
      <c r="C10" s="64">
        <v>0</v>
      </c>
      <c r="D10" s="64">
        <v>0</v>
      </c>
      <c r="E10" s="64">
        <v>0</v>
      </c>
      <c r="F10" s="64">
        <v>67.370005655954841</v>
      </c>
      <c r="G10" s="64">
        <v>67.672851937900262</v>
      </c>
      <c r="H10" s="64">
        <v>76.595103565705784</v>
      </c>
      <c r="I10" s="64">
        <v>77.779281331725372</v>
      </c>
      <c r="J10" s="64">
        <v>72.050816230508275</v>
      </c>
      <c r="K10" s="64">
        <v>65.693551141276686</v>
      </c>
      <c r="L10" s="64">
        <v>62.331484281472868</v>
      </c>
      <c r="M10" s="64">
        <v>56.672722036125975</v>
      </c>
      <c r="N10" s="64">
        <v>52.267020254919601</v>
      </c>
      <c r="O10" s="64">
        <v>47.616504760183439</v>
      </c>
      <c r="P10" s="64">
        <v>46.047149129724538</v>
      </c>
      <c r="Q10" s="64">
        <v>43.542465891719402</v>
      </c>
      <c r="R10" s="64">
        <v>42.058734058335034</v>
      </c>
      <c r="S10" s="64">
        <v>42.432370860388311</v>
      </c>
      <c r="T10" s="64">
        <v>41.896694025648699</v>
      </c>
      <c r="U10" s="64">
        <v>41.072242168436247</v>
      </c>
      <c r="V10" s="64">
        <v>41.464017663410232</v>
      </c>
      <c r="W10" s="97">
        <v>41.38255040018197</v>
      </c>
      <c r="X10" s="65">
        <v>37.048197258917043</v>
      </c>
    </row>
    <row r="11" spans="1:24" s="51" customFormat="1" x14ac:dyDescent="0.35">
      <c r="A11" s="61" t="s">
        <v>79</v>
      </c>
      <c r="B11" s="67" t="s">
        <v>80</v>
      </c>
      <c r="C11" s="64">
        <v>0</v>
      </c>
      <c r="D11" s="64">
        <v>0</v>
      </c>
      <c r="E11" s="64">
        <v>0</v>
      </c>
      <c r="F11" s="64">
        <v>97.19597524601383</v>
      </c>
      <c r="G11" s="64">
        <v>96.970254845297603</v>
      </c>
      <c r="H11" s="64">
        <v>108.31114107705518</v>
      </c>
      <c r="I11" s="64">
        <v>105.34963126460073</v>
      </c>
      <c r="J11" s="64">
        <v>96.923638490412444</v>
      </c>
      <c r="K11" s="64">
        <v>88.528089103958678</v>
      </c>
      <c r="L11" s="64">
        <v>84.402478637167007</v>
      </c>
      <c r="M11" s="64">
        <v>76.769298815987781</v>
      </c>
      <c r="N11" s="64">
        <v>71.407977707792142</v>
      </c>
      <c r="O11" s="64">
        <v>65.309947151990542</v>
      </c>
      <c r="P11" s="64">
        <v>61.963354951314905</v>
      </c>
      <c r="Q11" s="64">
        <v>58.525365582676528</v>
      </c>
      <c r="R11" s="64">
        <v>56.430359423693126</v>
      </c>
      <c r="S11" s="64">
        <v>56.262139462748934</v>
      </c>
      <c r="T11" s="64">
        <v>54.408402890997344</v>
      </c>
      <c r="U11" s="64">
        <v>53.289395714925291</v>
      </c>
      <c r="V11" s="64">
        <v>53.090701087275598</v>
      </c>
      <c r="W11" s="97">
        <v>51.250605145937854</v>
      </c>
      <c r="X11" s="65">
        <v>46.016386328708613</v>
      </c>
    </row>
    <row r="12" spans="1:24" s="51" customFormat="1" x14ac:dyDescent="0.35">
      <c r="A12" s="61" t="s">
        <v>81</v>
      </c>
      <c r="B12" s="67" t="s">
        <v>82</v>
      </c>
      <c r="C12" s="64">
        <v>0</v>
      </c>
      <c r="D12" s="64">
        <v>0</v>
      </c>
      <c r="E12" s="64">
        <v>0</v>
      </c>
      <c r="F12" s="64">
        <v>78.440879648818054</v>
      </c>
      <c r="G12" s="64">
        <v>78.270103714947325</v>
      </c>
      <c r="H12" s="64">
        <v>90.835943288389515</v>
      </c>
      <c r="I12" s="64">
        <v>95.020328888420963</v>
      </c>
      <c r="J12" s="64">
        <v>88.515010241060736</v>
      </c>
      <c r="K12" s="64">
        <v>81.570014720973887</v>
      </c>
      <c r="L12" s="64">
        <v>77.33460194086291</v>
      </c>
      <c r="M12" s="64">
        <v>69.881787197907585</v>
      </c>
      <c r="N12" s="64">
        <v>64.576543197690299</v>
      </c>
      <c r="O12" s="64">
        <v>59.27791789196327</v>
      </c>
      <c r="P12" s="64">
        <v>57.55571881354534</v>
      </c>
      <c r="Q12" s="64">
        <v>54.876122360802228</v>
      </c>
      <c r="R12" s="64">
        <v>52.886524563197867</v>
      </c>
      <c r="S12" s="64">
        <v>52.849281569847243</v>
      </c>
      <c r="T12" s="64">
        <v>51.553802527304853</v>
      </c>
      <c r="U12" s="64">
        <v>51.60227780820054</v>
      </c>
      <c r="V12" s="64">
        <v>51.492442448727765</v>
      </c>
      <c r="W12" s="97">
        <v>50.266346623837705</v>
      </c>
      <c r="X12" s="65">
        <v>44.89344514581957</v>
      </c>
    </row>
    <row r="13" spans="1:24" s="51" customFormat="1" x14ac:dyDescent="0.35">
      <c r="A13" s="61" t="s">
        <v>83</v>
      </c>
      <c r="B13" s="67" t="s">
        <v>84</v>
      </c>
      <c r="C13" s="64">
        <v>0</v>
      </c>
      <c r="D13" s="64">
        <v>0</v>
      </c>
      <c r="E13" s="64">
        <v>0</v>
      </c>
      <c r="F13" s="64">
        <v>100.70045363948039</v>
      </c>
      <c r="G13" s="64">
        <v>99.425716730378028</v>
      </c>
      <c r="H13" s="64">
        <v>107.52824229208683</v>
      </c>
      <c r="I13" s="64">
        <v>107.89678488915885</v>
      </c>
      <c r="J13" s="64">
        <v>99.572141298563167</v>
      </c>
      <c r="K13" s="64">
        <v>91.157366282702625</v>
      </c>
      <c r="L13" s="64">
        <v>86.112993366631471</v>
      </c>
      <c r="M13" s="64">
        <v>78.912250598444047</v>
      </c>
      <c r="N13" s="64">
        <v>73.317689452335316</v>
      </c>
      <c r="O13" s="64">
        <v>67.815627407298692</v>
      </c>
      <c r="P13" s="64">
        <v>65.503073193056693</v>
      </c>
      <c r="Q13" s="64">
        <v>61.254831157444137</v>
      </c>
      <c r="R13" s="64">
        <v>58.532755523030133</v>
      </c>
      <c r="S13" s="64">
        <v>58.358810210104153</v>
      </c>
      <c r="T13" s="64">
        <v>57.27769231299402</v>
      </c>
      <c r="U13" s="64">
        <v>55.409503765181199</v>
      </c>
      <c r="V13" s="64">
        <v>54.801551466799808</v>
      </c>
      <c r="W13" s="97">
        <v>53.656532695763488</v>
      </c>
      <c r="X13" s="65">
        <v>50.914805968761016</v>
      </c>
    </row>
    <row r="14" spans="1:24" s="51" customFormat="1" x14ac:dyDescent="0.35">
      <c r="A14" s="61" t="s">
        <v>85</v>
      </c>
      <c r="B14" s="67" t="s">
        <v>86</v>
      </c>
      <c r="C14" s="64">
        <v>0</v>
      </c>
      <c r="D14" s="64">
        <v>0</v>
      </c>
      <c r="E14" s="64">
        <v>0</v>
      </c>
      <c r="F14" s="64">
        <v>134.81601464292376</v>
      </c>
      <c r="G14" s="64">
        <v>131.68430609611738</v>
      </c>
      <c r="H14" s="64">
        <v>146.08075871332525</v>
      </c>
      <c r="I14" s="64">
        <v>140.66905576257997</v>
      </c>
      <c r="J14" s="64">
        <v>130.21063901085978</v>
      </c>
      <c r="K14" s="64">
        <v>119.3116659557312</v>
      </c>
      <c r="L14" s="64">
        <v>112.97452731593565</v>
      </c>
      <c r="M14" s="64">
        <v>102.64641992369734</v>
      </c>
      <c r="N14" s="64">
        <v>95.920952257344851</v>
      </c>
      <c r="O14" s="64">
        <v>87.963922766929429</v>
      </c>
      <c r="P14" s="64">
        <v>85.616920307575839</v>
      </c>
      <c r="Q14" s="64">
        <v>81.58151319297626</v>
      </c>
      <c r="R14" s="64">
        <v>79.225347031676989</v>
      </c>
      <c r="S14" s="64">
        <v>79.316745092842808</v>
      </c>
      <c r="T14" s="64">
        <v>78.29739894358265</v>
      </c>
      <c r="U14" s="64">
        <v>76.490447189800705</v>
      </c>
      <c r="V14" s="64">
        <v>77.073021700971822</v>
      </c>
      <c r="W14" s="97">
        <v>74.458936574950258</v>
      </c>
      <c r="X14" s="65">
        <v>67.287124238592213</v>
      </c>
    </row>
    <row r="15" spans="1:24" s="51" customFormat="1" x14ac:dyDescent="0.35">
      <c r="A15" s="61" t="s">
        <v>87</v>
      </c>
      <c r="B15" s="67" t="s">
        <v>88</v>
      </c>
      <c r="C15" s="64">
        <v>0</v>
      </c>
      <c r="D15" s="64">
        <v>0</v>
      </c>
      <c r="E15" s="64">
        <v>0</v>
      </c>
      <c r="F15" s="64">
        <v>72.454285767920794</v>
      </c>
      <c r="G15" s="64">
        <v>71.017460966129761</v>
      </c>
      <c r="H15" s="64">
        <v>81.927856943020473</v>
      </c>
      <c r="I15" s="64">
        <v>84.648129125841052</v>
      </c>
      <c r="J15" s="64">
        <v>78.626324656970823</v>
      </c>
      <c r="K15" s="64">
        <v>72.006592765522825</v>
      </c>
      <c r="L15" s="64">
        <v>68.405442237420615</v>
      </c>
      <c r="M15" s="64">
        <v>62.334101057273664</v>
      </c>
      <c r="N15" s="64">
        <v>57.474827087135679</v>
      </c>
      <c r="O15" s="64">
        <v>52.492764150109707</v>
      </c>
      <c r="P15" s="64">
        <v>50.699987554980112</v>
      </c>
      <c r="Q15" s="64">
        <v>48.090189300758269</v>
      </c>
      <c r="R15" s="64">
        <v>46.957777345786525</v>
      </c>
      <c r="S15" s="64">
        <v>47.124466688064146</v>
      </c>
      <c r="T15" s="64">
        <v>46.616160915369832</v>
      </c>
      <c r="U15" s="64">
        <v>45.726060105609378</v>
      </c>
      <c r="V15" s="64">
        <v>45.66536149329513</v>
      </c>
      <c r="W15" s="97">
        <v>45.392888163024054</v>
      </c>
      <c r="X15" s="65">
        <v>40.554523440309787</v>
      </c>
    </row>
    <row r="16" spans="1:24" s="51" customFormat="1" x14ac:dyDescent="0.35">
      <c r="A16" s="49">
        <v>924</v>
      </c>
      <c r="B16" s="68" t="s">
        <v>89</v>
      </c>
      <c r="C16" s="59">
        <v>54.795325054705643</v>
      </c>
      <c r="D16" s="59">
        <v>51.659593923132284</v>
      </c>
      <c r="E16" s="59">
        <v>50.637897812778327</v>
      </c>
      <c r="F16" s="59">
        <v>52.582483093284125</v>
      </c>
      <c r="G16" s="59">
        <v>50.660999708406344</v>
      </c>
      <c r="H16" s="59">
        <v>56.422405298155482</v>
      </c>
      <c r="I16" s="59">
        <v>57.909113608344349</v>
      </c>
      <c r="J16" s="59">
        <v>53.489591478076889</v>
      </c>
      <c r="K16" s="59">
        <v>49.30555126470459</v>
      </c>
      <c r="L16" s="59">
        <v>46.715848702352531</v>
      </c>
      <c r="M16" s="59">
        <v>42.639218287298547</v>
      </c>
      <c r="N16" s="59">
        <v>39.145617136939364</v>
      </c>
      <c r="O16" s="59">
        <v>35.790605331073834</v>
      </c>
      <c r="P16" s="59">
        <v>34.114353851002512</v>
      </c>
      <c r="Q16" s="59">
        <v>31.923145868959359</v>
      </c>
      <c r="R16" s="59">
        <v>30.785761729715556</v>
      </c>
      <c r="S16" s="59">
        <v>30.396971772570915</v>
      </c>
      <c r="T16" s="59">
        <v>30.26393644928736</v>
      </c>
      <c r="U16" s="59">
        <v>29.52253750565594</v>
      </c>
      <c r="V16" s="59">
        <v>29.531163094054573</v>
      </c>
      <c r="W16" s="91">
        <v>29.403201502030008</v>
      </c>
      <c r="X16" s="60">
        <v>25.91525467665322</v>
      </c>
    </row>
    <row r="17" spans="1:24" s="51" customFormat="1" x14ac:dyDescent="0.35">
      <c r="A17" s="49">
        <v>923</v>
      </c>
      <c r="B17" s="92" t="s">
        <v>90</v>
      </c>
      <c r="C17" s="91">
        <v>110.32653354116538</v>
      </c>
      <c r="D17" s="91">
        <v>110.36040268947319</v>
      </c>
      <c r="E17" s="91">
        <v>108.70147692476428</v>
      </c>
      <c r="F17" s="91">
        <v>110.65932155313423</v>
      </c>
      <c r="G17" s="91">
        <v>106.24210662123465</v>
      </c>
      <c r="H17" s="91">
        <v>120.52379102236871</v>
      </c>
      <c r="I17" s="91">
        <v>113.04989283208553</v>
      </c>
      <c r="J17" s="91">
        <v>104.06399959295175</v>
      </c>
      <c r="K17" s="91">
        <v>95.304850830212843</v>
      </c>
      <c r="L17" s="91">
        <v>90.215291813546202</v>
      </c>
      <c r="M17" s="91">
        <v>81.841771193848274</v>
      </c>
      <c r="N17" s="91">
        <v>74.246944126917398</v>
      </c>
      <c r="O17" s="91">
        <v>67.358405747376239</v>
      </c>
      <c r="P17" s="91">
        <v>64.50981755203712</v>
      </c>
      <c r="Q17" s="91">
        <v>61.008404424376096</v>
      </c>
      <c r="R17" s="91">
        <v>58.847291610674958</v>
      </c>
      <c r="S17" s="91">
        <v>58.471235093005973</v>
      </c>
      <c r="T17" s="91">
        <v>57.13011318034404</v>
      </c>
      <c r="U17" s="91">
        <v>55.609698912529794</v>
      </c>
      <c r="V17" s="91">
        <v>54.734278768480628</v>
      </c>
      <c r="W17" s="91">
        <v>53.215537714560064</v>
      </c>
      <c r="X17" s="60">
        <v>47.256720300342444</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119</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1461.7050638314056</v>
      </c>
      <c r="D21" s="59">
        <v>1459.5880263489071</v>
      </c>
      <c r="E21" s="59">
        <v>1420.5567401674039</v>
      </c>
      <c r="F21" s="59">
        <v>1453.9242050993132</v>
      </c>
      <c r="G21" s="59">
        <v>1401.878358426243</v>
      </c>
      <c r="H21" s="59">
        <v>1544.2294113419157</v>
      </c>
      <c r="I21" s="59">
        <v>1492.6125162840847</v>
      </c>
      <c r="J21" s="59">
        <v>1352.1951142864882</v>
      </c>
      <c r="K21" s="59">
        <v>1205.9729002425472</v>
      </c>
      <c r="L21" s="59">
        <v>1113.8161670481729</v>
      </c>
      <c r="M21" s="59">
        <v>983.67710647052229</v>
      </c>
      <c r="N21" s="59">
        <v>887.09389382699385</v>
      </c>
      <c r="O21" s="59">
        <v>792.46987500579053</v>
      </c>
      <c r="P21" s="59">
        <v>752.0526900846553</v>
      </c>
      <c r="Q21" s="59">
        <v>697.4987106157613</v>
      </c>
      <c r="R21" s="59">
        <v>665.66801556889902</v>
      </c>
      <c r="S21" s="59">
        <v>650.56293837072906</v>
      </c>
      <c r="T21" s="59">
        <v>628.50993452906687</v>
      </c>
      <c r="U21" s="59">
        <v>607.22283059247025</v>
      </c>
      <c r="V21" s="59">
        <v>601.31079881512869</v>
      </c>
      <c r="W21" s="91">
        <v>576.33978133580888</v>
      </c>
      <c r="X21" s="60">
        <v>510.17714600638578</v>
      </c>
    </row>
    <row r="22" spans="1:24" x14ac:dyDescent="0.35">
      <c r="A22" s="61"/>
      <c r="B22" s="90" t="s">
        <v>68</v>
      </c>
      <c r="C22" s="64">
        <v>36.707574443234101</v>
      </c>
      <c r="D22" s="64">
        <v>38.543977741012796</v>
      </c>
      <c r="E22" s="64">
        <v>37.058703301507741</v>
      </c>
      <c r="F22" s="64">
        <v>38.573012416025186</v>
      </c>
      <c r="G22" s="64">
        <v>35.382645410316101</v>
      </c>
      <c r="H22" s="64">
        <v>37.669918302772317</v>
      </c>
      <c r="I22" s="64">
        <v>38.992084503379871</v>
      </c>
      <c r="J22" s="64">
        <v>36.848289717195975</v>
      </c>
      <c r="K22" s="64">
        <v>34.284564898811574</v>
      </c>
      <c r="L22" s="64">
        <v>32.117120128693223</v>
      </c>
      <c r="M22" s="64">
        <v>29.506635466603573</v>
      </c>
      <c r="N22" s="64">
        <v>28.145336585457724</v>
      </c>
      <c r="O22" s="64">
        <v>26.849178821957793</v>
      </c>
      <c r="P22" s="64">
        <v>25.694081861291309</v>
      </c>
      <c r="Q22" s="64">
        <v>24.296212386556068</v>
      </c>
      <c r="R22" s="64">
        <v>23.635368278213203</v>
      </c>
      <c r="S22" s="64">
        <v>23.024965989696589</v>
      </c>
      <c r="T22" s="64">
        <v>22.301835236271064</v>
      </c>
      <c r="U22" s="64">
        <v>21.523911554760662</v>
      </c>
      <c r="V22" s="64">
        <v>21.166937660738594</v>
      </c>
      <c r="W22" s="97">
        <v>20.432791495231498</v>
      </c>
      <c r="X22" s="65">
        <v>19.81063792497584</v>
      </c>
    </row>
    <row r="23" spans="1:24" ht="25.5" customHeight="1" x14ac:dyDescent="0.35">
      <c r="A23" s="56">
        <v>941</v>
      </c>
      <c r="B23" s="57" t="s">
        <v>69</v>
      </c>
      <c r="C23" s="59">
        <v>1260.6496352401214</v>
      </c>
      <c r="D23" s="59">
        <v>1257.8537654691611</v>
      </c>
      <c r="E23" s="59">
        <v>1225.0254743902697</v>
      </c>
      <c r="F23" s="59">
        <v>1254.7323723636582</v>
      </c>
      <c r="G23" s="59">
        <v>1215.4194742109137</v>
      </c>
      <c r="H23" s="59">
        <v>1337.2543744560257</v>
      </c>
      <c r="I23" s="59">
        <v>1298.4453219135244</v>
      </c>
      <c r="J23" s="59">
        <v>1175.5654622101456</v>
      </c>
      <c r="K23" s="59">
        <v>1047.1390603451496</v>
      </c>
      <c r="L23" s="59">
        <v>966.80063061890655</v>
      </c>
      <c r="M23" s="59">
        <v>853.10198124092199</v>
      </c>
      <c r="N23" s="59">
        <v>769.48034210473645</v>
      </c>
      <c r="O23" s="59">
        <v>686.51066669762668</v>
      </c>
      <c r="P23" s="59">
        <v>651.67917998076473</v>
      </c>
      <c r="Q23" s="59">
        <v>603.84373287362666</v>
      </c>
      <c r="R23" s="59">
        <v>576.08057844065024</v>
      </c>
      <c r="S23" s="59">
        <v>563.34108776612379</v>
      </c>
      <c r="T23" s="59">
        <v>544.53696949000664</v>
      </c>
      <c r="U23" s="59">
        <v>526.52683084003979</v>
      </c>
      <c r="V23" s="59">
        <v>522.29339717328276</v>
      </c>
      <c r="W23" s="91">
        <v>500.87708116267316</v>
      </c>
      <c r="X23" s="60">
        <v>442.39274041866184</v>
      </c>
    </row>
    <row r="24" spans="1:24" ht="25.5" customHeight="1" x14ac:dyDescent="0.35">
      <c r="A24" s="56">
        <v>921</v>
      </c>
      <c r="B24" s="66" t="s">
        <v>70</v>
      </c>
      <c r="C24" s="59">
        <v>1179.0238123212348</v>
      </c>
      <c r="D24" s="59">
        <v>1181.4645574407268</v>
      </c>
      <c r="E24" s="59">
        <v>1151.2020301115497</v>
      </c>
      <c r="F24" s="59">
        <v>1178.4104115438925</v>
      </c>
      <c r="G24" s="59">
        <v>1143.3795501784005</v>
      </c>
      <c r="H24" s="59">
        <v>1257.995317478835</v>
      </c>
      <c r="I24" s="59">
        <v>1218.9578244788036</v>
      </c>
      <c r="J24" s="59">
        <v>1103.7169074929943</v>
      </c>
      <c r="K24" s="59">
        <v>982.70403306238495</v>
      </c>
      <c r="L24" s="59">
        <v>907.30321145485811</v>
      </c>
      <c r="M24" s="59">
        <v>800.44572351203328</v>
      </c>
      <c r="N24" s="59">
        <v>722.30953208885637</v>
      </c>
      <c r="O24" s="59">
        <v>644.47588556445373</v>
      </c>
      <c r="P24" s="59">
        <v>612.1868897041179</v>
      </c>
      <c r="Q24" s="59">
        <v>567.55119245025526</v>
      </c>
      <c r="R24" s="59">
        <v>541.57797650899772</v>
      </c>
      <c r="S24" s="59">
        <v>529.96756852332976</v>
      </c>
      <c r="T24" s="59">
        <v>511.86748838438359</v>
      </c>
      <c r="U24" s="59">
        <v>495.11306260778497</v>
      </c>
      <c r="V24" s="59">
        <v>491.08093716957836</v>
      </c>
      <c r="W24" s="91">
        <v>470.47138457507634</v>
      </c>
      <c r="X24" s="60">
        <v>416.08426198687158</v>
      </c>
    </row>
    <row r="25" spans="1:24" x14ac:dyDescent="0.35">
      <c r="A25" s="61" t="s">
        <v>71</v>
      </c>
      <c r="B25" s="67" t="s">
        <v>72</v>
      </c>
      <c r="C25" s="64">
        <v>0</v>
      </c>
      <c r="D25" s="64">
        <v>0</v>
      </c>
      <c r="E25" s="64">
        <v>0</v>
      </c>
      <c r="F25" s="64">
        <v>79.637426486223916</v>
      </c>
      <c r="G25" s="64">
        <v>76.441576465881965</v>
      </c>
      <c r="H25" s="64">
        <v>82.563323294583114</v>
      </c>
      <c r="I25" s="64">
        <v>69.121959417527592</v>
      </c>
      <c r="J25" s="64">
        <v>62.65782210448323</v>
      </c>
      <c r="K25" s="64">
        <v>55.879141457462936</v>
      </c>
      <c r="L25" s="64">
        <v>51.10886706944062</v>
      </c>
      <c r="M25" s="64">
        <v>45.291569951162906</v>
      </c>
      <c r="N25" s="64">
        <v>40.594194005223571</v>
      </c>
      <c r="O25" s="64">
        <v>35.875469052558032</v>
      </c>
      <c r="P25" s="64">
        <v>33.356090941707741</v>
      </c>
      <c r="Q25" s="64">
        <v>30.50009257430456</v>
      </c>
      <c r="R25" s="64">
        <v>29.212833943038284</v>
      </c>
      <c r="S25" s="64">
        <v>28.708116277620036</v>
      </c>
      <c r="T25" s="64">
        <v>28.115099366301198</v>
      </c>
      <c r="U25" s="64">
        <v>27.446245480003807</v>
      </c>
      <c r="V25" s="64">
        <v>27.53010923820532</v>
      </c>
      <c r="W25" s="97">
        <v>26.529047251703943</v>
      </c>
      <c r="X25" s="65">
        <v>22.937850102340263</v>
      </c>
    </row>
    <row r="26" spans="1:24" x14ac:dyDescent="0.35">
      <c r="A26" s="61" t="s">
        <v>73</v>
      </c>
      <c r="B26" s="67" t="s">
        <v>74</v>
      </c>
      <c r="C26" s="64">
        <v>0</v>
      </c>
      <c r="D26" s="64">
        <v>0</v>
      </c>
      <c r="E26" s="64">
        <v>0</v>
      </c>
      <c r="F26" s="64">
        <v>179.87341133666226</v>
      </c>
      <c r="G26" s="64">
        <v>174.41419438694152</v>
      </c>
      <c r="H26" s="64">
        <v>188.51727487134514</v>
      </c>
      <c r="I26" s="64">
        <v>185.33253666606859</v>
      </c>
      <c r="J26" s="64">
        <v>167.86640447396042</v>
      </c>
      <c r="K26" s="64">
        <v>148.73542380129803</v>
      </c>
      <c r="L26" s="64">
        <v>137.81185708355213</v>
      </c>
      <c r="M26" s="64">
        <v>121.55295520560907</v>
      </c>
      <c r="N26" s="64">
        <v>108.93187360089543</v>
      </c>
      <c r="O26" s="64">
        <v>97.102826840697233</v>
      </c>
      <c r="P26" s="64">
        <v>91.93478691811228</v>
      </c>
      <c r="Q26" s="64">
        <v>84.988068618407155</v>
      </c>
      <c r="R26" s="64">
        <v>81.233313568302208</v>
      </c>
      <c r="S26" s="64">
        <v>79.593858841776438</v>
      </c>
      <c r="T26" s="64">
        <v>76.344544609503345</v>
      </c>
      <c r="U26" s="64">
        <v>73.558770078205384</v>
      </c>
      <c r="V26" s="64">
        <v>72.334869673984443</v>
      </c>
      <c r="W26" s="97">
        <v>68.843734865092173</v>
      </c>
      <c r="X26" s="65">
        <v>60.225557147159144</v>
      </c>
    </row>
    <row r="27" spans="1:24" x14ac:dyDescent="0.35">
      <c r="A27" s="61" t="s">
        <v>75</v>
      </c>
      <c r="B27" s="67" t="s">
        <v>76</v>
      </c>
      <c r="C27" s="64">
        <v>0</v>
      </c>
      <c r="D27" s="64">
        <v>0</v>
      </c>
      <c r="E27" s="64">
        <v>0</v>
      </c>
      <c r="F27" s="64">
        <v>119.17142395766956</v>
      </c>
      <c r="G27" s="64">
        <v>117.47610088783804</v>
      </c>
      <c r="H27" s="64">
        <v>128.22391252597077</v>
      </c>
      <c r="I27" s="64">
        <v>125.33089665046406</v>
      </c>
      <c r="J27" s="64">
        <v>113.06359332335362</v>
      </c>
      <c r="K27" s="64">
        <v>100.79116227697368</v>
      </c>
      <c r="L27" s="64">
        <v>92.32852327009293</v>
      </c>
      <c r="M27" s="64">
        <v>81.322042604076756</v>
      </c>
      <c r="N27" s="64">
        <v>72.747008818874562</v>
      </c>
      <c r="O27" s="64">
        <v>64.641382695278139</v>
      </c>
      <c r="P27" s="64">
        <v>61.593434711938976</v>
      </c>
      <c r="Q27" s="64">
        <v>56.578708345830499</v>
      </c>
      <c r="R27" s="64">
        <v>54.46318366603731</v>
      </c>
      <c r="S27" s="64">
        <v>52.386152384704324</v>
      </c>
      <c r="T27" s="64">
        <v>51.123485624264383</v>
      </c>
      <c r="U27" s="64">
        <v>49.788763541610834</v>
      </c>
      <c r="V27" s="64">
        <v>49.206087020942093</v>
      </c>
      <c r="W27" s="97">
        <v>47.90289295784811</v>
      </c>
      <c r="X27" s="65">
        <v>41.855925223068176</v>
      </c>
    </row>
    <row r="28" spans="1:24" x14ac:dyDescent="0.35">
      <c r="A28" s="61" t="s">
        <v>77</v>
      </c>
      <c r="B28" s="67" t="s">
        <v>78</v>
      </c>
      <c r="C28" s="64">
        <v>0</v>
      </c>
      <c r="D28" s="64">
        <v>0</v>
      </c>
      <c r="E28" s="64">
        <v>0</v>
      </c>
      <c r="F28" s="64">
        <v>97.785624215945404</v>
      </c>
      <c r="G28" s="64">
        <v>96.230772008648202</v>
      </c>
      <c r="H28" s="64">
        <v>107.59654157967204</v>
      </c>
      <c r="I28" s="64">
        <v>106.76178653232047</v>
      </c>
      <c r="J28" s="64">
        <v>96.780455212016463</v>
      </c>
      <c r="K28" s="64">
        <v>85.851707394254873</v>
      </c>
      <c r="L28" s="64">
        <v>79.385530830039798</v>
      </c>
      <c r="M28" s="64">
        <v>69.986589285593325</v>
      </c>
      <c r="N28" s="64">
        <v>62.982215197073678</v>
      </c>
      <c r="O28" s="64">
        <v>55.923875480899653</v>
      </c>
      <c r="P28" s="64">
        <v>53.306223760989916</v>
      </c>
      <c r="Q28" s="64">
        <v>49.502223558896709</v>
      </c>
      <c r="R28" s="64">
        <v>47.136587741575383</v>
      </c>
      <c r="S28" s="64">
        <v>46.587454698510264</v>
      </c>
      <c r="T28" s="64">
        <v>45.226874440229416</v>
      </c>
      <c r="U28" s="64">
        <v>43.703353616237017</v>
      </c>
      <c r="V28" s="64">
        <v>43.824687459487201</v>
      </c>
      <c r="W28" s="97">
        <v>42.793478506141369</v>
      </c>
      <c r="X28" s="65">
        <v>37.610346133353339</v>
      </c>
    </row>
    <row r="29" spans="1:24" x14ac:dyDescent="0.35">
      <c r="A29" s="61" t="s">
        <v>79</v>
      </c>
      <c r="B29" s="67" t="s">
        <v>80</v>
      </c>
      <c r="C29" s="64">
        <v>0</v>
      </c>
      <c r="D29" s="64">
        <v>0</v>
      </c>
      <c r="E29" s="64">
        <v>0</v>
      </c>
      <c r="F29" s="64">
        <v>141.07716064691985</v>
      </c>
      <c r="G29" s="64">
        <v>137.89166879210859</v>
      </c>
      <c r="H29" s="64">
        <v>152.14946715806698</v>
      </c>
      <c r="I29" s="64">
        <v>144.60553828416917</v>
      </c>
      <c r="J29" s="64">
        <v>130.19025105693606</v>
      </c>
      <c r="K29" s="64">
        <v>115.6930546436872</v>
      </c>
      <c r="L29" s="64">
        <v>107.49520322226907</v>
      </c>
      <c r="M29" s="64">
        <v>94.804364303387842</v>
      </c>
      <c r="N29" s="64">
        <v>86.047235844799985</v>
      </c>
      <c r="O29" s="64">
        <v>76.704188402466556</v>
      </c>
      <c r="P29" s="64">
        <v>71.731530104308845</v>
      </c>
      <c r="Q29" s="64">
        <v>66.53586726448512</v>
      </c>
      <c r="R29" s="64">
        <v>63.243334537227021</v>
      </c>
      <c r="S29" s="64">
        <v>61.771468817665216</v>
      </c>
      <c r="T29" s="64">
        <v>58.733082962061992</v>
      </c>
      <c r="U29" s="64">
        <v>56.703145043168107</v>
      </c>
      <c r="V29" s="64">
        <v>56.113312536235085</v>
      </c>
      <c r="W29" s="97">
        <v>52.997982205799133</v>
      </c>
      <c r="X29" s="65">
        <v>46.714613548768106</v>
      </c>
    </row>
    <row r="30" spans="1:24" x14ac:dyDescent="0.35">
      <c r="A30" s="61" t="s">
        <v>81</v>
      </c>
      <c r="B30" s="67" t="s">
        <v>82</v>
      </c>
      <c r="C30" s="64">
        <v>0</v>
      </c>
      <c r="D30" s="64">
        <v>0</v>
      </c>
      <c r="E30" s="64">
        <v>0</v>
      </c>
      <c r="F30" s="64">
        <v>113.85467918287959</v>
      </c>
      <c r="G30" s="64">
        <v>111.3000603639115</v>
      </c>
      <c r="H30" s="64">
        <v>127.60128120427164</v>
      </c>
      <c r="I30" s="64">
        <v>130.42727954441293</v>
      </c>
      <c r="J30" s="64">
        <v>118.8955716590322</v>
      </c>
      <c r="K30" s="64">
        <v>106.59988559470676</v>
      </c>
      <c r="L30" s="64">
        <v>98.493538175378092</v>
      </c>
      <c r="M30" s="64">
        <v>86.29880061249861</v>
      </c>
      <c r="N30" s="64">
        <v>77.815297687210986</v>
      </c>
      <c r="O30" s="64">
        <v>69.619786577219926</v>
      </c>
      <c r="P30" s="64">
        <v>66.62905486626417</v>
      </c>
      <c r="Q30" s="64">
        <v>62.387143711730062</v>
      </c>
      <c r="R30" s="64">
        <v>59.271643838888366</v>
      </c>
      <c r="S30" s="64">
        <v>58.024415347541115</v>
      </c>
      <c r="T30" s="64">
        <v>55.651583210632509</v>
      </c>
      <c r="U30" s="64">
        <v>54.907949393329915</v>
      </c>
      <c r="V30" s="64">
        <v>54.424060281849862</v>
      </c>
      <c r="W30" s="97">
        <v>51.980165626041057</v>
      </c>
      <c r="X30" s="65">
        <v>45.57463347684466</v>
      </c>
    </row>
    <row r="31" spans="1:24" x14ac:dyDescent="0.35">
      <c r="A31" s="61" t="s">
        <v>83</v>
      </c>
      <c r="B31" s="67" t="s">
        <v>84</v>
      </c>
      <c r="C31" s="64">
        <v>0</v>
      </c>
      <c r="D31" s="64">
        <v>0</v>
      </c>
      <c r="E31" s="64">
        <v>0</v>
      </c>
      <c r="F31" s="64">
        <v>146.16381017173151</v>
      </c>
      <c r="G31" s="64">
        <v>141.38333474193337</v>
      </c>
      <c r="H31" s="64">
        <v>151.04969448660293</v>
      </c>
      <c r="I31" s="64">
        <v>148.10182504426783</v>
      </c>
      <c r="J31" s="64">
        <v>133.74778615248709</v>
      </c>
      <c r="K31" s="64">
        <v>119.12912913024495</v>
      </c>
      <c r="L31" s="64">
        <v>109.67371896525933</v>
      </c>
      <c r="M31" s="64">
        <v>97.450750093045059</v>
      </c>
      <c r="N31" s="64">
        <v>88.348455150445702</v>
      </c>
      <c r="O31" s="64">
        <v>79.64701991222438</v>
      </c>
      <c r="P31" s="64">
        <v>75.829265061006581</v>
      </c>
      <c r="Q31" s="64">
        <v>69.638921083588045</v>
      </c>
      <c r="R31" s="64">
        <v>65.599558052335539</v>
      </c>
      <c r="S31" s="64">
        <v>64.073450806404111</v>
      </c>
      <c r="T31" s="64">
        <v>61.830439339199508</v>
      </c>
      <c r="U31" s="64">
        <v>58.959068434079789</v>
      </c>
      <c r="V31" s="64">
        <v>57.921566714140212</v>
      </c>
      <c r="W31" s="97">
        <v>55.485939276959826</v>
      </c>
      <c r="X31" s="65">
        <v>51.687359101844777</v>
      </c>
    </row>
    <row r="32" spans="1:24" x14ac:dyDescent="0.35">
      <c r="A32" s="61" t="s">
        <v>85</v>
      </c>
      <c r="B32" s="67" t="s">
        <v>86</v>
      </c>
      <c r="C32" s="64">
        <v>0</v>
      </c>
      <c r="D32" s="64">
        <v>0</v>
      </c>
      <c r="E32" s="64">
        <v>0</v>
      </c>
      <c r="F32" s="64">
        <v>195.6815650793861</v>
      </c>
      <c r="G32" s="64">
        <v>187.25503764317489</v>
      </c>
      <c r="H32" s="64">
        <v>205.20612542034243</v>
      </c>
      <c r="I32" s="64">
        <v>193.08586356019629</v>
      </c>
      <c r="J32" s="64">
        <v>174.90218121335585</v>
      </c>
      <c r="K32" s="64">
        <v>155.92261426580953</v>
      </c>
      <c r="L32" s="64">
        <v>143.88463430052076</v>
      </c>
      <c r="M32" s="64">
        <v>126.76068088377679</v>
      </c>
      <c r="N32" s="64">
        <v>115.58558394022258</v>
      </c>
      <c r="O32" s="64">
        <v>103.3104695190207</v>
      </c>
      <c r="P32" s="64">
        <v>99.113947288788026</v>
      </c>
      <c r="Q32" s="64">
        <v>92.747762940081884</v>
      </c>
      <c r="R32" s="64">
        <v>88.790416671500608</v>
      </c>
      <c r="S32" s="64">
        <v>87.083639068955037</v>
      </c>
      <c r="T32" s="64">
        <v>84.520908233239425</v>
      </c>
      <c r="U32" s="64">
        <v>81.390469214971475</v>
      </c>
      <c r="V32" s="64">
        <v>81.461017960736697</v>
      </c>
      <c r="W32" s="97">
        <v>76.997596114720508</v>
      </c>
      <c r="X32" s="65">
        <v>68.308101882671124</v>
      </c>
    </row>
    <row r="33" spans="1:24" x14ac:dyDescent="0.35">
      <c r="A33" s="61" t="s">
        <v>87</v>
      </c>
      <c r="B33" s="67" t="s">
        <v>88</v>
      </c>
      <c r="C33" s="64">
        <v>0</v>
      </c>
      <c r="D33" s="64">
        <v>0</v>
      </c>
      <c r="E33" s="64">
        <v>0</v>
      </c>
      <c r="F33" s="64">
        <v>105.16531046647437</v>
      </c>
      <c r="G33" s="64">
        <v>100.98680488796246</v>
      </c>
      <c r="H33" s="64">
        <v>115.08769693797983</v>
      </c>
      <c r="I33" s="64">
        <v>116.19013877937653</v>
      </c>
      <c r="J33" s="64">
        <v>105.61284229736962</v>
      </c>
      <c r="K33" s="64">
        <v>94.101914497947121</v>
      </c>
      <c r="L33" s="64">
        <v>87.121338538305423</v>
      </c>
      <c r="M33" s="64">
        <v>76.977970572882953</v>
      </c>
      <c r="N33" s="64">
        <v>69.257667844109761</v>
      </c>
      <c r="O33" s="64">
        <v>61.650867084089171</v>
      </c>
      <c r="P33" s="64">
        <v>58.692556051001318</v>
      </c>
      <c r="Q33" s="64">
        <v>54.67240435293121</v>
      </c>
      <c r="R33" s="64">
        <v>52.627104490092911</v>
      </c>
      <c r="S33" s="64">
        <v>51.739012280153176</v>
      </c>
      <c r="T33" s="64">
        <v>50.321470598951819</v>
      </c>
      <c r="U33" s="64">
        <v>48.655297806178666</v>
      </c>
      <c r="V33" s="64">
        <v>48.265226283997421</v>
      </c>
      <c r="W33" s="97">
        <v>46.940547770770237</v>
      </c>
      <c r="X33" s="65">
        <v>41.169875370821963</v>
      </c>
    </row>
    <row r="34" spans="1:24" x14ac:dyDescent="0.35">
      <c r="A34" s="49">
        <v>924</v>
      </c>
      <c r="B34" s="68" t="s">
        <v>89</v>
      </c>
      <c r="C34" s="59">
        <v>81.625822918886527</v>
      </c>
      <c r="D34" s="59">
        <v>76.389208028434197</v>
      </c>
      <c r="E34" s="59">
        <v>73.823444278720046</v>
      </c>
      <c r="F34" s="59">
        <v>76.321960819765778</v>
      </c>
      <c r="G34" s="59">
        <v>72.039924032513127</v>
      </c>
      <c r="H34" s="59">
        <v>79.259056977190667</v>
      </c>
      <c r="I34" s="59">
        <v>79.487497434720879</v>
      </c>
      <c r="J34" s="59">
        <v>71.848554717151174</v>
      </c>
      <c r="K34" s="59">
        <v>64.435027282764551</v>
      </c>
      <c r="L34" s="59">
        <v>59.497419164048331</v>
      </c>
      <c r="M34" s="59">
        <v>52.656257728888775</v>
      </c>
      <c r="N34" s="59">
        <v>47.170810015880114</v>
      </c>
      <c r="O34" s="59">
        <v>42.034781133172899</v>
      </c>
      <c r="P34" s="59">
        <v>39.492290276646855</v>
      </c>
      <c r="Q34" s="59">
        <v>36.292540423371385</v>
      </c>
      <c r="R34" s="59">
        <v>34.502601931652542</v>
      </c>
      <c r="S34" s="59">
        <v>33.373519242794053</v>
      </c>
      <c r="T34" s="59">
        <v>32.669481105623092</v>
      </c>
      <c r="U34" s="59">
        <v>31.413768232254874</v>
      </c>
      <c r="V34" s="59">
        <v>31.2124600037044</v>
      </c>
      <c r="W34" s="91">
        <v>30.405696587596779</v>
      </c>
      <c r="X34" s="60">
        <v>26.308478431790299</v>
      </c>
    </row>
    <row r="35" spans="1:24" x14ac:dyDescent="0.35">
      <c r="A35" s="49">
        <v>923</v>
      </c>
      <c r="B35" s="68" t="s">
        <v>90</v>
      </c>
      <c r="C35" s="59">
        <v>164.34785414805012</v>
      </c>
      <c r="D35" s="59">
        <v>163.19028313873315</v>
      </c>
      <c r="E35" s="59">
        <v>158.4725624756266</v>
      </c>
      <c r="F35" s="59">
        <v>160.61882031962978</v>
      </c>
      <c r="G35" s="59">
        <v>151.07623880501328</v>
      </c>
      <c r="H35" s="59">
        <v>169.30511858311769</v>
      </c>
      <c r="I35" s="59">
        <v>155.17510986718045</v>
      </c>
      <c r="J35" s="59">
        <v>139.7813623591467</v>
      </c>
      <c r="K35" s="59">
        <v>124.54927499858597</v>
      </c>
      <c r="L35" s="59">
        <v>114.89841630057327</v>
      </c>
      <c r="M35" s="59">
        <v>101.06848976299682</v>
      </c>
      <c r="N35" s="59">
        <v>89.468215136799756</v>
      </c>
      <c r="O35" s="59">
        <v>79.110029486206088</v>
      </c>
      <c r="P35" s="59">
        <v>74.679428242599144</v>
      </c>
      <c r="Q35" s="59">
        <v>69.358765355578555</v>
      </c>
      <c r="R35" s="59">
        <v>65.952068850035687</v>
      </c>
      <c r="S35" s="59">
        <v>64.196884614908626</v>
      </c>
      <c r="T35" s="59">
        <v>61.671129802789004</v>
      </c>
      <c r="U35" s="59">
        <v>59.172088197669765</v>
      </c>
      <c r="V35" s="59">
        <v>57.850463981107275</v>
      </c>
      <c r="W35" s="91">
        <v>55.029908677904189</v>
      </c>
      <c r="X35" s="60">
        <v>47.973767662748031</v>
      </c>
    </row>
    <row r="36" spans="1:24" s="100" customFormat="1" ht="30" customHeight="1" x14ac:dyDescent="0.35">
      <c r="A36" s="69">
        <v>922</v>
      </c>
      <c r="B36" s="70" t="s">
        <v>91</v>
      </c>
      <c r="C36" s="82" t="s">
        <v>215</v>
      </c>
      <c r="D36" s="82" t="s">
        <v>215</v>
      </c>
      <c r="E36" s="82" t="s">
        <v>215</v>
      </c>
      <c r="F36" s="82" t="s">
        <v>215</v>
      </c>
      <c r="G36" s="82" t="s">
        <v>215</v>
      </c>
      <c r="H36" s="82" t="s">
        <v>215</v>
      </c>
      <c r="I36" s="82" t="s">
        <v>215</v>
      </c>
      <c r="J36" s="82" t="s">
        <v>215</v>
      </c>
      <c r="K36" s="82" t="s">
        <v>215</v>
      </c>
      <c r="L36" s="82" t="s">
        <v>215</v>
      </c>
      <c r="M36" s="82" t="s">
        <v>215</v>
      </c>
      <c r="N36" s="82" t="s">
        <v>215</v>
      </c>
      <c r="O36" s="82" t="s">
        <v>215</v>
      </c>
      <c r="P36" s="82" t="s">
        <v>215</v>
      </c>
      <c r="Q36" s="82" t="s">
        <v>215</v>
      </c>
      <c r="R36" s="82" t="s">
        <v>215</v>
      </c>
      <c r="S36" s="82" t="s">
        <v>215</v>
      </c>
      <c r="T36" s="82" t="s">
        <v>215</v>
      </c>
      <c r="U36" s="82" t="s">
        <v>215</v>
      </c>
      <c r="V36" s="82" t="s">
        <v>215</v>
      </c>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120</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c r="H3" s="88">
        <f>SUM(H6,H16:H17,H4)</f>
        <v>931.78101868999988</v>
      </c>
      <c r="I3" s="88">
        <f t="shared" ref="I3:X3" si="0">SUM(I6,I16:I17,I4)</f>
        <v>993.10800000000006</v>
      </c>
      <c r="J3" s="88">
        <f t="shared" si="0"/>
        <v>1053.6691153298652</v>
      </c>
      <c r="K3" s="88">
        <f t="shared" si="0"/>
        <v>1096.0410000000002</v>
      </c>
      <c r="L3" s="88">
        <f t="shared" si="0"/>
        <v>1149.1385722999999</v>
      </c>
      <c r="M3" s="88">
        <f t="shared" si="0"/>
        <v>1181.2635561100001</v>
      </c>
      <c r="N3" s="88">
        <f t="shared" si="0"/>
        <v>1279.8853888127117</v>
      </c>
      <c r="O3" s="88">
        <f t="shared" si="0"/>
        <v>1362.9964772500011</v>
      </c>
      <c r="P3" s="88">
        <f t="shared" si="0"/>
        <v>1494.8980367000011</v>
      </c>
      <c r="Q3" s="88">
        <f t="shared" si="0"/>
        <v>1572.0826307400002</v>
      </c>
      <c r="R3" s="88">
        <f t="shared" si="0"/>
        <v>1732.9771967699978</v>
      </c>
      <c r="S3" s="88">
        <f t="shared" si="0"/>
        <v>1927.2231981999996</v>
      </c>
      <c r="T3" s="88">
        <f t="shared" si="0"/>
        <v>2088.2668163797007</v>
      </c>
      <c r="U3" s="88">
        <f t="shared" si="0"/>
        <v>2319.2115774999984</v>
      </c>
      <c r="V3" s="88">
        <f t="shared" si="0"/>
        <v>2545.4439678199997</v>
      </c>
      <c r="W3" s="88">
        <f t="shared" si="0"/>
        <v>2666.9735735989611</v>
      </c>
      <c r="X3" s="89">
        <f t="shared" si="0"/>
        <v>2830.0153530399994</v>
      </c>
    </row>
    <row r="4" spans="1:24" s="51" customFormat="1" x14ac:dyDescent="0.35">
      <c r="A4" s="61"/>
      <c r="B4" s="90" t="s">
        <v>68</v>
      </c>
      <c r="C4" s="64"/>
      <c r="D4" s="64"/>
      <c r="E4" s="64"/>
      <c r="F4" s="64"/>
      <c r="G4" s="64"/>
      <c r="H4" s="102">
        <v>1.3540926892315711E-2</v>
      </c>
      <c r="I4" s="103">
        <v>2.1977966900388161E-2</v>
      </c>
      <c r="J4" s="103">
        <v>0.22257837816269996</v>
      </c>
      <c r="K4" s="103">
        <v>0.20472402875367521</v>
      </c>
      <c r="L4" s="103">
        <v>0.23070539075910471</v>
      </c>
      <c r="M4" s="103">
        <v>0.26929277157744536</v>
      </c>
      <c r="N4" s="103">
        <v>0.51443231406473255</v>
      </c>
      <c r="O4" s="103">
        <v>0.29225492932427194</v>
      </c>
      <c r="P4" s="103">
        <v>0.3878669864514015</v>
      </c>
      <c r="Q4" s="103">
        <v>0.4632289597547522</v>
      </c>
      <c r="R4" s="103">
        <v>0.60080816212719168</v>
      </c>
      <c r="S4" s="103">
        <v>0.81729527596675489</v>
      </c>
      <c r="T4" s="103">
        <v>0.99576927553457906</v>
      </c>
      <c r="U4" s="103">
        <v>1.1340040449309663</v>
      </c>
      <c r="V4" s="103">
        <v>1.2228022503622555</v>
      </c>
      <c r="W4" s="103">
        <v>1.3060895327921811</v>
      </c>
      <c r="X4" s="180">
        <v>1.4516961340471757</v>
      </c>
    </row>
    <row r="5" spans="1:24" s="51" customFormat="1" ht="25.5" customHeight="1" x14ac:dyDescent="0.35">
      <c r="A5" s="56">
        <v>941</v>
      </c>
      <c r="B5" s="57" t="s">
        <v>69</v>
      </c>
      <c r="C5" s="59"/>
      <c r="D5" s="59"/>
      <c r="E5" s="59"/>
      <c r="F5" s="59"/>
      <c r="G5" s="59"/>
      <c r="H5" s="59">
        <f>H6+H16</f>
        <v>841.19149019208055</v>
      </c>
      <c r="I5" s="91">
        <f t="shared" ref="I5:X5" si="1">SUM(I6,I16)</f>
        <v>896.81089847856219</v>
      </c>
      <c r="J5" s="91">
        <f t="shared" si="1"/>
        <v>950.54974632774918</v>
      </c>
      <c r="K5" s="91">
        <f t="shared" si="1"/>
        <v>989.39436000564888</v>
      </c>
      <c r="L5" s="91">
        <f t="shared" si="1"/>
        <v>1038.376119868685</v>
      </c>
      <c r="M5" s="91">
        <f t="shared" si="1"/>
        <v>1068.7999338222633</v>
      </c>
      <c r="N5" s="91">
        <f t="shared" si="1"/>
        <v>1159.6442578155929</v>
      </c>
      <c r="O5" s="91">
        <f t="shared" si="1"/>
        <v>1237.3885741887041</v>
      </c>
      <c r="P5" s="91">
        <f t="shared" si="1"/>
        <v>1359.043005756859</v>
      </c>
      <c r="Q5" s="91">
        <f t="shared" si="1"/>
        <v>1431.0252631448548</v>
      </c>
      <c r="R5" s="91">
        <f t="shared" si="1"/>
        <v>1579.1670205493779</v>
      </c>
      <c r="S5" s="91">
        <f t="shared" si="1"/>
        <v>1757.1354047699378</v>
      </c>
      <c r="T5" s="91">
        <f t="shared" si="1"/>
        <v>1904.7760743556064</v>
      </c>
      <c r="U5" s="91">
        <f t="shared" si="1"/>
        <v>2115.2663161032542</v>
      </c>
      <c r="V5" s="91">
        <f t="shared" si="1"/>
        <v>2321.8666207733177</v>
      </c>
      <c r="W5" s="91">
        <f t="shared" si="1"/>
        <v>2431.1909519805122</v>
      </c>
      <c r="X5" s="60">
        <f t="shared" si="1"/>
        <v>2579.3515487798786</v>
      </c>
    </row>
    <row r="6" spans="1:24" s="51" customFormat="1" ht="25.5" customHeight="1" x14ac:dyDescent="0.35">
      <c r="A6" s="56">
        <v>921</v>
      </c>
      <c r="B6" s="66" t="s">
        <v>70</v>
      </c>
      <c r="C6" s="59"/>
      <c r="D6" s="59"/>
      <c r="E6" s="59"/>
      <c r="F6" s="59"/>
      <c r="G6" s="59"/>
      <c r="H6" s="59">
        <f t="shared" ref="H6:I6" si="2">SUM(H7:H15)</f>
        <v>773.93988487261424</v>
      </c>
      <c r="I6" s="91">
        <f t="shared" si="2"/>
        <v>825.82781204798971</v>
      </c>
      <c r="J6" s="91">
        <f t="shared" ref="J6:X6" si="3">SUM(J7:J15)</f>
        <v>875.90954391584489</v>
      </c>
      <c r="K6" s="91">
        <f t="shared" si="3"/>
        <v>912.72980413492826</v>
      </c>
      <c r="L6" s="91">
        <f t="shared" si="3"/>
        <v>958.62883420371122</v>
      </c>
      <c r="M6" s="91">
        <f t="shared" si="3"/>
        <v>988.34077398367822</v>
      </c>
      <c r="N6" s="91">
        <f t="shared" si="3"/>
        <v>1073.8347554485658</v>
      </c>
      <c r="O6" s="91">
        <f t="shared" si="3"/>
        <v>1147.2837465962457</v>
      </c>
      <c r="P6" s="91">
        <f t="shared" si="3"/>
        <v>1261.7711280955123</v>
      </c>
      <c r="Q6" s="91">
        <f t="shared" si="3"/>
        <v>1330.6833001385849</v>
      </c>
      <c r="R6" s="91">
        <f t="shared" si="3"/>
        <v>1469.9461449506973</v>
      </c>
      <c r="S6" s="91">
        <f t="shared" si="3"/>
        <v>1636.8557937863143</v>
      </c>
      <c r="T6" s="91">
        <f t="shared" si="3"/>
        <v>1775.2392928793693</v>
      </c>
      <c r="U6" s="91">
        <f t="shared" si="3"/>
        <v>1970.679889322716</v>
      </c>
      <c r="V6" s="91">
        <f t="shared" si="3"/>
        <v>2162.2215706957836</v>
      </c>
      <c r="W6" s="91">
        <f t="shared" si="3"/>
        <v>2264.6653552089147</v>
      </c>
      <c r="X6" s="60">
        <f t="shared" si="3"/>
        <v>2402.3818477836926</v>
      </c>
    </row>
    <row r="7" spans="1:24" s="51" customFormat="1" x14ac:dyDescent="0.35">
      <c r="A7" s="61" t="s">
        <v>71</v>
      </c>
      <c r="B7" s="67" t="s">
        <v>72</v>
      </c>
      <c r="C7" s="64"/>
      <c r="D7" s="64"/>
      <c r="E7" s="64"/>
      <c r="F7" s="64"/>
      <c r="G7" s="64"/>
      <c r="H7" s="64">
        <v>59.916191700010557</v>
      </c>
      <c r="I7" s="97">
        <v>62.966104223315938</v>
      </c>
      <c r="J7" s="97">
        <v>65.307519208303873</v>
      </c>
      <c r="K7" s="97">
        <v>66.112202139640175</v>
      </c>
      <c r="L7" s="97">
        <v>67.858332873506441</v>
      </c>
      <c r="M7" s="97">
        <v>69.02923563975051</v>
      </c>
      <c r="N7" s="97">
        <v>74.117722255395535</v>
      </c>
      <c r="O7" s="97">
        <v>78.538897309821067</v>
      </c>
      <c r="P7" s="97">
        <v>85.590729776278323</v>
      </c>
      <c r="Q7" s="97">
        <v>89.446067580510274</v>
      </c>
      <c r="R7" s="97">
        <v>97.808190017891178</v>
      </c>
      <c r="S7" s="97">
        <v>109.36911610232599</v>
      </c>
      <c r="T7" s="97">
        <v>119.94049752001787</v>
      </c>
      <c r="U7" s="97">
        <v>136.61488611074762</v>
      </c>
      <c r="V7" s="97">
        <v>152.08392305127202</v>
      </c>
      <c r="W7" s="97">
        <v>161.10220302349961</v>
      </c>
      <c r="X7" s="65">
        <v>172.35934391581736</v>
      </c>
    </row>
    <row r="8" spans="1:24" s="51" customFormat="1" x14ac:dyDescent="0.35">
      <c r="A8" s="61" t="s">
        <v>73</v>
      </c>
      <c r="B8" s="67" t="s">
        <v>74</v>
      </c>
      <c r="C8" s="64"/>
      <c r="D8" s="64"/>
      <c r="E8" s="64"/>
      <c r="F8" s="64"/>
      <c r="G8" s="64"/>
      <c r="H8" s="64">
        <v>139.32268760843829</v>
      </c>
      <c r="I8" s="97">
        <v>147.4257353758351</v>
      </c>
      <c r="J8" s="97">
        <v>154.79444333369017</v>
      </c>
      <c r="K8" s="97">
        <v>158.412915083841</v>
      </c>
      <c r="L8" s="97">
        <v>164.26851081012515</v>
      </c>
      <c r="M8" s="97">
        <v>167.48458069049087</v>
      </c>
      <c r="N8" s="97">
        <v>180.36999532210555</v>
      </c>
      <c r="O8" s="97">
        <v>191.26440797926011</v>
      </c>
      <c r="P8" s="97">
        <v>208.82646104483763</v>
      </c>
      <c r="Q8" s="97">
        <v>217.9096749837762</v>
      </c>
      <c r="R8" s="97">
        <v>239.70654313275068</v>
      </c>
      <c r="S8" s="97">
        <v>268.1779033346665</v>
      </c>
      <c r="T8" s="97">
        <v>293.05026679793161</v>
      </c>
      <c r="U8" s="97">
        <v>327.64753251507278</v>
      </c>
      <c r="V8" s="97">
        <v>358.64369041796124</v>
      </c>
      <c r="W8" s="97">
        <v>373.7915500610597</v>
      </c>
      <c r="X8" s="65">
        <v>395.43313560673721</v>
      </c>
    </row>
    <row r="9" spans="1:24" s="51" customFormat="1" x14ac:dyDescent="0.35">
      <c r="A9" s="61" t="s">
        <v>75</v>
      </c>
      <c r="B9" s="67" t="s">
        <v>76</v>
      </c>
      <c r="C9" s="64"/>
      <c r="D9" s="64"/>
      <c r="E9" s="64"/>
      <c r="F9" s="64"/>
      <c r="G9" s="64"/>
      <c r="H9" s="64">
        <v>94.185120277077274</v>
      </c>
      <c r="I9" s="97">
        <v>100.1437407921153</v>
      </c>
      <c r="J9" s="97">
        <v>105.12397772095829</v>
      </c>
      <c r="K9" s="97">
        <v>108.93333620290821</v>
      </c>
      <c r="L9" s="97">
        <v>113.45749179642274</v>
      </c>
      <c r="M9" s="97">
        <v>116.18692607850515</v>
      </c>
      <c r="N9" s="97">
        <v>125.44189666211595</v>
      </c>
      <c r="O9" s="97">
        <v>133.48532616962271</v>
      </c>
      <c r="P9" s="97">
        <v>146.44022714776006</v>
      </c>
      <c r="Q9" s="97">
        <v>152.17781374934702</v>
      </c>
      <c r="R9" s="97">
        <v>164.67901202565912</v>
      </c>
      <c r="S9" s="97">
        <v>181.04079817214102</v>
      </c>
      <c r="T9" s="97">
        <v>196.34675990191926</v>
      </c>
      <c r="U9" s="97">
        <v>220.02666875585257</v>
      </c>
      <c r="V9" s="97">
        <v>245.4458802244842</v>
      </c>
      <c r="W9" s="97">
        <v>261.84478275959839</v>
      </c>
      <c r="X9" s="65">
        <v>279.81637195995557</v>
      </c>
    </row>
    <row r="10" spans="1:24" s="51" customFormat="1" x14ac:dyDescent="0.35">
      <c r="A10" s="61" t="s">
        <v>77</v>
      </c>
      <c r="B10" s="67" t="s">
        <v>78</v>
      </c>
      <c r="C10" s="64"/>
      <c r="D10" s="64"/>
      <c r="E10" s="64"/>
      <c r="F10" s="64"/>
      <c r="G10" s="64"/>
      <c r="H10" s="64">
        <v>69.407178173948523</v>
      </c>
      <c r="I10" s="97">
        <v>73.785493118952843</v>
      </c>
      <c r="J10" s="97">
        <v>77.882521218235951</v>
      </c>
      <c r="K10" s="97">
        <v>81.285164242920771</v>
      </c>
      <c r="L10" s="97">
        <v>85.398845554504106</v>
      </c>
      <c r="M10" s="97">
        <v>88.774628133710408</v>
      </c>
      <c r="N10" s="97">
        <v>96.308920055694145</v>
      </c>
      <c r="O10" s="97">
        <v>102.55022845504064</v>
      </c>
      <c r="P10" s="97">
        <v>112.02365983602098</v>
      </c>
      <c r="Q10" s="97">
        <v>117.56762082331655</v>
      </c>
      <c r="R10" s="97">
        <v>128.97858032099899</v>
      </c>
      <c r="S10" s="97">
        <v>143.19719133644196</v>
      </c>
      <c r="T10" s="97">
        <v>155.76457437448357</v>
      </c>
      <c r="U10" s="97">
        <v>173.12148019765837</v>
      </c>
      <c r="V10" s="97">
        <v>190.87214367648153</v>
      </c>
      <c r="W10" s="97">
        <v>199.93392289480587</v>
      </c>
      <c r="X10" s="65">
        <v>212.5659459479127</v>
      </c>
    </row>
    <row r="11" spans="1:24" s="51" customFormat="1" x14ac:dyDescent="0.35">
      <c r="A11" s="61" t="s">
        <v>79</v>
      </c>
      <c r="B11" s="67" t="s">
        <v>80</v>
      </c>
      <c r="C11" s="64"/>
      <c r="D11" s="64"/>
      <c r="E11" s="64"/>
      <c r="F11" s="64"/>
      <c r="G11" s="64"/>
      <c r="H11" s="64">
        <v>99.234876789926687</v>
      </c>
      <c r="I11" s="97">
        <v>104.80614701749786</v>
      </c>
      <c r="J11" s="97">
        <v>110.81859064599394</v>
      </c>
      <c r="K11" s="97">
        <v>114.80822637563759</v>
      </c>
      <c r="L11" s="97">
        <v>120.10927434465876</v>
      </c>
      <c r="M11" s="97">
        <v>123.67325322925373</v>
      </c>
      <c r="N11" s="97">
        <v>134.30345585852103</v>
      </c>
      <c r="O11" s="97">
        <v>142.61569172262489</v>
      </c>
      <c r="P11" s="97">
        <v>157.42727210607899</v>
      </c>
      <c r="Q11" s="97">
        <v>166.39112371663157</v>
      </c>
      <c r="R11" s="97">
        <v>183.41020287518418</v>
      </c>
      <c r="S11" s="97">
        <v>204.13399947614371</v>
      </c>
      <c r="T11" s="97">
        <v>221.09693333353519</v>
      </c>
      <c r="U11" s="97">
        <v>245.24062671526082</v>
      </c>
      <c r="V11" s="97">
        <v>268.6995403420969</v>
      </c>
      <c r="W11" s="97">
        <v>279.49719457742003</v>
      </c>
      <c r="X11" s="65">
        <v>294.27783447328801</v>
      </c>
    </row>
    <row r="12" spans="1:24" s="51" customFormat="1" x14ac:dyDescent="0.35">
      <c r="A12" s="61" t="s">
        <v>81</v>
      </c>
      <c r="B12" s="67" t="s">
        <v>82</v>
      </c>
      <c r="C12" s="64"/>
      <c r="D12" s="64"/>
      <c r="E12" s="64"/>
      <c r="F12" s="64"/>
      <c r="G12" s="64"/>
      <c r="H12" s="64">
        <v>69.402308845826937</v>
      </c>
      <c r="I12" s="97">
        <v>75.048265531585272</v>
      </c>
      <c r="J12" s="97">
        <v>80.094798183824523</v>
      </c>
      <c r="K12" s="97">
        <v>84.631092260253524</v>
      </c>
      <c r="L12" s="97">
        <v>89.304070192025989</v>
      </c>
      <c r="M12" s="97">
        <v>92.530326792882732</v>
      </c>
      <c r="N12" s="97">
        <v>100.14320355237662</v>
      </c>
      <c r="O12" s="97">
        <v>107.09523609111794</v>
      </c>
      <c r="P12" s="97">
        <v>117.24916869824985</v>
      </c>
      <c r="Q12" s="97">
        <v>124.30899550852529</v>
      </c>
      <c r="R12" s="97">
        <v>137.9328933611875</v>
      </c>
      <c r="S12" s="97">
        <v>154.43543637685488</v>
      </c>
      <c r="T12" s="97">
        <v>167.35206167022088</v>
      </c>
      <c r="U12" s="97">
        <v>185.30310988588849</v>
      </c>
      <c r="V12" s="97">
        <v>202.5070808600083</v>
      </c>
      <c r="W12" s="97">
        <v>211.83235382699053</v>
      </c>
      <c r="X12" s="65">
        <v>224.50365099244141</v>
      </c>
    </row>
    <row r="13" spans="1:24" s="51" customFormat="1" x14ac:dyDescent="0.35">
      <c r="A13" s="61" t="s">
        <v>83</v>
      </c>
      <c r="B13" s="67" t="s">
        <v>84</v>
      </c>
      <c r="C13" s="64"/>
      <c r="D13" s="64"/>
      <c r="E13" s="64"/>
      <c r="F13" s="64"/>
      <c r="G13" s="64"/>
      <c r="H13" s="64">
        <v>91.612413899256623</v>
      </c>
      <c r="I13" s="97">
        <v>99.515622383978609</v>
      </c>
      <c r="J13" s="97">
        <v>108.87018059335966</v>
      </c>
      <c r="K13" s="97">
        <v>115.99349625223303</v>
      </c>
      <c r="L13" s="97">
        <v>124.31701792998982</v>
      </c>
      <c r="M13" s="97">
        <v>130.12309908635169</v>
      </c>
      <c r="N13" s="97">
        <v>144.53256369678212</v>
      </c>
      <c r="O13" s="97">
        <v>156.76970153290773</v>
      </c>
      <c r="P13" s="97">
        <v>174.75661411243533</v>
      </c>
      <c r="Q13" s="97">
        <v>187.42785024573624</v>
      </c>
      <c r="R13" s="97">
        <v>210.84419936908412</v>
      </c>
      <c r="S13" s="97">
        <v>234.94160603082582</v>
      </c>
      <c r="T13" s="97">
        <v>252.81282743621739</v>
      </c>
      <c r="U13" s="97">
        <v>276.07739035071762</v>
      </c>
      <c r="V13" s="97">
        <v>301.07094114692876</v>
      </c>
      <c r="W13" s="97">
        <v>314.89637399779633</v>
      </c>
      <c r="X13" s="65">
        <v>332.44414797497308</v>
      </c>
    </row>
    <row r="14" spans="1:24" s="51" customFormat="1" x14ac:dyDescent="0.35">
      <c r="A14" s="61" t="s">
        <v>85</v>
      </c>
      <c r="B14" s="67" t="s">
        <v>86</v>
      </c>
      <c r="C14" s="64"/>
      <c r="D14" s="64"/>
      <c r="E14" s="64"/>
      <c r="F14" s="64"/>
      <c r="G14" s="64"/>
      <c r="H14" s="64">
        <v>83.425699233593846</v>
      </c>
      <c r="I14" s="97">
        <v>90.256865964020989</v>
      </c>
      <c r="J14" s="97">
        <v>97.178947604457406</v>
      </c>
      <c r="K14" s="97">
        <v>103.50770252802872</v>
      </c>
      <c r="L14" s="97">
        <v>110.7906144218165</v>
      </c>
      <c r="M14" s="97">
        <v>114.97475905231911</v>
      </c>
      <c r="N14" s="97">
        <v>126.18469850997292</v>
      </c>
      <c r="O14" s="97">
        <v>137.13005816787432</v>
      </c>
      <c r="P14" s="97">
        <v>152.6455722939514</v>
      </c>
      <c r="Q14" s="97">
        <v>163.22359378005913</v>
      </c>
      <c r="R14" s="97">
        <v>182.01958207132748</v>
      </c>
      <c r="S14" s="97">
        <v>202.51115800998707</v>
      </c>
      <c r="T14" s="97">
        <v>218.68399308868024</v>
      </c>
      <c r="U14" s="97">
        <v>242.00290784335388</v>
      </c>
      <c r="V14" s="97">
        <v>264.74602728617964</v>
      </c>
      <c r="W14" s="97">
        <v>276.20062961261624</v>
      </c>
      <c r="X14" s="65">
        <v>294.29014336926656</v>
      </c>
    </row>
    <row r="15" spans="1:24" s="51" customFormat="1" x14ac:dyDescent="0.35">
      <c r="A15" s="61" t="s">
        <v>87</v>
      </c>
      <c r="B15" s="67" t="s">
        <v>88</v>
      </c>
      <c r="C15" s="64"/>
      <c r="D15" s="64"/>
      <c r="E15" s="64"/>
      <c r="F15" s="64"/>
      <c r="G15" s="64"/>
      <c r="H15" s="64">
        <v>67.433408344535579</v>
      </c>
      <c r="I15" s="97">
        <v>71.879837640687754</v>
      </c>
      <c r="J15" s="97">
        <v>75.838565407020951</v>
      </c>
      <c r="K15" s="97">
        <v>79.04566904946509</v>
      </c>
      <c r="L15" s="97">
        <v>83.124676280661845</v>
      </c>
      <c r="M15" s="97">
        <v>85.563965280414095</v>
      </c>
      <c r="N15" s="97">
        <v>92.432299535602112</v>
      </c>
      <c r="O15" s="97">
        <v>97.834199167976209</v>
      </c>
      <c r="P15" s="97">
        <v>106.8114230798998</v>
      </c>
      <c r="Q15" s="97">
        <v>112.23055975068254</v>
      </c>
      <c r="R15" s="97">
        <v>124.56694177661399</v>
      </c>
      <c r="S15" s="97">
        <v>139.04858494692746</v>
      </c>
      <c r="T15" s="97">
        <v>150.19137875636329</v>
      </c>
      <c r="U15" s="97">
        <v>164.64528694816394</v>
      </c>
      <c r="V15" s="97">
        <v>178.15234369037097</v>
      </c>
      <c r="W15" s="97">
        <v>185.56634445512844</v>
      </c>
      <c r="X15" s="65">
        <v>196.69127354330064</v>
      </c>
    </row>
    <row r="16" spans="1:24" s="51" customFormat="1" x14ac:dyDescent="0.35">
      <c r="A16" s="49">
        <v>924</v>
      </c>
      <c r="B16" s="68" t="s">
        <v>89</v>
      </c>
      <c r="C16" s="59"/>
      <c r="D16" s="59"/>
      <c r="E16" s="59"/>
      <c r="F16" s="59"/>
      <c r="G16" s="59"/>
      <c r="H16" s="59">
        <v>67.251605319466293</v>
      </c>
      <c r="I16" s="91">
        <v>70.983086430572513</v>
      </c>
      <c r="J16" s="91">
        <v>74.640202411904269</v>
      </c>
      <c r="K16" s="91">
        <v>76.664555870720633</v>
      </c>
      <c r="L16" s="91">
        <v>79.747285664973788</v>
      </c>
      <c r="M16" s="91">
        <v>80.459159838585137</v>
      </c>
      <c r="N16" s="91">
        <v>85.809502367027065</v>
      </c>
      <c r="O16" s="91">
        <v>90.104827592458435</v>
      </c>
      <c r="P16" s="91">
        <v>97.271877661346778</v>
      </c>
      <c r="Q16" s="91">
        <v>100.34196300626989</v>
      </c>
      <c r="R16" s="91">
        <v>109.22087559868059</v>
      </c>
      <c r="S16" s="91">
        <v>120.27961098362348</v>
      </c>
      <c r="T16" s="91">
        <v>129.53678147623719</v>
      </c>
      <c r="U16" s="91">
        <v>144.58642678053843</v>
      </c>
      <c r="V16" s="91">
        <v>159.64505007753388</v>
      </c>
      <c r="W16" s="91">
        <v>166.52559677159755</v>
      </c>
      <c r="X16" s="60">
        <v>176.96970099618594</v>
      </c>
    </row>
    <row r="17" spans="1:24" s="51" customFormat="1" x14ac:dyDescent="0.35">
      <c r="A17" s="49">
        <v>923</v>
      </c>
      <c r="B17" s="92" t="s">
        <v>90</v>
      </c>
      <c r="C17" s="91"/>
      <c r="D17" s="91"/>
      <c r="E17" s="91"/>
      <c r="F17" s="91"/>
      <c r="G17" s="91"/>
      <c r="H17" s="91">
        <v>90.575987571027014</v>
      </c>
      <c r="I17" s="91">
        <v>96.27512355453743</v>
      </c>
      <c r="J17" s="91">
        <v>102.89679062395339</v>
      </c>
      <c r="K17" s="91">
        <v>106.44191596559762</v>
      </c>
      <c r="L17" s="91">
        <v>110.53174704055579</v>
      </c>
      <c r="M17" s="91">
        <v>112.19432951615933</v>
      </c>
      <c r="N17" s="91">
        <v>119.7266986830539</v>
      </c>
      <c r="O17" s="91">
        <v>125.31564813197276</v>
      </c>
      <c r="P17" s="91">
        <v>135.46716395669057</v>
      </c>
      <c r="Q17" s="91">
        <v>140.59413863539078</v>
      </c>
      <c r="R17" s="91">
        <v>153.20936805849277</v>
      </c>
      <c r="S17" s="91">
        <v>169.27049815409515</v>
      </c>
      <c r="T17" s="91">
        <v>182.49497274855977</v>
      </c>
      <c r="U17" s="91">
        <v>202.81125735181311</v>
      </c>
      <c r="V17" s="91">
        <v>222.35454479631977</v>
      </c>
      <c r="W17" s="91">
        <v>234.47653208565691</v>
      </c>
      <c r="X17" s="60">
        <v>249.21210812607322</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121</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v>1308.9141531693931</v>
      </c>
      <c r="I21" s="59">
        <v>1363.1648748121411</v>
      </c>
      <c r="J21" s="59">
        <v>1415.314662060528</v>
      </c>
      <c r="K21" s="59">
        <v>1432.3626838461976</v>
      </c>
      <c r="L21" s="59">
        <v>1463.5456962224923</v>
      </c>
      <c r="M21" s="59">
        <v>1458.7724811737546</v>
      </c>
      <c r="N21" s="59">
        <v>1542.273054645872</v>
      </c>
      <c r="O21" s="59">
        <v>1600.7904330343017</v>
      </c>
      <c r="P21" s="59">
        <v>1730.5603224142853</v>
      </c>
      <c r="Q21" s="59">
        <v>1787.2572038863218</v>
      </c>
      <c r="R21" s="59">
        <v>1942.2037661999011</v>
      </c>
      <c r="S21" s="59">
        <v>2115.9417119413561</v>
      </c>
      <c r="T21" s="59">
        <v>2254.2537853770436</v>
      </c>
      <c r="U21" s="59">
        <v>2467.7816045856334</v>
      </c>
      <c r="V21" s="59">
        <v>2690.3636603885652</v>
      </c>
      <c r="W21" s="91">
        <v>2757.9033963492088</v>
      </c>
      <c r="X21" s="60">
        <v>2872.9564422981539</v>
      </c>
    </row>
    <row r="22" spans="1:24" x14ac:dyDescent="0.35">
      <c r="A22" s="61"/>
      <c r="B22" s="90" t="s">
        <v>68</v>
      </c>
      <c r="C22" s="64" t="s">
        <v>215</v>
      </c>
      <c r="D22" s="64" t="s">
        <v>215</v>
      </c>
      <c r="E22" s="64" t="s">
        <v>215</v>
      </c>
      <c r="F22" s="64" t="s">
        <v>215</v>
      </c>
      <c r="G22" s="64" t="s">
        <v>215</v>
      </c>
      <c r="H22" s="64">
        <v>1.9021541006815423E-2</v>
      </c>
      <c r="I22" s="64">
        <v>3.0167506956336076E-2</v>
      </c>
      <c r="J22" s="64">
        <v>0.29897283453420892</v>
      </c>
      <c r="K22" s="64">
        <v>0.2675438777138997</v>
      </c>
      <c r="L22" s="64">
        <v>0.29382694992564223</v>
      </c>
      <c r="M22" s="64">
        <v>0.33255650910778278</v>
      </c>
      <c r="N22" s="64">
        <v>0.61989542450918533</v>
      </c>
      <c r="O22" s="64">
        <v>0.34324292298489884</v>
      </c>
      <c r="P22" s="64">
        <v>0.44901204005119566</v>
      </c>
      <c r="Q22" s="64">
        <v>0.52663217516800631</v>
      </c>
      <c r="R22" s="64">
        <v>0.67334519889931554</v>
      </c>
      <c r="S22" s="64">
        <v>0.89732687267664024</v>
      </c>
      <c r="T22" s="64">
        <v>1.0749185119109961</v>
      </c>
      <c r="U22" s="64">
        <v>1.2066489960450109</v>
      </c>
      <c r="V22" s="64">
        <v>1.292420017806736</v>
      </c>
      <c r="W22" s="97">
        <v>1.3506203413792652</v>
      </c>
      <c r="X22" s="65">
        <v>1.4737233690587719</v>
      </c>
    </row>
    <row r="23" spans="1:24" ht="25.5" customHeight="1" x14ac:dyDescent="0.35">
      <c r="A23" s="56">
        <v>941</v>
      </c>
      <c r="B23" s="57" t="s">
        <v>69</v>
      </c>
      <c r="C23" s="59" t="s">
        <v>215</v>
      </c>
      <c r="D23" s="59" t="s">
        <v>215</v>
      </c>
      <c r="E23" s="59" t="s">
        <v>215</v>
      </c>
      <c r="F23" s="59" t="s">
        <v>215</v>
      </c>
      <c r="G23" s="59" t="s">
        <v>215</v>
      </c>
      <c r="H23" s="59">
        <v>1181.6590217581813</v>
      </c>
      <c r="I23" s="59">
        <v>1230.9850652242183</v>
      </c>
      <c r="J23" s="59">
        <v>1276.8021510950393</v>
      </c>
      <c r="K23" s="59">
        <v>1292.9913761255118</v>
      </c>
      <c r="L23" s="59">
        <v>1322.4783659052753</v>
      </c>
      <c r="M23" s="59">
        <v>1319.8882868058784</v>
      </c>
      <c r="N23" s="59">
        <v>1397.3814432422691</v>
      </c>
      <c r="O23" s="59">
        <v>1453.2684600210555</v>
      </c>
      <c r="P23" s="59">
        <v>1573.2885082980774</v>
      </c>
      <c r="Q23" s="59">
        <v>1626.8929892667663</v>
      </c>
      <c r="R23" s="59">
        <v>1769.8237117523604</v>
      </c>
      <c r="S23" s="59">
        <v>1929.1984965489353</v>
      </c>
      <c r="T23" s="59">
        <v>2056.17818672986</v>
      </c>
      <c r="U23" s="59">
        <v>2250.7714924854604</v>
      </c>
      <c r="V23" s="59">
        <v>2454.0573902899846</v>
      </c>
      <c r="W23" s="91">
        <v>2514.0818229377646</v>
      </c>
      <c r="X23" s="60">
        <v>2618.4892039750484</v>
      </c>
    </row>
    <row r="24" spans="1:24" ht="25.5" customHeight="1" x14ac:dyDescent="0.35">
      <c r="A24" s="56">
        <v>921</v>
      </c>
      <c r="B24" s="66" t="s">
        <v>70</v>
      </c>
      <c r="C24" s="59" t="s">
        <v>215</v>
      </c>
      <c r="D24" s="59" t="s">
        <v>215</v>
      </c>
      <c r="E24" s="59" t="s">
        <v>215</v>
      </c>
      <c r="F24" s="59" t="s">
        <v>215</v>
      </c>
      <c r="G24" s="59" t="s">
        <v>215</v>
      </c>
      <c r="H24" s="59">
        <v>1087.1877068672975</v>
      </c>
      <c r="I24" s="59">
        <v>1133.5519057612889</v>
      </c>
      <c r="J24" s="59">
        <v>1176.5435677164594</v>
      </c>
      <c r="K24" s="59">
        <v>1192.8021961560926</v>
      </c>
      <c r="L24" s="59">
        <v>1220.9120278379737</v>
      </c>
      <c r="M24" s="59">
        <v>1220.5272190544929</v>
      </c>
      <c r="N24" s="59">
        <v>1293.9802445958776</v>
      </c>
      <c r="O24" s="59">
        <v>1347.4435746396707</v>
      </c>
      <c r="P24" s="59">
        <v>1460.6822650394645</v>
      </c>
      <c r="Q24" s="59">
        <v>1512.8169905066793</v>
      </c>
      <c r="R24" s="59">
        <v>1647.416333091646</v>
      </c>
      <c r="S24" s="59">
        <v>1797.1408053515522</v>
      </c>
      <c r="T24" s="59">
        <v>1916.3451071166887</v>
      </c>
      <c r="U24" s="59">
        <v>2096.922776075377</v>
      </c>
      <c r="V24" s="59">
        <v>2285.3232728946014</v>
      </c>
      <c r="W24" s="91">
        <v>2341.8785759833095</v>
      </c>
      <c r="X24" s="60">
        <v>2438.8342625195473</v>
      </c>
    </row>
    <row r="25" spans="1:24" x14ac:dyDescent="0.35">
      <c r="A25" s="61" t="s">
        <v>71</v>
      </c>
      <c r="B25" s="67" t="s">
        <v>72</v>
      </c>
      <c r="C25" s="64" t="s">
        <v>215</v>
      </c>
      <c r="D25" s="64" t="s">
        <v>215</v>
      </c>
      <c r="E25" s="64" t="s">
        <v>215</v>
      </c>
      <c r="F25" s="64" t="s">
        <v>215</v>
      </c>
      <c r="G25" s="64" t="s">
        <v>215</v>
      </c>
      <c r="H25" s="64">
        <v>84.166933804267686</v>
      </c>
      <c r="I25" s="64">
        <v>86.428849209738203</v>
      </c>
      <c r="J25" s="64">
        <v>87.722690295781689</v>
      </c>
      <c r="K25" s="64">
        <v>86.398822025560463</v>
      </c>
      <c r="L25" s="64">
        <v>86.424538714314679</v>
      </c>
      <c r="M25" s="64">
        <v>85.245962957947683</v>
      </c>
      <c r="N25" s="64">
        <v>89.31250165474809</v>
      </c>
      <c r="O25" s="64">
        <v>92.241115463693632</v>
      </c>
      <c r="P25" s="64">
        <v>99.083627967219797</v>
      </c>
      <c r="Q25" s="64">
        <v>101.68875701356745</v>
      </c>
      <c r="R25" s="64">
        <v>109.61681167646427</v>
      </c>
      <c r="S25" s="64">
        <v>120.07881338041723</v>
      </c>
      <c r="T25" s="64">
        <v>129.47403005868807</v>
      </c>
      <c r="U25" s="64">
        <v>145.36651426174788</v>
      </c>
      <c r="V25" s="64">
        <v>160.74251292865497</v>
      </c>
      <c r="W25" s="97">
        <v>166.59494390050543</v>
      </c>
      <c r="X25" s="65">
        <v>174.97462936422158</v>
      </c>
    </row>
    <row r="26" spans="1:24" x14ac:dyDescent="0.35">
      <c r="A26" s="61" t="s">
        <v>73</v>
      </c>
      <c r="B26" s="67" t="s">
        <v>74</v>
      </c>
      <c r="C26" s="64" t="s">
        <v>215</v>
      </c>
      <c r="D26" s="64" t="s">
        <v>215</v>
      </c>
      <c r="E26" s="64" t="s">
        <v>215</v>
      </c>
      <c r="F26" s="64" t="s">
        <v>215</v>
      </c>
      <c r="G26" s="64" t="s">
        <v>215</v>
      </c>
      <c r="H26" s="64">
        <v>195.71276298874025</v>
      </c>
      <c r="I26" s="64">
        <v>202.3602509572857</v>
      </c>
      <c r="J26" s="64">
        <v>207.92376094945371</v>
      </c>
      <c r="K26" s="64">
        <v>207.02213530825057</v>
      </c>
      <c r="L26" s="64">
        <v>209.21277713256745</v>
      </c>
      <c r="M26" s="64">
        <v>206.83097863171685</v>
      </c>
      <c r="N26" s="64">
        <v>217.34741726361878</v>
      </c>
      <c r="O26" s="64">
        <v>224.63318107095196</v>
      </c>
      <c r="P26" s="64">
        <v>241.74678063806445</v>
      </c>
      <c r="Q26" s="64">
        <v>247.73547445655367</v>
      </c>
      <c r="R26" s="64">
        <v>268.64689952234653</v>
      </c>
      <c r="S26" s="64">
        <v>294.43855409004379</v>
      </c>
      <c r="T26" s="64">
        <v>316.34351896672291</v>
      </c>
      <c r="U26" s="64">
        <v>348.63682182897793</v>
      </c>
      <c r="V26" s="64">
        <v>379.06234194362787</v>
      </c>
      <c r="W26" s="97">
        <v>386.53588308672454</v>
      </c>
      <c r="X26" s="65">
        <v>401.43321951210567</v>
      </c>
    </row>
    <row r="27" spans="1:24" x14ac:dyDescent="0.35">
      <c r="A27" s="61" t="s">
        <v>75</v>
      </c>
      <c r="B27" s="67" t="s">
        <v>76</v>
      </c>
      <c r="C27" s="64" t="s">
        <v>215</v>
      </c>
      <c r="D27" s="64" t="s">
        <v>215</v>
      </c>
      <c r="E27" s="64" t="s">
        <v>215</v>
      </c>
      <c r="F27" s="64" t="s">
        <v>215</v>
      </c>
      <c r="G27" s="64" t="s">
        <v>215</v>
      </c>
      <c r="H27" s="64">
        <v>132.30601877032109</v>
      </c>
      <c r="I27" s="64">
        <v>137.45980284128549</v>
      </c>
      <c r="J27" s="64">
        <v>141.20515144454802</v>
      </c>
      <c r="K27" s="64">
        <v>142.35967979657488</v>
      </c>
      <c r="L27" s="64">
        <v>144.49973904409444</v>
      </c>
      <c r="M27" s="64">
        <v>143.48219714289527</v>
      </c>
      <c r="N27" s="64">
        <v>151.15857938273848</v>
      </c>
      <c r="O27" s="64">
        <v>156.7737236664932</v>
      </c>
      <c r="P27" s="64">
        <v>169.52570709550429</v>
      </c>
      <c r="Q27" s="64">
        <v>173.00674187028349</v>
      </c>
      <c r="R27" s="64">
        <v>184.56111134436549</v>
      </c>
      <c r="S27" s="64">
        <v>198.76876574201341</v>
      </c>
      <c r="T27" s="64">
        <v>211.95348376159808</v>
      </c>
      <c r="U27" s="64">
        <v>234.12170366071308</v>
      </c>
      <c r="V27" s="64">
        <v>259.41984388427613</v>
      </c>
      <c r="W27" s="97">
        <v>270.77231767036903</v>
      </c>
      <c r="X27" s="65">
        <v>284.06215097713238</v>
      </c>
    </row>
    <row r="28" spans="1:24" x14ac:dyDescent="0.35">
      <c r="A28" s="61" t="s">
        <v>77</v>
      </c>
      <c r="B28" s="67" t="s">
        <v>78</v>
      </c>
      <c r="C28" s="64" t="s">
        <v>215</v>
      </c>
      <c r="D28" s="64" t="s">
        <v>215</v>
      </c>
      <c r="E28" s="64" t="s">
        <v>215</v>
      </c>
      <c r="F28" s="64" t="s">
        <v>215</v>
      </c>
      <c r="G28" s="64" t="s">
        <v>215</v>
      </c>
      <c r="H28" s="64">
        <v>97.499343752628874</v>
      </c>
      <c r="I28" s="64">
        <v>101.27981296137926</v>
      </c>
      <c r="J28" s="64">
        <v>104.61374694834923</v>
      </c>
      <c r="K28" s="64">
        <v>106.22762835684884</v>
      </c>
      <c r="L28" s="64">
        <v>108.76417856508482</v>
      </c>
      <c r="M28" s="64">
        <v>109.63005154781125</v>
      </c>
      <c r="N28" s="64">
        <v>116.05308852047212</v>
      </c>
      <c r="O28" s="64">
        <v>120.44156192356802</v>
      </c>
      <c r="P28" s="64">
        <v>129.68356110213932</v>
      </c>
      <c r="Q28" s="64">
        <v>133.65937206579281</v>
      </c>
      <c r="R28" s="64">
        <v>144.55047932855609</v>
      </c>
      <c r="S28" s="64">
        <v>157.21941831367531</v>
      </c>
      <c r="T28" s="64">
        <v>168.14560220808423</v>
      </c>
      <c r="U28" s="64">
        <v>184.21174175533696</v>
      </c>
      <c r="V28" s="64">
        <v>201.73906226954279</v>
      </c>
      <c r="W28" s="97">
        <v>206.75062192420549</v>
      </c>
      <c r="X28" s="65">
        <v>215.79130415962285</v>
      </c>
    </row>
    <row r="29" spans="1:24" x14ac:dyDescent="0.35">
      <c r="A29" s="61" t="s">
        <v>79</v>
      </c>
      <c r="B29" s="67" t="s">
        <v>80</v>
      </c>
      <c r="C29" s="64" t="s">
        <v>215</v>
      </c>
      <c r="D29" s="64" t="s">
        <v>215</v>
      </c>
      <c r="E29" s="64" t="s">
        <v>215</v>
      </c>
      <c r="F29" s="64" t="s">
        <v>215</v>
      </c>
      <c r="G29" s="64" t="s">
        <v>215</v>
      </c>
      <c r="H29" s="64">
        <v>139.39963587256744</v>
      </c>
      <c r="I29" s="64">
        <v>143.85953821603525</v>
      </c>
      <c r="J29" s="64">
        <v>148.85429769957435</v>
      </c>
      <c r="K29" s="64">
        <v>150.0372880750173</v>
      </c>
      <c r="L29" s="64">
        <v>152.97146556633078</v>
      </c>
      <c r="M29" s="64">
        <v>152.72725340158425</v>
      </c>
      <c r="N29" s="64">
        <v>161.83683549084444</v>
      </c>
      <c r="O29" s="64">
        <v>167.49701024228892</v>
      </c>
      <c r="P29" s="64">
        <v>182.24479802923892</v>
      </c>
      <c r="Q29" s="64">
        <v>189.16546033290089</v>
      </c>
      <c r="R29" s="64">
        <v>205.55376461248869</v>
      </c>
      <c r="S29" s="64">
        <v>224.1233110520927</v>
      </c>
      <c r="T29" s="64">
        <v>238.67093754161058</v>
      </c>
      <c r="U29" s="64">
        <v>260.9508822637693</v>
      </c>
      <c r="V29" s="64">
        <v>283.99740400438009</v>
      </c>
      <c r="W29" s="97">
        <v>289.02658422480994</v>
      </c>
      <c r="X29" s="65">
        <v>298.7430437320433</v>
      </c>
    </row>
    <row r="30" spans="1:24" x14ac:dyDescent="0.35">
      <c r="A30" s="61" t="s">
        <v>81</v>
      </c>
      <c r="B30" s="67" t="s">
        <v>82</v>
      </c>
      <c r="C30" s="64" t="s">
        <v>215</v>
      </c>
      <c r="D30" s="64" t="s">
        <v>215</v>
      </c>
      <c r="E30" s="64" t="s">
        <v>215</v>
      </c>
      <c r="F30" s="64" t="s">
        <v>215</v>
      </c>
      <c r="G30" s="64" t="s">
        <v>215</v>
      </c>
      <c r="H30" s="64">
        <v>97.492503591295986</v>
      </c>
      <c r="I30" s="64">
        <v>103.01312595229497</v>
      </c>
      <c r="J30" s="64">
        <v>107.58533260117161</v>
      </c>
      <c r="K30" s="64">
        <v>110.60025897455651</v>
      </c>
      <c r="L30" s="64">
        <v>113.73788221475665</v>
      </c>
      <c r="M30" s="64">
        <v>114.26805957171372</v>
      </c>
      <c r="N30" s="64">
        <v>120.67343357050227</v>
      </c>
      <c r="O30" s="64">
        <v>125.77951023329494</v>
      </c>
      <c r="P30" s="64">
        <v>135.7328421095317</v>
      </c>
      <c r="Q30" s="64">
        <v>141.32345424229061</v>
      </c>
      <c r="R30" s="64">
        <v>154.58586845127584</v>
      </c>
      <c r="S30" s="64">
        <v>169.55814040473226</v>
      </c>
      <c r="T30" s="64">
        <v>180.65412693037464</v>
      </c>
      <c r="U30" s="64">
        <v>197.17373364522459</v>
      </c>
      <c r="V30" s="64">
        <v>214.03641101702763</v>
      </c>
      <c r="W30" s="97">
        <v>219.05472699818884</v>
      </c>
      <c r="X30" s="65">
        <v>227.91014534438628</v>
      </c>
    </row>
    <row r="31" spans="1:24" x14ac:dyDescent="0.35">
      <c r="A31" s="61" t="s">
        <v>83</v>
      </c>
      <c r="B31" s="67" t="s">
        <v>84</v>
      </c>
      <c r="C31" s="64" t="s">
        <v>215</v>
      </c>
      <c r="D31" s="64" t="s">
        <v>215</v>
      </c>
      <c r="E31" s="64" t="s">
        <v>215</v>
      </c>
      <c r="F31" s="64" t="s">
        <v>215</v>
      </c>
      <c r="G31" s="64" t="s">
        <v>215</v>
      </c>
      <c r="H31" s="64">
        <v>128.69202393426727</v>
      </c>
      <c r="I31" s="64">
        <v>136.59763180732457</v>
      </c>
      <c r="J31" s="64">
        <v>146.2371446720453</v>
      </c>
      <c r="K31" s="64">
        <v>151.58625963860143</v>
      </c>
      <c r="L31" s="64">
        <v>158.33045808782745</v>
      </c>
      <c r="M31" s="64">
        <v>160.69233248616314</v>
      </c>
      <c r="N31" s="64">
        <v>174.162999637973</v>
      </c>
      <c r="O31" s="64">
        <v>184.12038665708988</v>
      </c>
      <c r="P31" s="64">
        <v>202.30601354595029</v>
      </c>
      <c r="Q31" s="64">
        <v>213.08153210937672</v>
      </c>
      <c r="R31" s="64">
        <v>236.29993450536296</v>
      </c>
      <c r="S31" s="64">
        <v>257.94767546147386</v>
      </c>
      <c r="T31" s="64">
        <v>272.90778590638826</v>
      </c>
      <c r="U31" s="64">
        <v>293.76306670731452</v>
      </c>
      <c r="V31" s="64">
        <v>318.21180489562431</v>
      </c>
      <c r="W31" s="97">
        <v>325.63269015621847</v>
      </c>
      <c r="X31" s="65">
        <v>337.48847178622367</v>
      </c>
    </row>
    <row r="32" spans="1:24" x14ac:dyDescent="0.35">
      <c r="A32" s="61" t="s">
        <v>85</v>
      </c>
      <c r="B32" s="67" t="s">
        <v>86</v>
      </c>
      <c r="C32" s="64" t="s">
        <v>215</v>
      </c>
      <c r="D32" s="64" t="s">
        <v>215</v>
      </c>
      <c r="E32" s="64" t="s">
        <v>215</v>
      </c>
      <c r="F32" s="64" t="s">
        <v>215</v>
      </c>
      <c r="G32" s="64" t="s">
        <v>215</v>
      </c>
      <c r="H32" s="64">
        <v>117.19178248385572</v>
      </c>
      <c r="I32" s="64">
        <v>123.8888312175321</v>
      </c>
      <c r="J32" s="64">
        <v>130.53318863307675</v>
      </c>
      <c r="K32" s="64">
        <v>135.26918298841107</v>
      </c>
      <c r="L32" s="64">
        <v>141.1031974971981</v>
      </c>
      <c r="M32" s="64">
        <v>141.98526117865586</v>
      </c>
      <c r="N32" s="64">
        <v>152.05366208694349</v>
      </c>
      <c r="O32" s="64">
        <v>161.05433055811687</v>
      </c>
      <c r="P32" s="64">
        <v>176.70929007792003</v>
      </c>
      <c r="Q32" s="64">
        <v>185.56438327310292</v>
      </c>
      <c r="R32" s="64">
        <v>203.99525076265823</v>
      </c>
      <c r="S32" s="64">
        <v>222.34155689236897</v>
      </c>
      <c r="T32" s="64">
        <v>236.06620349221225</v>
      </c>
      <c r="U32" s="64">
        <v>257.5057532594011</v>
      </c>
      <c r="V32" s="64">
        <v>279.8188056965883</v>
      </c>
      <c r="W32" s="97">
        <v>285.61762367015041</v>
      </c>
      <c r="X32" s="65">
        <v>298.75553939640827</v>
      </c>
    </row>
    <row r="33" spans="1:24" x14ac:dyDescent="0.35">
      <c r="A33" s="61" t="s">
        <v>87</v>
      </c>
      <c r="B33" s="67" t="s">
        <v>88</v>
      </c>
      <c r="C33" s="64" t="s">
        <v>215</v>
      </c>
      <c r="D33" s="64" t="s">
        <v>215</v>
      </c>
      <c r="E33" s="64" t="s">
        <v>215</v>
      </c>
      <c r="F33" s="64" t="s">
        <v>215</v>
      </c>
      <c r="G33" s="64" t="s">
        <v>215</v>
      </c>
      <c r="H33" s="64">
        <v>94.726701669353233</v>
      </c>
      <c r="I33" s="64">
        <v>98.664062598413409</v>
      </c>
      <c r="J33" s="64">
        <v>101.86825447245867</v>
      </c>
      <c r="K33" s="64">
        <v>103.30094099227138</v>
      </c>
      <c r="L33" s="64">
        <v>105.86779101579945</v>
      </c>
      <c r="M33" s="64">
        <v>105.66512213600492</v>
      </c>
      <c r="N33" s="64">
        <v>111.3817269880372</v>
      </c>
      <c r="O33" s="64">
        <v>114.90275482417329</v>
      </c>
      <c r="P33" s="64">
        <v>123.64964447389583</v>
      </c>
      <c r="Q33" s="64">
        <v>127.59181514281072</v>
      </c>
      <c r="R33" s="64">
        <v>139.60621288812791</v>
      </c>
      <c r="S33" s="64">
        <v>152.66457001473469</v>
      </c>
      <c r="T33" s="64">
        <v>162.12941825100984</v>
      </c>
      <c r="U33" s="64">
        <v>175.19255869289154</v>
      </c>
      <c r="V33" s="64">
        <v>188.29508625487895</v>
      </c>
      <c r="W33" s="97">
        <v>191.89318435213809</v>
      </c>
      <c r="X33" s="65">
        <v>199.67575824740308</v>
      </c>
    </row>
    <row r="34" spans="1:24" x14ac:dyDescent="0.35">
      <c r="A34" s="49">
        <v>924</v>
      </c>
      <c r="B34" s="68" t="s">
        <v>89</v>
      </c>
      <c r="C34" s="59" t="s">
        <v>215</v>
      </c>
      <c r="D34" s="59" t="s">
        <v>215</v>
      </c>
      <c r="E34" s="59" t="s">
        <v>215</v>
      </c>
      <c r="F34" s="59" t="s">
        <v>215</v>
      </c>
      <c r="G34" s="59" t="s">
        <v>215</v>
      </c>
      <c r="H34" s="59">
        <v>94.471314890883804</v>
      </c>
      <c r="I34" s="59">
        <v>97.433159462929268</v>
      </c>
      <c r="J34" s="59">
        <v>100.2585833785798</v>
      </c>
      <c r="K34" s="59">
        <v>100.18917996941917</v>
      </c>
      <c r="L34" s="59">
        <v>101.56633806730157</v>
      </c>
      <c r="M34" s="59">
        <v>99.361067751385718</v>
      </c>
      <c r="N34" s="59">
        <v>103.40119864639135</v>
      </c>
      <c r="O34" s="59">
        <v>105.8248853813848</v>
      </c>
      <c r="P34" s="59">
        <v>112.60624325861293</v>
      </c>
      <c r="Q34" s="59">
        <v>114.07599876008706</v>
      </c>
      <c r="R34" s="59">
        <v>122.4073786607143</v>
      </c>
      <c r="S34" s="59">
        <v>132.05769119738312</v>
      </c>
      <c r="T34" s="59">
        <v>139.83307961317135</v>
      </c>
      <c r="U34" s="59">
        <v>153.8487164100838</v>
      </c>
      <c r="V34" s="59">
        <v>168.73411739538321</v>
      </c>
      <c r="W34" s="91">
        <v>172.20324695445518</v>
      </c>
      <c r="X34" s="60">
        <v>179.65494145550113</v>
      </c>
    </row>
    <row r="35" spans="1:24" x14ac:dyDescent="0.35">
      <c r="A35" s="49">
        <v>923</v>
      </c>
      <c r="B35" s="68" t="s">
        <v>90</v>
      </c>
      <c r="C35" s="59" t="s">
        <v>215</v>
      </c>
      <c r="D35" s="59" t="s">
        <v>215</v>
      </c>
      <c r="E35" s="59" t="s">
        <v>215</v>
      </c>
      <c r="F35" s="59" t="s">
        <v>215</v>
      </c>
      <c r="G35" s="59" t="s">
        <v>215</v>
      </c>
      <c r="H35" s="59">
        <v>127.23610987020493</v>
      </c>
      <c r="I35" s="59">
        <v>132.14964208096646</v>
      </c>
      <c r="J35" s="59">
        <v>138.21353813095459</v>
      </c>
      <c r="K35" s="59">
        <v>139.10376384297194</v>
      </c>
      <c r="L35" s="59">
        <v>140.77350336729154</v>
      </c>
      <c r="M35" s="59">
        <v>138.55163785876829</v>
      </c>
      <c r="N35" s="59">
        <v>144.2717159790937</v>
      </c>
      <c r="O35" s="59">
        <v>147.17873009026127</v>
      </c>
      <c r="P35" s="59">
        <v>156.82280207615656</v>
      </c>
      <c r="Q35" s="59">
        <v>159.83758244438752</v>
      </c>
      <c r="R35" s="59">
        <v>171.70670924864132</v>
      </c>
      <c r="S35" s="59">
        <v>185.84588851974434</v>
      </c>
      <c r="T35" s="59">
        <v>197.00068013527252</v>
      </c>
      <c r="U35" s="59">
        <v>215.8034631041279</v>
      </c>
      <c r="V35" s="59">
        <v>235.01385008077406</v>
      </c>
      <c r="W35" s="91">
        <v>242.47095307006509</v>
      </c>
      <c r="X35" s="60">
        <v>252.99351495404647</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E1" zoomScale="70" zoomScaleNormal="70" workbookViewId="0">
      <selection activeCell="X22" sqref="X22"/>
    </sheetView>
  </sheetViews>
  <sheetFormatPr defaultColWidth="8.84375" defaultRowHeight="15.5" x14ac:dyDescent="0.35"/>
  <cols>
    <col min="1" max="1" width="12.07421875" style="101" customWidth="1"/>
    <col min="2" max="2" width="60.69140625" style="77" customWidth="1"/>
    <col min="3" max="16384" width="8.84375" style="77"/>
  </cols>
  <sheetData>
    <row r="1" spans="1:24" s="85" customFormat="1" ht="60" customHeight="1" x14ac:dyDescent="0.35">
      <c r="A1" s="184" t="s">
        <v>122</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1.5" customHeight="1" x14ac:dyDescent="0.35">
      <c r="A3" s="56">
        <v>925</v>
      </c>
      <c r="B3" s="57" t="s">
        <v>67</v>
      </c>
      <c r="C3" s="59"/>
      <c r="D3" s="59"/>
      <c r="E3" s="59"/>
      <c r="F3" s="59"/>
      <c r="G3" s="59"/>
      <c r="H3" s="88"/>
      <c r="I3" s="88"/>
      <c r="J3" s="88"/>
      <c r="K3" s="88"/>
      <c r="L3" s="88"/>
      <c r="M3" s="88"/>
      <c r="N3" s="88"/>
      <c r="O3" s="88"/>
      <c r="P3" s="88">
        <f t="shared" ref="P3:X3" si="0">SUM(P6,P16:P17,P4)</f>
        <v>298.26100000000002</v>
      </c>
      <c r="Q3" s="88">
        <f t="shared" si="0"/>
        <v>435.41003043999996</v>
      </c>
      <c r="R3" s="88">
        <f t="shared" si="0"/>
        <v>128.72999999999999</v>
      </c>
      <c r="S3" s="88">
        <f t="shared" si="0"/>
        <v>141.73699999999999</v>
      </c>
      <c r="T3" s="88">
        <f t="shared" si="0"/>
        <v>8.4069999999999965</v>
      </c>
      <c r="U3" s="88">
        <f t="shared" si="0"/>
        <v>11.036000000000001</v>
      </c>
      <c r="V3" s="88">
        <f t="shared" si="0"/>
        <v>3.9260000000000019</v>
      </c>
      <c r="W3" s="88">
        <f t="shared" si="0"/>
        <v>3.1778794200000005</v>
      </c>
      <c r="X3" s="89">
        <f t="shared" si="0"/>
        <v>114.2644971</v>
      </c>
    </row>
    <row r="4" spans="1:24" s="51" customFormat="1" x14ac:dyDescent="0.35">
      <c r="A4" s="61"/>
      <c r="B4" s="90" t="s">
        <v>68</v>
      </c>
      <c r="C4" s="64"/>
      <c r="D4" s="64"/>
      <c r="E4" s="64"/>
      <c r="F4" s="64"/>
      <c r="G4" s="64"/>
      <c r="H4" s="64"/>
      <c r="I4" s="97"/>
      <c r="J4" s="97"/>
      <c r="K4" s="97"/>
      <c r="L4" s="97"/>
      <c r="M4" s="97"/>
      <c r="N4" s="97"/>
      <c r="O4" s="97"/>
      <c r="P4" s="104">
        <v>0</v>
      </c>
      <c r="Q4" s="104">
        <v>0</v>
      </c>
      <c r="R4" s="104">
        <v>0</v>
      </c>
      <c r="S4" s="104">
        <v>0</v>
      </c>
      <c r="T4" s="104">
        <v>0</v>
      </c>
      <c r="U4" s="104">
        <v>0</v>
      </c>
      <c r="V4" s="104">
        <v>0</v>
      </c>
      <c r="W4" s="104">
        <v>0</v>
      </c>
      <c r="X4" s="104">
        <v>0</v>
      </c>
    </row>
    <row r="5" spans="1:24" s="51" customFormat="1" ht="25.5" customHeight="1" x14ac:dyDescent="0.35">
      <c r="A5" s="56">
        <v>941</v>
      </c>
      <c r="B5" s="57" t="s">
        <v>69</v>
      </c>
      <c r="C5" s="59"/>
      <c r="D5" s="59"/>
      <c r="E5" s="59"/>
      <c r="F5" s="59"/>
      <c r="G5" s="59"/>
      <c r="H5" s="59"/>
      <c r="I5" s="91"/>
      <c r="J5" s="91"/>
      <c r="K5" s="91"/>
      <c r="L5" s="91"/>
      <c r="M5" s="91"/>
      <c r="N5" s="91"/>
      <c r="O5" s="91"/>
      <c r="P5" s="91">
        <f t="shared" ref="P5:X5" si="1">SUM(P6,P16)</f>
        <v>245.33668892947435</v>
      </c>
      <c r="Q5" s="91">
        <f t="shared" si="1"/>
        <v>384.28316855762387</v>
      </c>
      <c r="R5" s="91">
        <f t="shared" si="1"/>
        <v>126.5076392033908</v>
      </c>
      <c r="S5" s="91">
        <f t="shared" si="1"/>
        <v>133.30310289136014</v>
      </c>
      <c r="T5" s="91">
        <f t="shared" si="1"/>
        <v>7.5406439628482937</v>
      </c>
      <c r="U5" s="91">
        <f t="shared" si="1"/>
        <v>3.7522400000000005</v>
      </c>
      <c r="V5" s="91">
        <f t="shared" si="1"/>
        <v>0.44677880000000025</v>
      </c>
      <c r="W5" s="91">
        <f t="shared" si="1"/>
        <v>2.4334152304281536</v>
      </c>
      <c r="X5" s="60">
        <f t="shared" si="1"/>
        <v>105.97089402071369</v>
      </c>
    </row>
    <row r="6" spans="1:24" s="51" customFormat="1" ht="25.5" customHeight="1" x14ac:dyDescent="0.35">
      <c r="A6" s="56">
        <v>921</v>
      </c>
      <c r="B6" s="66" t="s">
        <v>70</v>
      </c>
      <c r="C6" s="59"/>
      <c r="D6" s="59"/>
      <c r="E6" s="59"/>
      <c r="F6" s="59"/>
      <c r="G6" s="59"/>
      <c r="H6" s="59"/>
      <c r="I6" s="91"/>
      <c r="J6" s="91"/>
      <c r="K6" s="91"/>
      <c r="L6" s="91"/>
      <c r="M6" s="91"/>
      <c r="N6" s="91"/>
      <c r="O6" s="91"/>
      <c r="P6" s="91">
        <f t="shared" ref="P6:U6" si="2">SUM(P7:P15)</f>
        <v>228.36439246970889</v>
      </c>
      <c r="Q6" s="91">
        <f t="shared" si="2"/>
        <v>356.640476516928</v>
      </c>
      <c r="R6" s="91">
        <f t="shared" si="2"/>
        <v>122.20742089066944</v>
      </c>
      <c r="S6" s="91">
        <f t="shared" si="2"/>
        <v>125.3032677673225</v>
      </c>
      <c r="T6" s="91">
        <f t="shared" si="2"/>
        <v>7.3175479876160958</v>
      </c>
      <c r="U6" s="91">
        <f t="shared" si="2"/>
        <v>3.5315200000000004</v>
      </c>
      <c r="V6" s="91">
        <f t="shared" ref="V6:X6" si="3">SUM(V7:V15)</f>
        <v>0.44677880000000025</v>
      </c>
      <c r="W6" s="91">
        <f t="shared" si="3"/>
        <v>2.4334152304281536</v>
      </c>
      <c r="X6" s="60">
        <f t="shared" si="3"/>
        <v>84.451448821947281</v>
      </c>
    </row>
    <row r="7" spans="1:24" s="51" customFormat="1" x14ac:dyDescent="0.35">
      <c r="A7" s="61" t="s">
        <v>71</v>
      </c>
      <c r="B7" s="67" t="s">
        <v>72</v>
      </c>
      <c r="C7" s="64"/>
      <c r="D7" s="64"/>
      <c r="E7" s="64"/>
      <c r="F7" s="64"/>
      <c r="G7" s="64"/>
      <c r="H7" s="64"/>
      <c r="I7" s="97"/>
      <c r="J7" s="97"/>
      <c r="K7" s="97"/>
      <c r="L7" s="97"/>
      <c r="M7" s="97"/>
      <c r="N7" s="97"/>
      <c r="O7" s="97"/>
      <c r="P7" s="97">
        <v>23.241706415036909</v>
      </c>
      <c r="Q7" s="97">
        <v>26.685976810860979</v>
      </c>
      <c r="R7" s="97">
        <v>3.8966057016779883</v>
      </c>
      <c r="S7" s="97">
        <v>9.9155276817792988</v>
      </c>
      <c r="T7" s="104">
        <v>0</v>
      </c>
      <c r="U7" s="104">
        <v>0.22072000000000003</v>
      </c>
      <c r="V7" s="104">
        <v>0.2108262000000001</v>
      </c>
      <c r="W7" s="104">
        <v>0</v>
      </c>
      <c r="X7" s="65">
        <v>8.8803105390624921</v>
      </c>
    </row>
    <row r="8" spans="1:24" s="51" customFormat="1" x14ac:dyDescent="0.35">
      <c r="A8" s="61" t="s">
        <v>73</v>
      </c>
      <c r="B8" s="67" t="s">
        <v>74</v>
      </c>
      <c r="C8" s="64"/>
      <c r="D8" s="64"/>
      <c r="E8" s="64"/>
      <c r="F8" s="64"/>
      <c r="G8" s="64"/>
      <c r="H8" s="64"/>
      <c r="I8" s="97"/>
      <c r="J8" s="97"/>
      <c r="K8" s="97"/>
      <c r="L8" s="97"/>
      <c r="M8" s="97"/>
      <c r="N8" s="97"/>
      <c r="O8" s="97"/>
      <c r="P8" s="97">
        <v>34.963435084426187</v>
      </c>
      <c r="Q8" s="97">
        <v>59.303588046698223</v>
      </c>
      <c r="R8" s="97">
        <v>14.410465075770771</v>
      </c>
      <c r="S8" s="97">
        <v>8.1138067065868249</v>
      </c>
      <c r="T8" s="104">
        <v>0.17847678018575844</v>
      </c>
      <c r="U8" s="104">
        <v>0.22072000000000003</v>
      </c>
      <c r="V8" s="104">
        <v>0.23595260000000012</v>
      </c>
      <c r="W8" s="104">
        <v>0</v>
      </c>
      <c r="X8" s="65">
        <v>14.425491175495631</v>
      </c>
    </row>
    <row r="9" spans="1:24" s="51" customFormat="1" x14ac:dyDescent="0.35">
      <c r="A9" s="61" t="s">
        <v>75</v>
      </c>
      <c r="B9" s="67" t="s">
        <v>76</v>
      </c>
      <c r="C9" s="64"/>
      <c r="D9" s="64"/>
      <c r="E9" s="64"/>
      <c r="F9" s="64"/>
      <c r="G9" s="64"/>
      <c r="H9" s="64"/>
      <c r="I9" s="97"/>
      <c r="J9" s="97"/>
      <c r="K9" s="97"/>
      <c r="L9" s="97"/>
      <c r="M9" s="97"/>
      <c r="N9" s="97"/>
      <c r="O9" s="97"/>
      <c r="P9" s="97">
        <v>40.602373403005018</v>
      </c>
      <c r="Q9" s="97">
        <v>47.835761491744115</v>
      </c>
      <c r="R9" s="97">
        <v>12.805980375079836</v>
      </c>
      <c r="S9" s="97">
        <v>25.63148143712575</v>
      </c>
      <c r="T9" s="104">
        <v>4.0938111455108341</v>
      </c>
      <c r="U9" s="104">
        <v>2.2072000000000003</v>
      </c>
      <c r="V9" s="104">
        <v>0</v>
      </c>
      <c r="W9" s="104">
        <v>0</v>
      </c>
      <c r="X9" s="65">
        <v>11.70179007080044</v>
      </c>
    </row>
    <row r="10" spans="1:24" s="51" customFormat="1" x14ac:dyDescent="0.35">
      <c r="A10" s="61" t="s">
        <v>77</v>
      </c>
      <c r="B10" s="67" t="s">
        <v>78</v>
      </c>
      <c r="C10" s="64"/>
      <c r="D10" s="64"/>
      <c r="E10" s="64"/>
      <c r="F10" s="64"/>
      <c r="G10" s="64"/>
      <c r="H10" s="64"/>
      <c r="I10" s="97"/>
      <c r="J10" s="97"/>
      <c r="K10" s="97"/>
      <c r="L10" s="97"/>
      <c r="M10" s="97"/>
      <c r="N10" s="97"/>
      <c r="O10" s="97"/>
      <c r="P10" s="97">
        <v>23.309797351799716</v>
      </c>
      <c r="Q10" s="97">
        <v>35.329580007342528</v>
      </c>
      <c r="R10" s="97">
        <v>12.447213609707948</v>
      </c>
      <c r="S10" s="97">
        <v>17.464326330196748</v>
      </c>
      <c r="T10" s="104">
        <v>2.4540557275541786</v>
      </c>
      <c r="U10" s="104">
        <v>0.22072000000000003</v>
      </c>
      <c r="V10" s="104">
        <v>0</v>
      </c>
      <c r="W10" s="104">
        <v>0</v>
      </c>
      <c r="X10" s="65">
        <v>6.6157990662718724</v>
      </c>
    </row>
    <row r="11" spans="1:24" s="51" customFormat="1" x14ac:dyDescent="0.35">
      <c r="A11" s="61" t="s">
        <v>79</v>
      </c>
      <c r="B11" s="67" t="s">
        <v>80</v>
      </c>
      <c r="C11" s="64"/>
      <c r="D11" s="64"/>
      <c r="E11" s="64"/>
      <c r="F11" s="64"/>
      <c r="G11" s="64"/>
      <c r="H11" s="64"/>
      <c r="I11" s="97"/>
      <c r="J11" s="97"/>
      <c r="K11" s="97"/>
      <c r="L11" s="97"/>
      <c r="M11" s="97"/>
      <c r="N11" s="97"/>
      <c r="O11" s="97"/>
      <c r="P11" s="97">
        <v>34.622980400612164</v>
      </c>
      <c r="Q11" s="97">
        <v>49.598668755253186</v>
      </c>
      <c r="R11" s="97">
        <v>22.891312779422861</v>
      </c>
      <c r="S11" s="97">
        <v>19.413967869974336</v>
      </c>
      <c r="T11" s="104">
        <v>0</v>
      </c>
      <c r="U11" s="104">
        <v>0</v>
      </c>
      <c r="V11" s="104">
        <v>0</v>
      </c>
      <c r="W11" s="104">
        <v>0</v>
      </c>
      <c r="X11" s="65">
        <v>10.46734665376554</v>
      </c>
    </row>
    <row r="12" spans="1:24" s="51" customFormat="1" x14ac:dyDescent="0.35">
      <c r="A12" s="61" t="s">
        <v>81</v>
      </c>
      <c r="B12" s="67" t="s">
        <v>82</v>
      </c>
      <c r="C12" s="64"/>
      <c r="D12" s="64"/>
      <c r="E12" s="64"/>
      <c r="F12" s="64"/>
      <c r="G12" s="64"/>
      <c r="H12" s="64"/>
      <c r="I12" s="97"/>
      <c r="J12" s="97"/>
      <c r="K12" s="97"/>
      <c r="L12" s="97"/>
      <c r="M12" s="97"/>
      <c r="N12" s="97"/>
      <c r="O12" s="97"/>
      <c r="P12" s="97">
        <v>23.862090505542451</v>
      </c>
      <c r="Q12" s="97">
        <v>36.217411740629302</v>
      </c>
      <c r="R12" s="97">
        <v>16.817192126807175</v>
      </c>
      <c r="S12" s="97">
        <v>12.536874080410607</v>
      </c>
      <c r="T12" s="104">
        <v>0</v>
      </c>
      <c r="U12" s="104">
        <v>0.66216000000000008</v>
      </c>
      <c r="V12" s="104">
        <v>0</v>
      </c>
      <c r="W12" s="104">
        <v>0</v>
      </c>
      <c r="X12" s="65">
        <v>6.8088099915023115</v>
      </c>
    </row>
    <row r="13" spans="1:24" s="51" customFormat="1" x14ac:dyDescent="0.35">
      <c r="A13" s="61" t="s">
        <v>83</v>
      </c>
      <c r="B13" s="67" t="s">
        <v>84</v>
      </c>
      <c r="C13" s="64"/>
      <c r="D13" s="64"/>
      <c r="E13" s="64"/>
      <c r="F13" s="64"/>
      <c r="G13" s="64"/>
      <c r="H13" s="64"/>
      <c r="I13" s="97"/>
      <c r="J13" s="97"/>
      <c r="K13" s="97"/>
      <c r="L13" s="97"/>
      <c r="M13" s="97"/>
      <c r="N13" s="97"/>
      <c r="O13" s="97"/>
      <c r="P13" s="97">
        <v>13.893072986158675</v>
      </c>
      <c r="Q13" s="97">
        <v>40.909143227739563</v>
      </c>
      <c r="R13" s="97">
        <v>13.329181907913835</v>
      </c>
      <c r="S13" s="97">
        <v>15.175194970059881</v>
      </c>
      <c r="T13" s="104">
        <v>0</v>
      </c>
      <c r="U13" s="104">
        <v>0</v>
      </c>
      <c r="V13" s="104">
        <v>0</v>
      </c>
      <c r="W13" s="104">
        <v>0</v>
      </c>
      <c r="X13" s="65">
        <v>10.951331418867369</v>
      </c>
    </row>
    <row r="14" spans="1:24" s="51" customFormat="1" x14ac:dyDescent="0.35">
      <c r="A14" s="61" t="s">
        <v>85</v>
      </c>
      <c r="B14" s="67" t="s">
        <v>86</v>
      </c>
      <c r="C14" s="64"/>
      <c r="D14" s="64"/>
      <c r="E14" s="64"/>
      <c r="F14" s="64"/>
      <c r="G14" s="64"/>
      <c r="H14" s="64"/>
      <c r="I14" s="97"/>
      <c r="J14" s="97"/>
      <c r="K14" s="97"/>
      <c r="L14" s="97"/>
      <c r="M14" s="97"/>
      <c r="N14" s="97"/>
      <c r="O14" s="97"/>
      <c r="P14" s="97">
        <v>20.06412936610608</v>
      </c>
      <c r="Q14" s="97">
        <v>38.829882128231752</v>
      </c>
      <c r="R14" s="97">
        <v>17.522268478197756</v>
      </c>
      <c r="S14" s="97">
        <v>11.899118203592815</v>
      </c>
      <c r="T14" s="104">
        <v>0.59120433436532482</v>
      </c>
      <c r="U14" s="104">
        <v>0</v>
      </c>
      <c r="V14" s="104">
        <v>0</v>
      </c>
      <c r="W14" s="104">
        <v>1.5314719588393513</v>
      </c>
      <c r="X14" s="65">
        <v>9.0207056012880358</v>
      </c>
    </row>
    <row r="15" spans="1:24" s="51" customFormat="1" x14ac:dyDescent="0.35">
      <c r="A15" s="61" t="s">
        <v>87</v>
      </c>
      <c r="B15" s="67" t="s">
        <v>88</v>
      </c>
      <c r="C15" s="64"/>
      <c r="D15" s="64"/>
      <c r="E15" s="64"/>
      <c r="F15" s="64"/>
      <c r="G15" s="64"/>
      <c r="H15" s="64"/>
      <c r="I15" s="97"/>
      <c r="J15" s="97"/>
      <c r="K15" s="97"/>
      <c r="L15" s="97"/>
      <c r="M15" s="97"/>
      <c r="N15" s="97"/>
      <c r="O15" s="97"/>
      <c r="P15" s="97">
        <v>13.804806957021707</v>
      </c>
      <c r="Q15" s="97">
        <v>21.930464308428395</v>
      </c>
      <c r="R15" s="97">
        <v>8.0872008360912737</v>
      </c>
      <c r="S15" s="97">
        <v>5.1529704875962361</v>
      </c>
      <c r="T15" s="104">
        <v>0</v>
      </c>
      <c r="U15" s="104">
        <v>0</v>
      </c>
      <c r="V15" s="104">
        <v>0</v>
      </c>
      <c r="W15" s="104">
        <v>0.90194327158880216</v>
      </c>
      <c r="X15" s="65">
        <v>5.5798643048935883</v>
      </c>
    </row>
    <row r="16" spans="1:24" s="51" customFormat="1" x14ac:dyDescent="0.35">
      <c r="A16" s="49">
        <v>924</v>
      </c>
      <c r="B16" s="68" t="s">
        <v>89</v>
      </c>
      <c r="C16" s="59"/>
      <c r="D16" s="59"/>
      <c r="E16" s="59"/>
      <c r="F16" s="59"/>
      <c r="G16" s="59"/>
      <c r="H16" s="59"/>
      <c r="I16" s="91"/>
      <c r="J16" s="91"/>
      <c r="K16" s="91"/>
      <c r="L16" s="91"/>
      <c r="M16" s="91"/>
      <c r="N16" s="91"/>
      <c r="O16" s="91"/>
      <c r="P16" s="91">
        <v>16.972296459765452</v>
      </c>
      <c r="Q16" s="91">
        <v>27.642692040695863</v>
      </c>
      <c r="R16" s="91">
        <v>4.3002183127213609</v>
      </c>
      <c r="S16" s="91">
        <v>7.999835124037638</v>
      </c>
      <c r="T16" s="105">
        <v>0.22309597523219807</v>
      </c>
      <c r="U16" s="105">
        <v>0.22072000000000003</v>
      </c>
      <c r="V16" s="105">
        <v>0</v>
      </c>
      <c r="W16" s="105">
        <v>0</v>
      </c>
      <c r="X16" s="60">
        <v>21.519445198766409</v>
      </c>
    </row>
    <row r="17" spans="1:24" s="51" customFormat="1" x14ac:dyDescent="0.35">
      <c r="A17" s="49">
        <v>923</v>
      </c>
      <c r="B17" s="92" t="s">
        <v>90</v>
      </c>
      <c r="C17" s="91"/>
      <c r="D17" s="91"/>
      <c r="E17" s="91"/>
      <c r="F17" s="91"/>
      <c r="G17" s="91"/>
      <c r="H17" s="91"/>
      <c r="I17" s="91"/>
      <c r="J17" s="91"/>
      <c r="K17" s="91"/>
      <c r="L17" s="91"/>
      <c r="M17" s="91"/>
      <c r="N17" s="91"/>
      <c r="O17" s="91"/>
      <c r="P17" s="91">
        <v>52.924311070525668</v>
      </c>
      <c r="Q17" s="91">
        <v>51.126861882376105</v>
      </c>
      <c r="R17" s="91">
        <v>2.2223607966091854</v>
      </c>
      <c r="S17" s="91">
        <v>8.4338971086398633</v>
      </c>
      <c r="T17" s="105">
        <v>0.8663560371517024</v>
      </c>
      <c r="U17" s="105">
        <v>7.2837600000000009</v>
      </c>
      <c r="V17" s="105">
        <v>3.4792212000000018</v>
      </c>
      <c r="W17" s="105">
        <v>0.7444641895718469</v>
      </c>
      <c r="X17" s="60">
        <v>8.29360307928631</v>
      </c>
    </row>
    <row r="18" spans="1:24" s="74" customFormat="1" ht="31.5"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1.5" customHeight="1" x14ac:dyDescent="0.35">
      <c r="A19" s="184" t="s">
        <v>123</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75" customHeight="1" x14ac:dyDescent="0.35">
      <c r="A21" s="56">
        <v>925</v>
      </c>
      <c r="B21" s="57" t="s">
        <v>67</v>
      </c>
      <c r="C21" s="59" t="s">
        <v>215</v>
      </c>
      <c r="D21" s="88" t="s">
        <v>215</v>
      </c>
      <c r="E21" s="88" t="s">
        <v>215</v>
      </c>
      <c r="F21" s="88" t="s">
        <v>215</v>
      </c>
      <c r="G21" s="88" t="s">
        <v>215</v>
      </c>
      <c r="H21" s="88" t="s">
        <v>215</v>
      </c>
      <c r="I21" s="88" t="s">
        <v>215</v>
      </c>
      <c r="J21" s="88" t="s">
        <v>215</v>
      </c>
      <c r="K21" s="88" t="s">
        <v>215</v>
      </c>
      <c r="L21" s="88" t="s">
        <v>215</v>
      </c>
      <c r="M21" s="88" t="s">
        <v>215</v>
      </c>
      <c r="N21" s="88" t="s">
        <v>215</v>
      </c>
      <c r="O21" s="88" t="s">
        <v>215</v>
      </c>
      <c r="P21" s="88">
        <v>345.28017272872427</v>
      </c>
      <c r="Q21" s="88">
        <v>495.00560487838248</v>
      </c>
      <c r="R21" s="88">
        <v>144.27188729829322</v>
      </c>
      <c r="S21" s="88">
        <v>155.616241391003</v>
      </c>
      <c r="T21" s="106">
        <v>9.0752347473106258</v>
      </c>
      <c r="U21" s="106">
        <v>11.742972505149575</v>
      </c>
      <c r="V21" s="106">
        <v>4.1495188518062198</v>
      </c>
      <c r="W21" s="106">
        <v>3.286228454742147</v>
      </c>
      <c r="X21" s="89">
        <v>117.01345689025364</v>
      </c>
    </row>
    <row r="22" spans="1:24" x14ac:dyDescent="0.35">
      <c r="A22" s="61"/>
      <c r="B22" s="90" t="s">
        <v>68</v>
      </c>
      <c r="C22" s="64" t="s">
        <v>215</v>
      </c>
      <c r="D22" s="97" t="s">
        <v>215</v>
      </c>
      <c r="E22" s="97" t="s">
        <v>215</v>
      </c>
      <c r="F22" s="97" t="s">
        <v>215</v>
      </c>
      <c r="G22" s="97" t="s">
        <v>215</v>
      </c>
      <c r="H22" s="97" t="s">
        <v>215</v>
      </c>
      <c r="I22" s="97" t="s">
        <v>215</v>
      </c>
      <c r="J22" s="97" t="s">
        <v>215</v>
      </c>
      <c r="K22" s="97" t="s">
        <v>215</v>
      </c>
      <c r="L22" s="97" t="s">
        <v>215</v>
      </c>
      <c r="M22" s="97" t="s">
        <v>215</v>
      </c>
      <c r="N22" s="97" t="s">
        <v>215</v>
      </c>
      <c r="O22" s="97" t="s">
        <v>215</v>
      </c>
      <c r="P22" s="104">
        <v>0</v>
      </c>
      <c r="Q22" s="104">
        <v>0</v>
      </c>
      <c r="R22" s="104">
        <v>0</v>
      </c>
      <c r="S22" s="104">
        <v>0</v>
      </c>
      <c r="T22" s="104">
        <v>0</v>
      </c>
      <c r="U22" s="104">
        <v>0</v>
      </c>
      <c r="V22" s="104">
        <v>0</v>
      </c>
      <c r="W22" s="104">
        <v>0</v>
      </c>
      <c r="X22" s="104">
        <v>0</v>
      </c>
    </row>
    <row r="23" spans="1:24" ht="27" customHeight="1" x14ac:dyDescent="0.35">
      <c r="A23" s="56">
        <v>941</v>
      </c>
      <c r="B23" s="57" t="s">
        <v>69</v>
      </c>
      <c r="C23" s="59" t="s">
        <v>215</v>
      </c>
      <c r="D23" s="91" t="s">
        <v>215</v>
      </c>
      <c r="E23" s="91" t="s">
        <v>215</v>
      </c>
      <c r="F23" s="91" t="s">
        <v>215</v>
      </c>
      <c r="G23" s="91" t="s">
        <v>215</v>
      </c>
      <c r="H23" s="91" t="s">
        <v>215</v>
      </c>
      <c r="I23" s="91" t="s">
        <v>215</v>
      </c>
      <c r="J23" s="91" t="s">
        <v>215</v>
      </c>
      <c r="K23" s="91" t="s">
        <v>215</v>
      </c>
      <c r="L23" s="91" t="s">
        <v>215</v>
      </c>
      <c r="M23" s="91" t="s">
        <v>215</v>
      </c>
      <c r="N23" s="91" t="s">
        <v>215</v>
      </c>
      <c r="O23" s="91" t="s">
        <v>215</v>
      </c>
      <c r="P23" s="105">
        <v>284.01264104345591</v>
      </c>
      <c r="Q23" s="105">
        <v>436.88089156839231</v>
      </c>
      <c r="R23" s="105">
        <v>141.78121545502012</v>
      </c>
      <c r="S23" s="105">
        <v>146.3564759922364</v>
      </c>
      <c r="T23" s="105">
        <v>8.1400159520327051</v>
      </c>
      <c r="U23" s="105">
        <v>3.9926106517508555</v>
      </c>
      <c r="V23" s="105">
        <v>0.47221524533554782</v>
      </c>
      <c r="W23" s="105">
        <v>2.5163819376242778</v>
      </c>
      <c r="X23" s="110">
        <v>107.57883781296971</v>
      </c>
    </row>
    <row r="24" spans="1:24" ht="27" customHeight="1" x14ac:dyDescent="0.35">
      <c r="A24" s="56">
        <v>921</v>
      </c>
      <c r="B24" s="66" t="s">
        <v>70</v>
      </c>
      <c r="C24" s="59" t="s">
        <v>215</v>
      </c>
      <c r="D24" s="91" t="s">
        <v>215</v>
      </c>
      <c r="E24" s="91" t="s">
        <v>215</v>
      </c>
      <c r="F24" s="91" t="s">
        <v>215</v>
      </c>
      <c r="G24" s="91" t="s">
        <v>215</v>
      </c>
      <c r="H24" s="91" t="s">
        <v>215</v>
      </c>
      <c r="I24" s="91" t="s">
        <v>215</v>
      </c>
      <c r="J24" s="91" t="s">
        <v>215</v>
      </c>
      <c r="K24" s="91" t="s">
        <v>215</v>
      </c>
      <c r="L24" s="91" t="s">
        <v>215</v>
      </c>
      <c r="M24" s="91" t="s">
        <v>215</v>
      </c>
      <c r="N24" s="91" t="s">
        <v>215</v>
      </c>
      <c r="O24" s="91" t="s">
        <v>215</v>
      </c>
      <c r="P24" s="105">
        <v>264.3647572999194</v>
      </c>
      <c r="Q24" s="105">
        <v>405.45468055473242</v>
      </c>
      <c r="R24" s="105">
        <v>136.96182128294683</v>
      </c>
      <c r="S24" s="105">
        <v>137.57327701278527</v>
      </c>
      <c r="T24" s="105">
        <v>7.8991870777122113</v>
      </c>
      <c r="U24" s="105">
        <v>3.757751201647864</v>
      </c>
      <c r="V24" s="105">
        <v>0.47221524533554782</v>
      </c>
      <c r="W24" s="105">
        <v>2.5163819376242778</v>
      </c>
      <c r="X24" s="110">
        <v>85.732868443204183</v>
      </c>
    </row>
    <row r="25" spans="1:24" x14ac:dyDescent="0.35">
      <c r="A25" s="61" t="s">
        <v>71</v>
      </c>
      <c r="B25" s="67" t="s">
        <v>72</v>
      </c>
      <c r="C25" s="64" t="s">
        <v>215</v>
      </c>
      <c r="D25" s="97" t="s">
        <v>215</v>
      </c>
      <c r="E25" s="97" t="s">
        <v>215</v>
      </c>
      <c r="F25" s="97" t="s">
        <v>215</v>
      </c>
      <c r="G25" s="97" t="s">
        <v>215</v>
      </c>
      <c r="H25" s="97" t="s">
        <v>215</v>
      </c>
      <c r="I25" s="97" t="s">
        <v>215</v>
      </c>
      <c r="J25" s="97" t="s">
        <v>215</v>
      </c>
      <c r="K25" s="97" t="s">
        <v>215</v>
      </c>
      <c r="L25" s="97" t="s">
        <v>215</v>
      </c>
      <c r="M25" s="97" t="s">
        <v>215</v>
      </c>
      <c r="N25" s="97" t="s">
        <v>215</v>
      </c>
      <c r="O25" s="97" t="s">
        <v>215</v>
      </c>
      <c r="P25" s="104">
        <v>26.90563099263478</v>
      </c>
      <c r="Q25" s="104">
        <v>30.338547965194479</v>
      </c>
      <c r="R25" s="104">
        <v>4.3670524247523774</v>
      </c>
      <c r="S25" s="104">
        <v>10.886480941793179</v>
      </c>
      <c r="T25" s="104" t="s">
        <v>150</v>
      </c>
      <c r="U25" s="104">
        <v>0.2348594501029915</v>
      </c>
      <c r="V25" s="104">
        <v>0.22282916234199399</v>
      </c>
      <c r="W25" s="104" t="s">
        <v>150</v>
      </c>
      <c r="X25" s="108">
        <v>9.0150554644171859</v>
      </c>
    </row>
    <row r="26" spans="1:24" x14ac:dyDescent="0.35">
      <c r="A26" s="61" t="s">
        <v>73</v>
      </c>
      <c r="B26" s="67" t="s">
        <v>74</v>
      </c>
      <c r="C26" s="64" t="s">
        <v>215</v>
      </c>
      <c r="D26" s="97" t="s">
        <v>215</v>
      </c>
      <c r="E26" s="97" t="s">
        <v>215</v>
      </c>
      <c r="F26" s="97" t="s">
        <v>215</v>
      </c>
      <c r="G26" s="97" t="s">
        <v>215</v>
      </c>
      <c r="H26" s="97" t="s">
        <v>215</v>
      </c>
      <c r="I26" s="97" t="s">
        <v>215</v>
      </c>
      <c r="J26" s="97" t="s">
        <v>215</v>
      </c>
      <c r="K26" s="97" t="s">
        <v>215</v>
      </c>
      <c r="L26" s="97" t="s">
        <v>215</v>
      </c>
      <c r="M26" s="97" t="s">
        <v>215</v>
      </c>
      <c r="N26" s="97" t="s">
        <v>215</v>
      </c>
      <c r="O26" s="97" t="s">
        <v>215</v>
      </c>
      <c r="P26" s="104">
        <v>40.475224401246599</v>
      </c>
      <c r="Q26" s="104">
        <v>67.420606830874348</v>
      </c>
      <c r="R26" s="104">
        <v>16.150275719160966</v>
      </c>
      <c r="S26" s="104">
        <v>8.9083309442993333</v>
      </c>
      <c r="T26" s="104">
        <v>0.1926630994563954</v>
      </c>
      <c r="U26" s="104">
        <v>0.2348594501029915</v>
      </c>
      <c r="V26" s="104">
        <v>0.2493860829935538</v>
      </c>
      <c r="W26" s="104" t="s">
        <v>150</v>
      </c>
      <c r="X26" s="108">
        <v>14.644375607869566</v>
      </c>
    </row>
    <row r="27" spans="1:24" x14ac:dyDescent="0.35">
      <c r="A27" s="61" t="s">
        <v>75</v>
      </c>
      <c r="B27" s="67" t="s">
        <v>76</v>
      </c>
      <c r="C27" s="64" t="s">
        <v>215</v>
      </c>
      <c r="D27" s="97" t="s">
        <v>215</v>
      </c>
      <c r="E27" s="97" t="s">
        <v>215</v>
      </c>
      <c r="F27" s="97" t="s">
        <v>215</v>
      </c>
      <c r="G27" s="97" t="s">
        <v>215</v>
      </c>
      <c r="H27" s="97" t="s">
        <v>215</v>
      </c>
      <c r="I27" s="97" t="s">
        <v>215</v>
      </c>
      <c r="J27" s="97" t="s">
        <v>215</v>
      </c>
      <c r="K27" s="97" t="s">
        <v>215</v>
      </c>
      <c r="L27" s="97" t="s">
        <v>215</v>
      </c>
      <c r="M27" s="97" t="s">
        <v>215</v>
      </c>
      <c r="N27" s="97" t="s">
        <v>215</v>
      </c>
      <c r="O27" s="97" t="s">
        <v>215</v>
      </c>
      <c r="P27" s="104">
        <v>47.003109698504772</v>
      </c>
      <c r="Q27" s="104">
        <v>54.383152423269273</v>
      </c>
      <c r="R27" s="104">
        <v>14.352077661909989</v>
      </c>
      <c r="S27" s="104">
        <v>28.141380179690369</v>
      </c>
      <c r="T27" s="104">
        <v>4.4192098437810694</v>
      </c>
      <c r="U27" s="104">
        <v>2.3485945010299152</v>
      </c>
      <c r="V27" s="104" t="s">
        <v>150</v>
      </c>
      <c r="W27" s="104" t="s">
        <v>150</v>
      </c>
      <c r="X27" s="108">
        <v>11.87934656757727</v>
      </c>
    </row>
    <row r="28" spans="1:24" x14ac:dyDescent="0.35">
      <c r="A28" s="61" t="s">
        <v>77</v>
      </c>
      <c r="B28" s="67" t="s">
        <v>78</v>
      </c>
      <c r="C28" s="64" t="s">
        <v>215</v>
      </c>
      <c r="D28" s="97" t="s">
        <v>215</v>
      </c>
      <c r="E28" s="97" t="s">
        <v>215</v>
      </c>
      <c r="F28" s="97" t="s">
        <v>215</v>
      </c>
      <c r="G28" s="97" t="s">
        <v>215</v>
      </c>
      <c r="H28" s="97" t="s">
        <v>215</v>
      </c>
      <c r="I28" s="97" t="s">
        <v>215</v>
      </c>
      <c r="J28" s="97" t="s">
        <v>215</v>
      </c>
      <c r="K28" s="97" t="s">
        <v>215</v>
      </c>
      <c r="L28" s="97" t="s">
        <v>215</v>
      </c>
      <c r="M28" s="97" t="s">
        <v>215</v>
      </c>
      <c r="N28" s="97" t="s">
        <v>215</v>
      </c>
      <c r="O28" s="97" t="s">
        <v>215</v>
      </c>
      <c r="P28" s="104">
        <v>26.984456083433521</v>
      </c>
      <c r="Q28" s="104">
        <v>40.165221053729745</v>
      </c>
      <c r="R28" s="104">
        <v>13.949996108735856</v>
      </c>
      <c r="S28" s="104">
        <v>19.17447682631315</v>
      </c>
      <c r="T28" s="104">
        <v>2.649117617525437</v>
      </c>
      <c r="U28" s="104">
        <v>0.2348594501029915</v>
      </c>
      <c r="V28" s="104" t="s">
        <v>150</v>
      </c>
      <c r="W28" s="104" t="s">
        <v>150</v>
      </c>
      <c r="X28" s="108">
        <v>6.7161835457813659</v>
      </c>
    </row>
    <row r="29" spans="1:24" x14ac:dyDescent="0.35">
      <c r="A29" s="61" t="s">
        <v>79</v>
      </c>
      <c r="B29" s="67" t="s">
        <v>80</v>
      </c>
      <c r="C29" s="64" t="s">
        <v>215</v>
      </c>
      <c r="D29" s="97" t="s">
        <v>215</v>
      </c>
      <c r="E29" s="97" t="s">
        <v>215</v>
      </c>
      <c r="F29" s="97" t="s">
        <v>215</v>
      </c>
      <c r="G29" s="97" t="s">
        <v>215</v>
      </c>
      <c r="H29" s="97" t="s">
        <v>215</v>
      </c>
      <c r="I29" s="97" t="s">
        <v>215</v>
      </c>
      <c r="J29" s="97" t="s">
        <v>215</v>
      </c>
      <c r="K29" s="97" t="s">
        <v>215</v>
      </c>
      <c r="L29" s="97" t="s">
        <v>215</v>
      </c>
      <c r="M29" s="97" t="s">
        <v>215</v>
      </c>
      <c r="N29" s="97" t="s">
        <v>215</v>
      </c>
      <c r="O29" s="97" t="s">
        <v>215</v>
      </c>
      <c r="P29" s="104">
        <v>40.081098947252919</v>
      </c>
      <c r="Q29" s="104">
        <v>56.387352867241482</v>
      </c>
      <c r="R29" s="104">
        <v>25.655036878916139</v>
      </c>
      <c r="S29" s="104">
        <v>21.315032139886572</v>
      </c>
      <c r="T29" s="104" t="s">
        <v>150</v>
      </c>
      <c r="U29" s="104" t="s">
        <v>150</v>
      </c>
      <c r="V29" s="104" t="s">
        <v>150</v>
      </c>
      <c r="W29" s="104" t="s">
        <v>150</v>
      </c>
      <c r="X29" s="108">
        <v>10.626172388216967</v>
      </c>
    </row>
    <row r="30" spans="1:24" x14ac:dyDescent="0.35">
      <c r="A30" s="61" t="s">
        <v>81</v>
      </c>
      <c r="B30" s="67" t="s">
        <v>82</v>
      </c>
      <c r="C30" s="64" t="s">
        <v>215</v>
      </c>
      <c r="D30" s="97" t="s">
        <v>215</v>
      </c>
      <c r="E30" s="97" t="s">
        <v>215</v>
      </c>
      <c r="F30" s="97" t="s">
        <v>215</v>
      </c>
      <c r="G30" s="97" t="s">
        <v>215</v>
      </c>
      <c r="H30" s="97" t="s">
        <v>215</v>
      </c>
      <c r="I30" s="97" t="s">
        <v>215</v>
      </c>
      <c r="J30" s="97" t="s">
        <v>215</v>
      </c>
      <c r="K30" s="97" t="s">
        <v>215</v>
      </c>
      <c r="L30" s="97" t="s">
        <v>215</v>
      </c>
      <c r="M30" s="97" t="s">
        <v>215</v>
      </c>
      <c r="N30" s="97" t="s">
        <v>215</v>
      </c>
      <c r="O30" s="97" t="s">
        <v>215</v>
      </c>
      <c r="P30" s="104">
        <v>27.623815153245474</v>
      </c>
      <c r="Q30" s="104">
        <v>41.174572362705632</v>
      </c>
      <c r="R30" s="104">
        <v>18.847572805037434</v>
      </c>
      <c r="S30" s="104">
        <v>13.76451613330172</v>
      </c>
      <c r="T30" s="104" t="s">
        <v>150</v>
      </c>
      <c r="U30" s="104">
        <v>0.70457835030897453</v>
      </c>
      <c r="V30" s="104" t="s">
        <v>150</v>
      </c>
      <c r="W30" s="104" t="s">
        <v>150</v>
      </c>
      <c r="X30" s="108">
        <v>6.9121231121441635</v>
      </c>
    </row>
    <row r="31" spans="1:24" x14ac:dyDescent="0.35">
      <c r="A31" s="61" t="s">
        <v>83</v>
      </c>
      <c r="B31" s="67" t="s">
        <v>84</v>
      </c>
      <c r="C31" s="64" t="s">
        <v>215</v>
      </c>
      <c r="D31" s="97" t="s">
        <v>215</v>
      </c>
      <c r="E31" s="97" t="s">
        <v>215</v>
      </c>
      <c r="F31" s="97" t="s">
        <v>215</v>
      </c>
      <c r="G31" s="97" t="s">
        <v>215</v>
      </c>
      <c r="H31" s="97" t="s">
        <v>215</v>
      </c>
      <c r="I31" s="97" t="s">
        <v>215</v>
      </c>
      <c r="J31" s="97" t="s">
        <v>215</v>
      </c>
      <c r="K31" s="97" t="s">
        <v>215</v>
      </c>
      <c r="L31" s="97" t="s">
        <v>215</v>
      </c>
      <c r="M31" s="97" t="s">
        <v>215</v>
      </c>
      <c r="N31" s="97" t="s">
        <v>215</v>
      </c>
      <c r="O31" s="97" t="s">
        <v>215</v>
      </c>
      <c r="P31" s="104">
        <v>16.083237970749245</v>
      </c>
      <c r="Q31" s="104">
        <v>46.508471952379878</v>
      </c>
      <c r="R31" s="104">
        <v>14.938446593622263</v>
      </c>
      <c r="S31" s="104">
        <v>16.661188000425952</v>
      </c>
      <c r="T31" s="104" t="s">
        <v>150</v>
      </c>
      <c r="U31" s="104" t="s">
        <v>150</v>
      </c>
      <c r="V31" s="104" t="s">
        <v>150</v>
      </c>
      <c r="W31" s="104" t="s">
        <v>150</v>
      </c>
      <c r="X31" s="108">
        <v>11.117500870721424</v>
      </c>
    </row>
    <row r="32" spans="1:24" x14ac:dyDescent="0.35">
      <c r="A32" s="61" t="s">
        <v>85</v>
      </c>
      <c r="B32" s="67" t="s">
        <v>86</v>
      </c>
      <c r="C32" s="64" t="s">
        <v>215</v>
      </c>
      <c r="D32" s="97" t="s">
        <v>215</v>
      </c>
      <c r="E32" s="97" t="s">
        <v>215</v>
      </c>
      <c r="F32" s="97" t="s">
        <v>215</v>
      </c>
      <c r="G32" s="97" t="s">
        <v>215</v>
      </c>
      <c r="H32" s="97" t="s">
        <v>215</v>
      </c>
      <c r="I32" s="97" t="s">
        <v>215</v>
      </c>
      <c r="J32" s="97" t="s">
        <v>215</v>
      </c>
      <c r="K32" s="97" t="s">
        <v>215</v>
      </c>
      <c r="L32" s="97" t="s">
        <v>215</v>
      </c>
      <c r="M32" s="97" t="s">
        <v>215</v>
      </c>
      <c r="N32" s="97" t="s">
        <v>215</v>
      </c>
      <c r="O32" s="97" t="s">
        <v>215</v>
      </c>
      <c r="P32" s="104">
        <v>23.227126755360494</v>
      </c>
      <c r="Q32" s="104">
        <v>44.144617593715104</v>
      </c>
      <c r="R32" s="104">
        <v>19.637774746344927</v>
      </c>
      <c r="S32" s="104">
        <v>13.064309606597979</v>
      </c>
      <c r="T32" s="104">
        <v>0.63819651694930979</v>
      </c>
      <c r="U32" s="104" t="s">
        <v>150</v>
      </c>
      <c r="V32" s="104" t="s">
        <v>150</v>
      </c>
      <c r="W32" s="104">
        <v>1.5836871270520294</v>
      </c>
      <c r="X32" s="108">
        <v>9.157580803742448</v>
      </c>
    </row>
    <row r="33" spans="1:24" x14ac:dyDescent="0.35">
      <c r="A33" s="61" t="s">
        <v>87</v>
      </c>
      <c r="B33" s="67" t="s">
        <v>88</v>
      </c>
      <c r="C33" s="64" t="s">
        <v>215</v>
      </c>
      <c r="D33" s="97" t="s">
        <v>215</v>
      </c>
      <c r="E33" s="97" t="s">
        <v>215</v>
      </c>
      <c r="F33" s="97" t="s">
        <v>215</v>
      </c>
      <c r="G33" s="97" t="s">
        <v>215</v>
      </c>
      <c r="H33" s="97" t="s">
        <v>215</v>
      </c>
      <c r="I33" s="97" t="s">
        <v>215</v>
      </c>
      <c r="J33" s="97" t="s">
        <v>215</v>
      </c>
      <c r="K33" s="97" t="s">
        <v>215</v>
      </c>
      <c r="L33" s="97" t="s">
        <v>215</v>
      </c>
      <c r="M33" s="97" t="s">
        <v>215</v>
      </c>
      <c r="N33" s="97" t="s">
        <v>215</v>
      </c>
      <c r="O33" s="97" t="s">
        <v>215</v>
      </c>
      <c r="P33" s="104">
        <v>15.981057297491624</v>
      </c>
      <c r="Q33" s="104">
        <v>24.932137505622542</v>
      </c>
      <c r="R33" s="104">
        <v>9.0635883444668917</v>
      </c>
      <c r="S33" s="104">
        <v>5.6575622404770129</v>
      </c>
      <c r="T33" s="104" t="s">
        <v>150</v>
      </c>
      <c r="U33" s="104" t="s">
        <v>150</v>
      </c>
      <c r="V33" s="104" t="s">
        <v>150</v>
      </c>
      <c r="W33" s="104">
        <v>0.93269481057224812</v>
      </c>
      <c r="X33" s="108">
        <v>5.6645300827337834</v>
      </c>
    </row>
    <row r="34" spans="1:24" x14ac:dyDescent="0.35">
      <c r="A34" s="49">
        <v>924</v>
      </c>
      <c r="B34" s="68" t="s">
        <v>89</v>
      </c>
      <c r="C34" s="59" t="s">
        <v>215</v>
      </c>
      <c r="D34" s="91" t="s">
        <v>215</v>
      </c>
      <c r="E34" s="91" t="s">
        <v>215</v>
      </c>
      <c r="F34" s="91" t="s">
        <v>215</v>
      </c>
      <c r="G34" s="91" t="s">
        <v>215</v>
      </c>
      <c r="H34" s="91" t="s">
        <v>215</v>
      </c>
      <c r="I34" s="91" t="s">
        <v>215</v>
      </c>
      <c r="J34" s="91" t="s">
        <v>215</v>
      </c>
      <c r="K34" s="91" t="s">
        <v>215</v>
      </c>
      <c r="L34" s="91" t="s">
        <v>215</v>
      </c>
      <c r="M34" s="91" t="s">
        <v>215</v>
      </c>
      <c r="N34" s="91" t="s">
        <v>215</v>
      </c>
      <c r="O34" s="91" t="s">
        <v>215</v>
      </c>
      <c r="P34" s="105">
        <v>19.647883743536468</v>
      </c>
      <c r="Q34" s="105">
        <v>31.426211013659866</v>
      </c>
      <c r="R34" s="105">
        <v>4.8193941720732765</v>
      </c>
      <c r="S34" s="105">
        <v>8.7831989794511358</v>
      </c>
      <c r="T34" s="105">
        <v>0.24082887432049427</v>
      </c>
      <c r="U34" s="105">
        <v>0.2348594501029915</v>
      </c>
      <c r="V34" s="105" t="s">
        <v>150</v>
      </c>
      <c r="W34" s="105" t="s">
        <v>150</v>
      </c>
      <c r="X34" s="110">
        <v>21.845969369765537</v>
      </c>
    </row>
    <row r="35" spans="1:24" x14ac:dyDescent="0.35">
      <c r="A35" s="49">
        <v>923</v>
      </c>
      <c r="B35" s="68" t="s">
        <v>90</v>
      </c>
      <c r="C35" s="59" t="s">
        <v>215</v>
      </c>
      <c r="D35" s="91" t="s">
        <v>215</v>
      </c>
      <c r="E35" s="91" t="s">
        <v>215</v>
      </c>
      <c r="F35" s="91" t="s">
        <v>215</v>
      </c>
      <c r="G35" s="91" t="s">
        <v>215</v>
      </c>
      <c r="H35" s="91" t="s">
        <v>215</v>
      </c>
      <c r="I35" s="91" t="s">
        <v>215</v>
      </c>
      <c r="J35" s="91" t="s">
        <v>215</v>
      </c>
      <c r="K35" s="91" t="s">
        <v>215</v>
      </c>
      <c r="L35" s="91" t="s">
        <v>215</v>
      </c>
      <c r="M35" s="91" t="s">
        <v>215</v>
      </c>
      <c r="N35" s="91" t="s">
        <v>215</v>
      </c>
      <c r="O35" s="91" t="s">
        <v>215</v>
      </c>
      <c r="P35" s="105">
        <v>61.267531685268395</v>
      </c>
      <c r="Q35" s="105">
        <v>58.124713309990192</v>
      </c>
      <c r="R35" s="105">
        <v>2.4906718432730952</v>
      </c>
      <c r="S35" s="105">
        <v>9.2597653987666124</v>
      </c>
      <c r="T35" s="105">
        <v>0.93521879527791929</v>
      </c>
      <c r="U35" s="105">
        <v>7.7503618533987195</v>
      </c>
      <c r="V35" s="105">
        <v>3.6773036064706717</v>
      </c>
      <c r="W35" s="105">
        <v>0.76984651711786944</v>
      </c>
      <c r="X35" s="110">
        <v>8.4194456298282283</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70" zoomScaleNormal="70" workbookViewId="0">
      <selection sqref="A1:B1"/>
    </sheetView>
  </sheetViews>
  <sheetFormatPr defaultColWidth="8.84375" defaultRowHeight="15.5" x14ac:dyDescent="0.35"/>
  <cols>
    <col min="1" max="1" width="12.23046875" style="114" customWidth="1"/>
    <col min="2" max="2" width="60.69140625" style="114" customWidth="1"/>
    <col min="3" max="3" width="9" style="114" customWidth="1"/>
    <col min="4" max="16384" width="8.84375" style="114"/>
  </cols>
  <sheetData>
    <row r="1" spans="1:19" s="50" customFormat="1" ht="59.25" customHeight="1" x14ac:dyDescent="0.35">
      <c r="A1" s="185" t="s">
        <v>124</v>
      </c>
      <c r="B1" s="185"/>
      <c r="D1" s="49"/>
      <c r="E1" s="49"/>
    </row>
    <row r="2" spans="1:19"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87" t="s">
        <v>28</v>
      </c>
    </row>
    <row r="3" spans="1:19" s="112" customFormat="1" ht="31.5" customHeight="1" x14ac:dyDescent="0.35">
      <c r="A3" s="56">
        <v>925</v>
      </c>
      <c r="B3" s="57" t="s">
        <v>67</v>
      </c>
      <c r="C3" s="59">
        <f>C6+C16+C17+C4</f>
        <v>2310.6117920000002</v>
      </c>
      <c r="D3" s="59">
        <f>D6+D16+D17+D4</f>
        <v>2394.6855339999997</v>
      </c>
      <c r="E3" s="59">
        <f>E6+E16+E17+E4</f>
        <v>2452.4046149999999</v>
      </c>
      <c r="F3" s="59">
        <f>F6+F16+F17+F4</f>
        <v>2517.7942849999999</v>
      </c>
      <c r="G3" s="59">
        <f>SUM(G6,G16:G17,G4)</f>
        <v>2579.9474510599998</v>
      </c>
      <c r="H3" s="59">
        <f>SUM(H6,H16:H17,H4)</f>
        <v>2689.6139499999999</v>
      </c>
      <c r="I3" s="88">
        <f t="shared" ref="I3:R3" si="0">SUM(I6,I16:I17,I4)</f>
        <v>2836.9688480000004</v>
      </c>
      <c r="J3" s="88">
        <f t="shared" si="0"/>
        <v>3228.3309952600002</v>
      </c>
      <c r="K3" s="88">
        <f t="shared" si="0"/>
        <v>3557.5824190100002</v>
      </c>
      <c r="L3" s="88">
        <f t="shared" si="0"/>
        <v>3774.0895750000004</v>
      </c>
      <c r="M3" s="88">
        <f t="shared" si="0"/>
        <v>3941.0267050000002</v>
      </c>
      <c r="N3" s="88">
        <f t="shared" si="0"/>
        <v>4026.6875789999999</v>
      </c>
      <c r="O3" s="88">
        <f t="shared" si="0"/>
        <v>4234.4436620000006</v>
      </c>
      <c r="P3" s="88">
        <f t="shared" si="0"/>
        <v>4697.6782249999997</v>
      </c>
      <c r="Q3" s="88">
        <f t="shared" si="0"/>
        <v>4924.7733250000001</v>
      </c>
      <c r="R3" s="88">
        <f t="shared" si="0"/>
        <v>4918.3788949999998</v>
      </c>
      <c r="S3" s="89">
        <f>SUM(S6,S16:S17,S4)</f>
        <v>4911.948089999999</v>
      </c>
    </row>
    <row r="4" spans="1:19" s="112" customFormat="1" x14ac:dyDescent="0.35">
      <c r="A4" s="61"/>
      <c r="B4" s="90" t="s">
        <v>68</v>
      </c>
      <c r="C4" s="64">
        <v>0</v>
      </c>
      <c r="D4" s="64">
        <v>0</v>
      </c>
      <c r="E4" s="64">
        <v>0</v>
      </c>
      <c r="F4" s="64">
        <v>0</v>
      </c>
      <c r="G4" s="64">
        <v>0</v>
      </c>
      <c r="H4" s="64">
        <v>0</v>
      </c>
      <c r="I4" s="97">
        <v>0</v>
      </c>
      <c r="J4" s="97">
        <v>0</v>
      </c>
      <c r="K4" s="97">
        <v>0</v>
      </c>
      <c r="L4" s="97">
        <v>0</v>
      </c>
      <c r="M4" s="97">
        <v>0</v>
      </c>
      <c r="N4" s="97">
        <v>0</v>
      </c>
      <c r="O4" s="97">
        <v>0</v>
      </c>
      <c r="P4" s="97">
        <v>0</v>
      </c>
      <c r="Q4" s="97">
        <v>0</v>
      </c>
      <c r="R4" s="97">
        <v>0</v>
      </c>
      <c r="S4" s="65">
        <v>0</v>
      </c>
    </row>
    <row r="5" spans="1:19" s="112" customFormat="1" ht="27" customHeight="1" x14ac:dyDescent="0.35">
      <c r="A5" s="56">
        <v>941</v>
      </c>
      <c r="B5" s="57" t="s">
        <v>69</v>
      </c>
      <c r="C5" s="59">
        <f>C6+C16</f>
        <v>2064.6394880000003</v>
      </c>
      <c r="D5" s="59">
        <f>D6+D16</f>
        <v>2107.7121729999999</v>
      </c>
      <c r="E5" s="59">
        <f>E6+E16</f>
        <v>2149.6915909999998</v>
      </c>
      <c r="F5" s="59">
        <f>F6+F16</f>
        <v>2211.2040569999999</v>
      </c>
      <c r="G5" s="59">
        <f>SUM(G6,G16)</f>
        <v>2269.9435730599998</v>
      </c>
      <c r="H5" s="59">
        <f>SUM(H6,H16)</f>
        <v>2373.7890480000001</v>
      </c>
      <c r="I5" s="91">
        <f t="shared" ref="I5:R5" si="1">SUM(I6,I16)</f>
        <v>2515.3811400000004</v>
      </c>
      <c r="J5" s="91">
        <f t="shared" si="1"/>
        <v>2891.1079582600005</v>
      </c>
      <c r="K5" s="91">
        <f t="shared" si="1"/>
        <v>3200.0495460100001</v>
      </c>
      <c r="L5" s="91">
        <f t="shared" si="1"/>
        <v>3406.3127060000006</v>
      </c>
      <c r="M5" s="91">
        <f t="shared" si="1"/>
        <v>3568.419116</v>
      </c>
      <c r="N5" s="91">
        <f t="shared" si="1"/>
        <v>3660.2096689999998</v>
      </c>
      <c r="O5" s="91">
        <f t="shared" si="1"/>
        <v>3871.2933480000006</v>
      </c>
      <c r="P5" s="91">
        <f t="shared" si="1"/>
        <v>4317.9977839999992</v>
      </c>
      <c r="Q5" s="91">
        <f t="shared" si="1"/>
        <v>4537.3348729999998</v>
      </c>
      <c r="R5" s="91">
        <f t="shared" si="1"/>
        <v>4534.8784079999996</v>
      </c>
      <c r="S5" s="60">
        <f>SUM(S6,S16)</f>
        <v>4532.4849689999992</v>
      </c>
    </row>
    <row r="6" spans="1:19" s="112" customFormat="1" ht="27" customHeight="1" x14ac:dyDescent="0.35">
      <c r="A6" s="56">
        <v>921</v>
      </c>
      <c r="B6" s="66" t="s">
        <v>70</v>
      </c>
      <c r="C6" s="59">
        <f t="shared" ref="C6:S6" si="2">SUM(C7:C15)</f>
        <v>1977.2827580000001</v>
      </c>
      <c r="D6" s="59">
        <f t="shared" si="2"/>
        <v>2013.653462</v>
      </c>
      <c r="E6" s="59">
        <f t="shared" si="2"/>
        <v>2046.3778799999998</v>
      </c>
      <c r="F6" s="59">
        <f t="shared" si="2"/>
        <v>2103.0342139999998</v>
      </c>
      <c r="G6" s="59">
        <f t="shared" si="2"/>
        <v>2150.96102406</v>
      </c>
      <c r="H6" s="59">
        <f t="shared" si="2"/>
        <v>2250.0643720000003</v>
      </c>
      <c r="I6" s="91">
        <f t="shared" ref="I6:R6" si="3">SUM(I7:I15)</f>
        <v>2384.3854340000003</v>
      </c>
      <c r="J6" s="91">
        <f t="shared" si="3"/>
        <v>2745.9872092600003</v>
      </c>
      <c r="K6" s="91">
        <f t="shared" si="3"/>
        <v>3039.5921460100003</v>
      </c>
      <c r="L6" s="91">
        <f t="shared" si="3"/>
        <v>3229.8402160000005</v>
      </c>
      <c r="M6" s="91">
        <f t="shared" si="3"/>
        <v>3384.656673</v>
      </c>
      <c r="N6" s="91">
        <f t="shared" si="3"/>
        <v>3471.3048879999997</v>
      </c>
      <c r="O6" s="91">
        <f t="shared" si="3"/>
        <v>3671.6925610000008</v>
      </c>
      <c r="P6" s="91">
        <f t="shared" si="3"/>
        <v>4095.3288869999997</v>
      </c>
      <c r="Q6" s="91">
        <f t="shared" si="3"/>
        <v>4299.4764100000002</v>
      </c>
      <c r="R6" s="91">
        <f t="shared" si="3"/>
        <v>4288.8172759999998</v>
      </c>
      <c r="S6" s="60">
        <f t="shared" si="2"/>
        <v>4281.2685299999994</v>
      </c>
    </row>
    <row r="7" spans="1:19" s="112" customFormat="1" x14ac:dyDescent="0.35">
      <c r="A7" s="61" t="s">
        <v>71</v>
      </c>
      <c r="B7" s="67" t="s">
        <v>72</v>
      </c>
      <c r="C7" s="64">
        <v>132.13964999999999</v>
      </c>
      <c r="D7" s="64">
        <v>139.120879</v>
      </c>
      <c r="E7" s="64">
        <v>144.08094199999999</v>
      </c>
      <c r="F7" s="64">
        <v>151.70232799999999</v>
      </c>
      <c r="G7" s="64">
        <v>155.47344799999999</v>
      </c>
      <c r="H7" s="64">
        <v>160.67746199999999</v>
      </c>
      <c r="I7" s="97">
        <v>170.87311800000001</v>
      </c>
      <c r="J7" s="97">
        <v>187.60443099999998</v>
      </c>
      <c r="K7" s="97">
        <v>201.48369000000002</v>
      </c>
      <c r="L7" s="97">
        <v>210.33748900000001</v>
      </c>
      <c r="M7" s="97">
        <v>216.43165699999997</v>
      </c>
      <c r="N7" s="97">
        <v>220.60486599999999</v>
      </c>
      <c r="O7" s="97">
        <v>231.49587300000002</v>
      </c>
      <c r="P7" s="97">
        <v>255.32509100000004</v>
      </c>
      <c r="Q7" s="97">
        <v>268.31342000000006</v>
      </c>
      <c r="R7" s="97">
        <v>267.48330899999996</v>
      </c>
      <c r="S7" s="65">
        <v>269.65601700000002</v>
      </c>
    </row>
    <row r="8" spans="1:19" s="112" customFormat="1" x14ac:dyDescent="0.35">
      <c r="A8" s="61" t="s">
        <v>73</v>
      </c>
      <c r="B8" s="67" t="s">
        <v>74</v>
      </c>
      <c r="C8" s="64">
        <v>350.82081099999999</v>
      </c>
      <c r="D8" s="64">
        <v>367.132881</v>
      </c>
      <c r="E8" s="64">
        <v>373.86398300000002</v>
      </c>
      <c r="F8" s="64">
        <v>380.82894399999998</v>
      </c>
      <c r="G8" s="64">
        <v>382.95426599999996</v>
      </c>
      <c r="H8" s="64">
        <v>394.02762899999999</v>
      </c>
      <c r="I8" s="97">
        <v>401.19034899999997</v>
      </c>
      <c r="J8" s="97">
        <v>436.45291499999996</v>
      </c>
      <c r="K8" s="97">
        <v>468.76739800000001</v>
      </c>
      <c r="L8" s="97">
        <v>490.902196</v>
      </c>
      <c r="M8" s="97">
        <v>506.199836</v>
      </c>
      <c r="N8" s="97">
        <v>516.80950400000006</v>
      </c>
      <c r="O8" s="97">
        <v>544.49549200000001</v>
      </c>
      <c r="P8" s="97">
        <v>605.540209</v>
      </c>
      <c r="Q8" s="97">
        <v>636.33769900000004</v>
      </c>
      <c r="R8" s="97">
        <v>638.40051900000003</v>
      </c>
      <c r="S8" s="65">
        <v>637.51822300000003</v>
      </c>
    </row>
    <row r="9" spans="1:19" s="112" customFormat="1" x14ac:dyDescent="0.35">
      <c r="A9" s="61" t="s">
        <v>75</v>
      </c>
      <c r="B9" s="67" t="s">
        <v>76</v>
      </c>
      <c r="C9" s="64">
        <v>199.14464000000001</v>
      </c>
      <c r="D9" s="64">
        <v>204.86170000000001</v>
      </c>
      <c r="E9" s="64">
        <v>213.17486700000001</v>
      </c>
      <c r="F9" s="64">
        <v>217.28855100000001</v>
      </c>
      <c r="G9" s="64">
        <v>221.63807506000001</v>
      </c>
      <c r="H9" s="64">
        <v>231.86987900000003</v>
      </c>
      <c r="I9" s="97">
        <v>241.71538800000002</v>
      </c>
      <c r="J9" s="97">
        <v>268.781993</v>
      </c>
      <c r="K9" s="97">
        <v>292.62079900000003</v>
      </c>
      <c r="L9" s="97">
        <v>310.33110599999998</v>
      </c>
      <c r="M9" s="97">
        <v>323.31541699999997</v>
      </c>
      <c r="N9" s="97">
        <v>330.51566200000002</v>
      </c>
      <c r="O9" s="97">
        <v>350.23985499999998</v>
      </c>
      <c r="P9" s="97">
        <v>393.61618199999998</v>
      </c>
      <c r="Q9" s="97">
        <v>414.636054</v>
      </c>
      <c r="R9" s="97">
        <v>412.06180799999998</v>
      </c>
      <c r="S9" s="65">
        <v>414.20088399999997</v>
      </c>
    </row>
    <row r="10" spans="1:19" s="112" customFormat="1" x14ac:dyDescent="0.35">
      <c r="A10" s="61" t="s">
        <v>77</v>
      </c>
      <c r="B10" s="67" t="s">
        <v>78</v>
      </c>
      <c r="C10" s="64">
        <v>138.69772</v>
      </c>
      <c r="D10" s="64">
        <v>139.03980100000001</v>
      </c>
      <c r="E10" s="64">
        <v>146.70044799999999</v>
      </c>
      <c r="F10" s="64">
        <v>154.15250599999999</v>
      </c>
      <c r="G10" s="64">
        <v>159.73850299999998</v>
      </c>
      <c r="H10" s="64">
        <v>164.88899800000002</v>
      </c>
      <c r="I10" s="97">
        <v>182.80324200000001</v>
      </c>
      <c r="J10" s="97">
        <v>201.64055799999997</v>
      </c>
      <c r="K10" s="97">
        <v>225.783952</v>
      </c>
      <c r="L10" s="97">
        <v>239.992762</v>
      </c>
      <c r="M10" s="97">
        <v>252.44721299999998</v>
      </c>
      <c r="N10" s="97">
        <v>259.12140500000004</v>
      </c>
      <c r="O10" s="97">
        <v>279.88802299999998</v>
      </c>
      <c r="P10" s="97">
        <v>314.00270600000005</v>
      </c>
      <c r="Q10" s="97">
        <v>330.97358999999994</v>
      </c>
      <c r="R10" s="97">
        <v>331.16811400000006</v>
      </c>
      <c r="S10" s="65">
        <v>333.24033900000001</v>
      </c>
    </row>
    <row r="11" spans="1:19" s="112" customFormat="1" x14ac:dyDescent="0.35">
      <c r="A11" s="61" t="s">
        <v>79</v>
      </c>
      <c r="B11" s="67" t="s">
        <v>80</v>
      </c>
      <c r="C11" s="64">
        <v>222.55317299999999</v>
      </c>
      <c r="D11" s="64">
        <v>229.52928600000001</v>
      </c>
      <c r="E11" s="64">
        <v>232.964585</v>
      </c>
      <c r="F11" s="64">
        <v>243.803933</v>
      </c>
      <c r="G11" s="64">
        <v>252.50828399999997</v>
      </c>
      <c r="H11" s="64">
        <v>267.13183099999998</v>
      </c>
      <c r="I11" s="97">
        <v>281.92298399999999</v>
      </c>
      <c r="J11" s="97">
        <v>315.258824</v>
      </c>
      <c r="K11" s="97">
        <v>335.70128799999998</v>
      </c>
      <c r="L11" s="97">
        <v>355.234422</v>
      </c>
      <c r="M11" s="97">
        <v>373.78547199999997</v>
      </c>
      <c r="N11" s="97">
        <v>383.576413</v>
      </c>
      <c r="O11" s="97">
        <v>405.96141800000004</v>
      </c>
      <c r="P11" s="97">
        <v>456.017518</v>
      </c>
      <c r="Q11" s="97">
        <v>471.38000799999998</v>
      </c>
      <c r="R11" s="97">
        <v>467.50769000000003</v>
      </c>
      <c r="S11" s="65">
        <v>464.37379100000004</v>
      </c>
    </row>
    <row r="12" spans="1:19" s="112" customFormat="1" x14ac:dyDescent="0.35">
      <c r="A12" s="61" t="s">
        <v>81</v>
      </c>
      <c r="B12" s="67" t="s">
        <v>82</v>
      </c>
      <c r="C12" s="64">
        <v>161.558558</v>
      </c>
      <c r="D12" s="64">
        <v>161.06034299999999</v>
      </c>
      <c r="E12" s="64">
        <v>167.46988899999999</v>
      </c>
      <c r="F12" s="64">
        <v>176.080376</v>
      </c>
      <c r="G12" s="64">
        <v>182.07454199999998</v>
      </c>
      <c r="H12" s="64">
        <v>191.35075400000002</v>
      </c>
      <c r="I12" s="97">
        <v>209.011797</v>
      </c>
      <c r="J12" s="97">
        <v>249.86232900000002</v>
      </c>
      <c r="K12" s="97">
        <v>282.93917200000004</v>
      </c>
      <c r="L12" s="97">
        <v>304.46233699999999</v>
      </c>
      <c r="M12" s="97">
        <v>322.27401800000001</v>
      </c>
      <c r="N12" s="97">
        <v>334.89466999999996</v>
      </c>
      <c r="O12" s="97">
        <v>357.23846899999995</v>
      </c>
      <c r="P12" s="97">
        <v>401.82092599999999</v>
      </c>
      <c r="Q12" s="97">
        <v>423.16880700000002</v>
      </c>
      <c r="R12" s="97">
        <v>422.06447499999996</v>
      </c>
      <c r="S12" s="65">
        <v>423.49779799999999</v>
      </c>
    </row>
    <row r="13" spans="1:19" s="112" customFormat="1" x14ac:dyDescent="0.35">
      <c r="A13" s="61" t="s">
        <v>83</v>
      </c>
      <c r="B13" s="67" t="s">
        <v>84</v>
      </c>
      <c r="C13" s="64">
        <v>397.75435499999998</v>
      </c>
      <c r="D13" s="64">
        <v>399.30028600000003</v>
      </c>
      <c r="E13" s="64">
        <v>383.60267399999998</v>
      </c>
      <c r="F13" s="64">
        <v>380.09460000000001</v>
      </c>
      <c r="G13" s="64">
        <v>389.31864400000006</v>
      </c>
      <c r="H13" s="64">
        <v>414.91211299999998</v>
      </c>
      <c r="I13" s="97">
        <v>435.44796900000006</v>
      </c>
      <c r="J13" s="97">
        <v>529.10975135000012</v>
      </c>
      <c r="K13" s="97">
        <v>598.88055101000009</v>
      </c>
      <c r="L13" s="97">
        <v>634.32257400000003</v>
      </c>
      <c r="M13" s="97">
        <v>666.59790199999998</v>
      </c>
      <c r="N13" s="97">
        <v>679.03706499999976</v>
      </c>
      <c r="O13" s="97">
        <v>701.01520000000005</v>
      </c>
      <c r="P13" s="97">
        <v>759.83487700000001</v>
      </c>
      <c r="Q13" s="97">
        <v>789.96059999999989</v>
      </c>
      <c r="R13" s="97">
        <v>787.64460400000007</v>
      </c>
      <c r="S13" s="65">
        <v>776.81005099999993</v>
      </c>
    </row>
    <row r="14" spans="1:19" s="112" customFormat="1" x14ac:dyDescent="0.35">
      <c r="A14" s="61" t="s">
        <v>85</v>
      </c>
      <c r="B14" s="67" t="s">
        <v>86</v>
      </c>
      <c r="C14" s="64">
        <v>218.37853100000001</v>
      </c>
      <c r="D14" s="64">
        <v>216.04743300000001</v>
      </c>
      <c r="E14" s="64">
        <v>221.05507399999999</v>
      </c>
      <c r="F14" s="64">
        <v>229.98456899999999</v>
      </c>
      <c r="G14" s="64">
        <v>234.55030699999998</v>
      </c>
      <c r="H14" s="64">
        <v>246.64964800000001</v>
      </c>
      <c r="I14" s="97">
        <v>268.48639800000001</v>
      </c>
      <c r="J14" s="97">
        <v>326.68384891000005</v>
      </c>
      <c r="K14" s="97">
        <v>373.08997199999999</v>
      </c>
      <c r="L14" s="97">
        <v>402.78706699999998</v>
      </c>
      <c r="M14" s="97">
        <v>425.75884799999994</v>
      </c>
      <c r="N14" s="97">
        <v>439.59835299999997</v>
      </c>
      <c r="O14" s="97">
        <v>470.82888700000001</v>
      </c>
      <c r="P14" s="97">
        <v>536.20021200000008</v>
      </c>
      <c r="Q14" s="97">
        <v>569.21123699999998</v>
      </c>
      <c r="R14" s="97">
        <v>566.29766199999995</v>
      </c>
      <c r="S14" s="65">
        <v>564.60854599999993</v>
      </c>
    </row>
    <row r="15" spans="1:19" s="112" customFormat="1" x14ac:dyDescent="0.35">
      <c r="A15" s="61" t="s">
        <v>87</v>
      </c>
      <c r="B15" s="67" t="s">
        <v>88</v>
      </c>
      <c r="C15" s="64">
        <v>156.23532</v>
      </c>
      <c r="D15" s="64">
        <v>157.56085300000001</v>
      </c>
      <c r="E15" s="64">
        <v>163.465418</v>
      </c>
      <c r="F15" s="64">
        <v>169.09840700000001</v>
      </c>
      <c r="G15" s="64">
        <v>172.70495500000001</v>
      </c>
      <c r="H15" s="64">
        <v>178.55605800000004</v>
      </c>
      <c r="I15" s="97">
        <v>192.93418899999998</v>
      </c>
      <c r="J15" s="97">
        <v>230.59255899999999</v>
      </c>
      <c r="K15" s="97">
        <v>260.32532400000002</v>
      </c>
      <c r="L15" s="97">
        <v>281.47026300000005</v>
      </c>
      <c r="M15" s="97">
        <v>297.84630999999996</v>
      </c>
      <c r="N15" s="97">
        <v>307.14695</v>
      </c>
      <c r="O15" s="97">
        <v>330.52934399999998</v>
      </c>
      <c r="P15" s="97">
        <v>372.97116599999998</v>
      </c>
      <c r="Q15" s="97">
        <v>395.49499500000002</v>
      </c>
      <c r="R15" s="97">
        <v>396.18909499999995</v>
      </c>
      <c r="S15" s="65">
        <v>397.36288099999996</v>
      </c>
    </row>
    <row r="16" spans="1:19" s="112" customFormat="1" x14ac:dyDescent="0.35">
      <c r="A16" s="49">
        <v>924</v>
      </c>
      <c r="B16" s="68" t="s">
        <v>89</v>
      </c>
      <c r="C16" s="59">
        <v>87.356729999999999</v>
      </c>
      <c r="D16" s="59">
        <v>94.058711000000002</v>
      </c>
      <c r="E16" s="59">
        <v>103.313711</v>
      </c>
      <c r="F16" s="59">
        <v>108.169843</v>
      </c>
      <c r="G16" s="59">
        <v>118.98254900000002</v>
      </c>
      <c r="H16" s="59">
        <v>123.72467600000002</v>
      </c>
      <c r="I16" s="91">
        <v>130.99570599999998</v>
      </c>
      <c r="J16" s="91">
        <v>145.12074900000002</v>
      </c>
      <c r="K16" s="91">
        <v>160.45740000000001</v>
      </c>
      <c r="L16" s="91">
        <v>176.47248999999999</v>
      </c>
      <c r="M16" s="91">
        <v>183.76244300000002</v>
      </c>
      <c r="N16" s="91">
        <v>188.90478100000004</v>
      </c>
      <c r="O16" s="91">
        <v>199.600787</v>
      </c>
      <c r="P16" s="91">
        <v>222.66889699999999</v>
      </c>
      <c r="Q16" s="91">
        <v>237.858463</v>
      </c>
      <c r="R16" s="91">
        <v>246.06113200000004</v>
      </c>
      <c r="S16" s="60">
        <v>251.21643900000007</v>
      </c>
    </row>
    <row r="17" spans="1:24" s="112" customFormat="1" x14ac:dyDescent="0.35">
      <c r="A17" s="49">
        <v>923</v>
      </c>
      <c r="B17" s="92" t="s">
        <v>90</v>
      </c>
      <c r="C17" s="59">
        <v>245.97230400000001</v>
      </c>
      <c r="D17" s="59">
        <v>286.97336100000001</v>
      </c>
      <c r="E17" s="59">
        <v>302.71302400000002</v>
      </c>
      <c r="F17" s="59">
        <v>306.59022800000002</v>
      </c>
      <c r="G17" s="59">
        <v>310.0038780000001</v>
      </c>
      <c r="H17" s="59">
        <v>315.82490200000001</v>
      </c>
      <c r="I17" s="91">
        <v>321.58770800000008</v>
      </c>
      <c r="J17" s="91">
        <v>337.22303699999998</v>
      </c>
      <c r="K17" s="91">
        <v>357.53287299999994</v>
      </c>
      <c r="L17" s="91">
        <v>367.77686899999998</v>
      </c>
      <c r="M17" s="91">
        <v>372.60758899999996</v>
      </c>
      <c r="N17" s="91">
        <v>366.47791000000001</v>
      </c>
      <c r="O17" s="91">
        <v>363.15031399999998</v>
      </c>
      <c r="P17" s="91">
        <v>379.68044099999997</v>
      </c>
      <c r="Q17" s="91">
        <v>387.43845200000004</v>
      </c>
      <c r="R17" s="91">
        <v>383.50048700000002</v>
      </c>
      <c r="S17" s="60">
        <v>379.46312099999989</v>
      </c>
    </row>
    <row r="18" spans="1:24" s="112" customFormat="1" ht="31.5" customHeight="1" x14ac:dyDescent="0.25">
      <c r="A18" s="69">
        <v>922</v>
      </c>
      <c r="B18" s="70" t="s">
        <v>91</v>
      </c>
      <c r="C18" s="82"/>
      <c r="D18" s="82"/>
      <c r="E18" s="82"/>
      <c r="F18" s="82"/>
      <c r="G18" s="82"/>
      <c r="H18" s="82"/>
      <c r="I18" s="82"/>
      <c r="J18" s="82"/>
      <c r="K18" s="82"/>
      <c r="L18" s="82"/>
      <c r="M18" s="82"/>
      <c r="N18" s="82"/>
      <c r="O18" s="82"/>
      <c r="P18" s="82"/>
      <c r="Q18" s="82"/>
      <c r="R18" s="82"/>
      <c r="S18" s="113"/>
    </row>
    <row r="19" spans="1:24" ht="63" customHeight="1" x14ac:dyDescent="0.35">
      <c r="A19" s="184" t="s">
        <v>126</v>
      </c>
      <c r="B19" s="184"/>
      <c r="C19" s="50"/>
      <c r="D19" s="49"/>
      <c r="E19" s="49"/>
      <c r="F19" s="50"/>
      <c r="G19" s="50"/>
      <c r="H19" s="50"/>
      <c r="I19" s="50"/>
      <c r="J19" s="50"/>
      <c r="K19" s="50"/>
      <c r="L19" s="50"/>
      <c r="M19" s="50"/>
      <c r="N19" s="50"/>
      <c r="O19" s="50"/>
      <c r="P19" s="50"/>
      <c r="Q19" s="50"/>
      <c r="R19" s="50"/>
      <c r="S19" s="50"/>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87" t="s">
        <v>28</v>
      </c>
      <c r="X20" s="115"/>
    </row>
    <row r="21" spans="1:24" ht="31.5" customHeight="1" x14ac:dyDescent="0.35">
      <c r="A21" s="56">
        <v>925</v>
      </c>
      <c r="B21" s="57" t="s">
        <v>67</v>
      </c>
      <c r="C21" s="59">
        <v>3442.0014623471284</v>
      </c>
      <c r="D21" s="59">
        <v>3541.0292169853064</v>
      </c>
      <c r="E21" s="59">
        <v>3575.2857694389168</v>
      </c>
      <c r="F21" s="59">
        <v>3654.5059393846577</v>
      </c>
      <c r="G21" s="59">
        <v>3668.6843815164202</v>
      </c>
      <c r="H21" s="59">
        <v>3778.2200915256944</v>
      </c>
      <c r="I21" s="59">
        <v>3894.094383017622</v>
      </c>
      <c r="J21" s="59">
        <v>4336.3747927123368</v>
      </c>
      <c r="K21" s="59">
        <v>4649.2314627803262</v>
      </c>
      <c r="L21" s="59">
        <v>4806.6897133163329</v>
      </c>
      <c r="M21" s="59">
        <v>4866.8743525424734</v>
      </c>
      <c r="N21" s="59">
        <v>4852.1936470654409</v>
      </c>
      <c r="O21" s="59">
        <v>4973.2020709463868</v>
      </c>
      <c r="P21" s="59">
        <v>5438.2408325324686</v>
      </c>
      <c r="Q21" s="59">
        <v>5598.8384010516693</v>
      </c>
      <c r="R21" s="59">
        <v>5512.1867911888758</v>
      </c>
      <c r="S21" s="60">
        <v>5392.9383271376992</v>
      </c>
      <c r="X21" s="115"/>
    </row>
    <row r="22" spans="1:24" x14ac:dyDescent="0.35">
      <c r="A22" s="61"/>
      <c r="B22" s="90" t="s">
        <v>68</v>
      </c>
      <c r="C22" s="64">
        <v>0</v>
      </c>
      <c r="D22" s="64">
        <v>0</v>
      </c>
      <c r="E22" s="64">
        <v>0</v>
      </c>
      <c r="F22" s="64">
        <v>0</v>
      </c>
      <c r="G22" s="64">
        <v>0</v>
      </c>
      <c r="H22" s="64">
        <v>0</v>
      </c>
      <c r="I22" s="64">
        <v>0</v>
      </c>
      <c r="J22" s="64">
        <v>0</v>
      </c>
      <c r="K22" s="64">
        <v>0</v>
      </c>
      <c r="L22" s="64">
        <v>0</v>
      </c>
      <c r="M22" s="64">
        <v>0</v>
      </c>
      <c r="N22" s="64">
        <v>0</v>
      </c>
      <c r="O22" s="64">
        <v>0</v>
      </c>
      <c r="P22" s="64">
        <v>0</v>
      </c>
      <c r="Q22" s="64">
        <v>0</v>
      </c>
      <c r="R22" s="64">
        <v>0</v>
      </c>
      <c r="S22" s="65">
        <v>0</v>
      </c>
      <c r="X22" s="115"/>
    </row>
    <row r="23" spans="1:24" ht="27" customHeight="1" x14ac:dyDescent="0.35">
      <c r="A23" s="56">
        <v>941</v>
      </c>
      <c r="B23" s="57" t="s">
        <v>69</v>
      </c>
      <c r="C23" s="59">
        <v>3075.5889680474838</v>
      </c>
      <c r="D23" s="59">
        <v>3116.6807831848664</v>
      </c>
      <c r="E23" s="59">
        <v>3133.9696993617031</v>
      </c>
      <c r="F23" s="59">
        <v>3209.4990474958327</v>
      </c>
      <c r="G23" s="59">
        <v>3227.8589744094475</v>
      </c>
      <c r="H23" s="59">
        <v>3334.566834097976</v>
      </c>
      <c r="I23" s="59">
        <v>3452.6750532801279</v>
      </c>
      <c r="J23" s="59">
        <v>3883.4083901607523</v>
      </c>
      <c r="K23" s="59">
        <v>4181.9891374170211</v>
      </c>
      <c r="L23" s="59">
        <v>4338.2881934562783</v>
      </c>
      <c r="M23" s="59">
        <v>4406.7317414391091</v>
      </c>
      <c r="N23" s="59">
        <v>4410.5845696774632</v>
      </c>
      <c r="O23" s="59">
        <v>4546.6950636960846</v>
      </c>
      <c r="P23" s="59">
        <v>4998.7059008779834</v>
      </c>
      <c r="Q23" s="59">
        <v>5158.3703551235621</v>
      </c>
      <c r="R23" s="59">
        <v>5082.3853537671048</v>
      </c>
      <c r="S23" s="60">
        <v>4976.3172286488125</v>
      </c>
      <c r="X23" s="115"/>
    </row>
    <row r="24" spans="1:24" ht="27.75" customHeight="1" x14ac:dyDescent="0.35">
      <c r="A24" s="56">
        <v>921</v>
      </c>
      <c r="B24" s="66" t="s">
        <v>70</v>
      </c>
      <c r="C24" s="59">
        <v>2945.4580678906891</v>
      </c>
      <c r="D24" s="59">
        <v>2977.5958640862664</v>
      </c>
      <c r="E24" s="59">
        <v>2983.3517962363558</v>
      </c>
      <c r="F24" s="59">
        <v>3052.4936336457467</v>
      </c>
      <c r="G24" s="59">
        <v>3058.6658309560926</v>
      </c>
      <c r="H24" s="59">
        <v>3160.7652903185399</v>
      </c>
      <c r="I24" s="59">
        <v>3272.8670714992759</v>
      </c>
      <c r="J24" s="59">
        <v>3688.4785769578612</v>
      </c>
      <c r="K24" s="59">
        <v>3972.2951641924956</v>
      </c>
      <c r="L24" s="59">
        <v>4113.5323985792265</v>
      </c>
      <c r="M24" s="59">
        <v>4179.7988156452839</v>
      </c>
      <c r="N24" s="59">
        <v>4182.9526612451427</v>
      </c>
      <c r="O24" s="59">
        <v>4312.2711047285729</v>
      </c>
      <c r="P24" s="59">
        <v>4740.9345019439152</v>
      </c>
      <c r="Q24" s="59">
        <v>4887.9556560552501</v>
      </c>
      <c r="R24" s="59">
        <v>4806.6166603437032</v>
      </c>
      <c r="S24" s="60">
        <v>4700.5010478857639</v>
      </c>
      <c r="X24" s="115"/>
    </row>
    <row r="25" spans="1:24" x14ac:dyDescent="0.35">
      <c r="A25" s="61" t="s">
        <v>71</v>
      </c>
      <c r="B25" s="67" t="s">
        <v>72</v>
      </c>
      <c r="C25" s="64">
        <v>196.84174992474792</v>
      </c>
      <c r="D25" s="64">
        <v>205.71849215157854</v>
      </c>
      <c r="E25" s="64">
        <v>210.05120379776886</v>
      </c>
      <c r="F25" s="64">
        <v>220.19156290780106</v>
      </c>
      <c r="G25" s="64">
        <v>221.08318918811977</v>
      </c>
      <c r="H25" s="64">
        <v>225.71076238794652</v>
      </c>
      <c r="I25" s="64">
        <v>234.54471468081036</v>
      </c>
      <c r="J25" s="64">
        <v>251.99495553089096</v>
      </c>
      <c r="K25" s="64">
        <v>263.30923657019702</v>
      </c>
      <c r="L25" s="64">
        <v>267.88634042982068</v>
      </c>
      <c r="M25" s="64">
        <v>267.27697104797204</v>
      </c>
      <c r="N25" s="64">
        <v>265.83078729508821</v>
      </c>
      <c r="O25" s="64">
        <v>271.8835924895443</v>
      </c>
      <c r="P25" s="64">
        <v>295.57565864279024</v>
      </c>
      <c r="Q25" s="64">
        <v>305.03809622821683</v>
      </c>
      <c r="R25" s="64">
        <v>299.77722217216296</v>
      </c>
      <c r="S25" s="65">
        <v>296.0614083408596</v>
      </c>
      <c r="X25" s="115"/>
    </row>
    <row r="26" spans="1:24" x14ac:dyDescent="0.35">
      <c r="A26" s="61" t="s">
        <v>73</v>
      </c>
      <c r="B26" s="67" t="s">
        <v>74</v>
      </c>
      <c r="C26" s="64">
        <v>522.6000095146253</v>
      </c>
      <c r="D26" s="64">
        <v>542.88057437147813</v>
      </c>
      <c r="E26" s="64">
        <v>545.04487960509448</v>
      </c>
      <c r="F26" s="64">
        <v>552.76225147901118</v>
      </c>
      <c r="G26" s="64">
        <v>544.56083356738532</v>
      </c>
      <c r="H26" s="64">
        <v>553.50809899838316</v>
      </c>
      <c r="I26" s="64">
        <v>550.6839053460692</v>
      </c>
      <c r="J26" s="64">
        <v>586.25445209635132</v>
      </c>
      <c r="K26" s="64">
        <v>612.60931689496897</v>
      </c>
      <c r="L26" s="64">
        <v>625.21423746483231</v>
      </c>
      <c r="M26" s="64">
        <v>625.1190827923117</v>
      </c>
      <c r="N26" s="64">
        <v>622.75995911125585</v>
      </c>
      <c r="O26" s="64">
        <v>639.49040879584891</v>
      </c>
      <c r="P26" s="64">
        <v>701.0002244936743</v>
      </c>
      <c r="Q26" s="64">
        <v>723.4347065502875</v>
      </c>
      <c r="R26" s="64">
        <v>715.47617282948738</v>
      </c>
      <c r="S26" s="65">
        <v>699.94560122996324</v>
      </c>
      <c r="X26" s="115"/>
    </row>
    <row r="27" spans="1:24" x14ac:dyDescent="0.35">
      <c r="A27" s="61" t="s">
        <v>75</v>
      </c>
      <c r="B27" s="67" t="s">
        <v>76</v>
      </c>
      <c r="C27" s="64">
        <v>296.65569286534327</v>
      </c>
      <c r="D27" s="64">
        <v>302.9296560411255</v>
      </c>
      <c r="E27" s="64">
        <v>310.78112629760068</v>
      </c>
      <c r="F27" s="64">
        <v>315.38807793814107</v>
      </c>
      <c r="G27" s="64">
        <v>315.16926594295813</v>
      </c>
      <c r="H27" s="64">
        <v>325.71791035565968</v>
      </c>
      <c r="I27" s="64">
        <v>331.78458598983002</v>
      </c>
      <c r="J27" s="64">
        <v>361.03468352268959</v>
      </c>
      <c r="K27" s="64">
        <v>382.4118924427633</v>
      </c>
      <c r="L27" s="64">
        <v>395.23845560350276</v>
      </c>
      <c r="M27" s="64">
        <v>399.27045122087662</v>
      </c>
      <c r="N27" s="64">
        <v>398.27425494239685</v>
      </c>
      <c r="O27" s="64">
        <v>411.34413662060001</v>
      </c>
      <c r="P27" s="64">
        <v>455.66756401199274</v>
      </c>
      <c r="Q27" s="64">
        <v>471.38824640131708</v>
      </c>
      <c r="R27" s="64">
        <v>461.81103646164019</v>
      </c>
      <c r="S27" s="65">
        <v>454.76047008833854</v>
      </c>
      <c r="X27" s="115"/>
    </row>
    <row r="28" spans="1:24" x14ac:dyDescent="0.35">
      <c r="A28" s="61" t="s">
        <v>77</v>
      </c>
      <c r="B28" s="67" t="s">
        <v>78</v>
      </c>
      <c r="C28" s="64">
        <v>206.61097494486108</v>
      </c>
      <c r="D28" s="64">
        <v>205.59860185167133</v>
      </c>
      <c r="E28" s="64">
        <v>213.87010157160128</v>
      </c>
      <c r="F28" s="64">
        <v>223.7479257555901</v>
      </c>
      <c r="G28" s="64">
        <v>227.14809592037886</v>
      </c>
      <c r="H28" s="64">
        <v>231.62689393217198</v>
      </c>
      <c r="I28" s="64">
        <v>250.92030121213759</v>
      </c>
      <c r="J28" s="64">
        <v>270.84863174918314</v>
      </c>
      <c r="K28" s="64">
        <v>295.06606728773926</v>
      </c>
      <c r="L28" s="64">
        <v>305.65536865292199</v>
      </c>
      <c r="M28" s="64">
        <v>311.7534993512628</v>
      </c>
      <c r="N28" s="64">
        <v>312.24355267013658</v>
      </c>
      <c r="O28" s="64">
        <v>328.71843546012673</v>
      </c>
      <c r="P28" s="64">
        <v>363.50347033291928</v>
      </c>
      <c r="Q28" s="64">
        <v>376.27470812089211</v>
      </c>
      <c r="R28" s="64">
        <v>371.1508492177141</v>
      </c>
      <c r="S28" s="65">
        <v>365.87206611571912</v>
      </c>
      <c r="X28" s="115"/>
    </row>
    <row r="29" spans="1:24" x14ac:dyDescent="0.35">
      <c r="A29" s="61" t="s">
        <v>79</v>
      </c>
      <c r="B29" s="67" t="s">
        <v>80</v>
      </c>
      <c r="C29" s="64">
        <v>331.52619993034011</v>
      </c>
      <c r="D29" s="64">
        <v>339.40569496077165</v>
      </c>
      <c r="E29" s="64">
        <v>339.63195161159933</v>
      </c>
      <c r="F29" s="64">
        <v>353.87439176502824</v>
      </c>
      <c r="G29" s="64">
        <v>359.06669235983929</v>
      </c>
      <c r="H29" s="64">
        <v>375.25193939830893</v>
      </c>
      <c r="I29" s="64">
        <v>386.97453770488733</v>
      </c>
      <c r="J29" s="64">
        <v>423.46352328213931</v>
      </c>
      <c r="K29" s="64">
        <v>438.71168856849812</v>
      </c>
      <c r="L29" s="64">
        <v>452.427428684777</v>
      </c>
      <c r="M29" s="64">
        <v>461.59720884961189</v>
      </c>
      <c r="N29" s="64">
        <v>462.21292260895063</v>
      </c>
      <c r="O29" s="64">
        <v>476.78711204492856</v>
      </c>
      <c r="P29" s="64">
        <v>527.90612041924396</v>
      </c>
      <c r="Q29" s="64">
        <v>535.89887617384761</v>
      </c>
      <c r="R29" s="64">
        <v>523.95103521141471</v>
      </c>
      <c r="S29" s="65">
        <v>509.84643357705602</v>
      </c>
      <c r="X29" s="115"/>
    </row>
    <row r="30" spans="1:24" x14ac:dyDescent="0.35">
      <c r="A30" s="61" t="s">
        <v>81</v>
      </c>
      <c r="B30" s="67" t="s">
        <v>82</v>
      </c>
      <c r="C30" s="64">
        <v>240.66560848344071</v>
      </c>
      <c r="D30" s="64">
        <v>238.16044827732898</v>
      </c>
      <c r="E30" s="64">
        <v>244.14923511763777</v>
      </c>
      <c r="F30" s="64">
        <v>255.57559794885458</v>
      </c>
      <c r="G30" s="64">
        <v>258.90993563946853</v>
      </c>
      <c r="H30" s="64">
        <v>268.79889706527985</v>
      </c>
      <c r="I30" s="64">
        <v>286.89481918559272</v>
      </c>
      <c r="J30" s="64">
        <v>335.62131848154411</v>
      </c>
      <c r="K30" s="64">
        <v>369.75944492144083</v>
      </c>
      <c r="L30" s="64">
        <v>387.76397705137947</v>
      </c>
      <c r="M30" s="64">
        <v>397.98440104582124</v>
      </c>
      <c r="N30" s="64">
        <v>403.55099776914608</v>
      </c>
      <c r="O30" s="64">
        <v>419.56375752402585</v>
      </c>
      <c r="P30" s="64">
        <v>465.16573985635375</v>
      </c>
      <c r="Q30" s="64">
        <v>481.08889697148089</v>
      </c>
      <c r="R30" s="64">
        <v>473.02134987814259</v>
      </c>
      <c r="S30" s="65">
        <v>464.96776115006128</v>
      </c>
      <c r="X30" s="115"/>
    </row>
    <row r="31" spans="1:24" x14ac:dyDescent="0.35">
      <c r="A31" s="61" t="s">
        <v>83</v>
      </c>
      <c r="B31" s="67" t="s">
        <v>84</v>
      </c>
      <c r="C31" s="64">
        <v>592.51453502706727</v>
      </c>
      <c r="D31" s="64">
        <v>590.44661981767717</v>
      </c>
      <c r="E31" s="64">
        <v>559.24261970568659</v>
      </c>
      <c r="F31" s="64">
        <v>551.69637229835712</v>
      </c>
      <c r="G31" s="64">
        <v>553.61097687827873</v>
      </c>
      <c r="H31" s="64">
        <v>582.84546061117032</v>
      </c>
      <c r="I31" s="64">
        <v>597.70677121630899</v>
      </c>
      <c r="J31" s="64">
        <v>710.71342799149602</v>
      </c>
      <c r="K31" s="64">
        <v>782.64786932968138</v>
      </c>
      <c r="L31" s="64">
        <v>807.87478166045855</v>
      </c>
      <c r="M31" s="64">
        <v>823.19874376553378</v>
      </c>
      <c r="N31" s="64">
        <v>818.2455848072542</v>
      </c>
      <c r="O31" s="64">
        <v>823.3171870229254</v>
      </c>
      <c r="P31" s="64">
        <v>879.61858096053106</v>
      </c>
      <c r="Q31" s="64">
        <v>898.08432809398721</v>
      </c>
      <c r="R31" s="64">
        <v>882.73886071154209</v>
      </c>
      <c r="S31" s="65">
        <v>852.87723326564947</v>
      </c>
      <c r="X31" s="115"/>
    </row>
    <row r="32" spans="1:24" x14ac:dyDescent="0.35">
      <c r="A32" s="61" t="s">
        <v>85</v>
      </c>
      <c r="B32" s="67" t="s">
        <v>86</v>
      </c>
      <c r="C32" s="64">
        <v>325.30744699290346</v>
      </c>
      <c r="D32" s="64">
        <v>319.47003547885282</v>
      </c>
      <c r="E32" s="64">
        <v>322.26943934961832</v>
      </c>
      <c r="F32" s="64">
        <v>333.81598265774147</v>
      </c>
      <c r="G32" s="64">
        <v>333.53045528785447</v>
      </c>
      <c r="H32" s="64">
        <v>346.47970785596959</v>
      </c>
      <c r="I32" s="64">
        <v>368.53114376123511</v>
      </c>
      <c r="J32" s="64">
        <v>438.80990198326276</v>
      </c>
      <c r="K32" s="64">
        <v>487.57314152483588</v>
      </c>
      <c r="L32" s="64">
        <v>512.99059366012955</v>
      </c>
      <c r="M32" s="64">
        <v>525.78045590767681</v>
      </c>
      <c r="N32" s="64">
        <v>529.71984884328936</v>
      </c>
      <c r="O32" s="64">
        <v>552.97162574217339</v>
      </c>
      <c r="P32" s="64">
        <v>620.72916612141239</v>
      </c>
      <c r="Q32" s="64">
        <v>647.12049097726185</v>
      </c>
      <c r="R32" s="64">
        <v>634.66816180650153</v>
      </c>
      <c r="S32" s="65">
        <v>619.8964263795566</v>
      </c>
      <c r="X32" s="115"/>
    </row>
    <row r="33" spans="1:24" x14ac:dyDescent="0.35">
      <c r="A33" s="61" t="s">
        <v>87</v>
      </c>
      <c r="B33" s="67" t="s">
        <v>88</v>
      </c>
      <c r="C33" s="64">
        <v>232.73585020735996</v>
      </c>
      <c r="D33" s="64">
        <v>232.98574113578249</v>
      </c>
      <c r="E33" s="64">
        <v>238.31123917974855</v>
      </c>
      <c r="F33" s="64">
        <v>245.44147089522218</v>
      </c>
      <c r="G33" s="64">
        <v>245.58638617180932</v>
      </c>
      <c r="H33" s="64">
        <v>250.82561971364973</v>
      </c>
      <c r="I33" s="64">
        <v>264.82629240240431</v>
      </c>
      <c r="J33" s="64">
        <v>309.7376823203038</v>
      </c>
      <c r="K33" s="64">
        <v>340.20650665237065</v>
      </c>
      <c r="L33" s="64">
        <v>358.48121537140327</v>
      </c>
      <c r="M33" s="64">
        <v>367.81800166421726</v>
      </c>
      <c r="N33" s="64">
        <v>370.11475319762491</v>
      </c>
      <c r="O33" s="64">
        <v>388.19484902839883</v>
      </c>
      <c r="P33" s="64">
        <v>431.76797710499756</v>
      </c>
      <c r="Q33" s="64">
        <v>449.62730653795887</v>
      </c>
      <c r="R33" s="64">
        <v>444.02197205509816</v>
      </c>
      <c r="S33" s="65">
        <v>436.27364773856084</v>
      </c>
      <c r="X33" s="115"/>
    </row>
    <row r="34" spans="1:24" x14ac:dyDescent="0.35">
      <c r="A34" s="49">
        <v>924</v>
      </c>
      <c r="B34" s="68" t="s">
        <v>89</v>
      </c>
      <c r="C34" s="59">
        <v>130.13090015679416</v>
      </c>
      <c r="D34" s="59">
        <v>139.08491909859981</v>
      </c>
      <c r="E34" s="59">
        <v>150.6179031253474</v>
      </c>
      <c r="F34" s="59">
        <v>157.00541385008583</v>
      </c>
      <c r="G34" s="59">
        <v>169.19314345335505</v>
      </c>
      <c r="H34" s="59">
        <v>173.80154377943606</v>
      </c>
      <c r="I34" s="59">
        <v>179.80798178085163</v>
      </c>
      <c r="J34" s="59">
        <v>194.9298132028907</v>
      </c>
      <c r="K34" s="59">
        <v>209.69397322452613</v>
      </c>
      <c r="L34" s="59">
        <v>224.7557948770517</v>
      </c>
      <c r="M34" s="59">
        <v>226.93292579382515</v>
      </c>
      <c r="N34" s="59">
        <v>227.63190843232007</v>
      </c>
      <c r="O34" s="59">
        <v>234.42395896751182</v>
      </c>
      <c r="P34" s="59">
        <v>257.77139893406951</v>
      </c>
      <c r="Q34" s="59">
        <v>270.41469906831247</v>
      </c>
      <c r="R34" s="59">
        <v>275.76869342340137</v>
      </c>
      <c r="S34" s="60">
        <v>275.81618076304841</v>
      </c>
      <c r="X34" s="115"/>
    </row>
    <row r="35" spans="1:24" x14ac:dyDescent="0.35">
      <c r="A35" s="49">
        <v>923</v>
      </c>
      <c r="B35" s="92" t="s">
        <v>90</v>
      </c>
      <c r="C35" s="59">
        <v>366.41249429964495</v>
      </c>
      <c r="D35" s="59">
        <v>424.34843380044066</v>
      </c>
      <c r="E35" s="59">
        <v>441.31607007721328</v>
      </c>
      <c r="F35" s="59">
        <v>445.00689188882501</v>
      </c>
      <c r="G35" s="59">
        <v>440.82540710697316</v>
      </c>
      <c r="H35" s="59">
        <v>443.65325742771876</v>
      </c>
      <c r="I35" s="59">
        <v>441.41932973749425</v>
      </c>
      <c r="J35" s="59">
        <v>452.96640255158474</v>
      </c>
      <c r="K35" s="59">
        <v>467.24232536330447</v>
      </c>
      <c r="L35" s="59">
        <v>468.40151986005475</v>
      </c>
      <c r="M35" s="59">
        <v>460.14261110336395</v>
      </c>
      <c r="N35" s="59">
        <v>441.60907738797795</v>
      </c>
      <c r="O35" s="59">
        <v>426.50700725030219</v>
      </c>
      <c r="P35" s="59">
        <v>439.53493165448447</v>
      </c>
      <c r="Q35" s="59">
        <v>440.46804592810656</v>
      </c>
      <c r="R35" s="59">
        <v>429.80143742177091</v>
      </c>
      <c r="S35" s="60">
        <v>416.62109848888696</v>
      </c>
      <c r="X35" s="115"/>
    </row>
    <row r="36" spans="1:24" ht="31.5" customHeight="1" x14ac:dyDescent="0.35">
      <c r="A36" s="69">
        <v>922</v>
      </c>
      <c r="B36" s="70" t="s">
        <v>91</v>
      </c>
      <c r="C36" s="82"/>
      <c r="D36" s="82"/>
      <c r="E36" s="82"/>
      <c r="F36" s="82"/>
      <c r="G36" s="82"/>
      <c r="H36" s="82"/>
      <c r="I36" s="82"/>
      <c r="J36" s="82"/>
      <c r="K36" s="82"/>
      <c r="L36" s="82"/>
      <c r="M36" s="82"/>
      <c r="N36" s="82"/>
      <c r="O36" s="82"/>
      <c r="P36" s="82"/>
      <c r="Q36" s="82"/>
      <c r="R36" s="82"/>
      <c r="S36" s="113"/>
      <c r="X36" s="115"/>
    </row>
  </sheetData>
  <mergeCells count="2">
    <mergeCell ref="A1:B1"/>
    <mergeCell ref="A19:B1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0" width="9" style="77" bestFit="1" customWidth="1"/>
    <col min="11" max="14" width="9.84375" style="77" bestFit="1" customWidth="1"/>
    <col min="15" max="22" width="10" style="77" bestFit="1" customWidth="1"/>
    <col min="23" max="23" width="9.84375" style="77" bestFit="1" customWidth="1"/>
    <col min="24" max="16384" width="8.84375" style="77"/>
  </cols>
  <sheetData>
    <row r="1" spans="1:24" s="85" customFormat="1" ht="60" customHeight="1" x14ac:dyDescent="0.35">
      <c r="A1" s="184" t="s">
        <v>127</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f t="shared" ref="C3:X3" si="0">SUM(C6,C16:C17,C4)</f>
        <v>4497.8189999999995</v>
      </c>
      <c r="D3" s="88">
        <f t="shared" si="0"/>
        <v>4953.4069999999992</v>
      </c>
      <c r="E3" s="88">
        <f t="shared" si="0"/>
        <v>5316.132999999998</v>
      </c>
      <c r="F3" s="88">
        <f t="shared" si="0"/>
        <v>5659.9930000000013</v>
      </c>
      <c r="G3" s="88">
        <f t="shared" si="0"/>
        <v>6043.639000000001</v>
      </c>
      <c r="H3" s="88">
        <f t="shared" si="0"/>
        <v>6580.0587643462231</v>
      </c>
      <c r="I3" s="88">
        <f t="shared" si="0"/>
        <v>7051.9688886240438</v>
      </c>
      <c r="J3" s="88">
        <f t="shared" si="0"/>
        <v>7582.0869577400681</v>
      </c>
      <c r="K3" s="88">
        <f t="shared" si="0"/>
        <v>8079.162999999995</v>
      </c>
      <c r="L3" s="88">
        <f t="shared" si="0"/>
        <v>8618.3022953999971</v>
      </c>
      <c r="M3" s="88">
        <f t="shared" si="0"/>
        <v>9155.4464638599984</v>
      </c>
      <c r="N3" s="88">
        <f t="shared" si="0"/>
        <v>9867.0298297974641</v>
      </c>
      <c r="O3" s="88">
        <f t="shared" si="0"/>
        <v>10525.20336705</v>
      </c>
      <c r="P3" s="88">
        <f t="shared" si="0"/>
        <v>11458.592503260006</v>
      </c>
      <c r="Q3" s="88">
        <f t="shared" si="0"/>
        <v>11876.615118279997</v>
      </c>
      <c r="R3" s="88">
        <f t="shared" si="0"/>
        <v>12565.735437840012</v>
      </c>
      <c r="S3" s="88">
        <f t="shared" si="0"/>
        <v>13430.149580209993</v>
      </c>
      <c r="T3" s="88">
        <f t="shared" si="0"/>
        <v>13762.514588680791</v>
      </c>
      <c r="U3" s="88">
        <f t="shared" si="0"/>
        <v>13798.261242919996</v>
      </c>
      <c r="V3" s="88">
        <f t="shared" si="0"/>
        <v>13233.124968690014</v>
      </c>
      <c r="W3" s="88">
        <f t="shared" si="0"/>
        <v>11513.612393931198</v>
      </c>
      <c r="X3" s="89">
        <f t="shared" si="0"/>
        <v>9379.5932932399992</v>
      </c>
    </row>
    <row r="4" spans="1:24" s="51" customFormat="1" x14ac:dyDescent="0.35">
      <c r="A4" s="61"/>
      <c r="B4" s="90" t="s">
        <v>68</v>
      </c>
      <c r="C4" s="64">
        <v>0</v>
      </c>
      <c r="D4" s="64">
        <v>0</v>
      </c>
      <c r="E4" s="64">
        <v>0</v>
      </c>
      <c r="F4" s="64">
        <v>0</v>
      </c>
      <c r="G4" s="64">
        <v>0</v>
      </c>
      <c r="H4" s="64">
        <v>0</v>
      </c>
      <c r="I4" s="97">
        <v>5.5881599372124686</v>
      </c>
      <c r="J4" s="97">
        <v>5.9339162421547309</v>
      </c>
      <c r="K4" s="97">
        <v>6.5719129570630948</v>
      </c>
      <c r="L4" s="97">
        <v>7.1528654627143586</v>
      </c>
      <c r="M4" s="97">
        <v>7.6666569237092332</v>
      </c>
      <c r="N4" s="97">
        <v>11.548124802262347</v>
      </c>
      <c r="O4" s="97">
        <v>9.4730082421201871</v>
      </c>
      <c r="P4" s="97">
        <v>10.284675019245293</v>
      </c>
      <c r="Q4" s="97">
        <v>10.733244145217311</v>
      </c>
      <c r="R4" s="97">
        <v>12.034907273896515</v>
      </c>
      <c r="S4" s="97">
        <v>13.32825067129032</v>
      </c>
      <c r="T4" s="97">
        <v>13.648362378988288</v>
      </c>
      <c r="U4" s="97">
        <v>13.685763112353296</v>
      </c>
      <c r="V4" s="97">
        <v>13.607782300753565</v>
      </c>
      <c r="W4" s="97">
        <v>13.191077207763801</v>
      </c>
      <c r="X4" s="65">
        <v>12.29823783397301</v>
      </c>
    </row>
    <row r="5" spans="1:24" s="51" customFormat="1" ht="25.5" customHeight="1" x14ac:dyDescent="0.35">
      <c r="A5" s="56">
        <v>941</v>
      </c>
      <c r="B5" s="57" t="s">
        <v>69</v>
      </c>
      <c r="C5" s="91">
        <f t="shared" ref="C5:X5" si="1">SUM(C6,C16)</f>
        <v>3976.8215531965648</v>
      </c>
      <c r="D5" s="91">
        <f t="shared" si="1"/>
        <v>4383.450455285174</v>
      </c>
      <c r="E5" s="91">
        <f t="shared" si="1"/>
        <v>4705.6581758251032</v>
      </c>
      <c r="F5" s="91">
        <f t="shared" si="1"/>
        <v>5015.5798943622831</v>
      </c>
      <c r="G5" s="91">
        <f t="shared" si="1"/>
        <v>5354.7871328077654</v>
      </c>
      <c r="H5" s="91">
        <f t="shared" si="1"/>
        <v>5832.0560651953483</v>
      </c>
      <c r="I5" s="91">
        <f t="shared" si="1"/>
        <v>6250.8740247687765</v>
      </c>
      <c r="J5" s="91">
        <f t="shared" si="1"/>
        <v>6720.0992621639798</v>
      </c>
      <c r="K5" s="91">
        <f t="shared" si="1"/>
        <v>7160.1937443356701</v>
      </c>
      <c r="L5" s="91">
        <f t="shared" si="1"/>
        <v>7637.0866554188124</v>
      </c>
      <c r="M5" s="91">
        <f t="shared" si="1"/>
        <v>8114.3675308538723</v>
      </c>
      <c r="N5" s="91">
        <f t="shared" si="1"/>
        <v>8745.9796118804879</v>
      </c>
      <c r="O5" s="91">
        <f t="shared" si="1"/>
        <v>9337.2035118357053</v>
      </c>
      <c r="P5" s="91">
        <f t="shared" si="1"/>
        <v>10172.551647269545</v>
      </c>
      <c r="Q5" s="91">
        <f t="shared" si="1"/>
        <v>10554.604930458179</v>
      </c>
      <c r="R5" s="91">
        <f t="shared" si="1"/>
        <v>11182.312466429139</v>
      </c>
      <c r="S5" s="91">
        <f t="shared" si="1"/>
        <v>11967.937081746224</v>
      </c>
      <c r="T5" s="91">
        <f t="shared" si="1"/>
        <v>12277.659742366395</v>
      </c>
      <c r="U5" s="91">
        <f t="shared" si="1"/>
        <v>12317.96572866576</v>
      </c>
      <c r="V5" s="91">
        <f t="shared" si="1"/>
        <v>11819.890608968564</v>
      </c>
      <c r="W5" s="91">
        <f t="shared" si="1"/>
        <v>10281.65365400368</v>
      </c>
      <c r="X5" s="60">
        <f t="shared" si="1"/>
        <v>8368.3837983966296</v>
      </c>
    </row>
    <row r="6" spans="1:24" s="51" customFormat="1" ht="25.5" customHeight="1" x14ac:dyDescent="0.35">
      <c r="A6" s="56">
        <v>921</v>
      </c>
      <c r="B6" s="66" t="s">
        <v>70</v>
      </c>
      <c r="C6" s="91">
        <f t="shared" ref="C6:H6" si="2">SUM(C7:C15)</f>
        <v>3602.1776596314694</v>
      </c>
      <c r="D6" s="91">
        <f t="shared" si="2"/>
        <v>3962.8594373150627</v>
      </c>
      <c r="E6" s="91">
        <f t="shared" si="2"/>
        <v>4254.2176619186894</v>
      </c>
      <c r="F6" s="91">
        <f t="shared" si="2"/>
        <v>4540.6348329533021</v>
      </c>
      <c r="G6" s="91">
        <f t="shared" si="2"/>
        <v>4852.9150476228378</v>
      </c>
      <c r="H6" s="91">
        <f t="shared" si="2"/>
        <v>5290.5939974827306</v>
      </c>
      <c r="I6" s="91">
        <f t="shared" ref="I6:X6" si="3">SUM(I7:I15)</f>
        <v>5664.0799414130706</v>
      </c>
      <c r="J6" s="91">
        <f t="shared" si="3"/>
        <v>6089.390008040763</v>
      </c>
      <c r="K6" s="91">
        <f t="shared" si="3"/>
        <v>6488.8198469715098</v>
      </c>
      <c r="L6" s="91">
        <f t="shared" si="3"/>
        <v>6925.1077962109648</v>
      </c>
      <c r="M6" s="91">
        <f t="shared" si="3"/>
        <v>7364.3965159608433</v>
      </c>
      <c r="N6" s="91">
        <f t="shared" si="3"/>
        <v>7946.4819605176654</v>
      </c>
      <c r="O6" s="91">
        <f t="shared" si="3"/>
        <v>8495.184997645063</v>
      </c>
      <c r="P6" s="91">
        <f t="shared" si="3"/>
        <v>9269.1636860556337</v>
      </c>
      <c r="Q6" s="91">
        <f t="shared" si="3"/>
        <v>9631.3199286752497</v>
      </c>
      <c r="R6" s="91">
        <f t="shared" si="3"/>
        <v>10218.054844813827</v>
      </c>
      <c r="S6" s="91">
        <f t="shared" si="3"/>
        <v>10949.629936278798</v>
      </c>
      <c r="T6" s="91">
        <f t="shared" si="3"/>
        <v>11241.122099237906</v>
      </c>
      <c r="U6" s="91">
        <f t="shared" si="3"/>
        <v>11298.103777223167</v>
      </c>
      <c r="V6" s="91">
        <f t="shared" si="3"/>
        <v>10891.142761116113</v>
      </c>
      <c r="W6" s="91">
        <f t="shared" si="3"/>
        <v>9514.7230569607473</v>
      </c>
      <c r="X6" s="60">
        <f t="shared" si="3"/>
        <v>7752.4396221608104</v>
      </c>
    </row>
    <row r="7" spans="1:24" s="51" customFormat="1" x14ac:dyDescent="0.35">
      <c r="A7" s="61" t="s">
        <v>71</v>
      </c>
      <c r="B7" s="67" t="s">
        <v>72</v>
      </c>
      <c r="C7" s="64">
        <v>294.06787178153434</v>
      </c>
      <c r="D7" s="64">
        <v>325.57325718466188</v>
      </c>
      <c r="E7" s="64">
        <v>345.90040450191805</v>
      </c>
      <c r="F7" s="64">
        <v>361.44739142718612</v>
      </c>
      <c r="G7" s="64">
        <v>382.39556957692656</v>
      </c>
      <c r="H7" s="64">
        <v>412.28163159224158</v>
      </c>
      <c r="I7" s="97">
        <v>428.23889072478642</v>
      </c>
      <c r="J7" s="97">
        <v>448.82199834255732</v>
      </c>
      <c r="K7" s="97">
        <v>466.67405867145783</v>
      </c>
      <c r="L7" s="97">
        <v>488.75329563881087</v>
      </c>
      <c r="M7" s="97">
        <v>514.99236076635464</v>
      </c>
      <c r="N7" s="97">
        <v>554.07155751102141</v>
      </c>
      <c r="O7" s="97">
        <v>591.06168483425427</v>
      </c>
      <c r="P7" s="97">
        <v>640.78576726005838</v>
      </c>
      <c r="Q7" s="97">
        <v>661.70961483955625</v>
      </c>
      <c r="R7" s="97">
        <v>699.35783045299695</v>
      </c>
      <c r="S7" s="97">
        <v>749.33391130868927</v>
      </c>
      <c r="T7" s="97">
        <v>762.46017763641544</v>
      </c>
      <c r="U7" s="97">
        <v>767.07989290988257</v>
      </c>
      <c r="V7" s="97">
        <v>744.55750492483139</v>
      </c>
      <c r="W7" s="97">
        <v>644.31532372873266</v>
      </c>
      <c r="X7" s="65">
        <v>495.36011755442109</v>
      </c>
    </row>
    <row r="8" spans="1:24" s="51" customFormat="1" x14ac:dyDescent="0.35">
      <c r="A8" s="61" t="s">
        <v>73</v>
      </c>
      <c r="B8" s="67" t="s">
        <v>74</v>
      </c>
      <c r="C8" s="64">
        <v>760.17263881611507</v>
      </c>
      <c r="D8" s="64">
        <v>833.52114829644086</v>
      </c>
      <c r="E8" s="64">
        <v>882.75199827602523</v>
      </c>
      <c r="F8" s="64">
        <v>926.43708601745539</v>
      </c>
      <c r="G8" s="64">
        <v>982.84723767510195</v>
      </c>
      <c r="H8" s="64">
        <v>1074.7770842088735</v>
      </c>
      <c r="I8" s="97">
        <v>1128.2917300180877</v>
      </c>
      <c r="J8" s="97">
        <v>1206.329797547334</v>
      </c>
      <c r="K8" s="97">
        <v>1278.9344559088129</v>
      </c>
      <c r="L8" s="97">
        <v>1360.5152595154048</v>
      </c>
      <c r="M8" s="97">
        <v>1442.5131184752304</v>
      </c>
      <c r="N8" s="97">
        <v>1549.011931015611</v>
      </c>
      <c r="O8" s="97">
        <v>1639.2065420587132</v>
      </c>
      <c r="P8" s="97">
        <v>1770.8798231523765</v>
      </c>
      <c r="Q8" s="97">
        <v>1817.7418542997552</v>
      </c>
      <c r="R8" s="97">
        <v>1902.6107878857163</v>
      </c>
      <c r="S8" s="97">
        <v>2024.6846852438389</v>
      </c>
      <c r="T8" s="97">
        <v>2056.7581107197793</v>
      </c>
      <c r="U8" s="97">
        <v>2063.2888841295789</v>
      </c>
      <c r="V8" s="97">
        <v>1983.1969839382837</v>
      </c>
      <c r="W8" s="97">
        <v>1682.1854331006384</v>
      </c>
      <c r="X8" s="65">
        <v>1343.4105443947542</v>
      </c>
    </row>
    <row r="9" spans="1:24" s="51" customFormat="1" x14ac:dyDescent="0.35">
      <c r="A9" s="61" t="s">
        <v>75</v>
      </c>
      <c r="B9" s="67" t="s">
        <v>76</v>
      </c>
      <c r="C9" s="64">
        <v>448.58182118283929</v>
      </c>
      <c r="D9" s="64">
        <v>490.31370072559315</v>
      </c>
      <c r="E9" s="64">
        <v>517.47757494106679</v>
      </c>
      <c r="F9" s="64">
        <v>552.90163488883434</v>
      </c>
      <c r="G9" s="64">
        <v>593.78309074691288</v>
      </c>
      <c r="H9" s="64">
        <v>644.14688927611292</v>
      </c>
      <c r="I9" s="97">
        <v>684.71188666287253</v>
      </c>
      <c r="J9" s="97">
        <v>733.55518234553551</v>
      </c>
      <c r="K9" s="97">
        <v>776.74108863277115</v>
      </c>
      <c r="L9" s="97">
        <v>824.52014149304694</v>
      </c>
      <c r="M9" s="97">
        <v>873.00306103658602</v>
      </c>
      <c r="N9" s="97">
        <v>934.08375721153106</v>
      </c>
      <c r="O9" s="97">
        <v>990.38375026700896</v>
      </c>
      <c r="P9" s="97">
        <v>1074.8480744291496</v>
      </c>
      <c r="Q9" s="97">
        <v>1104.4708667317875</v>
      </c>
      <c r="R9" s="97">
        <v>1156.2987225366933</v>
      </c>
      <c r="S9" s="97">
        <v>1224.1911583979886</v>
      </c>
      <c r="T9" s="97">
        <v>1250.3974071374039</v>
      </c>
      <c r="U9" s="97">
        <v>1264.1700028147848</v>
      </c>
      <c r="V9" s="97">
        <v>1233.2782233540456</v>
      </c>
      <c r="W9" s="97">
        <v>1080.4023476009609</v>
      </c>
      <c r="X9" s="65">
        <v>863.7568222096146</v>
      </c>
    </row>
    <row r="10" spans="1:24" s="51" customFormat="1" x14ac:dyDescent="0.35">
      <c r="A10" s="61" t="s">
        <v>77</v>
      </c>
      <c r="B10" s="67" t="s">
        <v>78</v>
      </c>
      <c r="C10" s="64">
        <v>306.39296700429009</v>
      </c>
      <c r="D10" s="64">
        <v>338.05503735236243</v>
      </c>
      <c r="E10" s="64">
        <v>373.03249552789083</v>
      </c>
      <c r="F10" s="64">
        <v>401.24642669950117</v>
      </c>
      <c r="G10" s="64">
        <v>430.31047827332264</v>
      </c>
      <c r="H10" s="64">
        <v>468.79262909455531</v>
      </c>
      <c r="I10" s="97">
        <v>499.62527782678012</v>
      </c>
      <c r="J10" s="97">
        <v>535.63868204628307</v>
      </c>
      <c r="K10" s="97">
        <v>571.52210285124761</v>
      </c>
      <c r="L10" s="97">
        <v>612.17528882419583</v>
      </c>
      <c r="M10" s="97">
        <v>653.77292588923251</v>
      </c>
      <c r="N10" s="97">
        <v>706.70549959626806</v>
      </c>
      <c r="O10" s="97">
        <v>755.79471998639508</v>
      </c>
      <c r="P10" s="97">
        <v>824.41695406487815</v>
      </c>
      <c r="Q10" s="97">
        <v>856.09928734566313</v>
      </c>
      <c r="R10" s="97">
        <v>908.49312770649306</v>
      </c>
      <c r="S10" s="97">
        <v>973.08555409061478</v>
      </c>
      <c r="T10" s="97">
        <v>999.42951883088415</v>
      </c>
      <c r="U10" s="97">
        <v>990.92021636500078</v>
      </c>
      <c r="V10" s="97">
        <v>908.52142957883575</v>
      </c>
      <c r="W10" s="97">
        <v>794.96322278928756</v>
      </c>
      <c r="X10" s="65">
        <v>682.12397675072998</v>
      </c>
    </row>
    <row r="11" spans="1:24" s="51" customFormat="1" x14ac:dyDescent="0.35">
      <c r="A11" s="61" t="s">
        <v>79</v>
      </c>
      <c r="B11" s="67" t="s">
        <v>80</v>
      </c>
      <c r="C11" s="64">
        <v>441.91442389115815</v>
      </c>
      <c r="D11" s="64">
        <v>479.25399724029978</v>
      </c>
      <c r="E11" s="64">
        <v>516.72131848682534</v>
      </c>
      <c r="F11" s="64">
        <v>555.51176450436742</v>
      </c>
      <c r="G11" s="64">
        <v>591.32680390698908</v>
      </c>
      <c r="H11" s="64">
        <v>642.78663829695336</v>
      </c>
      <c r="I11" s="97">
        <v>680.10464239307828</v>
      </c>
      <c r="J11" s="97">
        <v>725.85376779180638</v>
      </c>
      <c r="K11" s="97">
        <v>772.30266995649981</v>
      </c>
      <c r="L11" s="97">
        <v>822.61563325081261</v>
      </c>
      <c r="M11" s="97">
        <v>874.02868956536702</v>
      </c>
      <c r="N11" s="97">
        <v>941.50700169606228</v>
      </c>
      <c r="O11" s="97">
        <v>1003.3336405826145</v>
      </c>
      <c r="P11" s="97">
        <v>1089.5060208829095</v>
      </c>
      <c r="Q11" s="97">
        <v>1129.7270858002998</v>
      </c>
      <c r="R11" s="97">
        <v>1196.4280692426212</v>
      </c>
      <c r="S11" s="97">
        <v>1277.0495243298021</v>
      </c>
      <c r="T11" s="97">
        <v>1311.6514612693948</v>
      </c>
      <c r="U11" s="97">
        <v>1293.9972944492858</v>
      </c>
      <c r="V11" s="97">
        <v>1174.2079598106379</v>
      </c>
      <c r="W11" s="97">
        <v>1046.3393526615316</v>
      </c>
      <c r="X11" s="65">
        <v>845.16144895130833</v>
      </c>
    </row>
    <row r="12" spans="1:24" s="51" customFormat="1" x14ac:dyDescent="0.35">
      <c r="A12" s="61" t="s">
        <v>81</v>
      </c>
      <c r="B12" s="67" t="s">
        <v>82</v>
      </c>
      <c r="C12" s="64">
        <v>289.76482590664409</v>
      </c>
      <c r="D12" s="64">
        <v>321.43413369746492</v>
      </c>
      <c r="E12" s="64">
        <v>345.39291153114783</v>
      </c>
      <c r="F12" s="64">
        <v>377.47046594338218</v>
      </c>
      <c r="G12" s="64">
        <v>410.9274485417252</v>
      </c>
      <c r="H12" s="64">
        <v>446.4178906885823</v>
      </c>
      <c r="I12" s="97">
        <v>489.17992584165802</v>
      </c>
      <c r="J12" s="97">
        <v>532.56695873921478</v>
      </c>
      <c r="K12" s="97">
        <v>570.10688154426043</v>
      </c>
      <c r="L12" s="97">
        <v>608.55279690699331</v>
      </c>
      <c r="M12" s="97">
        <v>647.58736599710744</v>
      </c>
      <c r="N12" s="97">
        <v>695.25807907082321</v>
      </c>
      <c r="O12" s="97">
        <v>743.03280116833128</v>
      </c>
      <c r="P12" s="97">
        <v>812.53989371114153</v>
      </c>
      <c r="Q12" s="97">
        <v>851.02858204893028</v>
      </c>
      <c r="R12" s="97">
        <v>910.72985575002235</v>
      </c>
      <c r="S12" s="97">
        <v>983.66916680060308</v>
      </c>
      <c r="T12" s="97">
        <v>1017.0345323953793</v>
      </c>
      <c r="U12" s="97">
        <v>1025.9380532339787</v>
      </c>
      <c r="V12" s="97">
        <v>984.23827649435611</v>
      </c>
      <c r="W12" s="97">
        <v>864.3676433033994</v>
      </c>
      <c r="X12" s="65">
        <v>720.06329234184057</v>
      </c>
    </row>
    <row r="13" spans="1:24" s="51" customFormat="1" x14ac:dyDescent="0.35">
      <c r="A13" s="61" t="s">
        <v>83</v>
      </c>
      <c r="B13" s="67" t="s">
        <v>84</v>
      </c>
      <c r="C13" s="64">
        <v>411.1952200660096</v>
      </c>
      <c r="D13" s="64">
        <v>454.45394426722208</v>
      </c>
      <c r="E13" s="64">
        <v>495.67262439853909</v>
      </c>
      <c r="F13" s="64">
        <v>531.24205684595177</v>
      </c>
      <c r="G13" s="64">
        <v>569.26965295523758</v>
      </c>
      <c r="H13" s="64">
        <v>629.18658590462803</v>
      </c>
      <c r="I13" s="97">
        <v>690.74719972991306</v>
      </c>
      <c r="J13" s="97">
        <v>747.30246038537894</v>
      </c>
      <c r="K13" s="97">
        <v>797.21165386567384</v>
      </c>
      <c r="L13" s="97">
        <v>848.84416581125174</v>
      </c>
      <c r="M13" s="97">
        <v>898.66145148098053</v>
      </c>
      <c r="N13" s="97">
        <v>967.36143782444071</v>
      </c>
      <c r="O13" s="97">
        <v>1036.5524261580535</v>
      </c>
      <c r="P13" s="97">
        <v>1133.6798888941792</v>
      </c>
      <c r="Q13" s="97">
        <v>1183.7902613824886</v>
      </c>
      <c r="R13" s="97">
        <v>1265.1279695170811</v>
      </c>
      <c r="S13" s="97">
        <v>1361.9968428794778</v>
      </c>
      <c r="T13" s="97">
        <v>1408.8811583826212</v>
      </c>
      <c r="U13" s="97">
        <v>1424.8105861278816</v>
      </c>
      <c r="V13" s="97">
        <v>1415.7384506631208</v>
      </c>
      <c r="W13" s="97">
        <v>1252.7846488290475</v>
      </c>
      <c r="X13" s="65">
        <v>1033.1914028998506</v>
      </c>
    </row>
    <row r="14" spans="1:24" s="51" customFormat="1" x14ac:dyDescent="0.35">
      <c r="A14" s="61" t="s">
        <v>85</v>
      </c>
      <c r="B14" s="67" t="s">
        <v>86</v>
      </c>
      <c r="C14" s="64">
        <v>366.31109713589996</v>
      </c>
      <c r="D14" s="64">
        <v>405.32262118961722</v>
      </c>
      <c r="E14" s="64">
        <v>434.63615613355557</v>
      </c>
      <c r="F14" s="64">
        <v>467.06951271938738</v>
      </c>
      <c r="G14" s="64">
        <v>502.97635998127657</v>
      </c>
      <c r="H14" s="64">
        <v>548.00293486467172</v>
      </c>
      <c r="I14" s="97">
        <v>597.8910591847507</v>
      </c>
      <c r="J14" s="97">
        <v>653.81351031546069</v>
      </c>
      <c r="K14" s="97">
        <v>709.05476486512759</v>
      </c>
      <c r="L14" s="97">
        <v>766.34132680249843</v>
      </c>
      <c r="M14" s="97">
        <v>821.74097777729048</v>
      </c>
      <c r="N14" s="97">
        <v>901.70091463566928</v>
      </c>
      <c r="O14" s="97">
        <v>985.46466940095297</v>
      </c>
      <c r="P14" s="97">
        <v>1096.4558582141287</v>
      </c>
      <c r="Q14" s="97">
        <v>1161.3806945014956</v>
      </c>
      <c r="R14" s="97">
        <v>1249.8923122872338</v>
      </c>
      <c r="S14" s="97">
        <v>1351.6758006212917</v>
      </c>
      <c r="T14" s="97">
        <v>1397.8763119098098</v>
      </c>
      <c r="U14" s="97">
        <v>1418.465143205789</v>
      </c>
      <c r="V14" s="97">
        <v>1411.9772124338688</v>
      </c>
      <c r="W14" s="97">
        <v>1246.6525723953525</v>
      </c>
      <c r="X14" s="65">
        <v>1038.483973554781</v>
      </c>
    </row>
    <row r="15" spans="1:24" s="51" customFormat="1" x14ac:dyDescent="0.35">
      <c r="A15" s="61" t="s">
        <v>87</v>
      </c>
      <c r="B15" s="67" t="s">
        <v>88</v>
      </c>
      <c r="C15" s="64">
        <v>283.77679384697865</v>
      </c>
      <c r="D15" s="64">
        <v>314.93159736140029</v>
      </c>
      <c r="E15" s="64">
        <v>342.63217812172081</v>
      </c>
      <c r="F15" s="64">
        <v>367.30849390723637</v>
      </c>
      <c r="G15" s="64">
        <v>389.07840596534544</v>
      </c>
      <c r="H15" s="64">
        <v>424.20171355611313</v>
      </c>
      <c r="I15" s="97">
        <v>465.28932903114435</v>
      </c>
      <c r="J15" s="97">
        <v>505.50765052719163</v>
      </c>
      <c r="K15" s="97">
        <v>546.27217067565925</v>
      </c>
      <c r="L15" s="97">
        <v>592.7898879679492</v>
      </c>
      <c r="M15" s="97">
        <v>638.09656497269293</v>
      </c>
      <c r="N15" s="97">
        <v>696.78178195623832</v>
      </c>
      <c r="O15" s="97">
        <v>750.35476318873827</v>
      </c>
      <c r="P15" s="97">
        <v>826.0514054468124</v>
      </c>
      <c r="Q15" s="97">
        <v>865.37168172527515</v>
      </c>
      <c r="R15" s="97">
        <v>929.11616943497029</v>
      </c>
      <c r="S15" s="97">
        <v>1003.9432926064935</v>
      </c>
      <c r="T15" s="97">
        <v>1036.6334209562192</v>
      </c>
      <c r="U15" s="97">
        <v>1049.4337039869845</v>
      </c>
      <c r="V15" s="97">
        <v>1035.4267199181313</v>
      </c>
      <c r="W15" s="97">
        <v>902.71251255179527</v>
      </c>
      <c r="X15" s="65">
        <v>730.88804350351006</v>
      </c>
    </row>
    <row r="16" spans="1:24" s="51" customFormat="1" x14ac:dyDescent="0.35">
      <c r="A16" s="49">
        <v>924</v>
      </c>
      <c r="B16" s="68" t="s">
        <v>89</v>
      </c>
      <c r="C16" s="59">
        <v>374.64389356509542</v>
      </c>
      <c r="D16" s="59">
        <v>420.59101797011152</v>
      </c>
      <c r="E16" s="59">
        <v>451.4405139064142</v>
      </c>
      <c r="F16" s="59">
        <v>474.94506140898136</v>
      </c>
      <c r="G16" s="59">
        <v>501.87208518492758</v>
      </c>
      <c r="H16" s="59">
        <v>541.46206771261791</v>
      </c>
      <c r="I16" s="91">
        <v>586.79408335570633</v>
      </c>
      <c r="J16" s="91">
        <v>630.70925412321662</v>
      </c>
      <c r="K16" s="91">
        <v>671.37389736416037</v>
      </c>
      <c r="L16" s="91">
        <v>711.97885920784711</v>
      </c>
      <c r="M16" s="91">
        <v>749.97101489302861</v>
      </c>
      <c r="N16" s="91">
        <v>799.49765136282178</v>
      </c>
      <c r="O16" s="91">
        <v>842.01851419064133</v>
      </c>
      <c r="P16" s="91">
        <v>903.38796121391158</v>
      </c>
      <c r="Q16" s="91">
        <v>923.28500178292893</v>
      </c>
      <c r="R16" s="91">
        <v>964.25762161531236</v>
      </c>
      <c r="S16" s="91">
        <v>1018.3071454674267</v>
      </c>
      <c r="T16" s="91">
        <v>1036.537643128489</v>
      </c>
      <c r="U16" s="91">
        <v>1019.8619514425935</v>
      </c>
      <c r="V16" s="91">
        <v>928.74784785245129</v>
      </c>
      <c r="W16" s="91">
        <v>766.93059704293307</v>
      </c>
      <c r="X16" s="60">
        <v>615.94417623581865</v>
      </c>
    </row>
    <row r="17" spans="1:24" s="51" customFormat="1" x14ac:dyDescent="0.35">
      <c r="A17" s="49">
        <v>923</v>
      </c>
      <c r="B17" s="92" t="s">
        <v>90</v>
      </c>
      <c r="C17" s="91">
        <v>520.9974468034352</v>
      </c>
      <c r="D17" s="91">
        <v>569.95654471482487</v>
      </c>
      <c r="E17" s="91">
        <v>610.47482417489528</v>
      </c>
      <c r="F17" s="91">
        <v>644.41310563771822</v>
      </c>
      <c r="G17" s="91">
        <v>688.85186719223543</v>
      </c>
      <c r="H17" s="91">
        <v>748.00269915087495</v>
      </c>
      <c r="I17" s="91">
        <v>795.50670391805477</v>
      </c>
      <c r="J17" s="91">
        <v>856.05377933393368</v>
      </c>
      <c r="K17" s="91">
        <v>912.39734270726149</v>
      </c>
      <c r="L17" s="91">
        <v>974.0627745184695</v>
      </c>
      <c r="M17" s="91">
        <v>1033.4122760824168</v>
      </c>
      <c r="N17" s="91">
        <v>1109.5020931147133</v>
      </c>
      <c r="O17" s="91">
        <v>1178.5268469721732</v>
      </c>
      <c r="P17" s="91">
        <v>1275.7561809712158</v>
      </c>
      <c r="Q17" s="91">
        <v>1311.2769436766002</v>
      </c>
      <c r="R17" s="91">
        <v>1371.3880641369767</v>
      </c>
      <c r="S17" s="91">
        <v>1448.8842477924795</v>
      </c>
      <c r="T17" s="91">
        <v>1471.206483935408</v>
      </c>
      <c r="U17" s="91">
        <v>1466.6097511418827</v>
      </c>
      <c r="V17" s="91">
        <v>1399.6265774206977</v>
      </c>
      <c r="W17" s="91">
        <v>1218.7676627197543</v>
      </c>
      <c r="X17" s="60">
        <v>998.91125700939699</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128</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6700.1733605680038</v>
      </c>
      <c r="D21" s="59">
        <v>7324.6188952923021</v>
      </c>
      <c r="E21" s="59">
        <v>7750.227897587205</v>
      </c>
      <c r="F21" s="59">
        <v>8215.3169377678496</v>
      </c>
      <c r="G21" s="59">
        <v>8594.0525640217311</v>
      </c>
      <c r="H21" s="59">
        <v>9243.3005959359471</v>
      </c>
      <c r="I21" s="59">
        <v>9679.7088405695122</v>
      </c>
      <c r="J21" s="59">
        <v>10184.448499231114</v>
      </c>
      <c r="K21" s="59">
        <v>10558.265245470642</v>
      </c>
      <c r="L21" s="59">
        <v>10976.290881900888</v>
      </c>
      <c r="M21" s="59">
        <v>11306.294251826417</v>
      </c>
      <c r="N21" s="59">
        <v>11889.856989460879</v>
      </c>
      <c r="O21" s="59">
        <v>12361.473515843636</v>
      </c>
      <c r="P21" s="59">
        <v>13264.975302683488</v>
      </c>
      <c r="Q21" s="59">
        <v>13502.194803805891</v>
      </c>
      <c r="R21" s="59">
        <v>14082.827366645099</v>
      </c>
      <c r="S21" s="59">
        <v>14745.263403283801</v>
      </c>
      <c r="T21" s="59">
        <v>14856.435185626902</v>
      </c>
      <c r="U21" s="59">
        <v>14682.18579145347</v>
      </c>
      <c r="V21" s="59">
        <v>13986.526114591639</v>
      </c>
      <c r="W21" s="91">
        <v>11906.166240193137</v>
      </c>
      <c r="X21" s="60">
        <v>9521.9140592307394</v>
      </c>
    </row>
    <row r="22" spans="1:24" x14ac:dyDescent="0.35">
      <c r="A22" s="61"/>
      <c r="B22" s="90" t="s">
        <v>68</v>
      </c>
      <c r="C22" s="64">
        <v>0</v>
      </c>
      <c r="D22" s="64">
        <v>0</v>
      </c>
      <c r="E22" s="64">
        <v>0</v>
      </c>
      <c r="F22" s="64">
        <v>0</v>
      </c>
      <c r="G22" s="64">
        <v>0</v>
      </c>
      <c r="H22" s="64">
        <v>0</v>
      </c>
      <c r="I22" s="64">
        <v>7.6704480693343084</v>
      </c>
      <c r="J22" s="64">
        <v>7.9705844451286616</v>
      </c>
      <c r="K22" s="64">
        <v>8.5885134599732069</v>
      </c>
      <c r="L22" s="64">
        <v>9.1099069476549914</v>
      </c>
      <c r="M22" s="64">
        <v>9.467750092736976</v>
      </c>
      <c r="N22" s="64">
        <v>13.915591091120062</v>
      </c>
      <c r="O22" s="64">
        <v>11.125708113814621</v>
      </c>
      <c r="P22" s="64">
        <v>11.905996315655786</v>
      </c>
      <c r="Q22" s="64">
        <v>12.202328010316226</v>
      </c>
      <c r="R22" s="64">
        <v>13.487911022022896</v>
      </c>
      <c r="S22" s="64">
        <v>14.633386298449329</v>
      </c>
      <c r="T22" s="64">
        <v>14.733209528450301</v>
      </c>
      <c r="U22" s="64">
        <v>14.562480965961853</v>
      </c>
      <c r="V22" s="64">
        <v>14.382513802407514</v>
      </c>
      <c r="W22" s="97">
        <v>13.640823813527193</v>
      </c>
      <c r="X22" s="65">
        <v>12.484844499544405</v>
      </c>
    </row>
    <row r="23" spans="1:24" ht="25.5" customHeight="1" x14ac:dyDescent="0.35">
      <c r="A23" s="56">
        <v>941</v>
      </c>
      <c r="B23" s="57" t="s">
        <v>69</v>
      </c>
      <c r="C23" s="59">
        <v>5924.069828167896</v>
      </c>
      <c r="D23" s="59">
        <v>6481.822315702997</v>
      </c>
      <c r="E23" s="59">
        <v>6860.2353008830005</v>
      </c>
      <c r="F23" s="59">
        <v>7279.9698619560722</v>
      </c>
      <c r="G23" s="59">
        <v>7614.5054475452853</v>
      </c>
      <c r="H23" s="59">
        <v>8192.5480050493316</v>
      </c>
      <c r="I23" s="59">
        <v>8580.1059979784604</v>
      </c>
      <c r="J23" s="59">
        <v>9026.6051057833793</v>
      </c>
      <c r="K23" s="59">
        <v>9357.309013527225</v>
      </c>
      <c r="L23" s="59">
        <v>9726.6122429823463</v>
      </c>
      <c r="M23" s="59">
        <v>10020.639335661672</v>
      </c>
      <c r="N23" s="59">
        <v>10538.981700852331</v>
      </c>
      <c r="O23" s="59">
        <v>10966.210333278299</v>
      </c>
      <c r="P23" s="59">
        <v>11776.197323354703</v>
      </c>
      <c r="Q23" s="59">
        <v>11999.238034489341</v>
      </c>
      <c r="R23" s="59">
        <v>12532.380361150968</v>
      </c>
      <c r="S23" s="59">
        <v>13139.867401351494</v>
      </c>
      <c r="T23" s="59">
        <v>13253.555883142664</v>
      </c>
      <c r="U23" s="59">
        <v>13107.061695460017</v>
      </c>
      <c r="V23" s="59">
        <v>12492.832121294532</v>
      </c>
      <c r="W23" s="91">
        <v>10632.2041632374</v>
      </c>
      <c r="X23" s="60">
        <v>8495.3610302506659</v>
      </c>
    </row>
    <row r="24" spans="1:24" ht="25.5" customHeight="1" x14ac:dyDescent="0.35">
      <c r="A24" s="56">
        <v>921</v>
      </c>
      <c r="B24" s="66" t="s">
        <v>70</v>
      </c>
      <c r="C24" s="59">
        <v>5365.981778078658</v>
      </c>
      <c r="D24" s="59">
        <v>5859.8930219029717</v>
      </c>
      <c r="E24" s="59">
        <v>6202.0939667631437</v>
      </c>
      <c r="F24" s="59">
        <v>6590.6007748384045</v>
      </c>
      <c r="G24" s="59">
        <v>6900.8435162991509</v>
      </c>
      <c r="H24" s="59">
        <v>7431.9322062537976</v>
      </c>
      <c r="I24" s="59">
        <v>7774.6577655827032</v>
      </c>
      <c r="J24" s="59">
        <v>8179.4206890906753</v>
      </c>
      <c r="K24" s="59">
        <v>8479.9231151048043</v>
      </c>
      <c r="L24" s="59">
        <v>8819.8342265509109</v>
      </c>
      <c r="M24" s="59">
        <v>9094.4810092280204</v>
      </c>
      <c r="N24" s="59">
        <v>9575.5800590120598</v>
      </c>
      <c r="O24" s="59">
        <v>9977.2898155425028</v>
      </c>
      <c r="P24" s="59">
        <v>10730.395320112611</v>
      </c>
      <c r="Q24" s="59">
        <v>10949.580886442363</v>
      </c>
      <c r="R24" s="59">
        <v>11451.705561864053</v>
      </c>
      <c r="S24" s="59">
        <v>12021.845074370944</v>
      </c>
      <c r="T24" s="59">
        <v>12134.628508833739</v>
      </c>
      <c r="U24" s="59">
        <v>12021.866801038255</v>
      </c>
      <c r="V24" s="59">
        <v>11511.207897341856</v>
      </c>
      <c r="W24" s="91">
        <v>9839.1252518874953</v>
      </c>
      <c r="X24" s="60">
        <v>7870.0708574210939</v>
      </c>
    </row>
    <row r="25" spans="1:24" x14ac:dyDescent="0.35">
      <c r="A25" s="61" t="s">
        <v>71</v>
      </c>
      <c r="B25" s="67" t="s">
        <v>72</v>
      </c>
      <c r="C25" s="64">
        <v>438.05802783739495</v>
      </c>
      <c r="D25" s="64">
        <v>481.42622469274886</v>
      </c>
      <c r="E25" s="64">
        <v>504.27763277507637</v>
      </c>
      <c r="F25" s="64">
        <v>524.63048574508264</v>
      </c>
      <c r="G25" s="64">
        <v>543.76636744735004</v>
      </c>
      <c r="H25" s="64">
        <v>579.15030662627316</v>
      </c>
      <c r="I25" s="64">
        <v>587.81141010297335</v>
      </c>
      <c r="J25" s="64">
        <v>602.86891365384849</v>
      </c>
      <c r="K25" s="64">
        <v>609.8736335228765</v>
      </c>
      <c r="L25" s="64">
        <v>622.47739270908221</v>
      </c>
      <c r="M25" s="64">
        <v>635.97719578737849</v>
      </c>
      <c r="N25" s="64">
        <v>667.66105853245585</v>
      </c>
      <c r="O25" s="64">
        <v>694.18073062434178</v>
      </c>
      <c r="P25" s="64">
        <v>741.80204720584004</v>
      </c>
      <c r="Q25" s="64">
        <v>752.27933499026915</v>
      </c>
      <c r="R25" s="64">
        <v>783.79300937072662</v>
      </c>
      <c r="S25" s="64">
        <v>822.71056128376813</v>
      </c>
      <c r="T25" s="64">
        <v>823.06471958209011</v>
      </c>
      <c r="U25" s="64">
        <v>816.21947188236959</v>
      </c>
      <c r="V25" s="64">
        <v>786.94737721329307</v>
      </c>
      <c r="W25" s="97">
        <v>666.2830997734203</v>
      </c>
      <c r="X25" s="65">
        <v>502.87643826977859</v>
      </c>
    </row>
    <row r="26" spans="1:24" x14ac:dyDescent="0.35">
      <c r="A26" s="61" t="s">
        <v>73</v>
      </c>
      <c r="B26" s="67" t="s">
        <v>74</v>
      </c>
      <c r="C26" s="64">
        <v>1132.3907129274028</v>
      </c>
      <c r="D26" s="64">
        <v>1232.5304083508277</v>
      </c>
      <c r="E26" s="64">
        <v>1286.937171001874</v>
      </c>
      <c r="F26" s="64">
        <v>1344.6967663273595</v>
      </c>
      <c r="G26" s="64">
        <v>1397.6084314406244</v>
      </c>
      <c r="H26" s="64">
        <v>1509.7870731483115</v>
      </c>
      <c r="I26" s="64">
        <v>1548.7214430874392</v>
      </c>
      <c r="J26" s="64">
        <v>1620.3723018062892</v>
      </c>
      <c r="K26" s="64">
        <v>1671.3772475016203</v>
      </c>
      <c r="L26" s="64">
        <v>1732.755562041104</v>
      </c>
      <c r="M26" s="64">
        <v>1781.3962261677091</v>
      </c>
      <c r="N26" s="64">
        <v>1866.5728848944104</v>
      </c>
      <c r="O26" s="64">
        <v>1925.1892386318534</v>
      </c>
      <c r="P26" s="64">
        <v>2050.0490886165649</v>
      </c>
      <c r="Q26" s="64">
        <v>2066.5403715920952</v>
      </c>
      <c r="R26" s="64">
        <v>2132.3176350684762</v>
      </c>
      <c r="S26" s="64">
        <v>2222.9468714560926</v>
      </c>
      <c r="T26" s="64">
        <v>2220.2405939356613</v>
      </c>
      <c r="U26" s="64">
        <v>2195.4643563351206</v>
      </c>
      <c r="V26" s="64">
        <v>2096.1062841816456</v>
      </c>
      <c r="W26" s="97">
        <v>1739.5391409810193</v>
      </c>
      <c r="X26" s="65">
        <v>1363.7947137015508</v>
      </c>
    </row>
    <row r="27" spans="1:24" x14ac:dyDescent="0.35">
      <c r="A27" s="61" t="s">
        <v>75</v>
      </c>
      <c r="B27" s="67" t="s">
        <v>76</v>
      </c>
      <c r="C27" s="64">
        <v>668.22963937062377</v>
      </c>
      <c r="D27" s="64">
        <v>725.02844950059125</v>
      </c>
      <c r="E27" s="64">
        <v>754.41474802907135</v>
      </c>
      <c r="F27" s="64">
        <v>802.5208098352374</v>
      </c>
      <c r="G27" s="64">
        <v>844.35934931028373</v>
      </c>
      <c r="H27" s="64">
        <v>904.8617252140541</v>
      </c>
      <c r="I27" s="64">
        <v>939.85265778261737</v>
      </c>
      <c r="J27" s="64">
        <v>985.32963517592964</v>
      </c>
      <c r="K27" s="64">
        <v>1015.0851568213718</v>
      </c>
      <c r="L27" s="64">
        <v>1050.1108688011877</v>
      </c>
      <c r="M27" s="64">
        <v>1078.0937368578507</v>
      </c>
      <c r="N27" s="64">
        <v>1125.5790730341159</v>
      </c>
      <c r="O27" s="64">
        <v>1163.170161421677</v>
      </c>
      <c r="P27" s="64">
        <v>1244.2918410252546</v>
      </c>
      <c r="Q27" s="64">
        <v>1255.6423399448038</v>
      </c>
      <c r="R27" s="64">
        <v>1295.9014913460285</v>
      </c>
      <c r="S27" s="64">
        <v>1344.0670171796567</v>
      </c>
      <c r="T27" s="64">
        <v>1349.7858923754588</v>
      </c>
      <c r="U27" s="64">
        <v>1345.1534600298003</v>
      </c>
      <c r="V27" s="64">
        <v>1303.4924190855047</v>
      </c>
      <c r="W27" s="97">
        <v>1117.2384058727102</v>
      </c>
      <c r="X27" s="65">
        <v>876.86299096590778</v>
      </c>
    </row>
    <row r="28" spans="1:24" x14ac:dyDescent="0.35">
      <c r="A28" s="61" t="s">
        <v>77</v>
      </c>
      <c r="B28" s="67" t="s">
        <v>78</v>
      </c>
      <c r="C28" s="64">
        <v>456.4180985023043</v>
      </c>
      <c r="D28" s="64">
        <v>499.8830732544003</v>
      </c>
      <c r="E28" s="64">
        <v>543.83267942070574</v>
      </c>
      <c r="F28" s="64">
        <v>582.39763997645173</v>
      </c>
      <c r="G28" s="64">
        <v>611.9013510122403</v>
      </c>
      <c r="H28" s="64">
        <v>658.53381300472574</v>
      </c>
      <c r="I28" s="64">
        <v>685.79815015257543</v>
      </c>
      <c r="J28" s="64">
        <v>719.48325070679255</v>
      </c>
      <c r="K28" s="64">
        <v>746.89444383689613</v>
      </c>
      <c r="L28" s="64">
        <v>779.6679450931465</v>
      </c>
      <c r="M28" s="64">
        <v>807.36085379988742</v>
      </c>
      <c r="N28" s="64">
        <v>851.58628977587739</v>
      </c>
      <c r="O28" s="64">
        <v>887.65376674568301</v>
      </c>
      <c r="P28" s="64">
        <v>954.38166002263074</v>
      </c>
      <c r="Q28" s="64">
        <v>973.27557001902539</v>
      </c>
      <c r="R28" s="64">
        <v>1018.1777218344215</v>
      </c>
      <c r="S28" s="64">
        <v>1068.3725243194299</v>
      </c>
      <c r="T28" s="64">
        <v>1078.8696915406188</v>
      </c>
      <c r="U28" s="64">
        <v>1054.3991351550444</v>
      </c>
      <c r="V28" s="64">
        <v>960.24625555458829</v>
      </c>
      <c r="W28" s="97">
        <v>822.0673027309756</v>
      </c>
      <c r="X28" s="65">
        <v>692.47414907022494</v>
      </c>
    </row>
    <row r="29" spans="1:24" x14ac:dyDescent="0.35">
      <c r="A29" s="61" t="s">
        <v>79</v>
      </c>
      <c r="B29" s="67" t="s">
        <v>80</v>
      </c>
      <c r="C29" s="64">
        <v>658.2975550163967</v>
      </c>
      <c r="D29" s="64">
        <v>708.6744303124425</v>
      </c>
      <c r="E29" s="64">
        <v>753.31222484739158</v>
      </c>
      <c r="F29" s="64">
        <v>806.30933784936371</v>
      </c>
      <c r="G29" s="64">
        <v>840.86651027495759</v>
      </c>
      <c r="H29" s="64">
        <v>902.95092029018087</v>
      </c>
      <c r="I29" s="64">
        <v>933.5286390875076</v>
      </c>
      <c r="J29" s="64">
        <v>974.98490287058269</v>
      </c>
      <c r="K29" s="64">
        <v>1009.2848032879026</v>
      </c>
      <c r="L29" s="64">
        <v>1047.6852824458681</v>
      </c>
      <c r="M29" s="64">
        <v>1079.3603116759373</v>
      </c>
      <c r="N29" s="64">
        <v>1134.5241473717185</v>
      </c>
      <c r="O29" s="64">
        <v>1178.3793427160338</v>
      </c>
      <c r="P29" s="64">
        <v>1261.260530473096</v>
      </c>
      <c r="Q29" s="64">
        <v>1284.3554359300206</v>
      </c>
      <c r="R29" s="64">
        <v>1340.8757520879826</v>
      </c>
      <c r="S29" s="64">
        <v>1402.1014064525993</v>
      </c>
      <c r="T29" s="64">
        <v>1415.9087567114038</v>
      </c>
      <c r="U29" s="64">
        <v>1376.8915051156125</v>
      </c>
      <c r="V29" s="64">
        <v>1241.0591098255627</v>
      </c>
      <c r="W29" s="97">
        <v>1082.0140413108572</v>
      </c>
      <c r="X29" s="65">
        <v>857.9854617885477</v>
      </c>
    </row>
    <row r="30" spans="1:24" x14ac:dyDescent="0.35">
      <c r="A30" s="61" t="s">
        <v>81</v>
      </c>
      <c r="B30" s="67" t="s">
        <v>82</v>
      </c>
      <c r="C30" s="64">
        <v>431.64799814517261</v>
      </c>
      <c r="D30" s="64">
        <v>475.30568945220205</v>
      </c>
      <c r="E30" s="64">
        <v>503.53777427644724</v>
      </c>
      <c r="F30" s="64">
        <v>547.8875172410618</v>
      </c>
      <c r="G30" s="64">
        <v>584.33868944967105</v>
      </c>
      <c r="H30" s="64">
        <v>627.10302488434183</v>
      </c>
      <c r="I30" s="64">
        <v>671.46059881760709</v>
      </c>
      <c r="J30" s="64">
        <v>715.35723527079324</v>
      </c>
      <c r="K30" s="64">
        <v>745.04495993117325</v>
      </c>
      <c r="L30" s="64">
        <v>775.05433052757576</v>
      </c>
      <c r="M30" s="64">
        <v>799.7221481912942</v>
      </c>
      <c r="N30" s="64">
        <v>837.79204821650512</v>
      </c>
      <c r="O30" s="64">
        <v>872.66535122729886</v>
      </c>
      <c r="P30" s="64">
        <v>940.63224776139759</v>
      </c>
      <c r="Q30" s="64">
        <v>967.51082560091265</v>
      </c>
      <c r="R30" s="64">
        <v>1020.6844955174247</v>
      </c>
      <c r="S30" s="64">
        <v>1079.9925108456468</v>
      </c>
      <c r="T30" s="64">
        <v>1097.8740487224175</v>
      </c>
      <c r="U30" s="64">
        <v>1091.6602347873588</v>
      </c>
      <c r="V30" s="64">
        <v>1040.2738876674964</v>
      </c>
      <c r="W30" s="97">
        <v>893.83805027506082</v>
      </c>
      <c r="X30" s="65">
        <v>730.98913487296215</v>
      </c>
    </row>
    <row r="31" spans="1:24" x14ac:dyDescent="0.35">
      <c r="A31" s="61" t="s">
        <v>83</v>
      </c>
      <c r="B31" s="67" t="s">
        <v>84</v>
      </c>
      <c r="C31" s="64">
        <v>612.5367115660224</v>
      </c>
      <c r="D31" s="64">
        <v>672.00251205277698</v>
      </c>
      <c r="E31" s="64">
        <v>722.62597675487496</v>
      </c>
      <c r="F31" s="64">
        <v>771.08255569594826</v>
      </c>
      <c r="G31" s="64">
        <v>809.5012492638491</v>
      </c>
      <c r="H31" s="64">
        <v>883.84632306927278</v>
      </c>
      <c r="I31" s="64">
        <v>948.13687941962394</v>
      </c>
      <c r="J31" s="64">
        <v>1003.795322259414</v>
      </c>
      <c r="K31" s="64">
        <v>1041.8371430671866</v>
      </c>
      <c r="L31" s="64">
        <v>1081.0900056640883</v>
      </c>
      <c r="M31" s="64">
        <v>1109.779937365681</v>
      </c>
      <c r="N31" s="64">
        <v>1165.6789683677225</v>
      </c>
      <c r="O31" s="64">
        <v>1217.3936138706226</v>
      </c>
      <c r="P31" s="64">
        <v>1312.3981608606659</v>
      </c>
      <c r="Q31" s="64">
        <v>1345.8183629637958</v>
      </c>
      <c r="R31" s="64">
        <v>1417.8699591088857</v>
      </c>
      <c r="S31" s="64">
        <v>1495.3669788080517</v>
      </c>
      <c r="T31" s="64">
        <v>1520.8668066355672</v>
      </c>
      <c r="U31" s="64">
        <v>1516.0847714702575</v>
      </c>
      <c r="V31" s="64">
        <v>1496.3406495806282</v>
      </c>
      <c r="W31" s="97">
        <v>1295.4980402139247</v>
      </c>
      <c r="X31" s="65">
        <v>1048.8684783634244</v>
      </c>
    </row>
    <row r="32" spans="1:24" x14ac:dyDescent="0.35">
      <c r="A32" s="61" t="s">
        <v>85</v>
      </c>
      <c r="B32" s="67" t="s">
        <v>86</v>
      </c>
      <c r="C32" s="64">
        <v>545.6751049142697</v>
      </c>
      <c r="D32" s="64">
        <v>599.35186627201733</v>
      </c>
      <c r="E32" s="64">
        <v>633.64277428092032</v>
      </c>
      <c r="F32" s="64">
        <v>677.93795486294039</v>
      </c>
      <c r="G32" s="64">
        <v>715.23220962393793</v>
      </c>
      <c r="H32" s="64">
        <v>769.80404519419938</v>
      </c>
      <c r="I32" s="64">
        <v>820.68021891363185</v>
      </c>
      <c r="J32" s="64">
        <v>878.21863044077179</v>
      </c>
      <c r="K32" s="64">
        <v>926.62919178766913</v>
      </c>
      <c r="L32" s="64">
        <v>976.01418811866927</v>
      </c>
      <c r="M32" s="64">
        <v>1014.7888833393403</v>
      </c>
      <c r="N32" s="64">
        <v>1086.5574653385077</v>
      </c>
      <c r="O32" s="64">
        <v>1157.3928775319989</v>
      </c>
      <c r="P32" s="64">
        <v>1269.3059706552181</v>
      </c>
      <c r="Q32" s="64">
        <v>1320.3415470122231</v>
      </c>
      <c r="R32" s="64">
        <v>1400.7948637715135</v>
      </c>
      <c r="S32" s="64">
        <v>1484.0352742887192</v>
      </c>
      <c r="T32" s="64">
        <v>1508.9872342436465</v>
      </c>
      <c r="U32" s="64">
        <v>1509.3328358262625</v>
      </c>
      <c r="V32" s="64">
        <v>1492.3652728770073</v>
      </c>
      <c r="W32" s="97">
        <v>1289.1568921086066</v>
      </c>
      <c r="X32" s="65">
        <v>1054.2413555610929</v>
      </c>
    </row>
    <row r="33" spans="1:24" x14ac:dyDescent="0.35">
      <c r="A33" s="61" t="s">
        <v>87</v>
      </c>
      <c r="B33" s="67" t="s">
        <v>88</v>
      </c>
      <c r="C33" s="64">
        <v>422.7279297990703</v>
      </c>
      <c r="D33" s="64">
        <v>465.69036801496429</v>
      </c>
      <c r="E33" s="64">
        <v>499.51298537678235</v>
      </c>
      <c r="F33" s="64">
        <v>533.13770730495912</v>
      </c>
      <c r="G33" s="64">
        <v>553.26935847623668</v>
      </c>
      <c r="H33" s="64">
        <v>595.8949748224403</v>
      </c>
      <c r="I33" s="64">
        <v>638.6677682187285</v>
      </c>
      <c r="J33" s="64">
        <v>679.01049690625291</v>
      </c>
      <c r="K33" s="64">
        <v>713.8965353481077</v>
      </c>
      <c r="L33" s="64">
        <v>754.97865115018692</v>
      </c>
      <c r="M33" s="64">
        <v>788.00171604293939</v>
      </c>
      <c r="N33" s="64">
        <v>839.62812348074567</v>
      </c>
      <c r="O33" s="64">
        <v>881.26473277299169</v>
      </c>
      <c r="P33" s="64">
        <v>956.27377349194433</v>
      </c>
      <c r="Q33" s="64">
        <v>983.8170983892204</v>
      </c>
      <c r="R33" s="64">
        <v>1041.290633758595</v>
      </c>
      <c r="S33" s="64">
        <v>1102.2519297369809</v>
      </c>
      <c r="T33" s="64">
        <v>1119.030765086876</v>
      </c>
      <c r="U33" s="64">
        <v>1116.6610304364294</v>
      </c>
      <c r="V33" s="64">
        <v>1094.3766413561289</v>
      </c>
      <c r="W33" s="97">
        <v>933.49027862091975</v>
      </c>
      <c r="X33" s="65">
        <v>741.97813482760421</v>
      </c>
    </row>
    <row r="34" spans="1:24" x14ac:dyDescent="0.35">
      <c r="A34" s="49">
        <v>924</v>
      </c>
      <c r="B34" s="68" t="s">
        <v>89</v>
      </c>
      <c r="C34" s="59">
        <v>558.08805008923821</v>
      </c>
      <c r="D34" s="59">
        <v>621.92929380002556</v>
      </c>
      <c r="E34" s="59">
        <v>658.14133411985688</v>
      </c>
      <c r="F34" s="59">
        <v>689.36908711766876</v>
      </c>
      <c r="G34" s="59">
        <v>713.66193124613483</v>
      </c>
      <c r="H34" s="59">
        <v>760.61579879553312</v>
      </c>
      <c r="I34" s="59">
        <v>805.44823239575805</v>
      </c>
      <c r="J34" s="59">
        <v>847.18441669270283</v>
      </c>
      <c r="K34" s="59">
        <v>877.38589842242243</v>
      </c>
      <c r="L34" s="59">
        <v>906.77801643143448</v>
      </c>
      <c r="M34" s="59">
        <v>926.15832643365206</v>
      </c>
      <c r="N34" s="59">
        <v>963.40164184027071</v>
      </c>
      <c r="O34" s="59">
        <v>988.9205177357951</v>
      </c>
      <c r="P34" s="59">
        <v>1045.8020032420914</v>
      </c>
      <c r="Q34" s="59">
        <v>1049.6571480469756</v>
      </c>
      <c r="R34" s="59">
        <v>1080.6747992869155</v>
      </c>
      <c r="S34" s="59">
        <v>1118.0223269805506</v>
      </c>
      <c r="T34" s="59">
        <v>1118.9273743089245</v>
      </c>
      <c r="U34" s="59">
        <v>1085.194894421762</v>
      </c>
      <c r="V34" s="59">
        <v>981.62422395267424</v>
      </c>
      <c r="W34" s="91">
        <v>793.07891134990575</v>
      </c>
      <c r="X34" s="60">
        <v>625.2901728295725</v>
      </c>
    </row>
    <row r="35" spans="1:24" x14ac:dyDescent="0.35">
      <c r="A35" s="49">
        <v>923</v>
      </c>
      <c r="B35" s="68" t="s">
        <v>90</v>
      </c>
      <c r="C35" s="59">
        <v>776.10353240010818</v>
      </c>
      <c r="D35" s="59">
        <v>842.79657958930466</v>
      </c>
      <c r="E35" s="59">
        <v>889.99259670420565</v>
      </c>
      <c r="F35" s="59">
        <v>935.34707581177713</v>
      </c>
      <c r="G35" s="59">
        <v>979.54711647644524</v>
      </c>
      <c r="H35" s="59">
        <v>1050.752590886616</v>
      </c>
      <c r="I35" s="59">
        <v>1091.9323945217177</v>
      </c>
      <c r="J35" s="59">
        <v>1149.8728090026073</v>
      </c>
      <c r="K35" s="59">
        <v>1192.3677184834435</v>
      </c>
      <c r="L35" s="59">
        <v>1240.5687319708868</v>
      </c>
      <c r="M35" s="59">
        <v>1276.1871660720087</v>
      </c>
      <c r="N35" s="59">
        <v>1336.9596975174272</v>
      </c>
      <c r="O35" s="59">
        <v>1384.1374744515201</v>
      </c>
      <c r="P35" s="59">
        <v>1476.8719830131295</v>
      </c>
      <c r="Q35" s="59">
        <v>1490.7544413062333</v>
      </c>
      <c r="R35" s="59">
        <v>1536.9590944721078</v>
      </c>
      <c r="S35" s="59">
        <v>1590.7626156338595</v>
      </c>
      <c r="T35" s="59">
        <v>1588.1460929557882</v>
      </c>
      <c r="U35" s="59">
        <v>1560.5616150274907</v>
      </c>
      <c r="V35" s="59">
        <v>1479.3114794947019</v>
      </c>
      <c r="W35" s="91">
        <v>1260.3212531422089</v>
      </c>
      <c r="X35" s="60">
        <v>1014.0681844805285</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129</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c r="D3" s="88"/>
      <c r="E3" s="88"/>
      <c r="F3" s="88"/>
      <c r="G3" s="88"/>
      <c r="H3" s="88"/>
      <c r="I3" s="88">
        <f t="shared" ref="I3:X3" si="0">SUM(I6,I16:I17,I4)</f>
        <v>762.22999999999956</v>
      </c>
      <c r="J3" s="88">
        <f t="shared" si="0"/>
        <v>793.5472182356566</v>
      </c>
      <c r="K3" s="88">
        <f t="shared" si="0"/>
        <v>842.12999999999931</v>
      </c>
      <c r="L3" s="88">
        <f t="shared" si="0"/>
        <v>923.76479697783793</v>
      </c>
      <c r="M3" s="88">
        <f t="shared" si="0"/>
        <v>972.69087379439577</v>
      </c>
      <c r="N3" s="88">
        <f t="shared" si="0"/>
        <v>1039.82471587072</v>
      </c>
      <c r="O3" s="88">
        <f t="shared" si="0"/>
        <v>1105.9393085337217</v>
      </c>
      <c r="P3" s="88">
        <f t="shared" si="0"/>
        <v>1192.1009182195171</v>
      </c>
      <c r="Q3" s="88">
        <f t="shared" si="0"/>
        <v>1220.2044423261623</v>
      </c>
      <c r="R3" s="88">
        <f t="shared" si="0"/>
        <v>1314.716573925921</v>
      </c>
      <c r="S3" s="88">
        <f t="shared" si="0"/>
        <v>1390.6353122046244</v>
      </c>
      <c r="T3" s="88">
        <f t="shared" si="0"/>
        <v>1463.3914453663692</v>
      </c>
      <c r="U3" s="88">
        <f t="shared" si="0"/>
        <v>1717.3043496814244</v>
      </c>
      <c r="V3" s="88">
        <f t="shared" si="0"/>
        <v>1834.7090892979161</v>
      </c>
      <c r="W3" s="88">
        <f t="shared" si="0"/>
        <v>1896.9720008984336</v>
      </c>
      <c r="X3" s="89">
        <f t="shared" si="0"/>
        <v>1965.064894491122</v>
      </c>
    </row>
    <row r="4" spans="1:24" s="51" customFormat="1" x14ac:dyDescent="0.35">
      <c r="A4" s="61"/>
      <c r="B4" s="90" t="s">
        <v>68</v>
      </c>
      <c r="C4" s="64"/>
      <c r="D4" s="64"/>
      <c r="E4" s="64"/>
      <c r="F4" s="64"/>
      <c r="G4" s="64"/>
      <c r="H4" s="64"/>
      <c r="I4" s="97">
        <v>0.69452173888675151</v>
      </c>
      <c r="J4" s="97">
        <v>0.60600210426580725</v>
      </c>
      <c r="K4" s="97">
        <v>0.57701643846405293</v>
      </c>
      <c r="L4" s="97">
        <v>0.62947527234665412</v>
      </c>
      <c r="M4" s="97">
        <v>0.59736564648635548</v>
      </c>
      <c r="N4" s="97">
        <v>3.079087833006267</v>
      </c>
      <c r="O4" s="97">
        <v>0.72536128152830315</v>
      </c>
      <c r="P4" s="97">
        <v>0.79232282298485046</v>
      </c>
      <c r="Q4" s="97">
        <v>0.83421597601080433</v>
      </c>
      <c r="R4" s="97">
        <v>0.88562863179532525</v>
      </c>
      <c r="S4" s="97">
        <v>0.84506103171776992</v>
      </c>
      <c r="T4" s="97">
        <v>0.81890865552584668</v>
      </c>
      <c r="U4" s="97">
        <v>0.89291828904028836</v>
      </c>
      <c r="V4" s="97">
        <v>0.83411822264110747</v>
      </c>
      <c r="W4" s="97">
        <v>0.82733862745462794</v>
      </c>
      <c r="X4" s="65">
        <v>0.98067130801231639</v>
      </c>
    </row>
    <row r="5" spans="1:24" s="51" customFormat="1" ht="25.5" customHeight="1" x14ac:dyDescent="0.35">
      <c r="A5" s="56">
        <v>941</v>
      </c>
      <c r="B5" s="57" t="s">
        <v>69</v>
      </c>
      <c r="C5" s="91"/>
      <c r="D5" s="91"/>
      <c r="E5" s="91"/>
      <c r="F5" s="91"/>
      <c r="G5" s="91"/>
      <c r="H5" s="91"/>
      <c r="I5" s="91">
        <f t="shared" ref="I5:X5" si="1">SUM(I6,I16)</f>
        <v>689.74818959005916</v>
      </c>
      <c r="J5" s="91">
        <f t="shared" si="1"/>
        <v>718.89564359902852</v>
      </c>
      <c r="K5" s="91">
        <f t="shared" si="1"/>
        <v>763.46400069068386</v>
      </c>
      <c r="L5" s="91">
        <f t="shared" si="1"/>
        <v>838.31637623826009</v>
      </c>
      <c r="M5" s="91">
        <f t="shared" si="1"/>
        <v>883.4993945398146</v>
      </c>
      <c r="N5" s="91">
        <f t="shared" si="1"/>
        <v>943.62264610728812</v>
      </c>
      <c r="O5" s="91">
        <f t="shared" si="1"/>
        <v>1008.0962898575477</v>
      </c>
      <c r="P5" s="91">
        <f t="shared" si="1"/>
        <v>1088.5993846126046</v>
      </c>
      <c r="Q5" s="91">
        <f t="shared" si="1"/>
        <v>1116.087669049183</v>
      </c>
      <c r="R5" s="91">
        <f t="shared" si="1"/>
        <v>1204.4216268430387</v>
      </c>
      <c r="S5" s="91">
        <f t="shared" si="1"/>
        <v>1275.5763632434923</v>
      </c>
      <c r="T5" s="91">
        <f t="shared" si="1"/>
        <v>1344.1944883017932</v>
      </c>
      <c r="U5" s="91">
        <f t="shared" si="1"/>
        <v>1578.5563415914448</v>
      </c>
      <c r="V5" s="91">
        <f t="shared" si="1"/>
        <v>1686.9256554747838</v>
      </c>
      <c r="W5" s="91">
        <f t="shared" si="1"/>
        <v>1744.5643145796334</v>
      </c>
      <c r="X5" s="60">
        <f t="shared" si="1"/>
        <v>1807.1143631641244</v>
      </c>
    </row>
    <row r="6" spans="1:24" s="51" customFormat="1" ht="25.5" customHeight="1" x14ac:dyDescent="0.35">
      <c r="A6" s="56">
        <v>921</v>
      </c>
      <c r="B6" s="66" t="s">
        <v>70</v>
      </c>
      <c r="C6" s="91"/>
      <c r="D6" s="91"/>
      <c r="E6" s="91"/>
      <c r="F6" s="91"/>
      <c r="G6" s="91"/>
      <c r="H6" s="91"/>
      <c r="I6" s="91">
        <f t="shared" ref="I6:W6" si="2">SUM(I7:I15)</f>
        <v>642.44281342707563</v>
      </c>
      <c r="J6" s="91">
        <f t="shared" si="2"/>
        <v>669.54928236335945</v>
      </c>
      <c r="K6" s="91">
        <f t="shared" si="2"/>
        <v>711.52153652587265</v>
      </c>
      <c r="L6" s="91">
        <f t="shared" si="2"/>
        <v>781.2884025326631</v>
      </c>
      <c r="M6" s="91">
        <f t="shared" si="2"/>
        <v>823.7681511700406</v>
      </c>
      <c r="N6" s="91">
        <f t="shared" si="2"/>
        <v>880.25508299782666</v>
      </c>
      <c r="O6" s="91">
        <f t="shared" si="2"/>
        <v>940.98383316115292</v>
      </c>
      <c r="P6" s="91">
        <f t="shared" si="2"/>
        <v>1017.0696614059867</v>
      </c>
      <c r="Q6" s="91">
        <f t="shared" si="2"/>
        <v>1044.2964864615365</v>
      </c>
      <c r="R6" s="91">
        <f t="shared" si="2"/>
        <v>1128.1831511246037</v>
      </c>
      <c r="S6" s="91">
        <f t="shared" si="2"/>
        <v>1196.1988521087078</v>
      </c>
      <c r="T6" s="91">
        <f t="shared" si="2"/>
        <v>1262.1464885621231</v>
      </c>
      <c r="U6" s="91">
        <f t="shared" si="2"/>
        <v>1483.5414315641497</v>
      </c>
      <c r="V6" s="91">
        <f t="shared" si="2"/>
        <v>1587.0939877855176</v>
      </c>
      <c r="W6" s="91">
        <f t="shared" si="2"/>
        <v>1642.7267434485348</v>
      </c>
      <c r="X6" s="60">
        <f t="shared" ref="X6" si="3">SUM(X7:X15)</f>
        <v>1703.4618426540146</v>
      </c>
    </row>
    <row r="7" spans="1:24" s="51" customFormat="1" x14ac:dyDescent="0.35">
      <c r="A7" s="61" t="s">
        <v>71</v>
      </c>
      <c r="B7" s="67" t="s">
        <v>72</v>
      </c>
      <c r="C7" s="64"/>
      <c r="D7" s="64"/>
      <c r="E7" s="64"/>
      <c r="F7" s="64"/>
      <c r="G7" s="64"/>
      <c r="H7" s="64"/>
      <c r="I7" s="97">
        <v>40.353537957677034</v>
      </c>
      <c r="J7" s="97">
        <v>40.627463886026447</v>
      </c>
      <c r="K7" s="97">
        <v>41.839491432233501</v>
      </c>
      <c r="L7" s="97">
        <v>45.455068592589541</v>
      </c>
      <c r="M7" s="97">
        <v>47.882742327971684</v>
      </c>
      <c r="N7" s="97">
        <v>50.843635498984845</v>
      </c>
      <c r="O7" s="97">
        <v>54.066968871813629</v>
      </c>
      <c r="P7" s="97">
        <v>57.787627933717317</v>
      </c>
      <c r="Q7" s="97">
        <v>58.38532693357736</v>
      </c>
      <c r="R7" s="97">
        <v>62.232339373160087</v>
      </c>
      <c r="S7" s="97">
        <v>66.22878545642601</v>
      </c>
      <c r="T7" s="97">
        <v>69.532273125489354</v>
      </c>
      <c r="U7" s="97">
        <v>81.869030466973186</v>
      </c>
      <c r="V7" s="97">
        <v>88.255341839398909</v>
      </c>
      <c r="W7" s="97">
        <v>91.301422860343109</v>
      </c>
      <c r="X7" s="65">
        <v>94.925516202639514</v>
      </c>
    </row>
    <row r="8" spans="1:24" s="51" customFormat="1" x14ac:dyDescent="0.35">
      <c r="A8" s="61" t="s">
        <v>73</v>
      </c>
      <c r="B8" s="67" t="s">
        <v>74</v>
      </c>
      <c r="C8" s="64"/>
      <c r="D8" s="64"/>
      <c r="E8" s="64"/>
      <c r="F8" s="64"/>
      <c r="G8" s="64"/>
      <c r="H8" s="64"/>
      <c r="I8" s="97">
        <v>95.958561644278461</v>
      </c>
      <c r="J8" s="97">
        <v>99.863638148360366</v>
      </c>
      <c r="K8" s="97">
        <v>106.0256837503417</v>
      </c>
      <c r="L8" s="97">
        <v>116.37367300520657</v>
      </c>
      <c r="M8" s="97">
        <v>122.83800434118767</v>
      </c>
      <c r="N8" s="97">
        <v>131.3699664125653</v>
      </c>
      <c r="O8" s="97">
        <v>139.54900664193349</v>
      </c>
      <c r="P8" s="97">
        <v>149.19100914132602</v>
      </c>
      <c r="Q8" s="97">
        <v>150.52108935231482</v>
      </c>
      <c r="R8" s="97">
        <v>160.81250289872489</v>
      </c>
      <c r="S8" s="97">
        <v>171.2639162845872</v>
      </c>
      <c r="T8" s="97">
        <v>180.92890787702527</v>
      </c>
      <c r="U8" s="97">
        <v>214.36723071354717</v>
      </c>
      <c r="V8" s="97">
        <v>232.3169828212973</v>
      </c>
      <c r="W8" s="97">
        <v>239.94312117803287</v>
      </c>
      <c r="X8" s="65">
        <v>249.10286656082519</v>
      </c>
    </row>
    <row r="9" spans="1:24" s="51" customFormat="1" x14ac:dyDescent="0.35">
      <c r="A9" s="61" t="s">
        <v>75</v>
      </c>
      <c r="B9" s="67" t="s">
        <v>76</v>
      </c>
      <c r="C9" s="64"/>
      <c r="D9" s="64"/>
      <c r="E9" s="64"/>
      <c r="F9" s="64"/>
      <c r="G9" s="64"/>
      <c r="H9" s="64"/>
      <c r="I9" s="97">
        <v>67.608823974749754</v>
      </c>
      <c r="J9" s="97">
        <v>70.242707111447743</v>
      </c>
      <c r="K9" s="97">
        <v>74.178175950462929</v>
      </c>
      <c r="L9" s="97">
        <v>80.792842661126883</v>
      </c>
      <c r="M9" s="97">
        <v>84.797535622402748</v>
      </c>
      <c r="N9" s="97">
        <v>90.071408622226954</v>
      </c>
      <c r="O9" s="97">
        <v>95.180171473022156</v>
      </c>
      <c r="P9" s="97">
        <v>101.86114503628576</v>
      </c>
      <c r="Q9" s="97">
        <v>102.42585380914485</v>
      </c>
      <c r="R9" s="97">
        <v>108.42595935746695</v>
      </c>
      <c r="S9" s="97">
        <v>113.36853381751138</v>
      </c>
      <c r="T9" s="97">
        <v>120.70473525388871</v>
      </c>
      <c r="U9" s="97">
        <v>143.54845940498956</v>
      </c>
      <c r="V9" s="97">
        <v>155.37978483552683</v>
      </c>
      <c r="W9" s="97">
        <v>162.18926627680889</v>
      </c>
      <c r="X9" s="65">
        <v>168.10758670699079</v>
      </c>
    </row>
    <row r="10" spans="1:24" s="51" customFormat="1" x14ac:dyDescent="0.35">
      <c r="A10" s="61" t="s">
        <v>77</v>
      </c>
      <c r="B10" s="67" t="s">
        <v>78</v>
      </c>
      <c r="C10" s="64"/>
      <c r="D10" s="64"/>
      <c r="E10" s="64"/>
      <c r="F10" s="64"/>
      <c r="G10" s="64"/>
      <c r="H10" s="64"/>
      <c r="I10" s="97">
        <v>53.905192477496456</v>
      </c>
      <c r="J10" s="97">
        <v>56.24581614902015</v>
      </c>
      <c r="K10" s="97">
        <v>59.857870923799879</v>
      </c>
      <c r="L10" s="97">
        <v>66.19895395650876</v>
      </c>
      <c r="M10" s="97">
        <v>71.238767774755019</v>
      </c>
      <c r="N10" s="97">
        <v>77.007454649370885</v>
      </c>
      <c r="O10" s="97">
        <v>83.26683944153487</v>
      </c>
      <c r="P10" s="97">
        <v>90.423247869764396</v>
      </c>
      <c r="Q10" s="97">
        <v>93.324817769467941</v>
      </c>
      <c r="R10" s="97">
        <v>101.44028149863222</v>
      </c>
      <c r="S10" s="97">
        <v>107.18153274684414</v>
      </c>
      <c r="T10" s="97">
        <v>112.75661784666099</v>
      </c>
      <c r="U10" s="97">
        <v>132.82725655761348</v>
      </c>
      <c r="V10" s="97">
        <v>141.96647063144297</v>
      </c>
      <c r="W10" s="97">
        <v>146.48068894876783</v>
      </c>
      <c r="X10" s="65">
        <v>151.69648463191331</v>
      </c>
    </row>
    <row r="11" spans="1:24" s="51" customFormat="1" x14ac:dyDescent="0.35">
      <c r="A11" s="61" t="s">
        <v>79</v>
      </c>
      <c r="B11" s="67" t="s">
        <v>80</v>
      </c>
      <c r="C11" s="64"/>
      <c r="D11" s="64"/>
      <c r="E11" s="64"/>
      <c r="F11" s="64"/>
      <c r="G11" s="64"/>
      <c r="H11" s="64"/>
      <c r="I11" s="97">
        <v>75.848688701010374</v>
      </c>
      <c r="J11" s="97">
        <v>78.345938118519143</v>
      </c>
      <c r="K11" s="97">
        <v>83.689119172835319</v>
      </c>
      <c r="L11" s="97">
        <v>91.80513651784932</v>
      </c>
      <c r="M11" s="97">
        <v>96.789758867429939</v>
      </c>
      <c r="N11" s="97">
        <v>103.25066329071795</v>
      </c>
      <c r="O11" s="97">
        <v>110.24518409280111</v>
      </c>
      <c r="P11" s="97">
        <v>119.56745159586278</v>
      </c>
      <c r="Q11" s="97">
        <v>123.70174529026413</v>
      </c>
      <c r="R11" s="97">
        <v>134.70568605605933</v>
      </c>
      <c r="S11" s="97">
        <v>142.73302831766188</v>
      </c>
      <c r="T11" s="97">
        <v>149.65200701081807</v>
      </c>
      <c r="U11" s="97">
        <v>174.91120369924269</v>
      </c>
      <c r="V11" s="97">
        <v>185.57997924918715</v>
      </c>
      <c r="W11" s="97">
        <v>191.19449479467511</v>
      </c>
      <c r="X11" s="65">
        <v>197.23913572015215</v>
      </c>
    </row>
    <row r="12" spans="1:24" s="51" customFormat="1" x14ac:dyDescent="0.35">
      <c r="A12" s="61" t="s">
        <v>81</v>
      </c>
      <c r="B12" s="67" t="s">
        <v>82</v>
      </c>
      <c r="C12" s="64"/>
      <c r="D12" s="64"/>
      <c r="E12" s="64"/>
      <c r="F12" s="64"/>
      <c r="G12" s="64"/>
      <c r="H12" s="64"/>
      <c r="I12" s="97">
        <v>70.273962418139391</v>
      </c>
      <c r="J12" s="97">
        <v>74.112488212479718</v>
      </c>
      <c r="K12" s="97">
        <v>78.625365722313603</v>
      </c>
      <c r="L12" s="97">
        <v>85.92664172522359</v>
      </c>
      <c r="M12" s="97">
        <v>90.384776792361905</v>
      </c>
      <c r="N12" s="97">
        <v>96.085389527463278</v>
      </c>
      <c r="O12" s="97">
        <v>101.97084946407337</v>
      </c>
      <c r="P12" s="97">
        <v>109.50228822985974</v>
      </c>
      <c r="Q12" s="97">
        <v>113.05951262667769</v>
      </c>
      <c r="R12" s="97">
        <v>122.60358601236983</v>
      </c>
      <c r="S12" s="97">
        <v>130.94498220279149</v>
      </c>
      <c r="T12" s="97">
        <v>138.67807698243331</v>
      </c>
      <c r="U12" s="97">
        <v>163.27823386519501</v>
      </c>
      <c r="V12" s="97">
        <v>174.5677963425355</v>
      </c>
      <c r="W12" s="97">
        <v>179.66595554956743</v>
      </c>
      <c r="X12" s="65">
        <v>185.71842780373089</v>
      </c>
    </row>
    <row r="13" spans="1:24" s="51" customFormat="1" x14ac:dyDescent="0.35">
      <c r="A13" s="61" t="s">
        <v>83</v>
      </c>
      <c r="B13" s="67" t="s">
        <v>84</v>
      </c>
      <c r="C13" s="64"/>
      <c r="D13" s="64"/>
      <c r="E13" s="64"/>
      <c r="F13" s="64"/>
      <c r="G13" s="64"/>
      <c r="H13" s="64"/>
      <c r="I13" s="97">
        <v>86.593772282583629</v>
      </c>
      <c r="J13" s="97">
        <v>90.680563789930233</v>
      </c>
      <c r="K13" s="97">
        <v>96.532314095009696</v>
      </c>
      <c r="L13" s="97">
        <v>106.34924061086036</v>
      </c>
      <c r="M13" s="97">
        <v>111.54572159946008</v>
      </c>
      <c r="N13" s="97">
        <v>119.16134077602938</v>
      </c>
      <c r="O13" s="97">
        <v>127.6577766694852</v>
      </c>
      <c r="P13" s="97">
        <v>138.56808230064809</v>
      </c>
      <c r="Q13" s="97">
        <v>144.34899279550621</v>
      </c>
      <c r="R13" s="97">
        <v>158.00466730784223</v>
      </c>
      <c r="S13" s="97">
        <v>168.38571801488422</v>
      </c>
      <c r="T13" s="97">
        <v>177.27275174991871</v>
      </c>
      <c r="U13" s="97">
        <v>205.85504948366702</v>
      </c>
      <c r="V13" s="97">
        <v>218.00825070565824</v>
      </c>
      <c r="W13" s="97">
        <v>229.05433916042944</v>
      </c>
      <c r="X13" s="65">
        <v>237.50910591376305</v>
      </c>
    </row>
    <row r="14" spans="1:24" s="51" customFormat="1" x14ac:dyDescent="0.35">
      <c r="A14" s="61" t="s">
        <v>85</v>
      </c>
      <c r="B14" s="67" t="s">
        <v>86</v>
      </c>
      <c r="C14" s="64"/>
      <c r="D14" s="64"/>
      <c r="E14" s="64"/>
      <c r="F14" s="64"/>
      <c r="G14" s="64"/>
      <c r="H14" s="64"/>
      <c r="I14" s="97">
        <v>95.317291628230848</v>
      </c>
      <c r="J14" s="97">
        <v>101.10286976352791</v>
      </c>
      <c r="K14" s="97">
        <v>108.73948723086818</v>
      </c>
      <c r="L14" s="97">
        <v>119.95170830555746</v>
      </c>
      <c r="M14" s="97">
        <v>125.73171117583661</v>
      </c>
      <c r="N14" s="97">
        <v>134.69823040243048</v>
      </c>
      <c r="O14" s="97">
        <v>145.31687626606893</v>
      </c>
      <c r="P14" s="97">
        <v>158.4566941058057</v>
      </c>
      <c r="Q14" s="97">
        <v>164.02369999693801</v>
      </c>
      <c r="R14" s="97">
        <v>177.36301127731102</v>
      </c>
      <c r="S14" s="97">
        <v>186.57412395073536</v>
      </c>
      <c r="T14" s="97">
        <v>196.39559937799385</v>
      </c>
      <c r="U14" s="97">
        <v>230.36875223578812</v>
      </c>
      <c r="V14" s="97">
        <v>245.12836396779113</v>
      </c>
      <c r="W14" s="97">
        <v>252.58265661416203</v>
      </c>
      <c r="X14" s="65">
        <v>263.19513124310402</v>
      </c>
    </row>
    <row r="15" spans="1:24" s="51" customFormat="1" x14ac:dyDescent="0.35">
      <c r="A15" s="61" t="s">
        <v>87</v>
      </c>
      <c r="B15" s="67" t="s">
        <v>88</v>
      </c>
      <c r="C15" s="64"/>
      <c r="D15" s="64"/>
      <c r="E15" s="64"/>
      <c r="F15" s="64"/>
      <c r="G15" s="64"/>
      <c r="H15" s="64"/>
      <c r="I15" s="97">
        <v>56.582982342909709</v>
      </c>
      <c r="J15" s="97">
        <v>58.327797184047718</v>
      </c>
      <c r="K15" s="97">
        <v>62.034028248007729</v>
      </c>
      <c r="L15" s="97">
        <v>68.435137157740698</v>
      </c>
      <c r="M15" s="97">
        <v>72.559132668634945</v>
      </c>
      <c r="N15" s="97">
        <v>77.766993818037562</v>
      </c>
      <c r="O15" s="97">
        <v>83.730160240420247</v>
      </c>
      <c r="P15" s="97">
        <v>91.712115192716936</v>
      </c>
      <c r="Q15" s="97">
        <v>94.505447887645317</v>
      </c>
      <c r="R15" s="97">
        <v>102.59511734303715</v>
      </c>
      <c r="S15" s="97">
        <v>109.51823131726609</v>
      </c>
      <c r="T15" s="97">
        <v>116.22551933789491</v>
      </c>
      <c r="U15" s="97">
        <v>136.51621513713337</v>
      </c>
      <c r="V15" s="97">
        <v>145.89101739267974</v>
      </c>
      <c r="W15" s="97">
        <v>150.31479806574794</v>
      </c>
      <c r="X15" s="65">
        <v>155.9675878708957</v>
      </c>
    </row>
    <row r="16" spans="1:24" s="51" customFormat="1" x14ac:dyDescent="0.35">
      <c r="A16" s="49">
        <v>924</v>
      </c>
      <c r="B16" s="68" t="s">
        <v>89</v>
      </c>
      <c r="C16" s="59"/>
      <c r="D16" s="59"/>
      <c r="E16" s="59"/>
      <c r="F16" s="59"/>
      <c r="G16" s="59"/>
      <c r="H16" s="59"/>
      <c r="I16" s="91">
        <v>47.305376162983578</v>
      </c>
      <c r="J16" s="91">
        <v>49.346361235669072</v>
      </c>
      <c r="K16" s="91">
        <v>51.94246416481117</v>
      </c>
      <c r="L16" s="91">
        <v>57.027973705596985</v>
      </c>
      <c r="M16" s="91">
        <v>59.731243369774049</v>
      </c>
      <c r="N16" s="91">
        <v>63.367563109461436</v>
      </c>
      <c r="O16" s="91">
        <v>67.11245669639483</v>
      </c>
      <c r="P16" s="91">
        <v>71.529723206617774</v>
      </c>
      <c r="Q16" s="91">
        <v>71.791182587646617</v>
      </c>
      <c r="R16" s="91">
        <v>76.238475718435069</v>
      </c>
      <c r="S16" s="91">
        <v>79.377511134784569</v>
      </c>
      <c r="T16" s="91">
        <v>82.047999739670175</v>
      </c>
      <c r="U16" s="91">
        <v>95.01491002729523</v>
      </c>
      <c r="V16" s="91">
        <v>99.831667689266226</v>
      </c>
      <c r="W16" s="91">
        <v>101.83757113109874</v>
      </c>
      <c r="X16" s="60">
        <v>103.65252051010965</v>
      </c>
    </row>
    <row r="17" spans="1:24" s="51" customFormat="1" x14ac:dyDescent="0.35">
      <c r="A17" s="49">
        <v>923</v>
      </c>
      <c r="B17" s="92" t="s">
        <v>90</v>
      </c>
      <c r="C17" s="91"/>
      <c r="D17" s="91"/>
      <c r="E17" s="91"/>
      <c r="F17" s="91"/>
      <c r="G17" s="91"/>
      <c r="H17" s="91"/>
      <c r="I17" s="91">
        <v>71.787288671053574</v>
      </c>
      <c r="J17" s="91">
        <v>74.045572532362314</v>
      </c>
      <c r="K17" s="91">
        <v>78.088982870851439</v>
      </c>
      <c r="L17" s="91">
        <v>84.818945467231202</v>
      </c>
      <c r="M17" s="91">
        <v>88.594113608094816</v>
      </c>
      <c r="N17" s="91">
        <v>93.122981930425453</v>
      </c>
      <c r="O17" s="91">
        <v>97.11765739464586</v>
      </c>
      <c r="P17" s="91">
        <v>102.70921078392762</v>
      </c>
      <c r="Q17" s="91">
        <v>103.28255730096836</v>
      </c>
      <c r="R17" s="91">
        <v>109.40931845108697</v>
      </c>
      <c r="S17" s="91">
        <v>114.21388792941426</v>
      </c>
      <c r="T17" s="91">
        <v>118.37804840905017</v>
      </c>
      <c r="U17" s="91">
        <v>137.85508980093923</v>
      </c>
      <c r="V17" s="91">
        <v>146.94931560049116</v>
      </c>
      <c r="W17" s="91">
        <v>151.58034769134554</v>
      </c>
      <c r="X17" s="60">
        <v>156.96986001898529</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130</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t="s">
        <v>215</v>
      </c>
      <c r="I21" s="59">
        <v>1046.2559585946922</v>
      </c>
      <c r="J21" s="59">
        <v>1065.9124355701201</v>
      </c>
      <c r="K21" s="59">
        <v>1100.5387453091603</v>
      </c>
      <c r="L21" s="59">
        <v>1176.5091047573039</v>
      </c>
      <c r="M21" s="59">
        <v>1201.200758324238</v>
      </c>
      <c r="N21" s="59">
        <v>1252.997850323052</v>
      </c>
      <c r="O21" s="59">
        <v>1298.8860163375386</v>
      </c>
      <c r="P21" s="59">
        <v>1380.0289375845507</v>
      </c>
      <c r="Q21" s="59">
        <v>1387.2166367838979</v>
      </c>
      <c r="R21" s="59">
        <v>1473.4455168386444</v>
      </c>
      <c r="S21" s="59">
        <v>1526.8097986474081</v>
      </c>
      <c r="T21" s="59">
        <v>1579.7098720002377</v>
      </c>
      <c r="U21" s="59">
        <v>1827.3158536863659</v>
      </c>
      <c r="V21" s="59">
        <v>1939.1645322521447</v>
      </c>
      <c r="W21" s="91">
        <v>1961.6488051650422</v>
      </c>
      <c r="X21" s="60">
        <v>1994.8817034147085</v>
      </c>
    </row>
    <row r="22" spans="1:24" x14ac:dyDescent="0.35">
      <c r="A22" s="61"/>
      <c r="B22" s="90" t="s">
        <v>68</v>
      </c>
      <c r="C22" s="64" t="s">
        <v>215</v>
      </c>
      <c r="D22" s="64" t="s">
        <v>215</v>
      </c>
      <c r="E22" s="64" t="s">
        <v>215</v>
      </c>
      <c r="F22" s="64" t="s">
        <v>215</v>
      </c>
      <c r="G22" s="64" t="s">
        <v>215</v>
      </c>
      <c r="H22" s="64" t="s">
        <v>215</v>
      </c>
      <c r="I22" s="64">
        <v>0.95331790625377011</v>
      </c>
      <c r="J22" s="64">
        <v>0.81399715615506152</v>
      </c>
      <c r="K22" s="64">
        <v>0.75407472386684904</v>
      </c>
      <c r="L22" s="64">
        <v>0.80170124641931928</v>
      </c>
      <c r="M22" s="64">
        <v>0.73770206638942259</v>
      </c>
      <c r="N22" s="64">
        <v>3.7103276896837949</v>
      </c>
      <c r="O22" s="64">
        <v>0.85191078579070301</v>
      </c>
      <c r="P22" s="64">
        <v>0.9172280692987671</v>
      </c>
      <c r="Q22" s="64">
        <v>0.94839703942314724</v>
      </c>
      <c r="R22" s="64">
        <v>0.99255273948975997</v>
      </c>
      <c r="S22" s="64">
        <v>0.9278115206468498</v>
      </c>
      <c r="T22" s="64">
        <v>0.88400003395998505</v>
      </c>
      <c r="U22" s="64">
        <v>0.95011914801969066</v>
      </c>
      <c r="V22" s="64">
        <v>0.88160705284879548</v>
      </c>
      <c r="W22" s="97">
        <v>0.85554653903410549</v>
      </c>
      <c r="X22" s="65">
        <v>0.99555147257574617</v>
      </c>
    </row>
    <row r="23" spans="1:24" ht="25.5" customHeight="1" x14ac:dyDescent="0.35">
      <c r="A23" s="56">
        <v>941</v>
      </c>
      <c r="B23" s="57" t="s">
        <v>69</v>
      </c>
      <c r="C23" s="59" t="s">
        <v>215</v>
      </c>
      <c r="D23" s="59" t="s">
        <v>215</v>
      </c>
      <c r="E23" s="59" t="s">
        <v>215</v>
      </c>
      <c r="F23" s="59" t="s">
        <v>215</v>
      </c>
      <c r="G23" s="59" t="s">
        <v>215</v>
      </c>
      <c r="H23" s="59" t="s">
        <v>215</v>
      </c>
      <c r="I23" s="59">
        <v>946.76561312005731</v>
      </c>
      <c r="J23" s="59">
        <v>965.63857673536756</v>
      </c>
      <c r="K23" s="59">
        <v>997.73397623744279</v>
      </c>
      <c r="L23" s="59">
        <v>1067.6817871152591</v>
      </c>
      <c r="M23" s="59">
        <v>1091.0559266998491</v>
      </c>
      <c r="N23" s="59">
        <v>1137.0735173365345</v>
      </c>
      <c r="O23" s="59">
        <v>1183.972903317594</v>
      </c>
      <c r="P23" s="59">
        <v>1260.2109680830649</v>
      </c>
      <c r="Q23" s="59">
        <v>1268.8491607708283</v>
      </c>
      <c r="R23" s="59">
        <v>1349.8343914202273</v>
      </c>
      <c r="S23" s="59">
        <v>1400.483989749727</v>
      </c>
      <c r="T23" s="59">
        <v>1451.0384830950236</v>
      </c>
      <c r="U23" s="59">
        <v>1679.6795684249578</v>
      </c>
      <c r="V23" s="59">
        <v>1782.9673481885318</v>
      </c>
      <c r="W23" s="91">
        <v>1804.0448154257913</v>
      </c>
      <c r="X23" s="60">
        <v>1834.5345180000218</v>
      </c>
    </row>
    <row r="24" spans="1:24" ht="25.5" customHeight="1" x14ac:dyDescent="0.35">
      <c r="A24" s="56">
        <v>921</v>
      </c>
      <c r="B24" s="66" t="s">
        <v>70</v>
      </c>
      <c r="C24" s="59" t="s">
        <v>215</v>
      </c>
      <c r="D24" s="59" t="s">
        <v>215</v>
      </c>
      <c r="E24" s="59" t="s">
        <v>215</v>
      </c>
      <c r="F24" s="59" t="s">
        <v>215</v>
      </c>
      <c r="G24" s="59" t="s">
        <v>215</v>
      </c>
      <c r="H24" s="59" t="s">
        <v>215</v>
      </c>
      <c r="I24" s="59">
        <v>881.83307086367165</v>
      </c>
      <c r="J24" s="59">
        <v>899.35531232145979</v>
      </c>
      <c r="K24" s="59">
        <v>929.85289571518683</v>
      </c>
      <c r="L24" s="59">
        <v>995.05082032587995</v>
      </c>
      <c r="M24" s="59">
        <v>1017.2922914438362</v>
      </c>
      <c r="N24" s="59">
        <v>1060.7150511984423</v>
      </c>
      <c r="O24" s="59">
        <v>1105.1517321625695</v>
      </c>
      <c r="P24" s="59">
        <v>1177.4049854570467</v>
      </c>
      <c r="Q24" s="59">
        <v>1187.231753551659</v>
      </c>
      <c r="R24" s="59">
        <v>1264.3914583304756</v>
      </c>
      <c r="S24" s="59">
        <v>1313.3336342760845</v>
      </c>
      <c r="T24" s="59">
        <v>1362.4688556197307</v>
      </c>
      <c r="U24" s="59">
        <v>1578.5779486324798</v>
      </c>
      <c r="V24" s="59">
        <v>1677.4519668630444</v>
      </c>
      <c r="W24" s="91">
        <v>1698.7351167925929</v>
      </c>
      <c r="X24" s="60">
        <v>1729.3092314163018</v>
      </c>
    </row>
    <row r="25" spans="1:24" x14ac:dyDescent="0.35">
      <c r="A25" s="61" t="s">
        <v>71</v>
      </c>
      <c r="B25" s="67" t="s">
        <v>72</v>
      </c>
      <c r="C25" s="64" t="s">
        <v>215</v>
      </c>
      <c r="D25" s="64" t="s">
        <v>215</v>
      </c>
      <c r="E25" s="64" t="s">
        <v>215</v>
      </c>
      <c r="F25" s="64" t="s">
        <v>215</v>
      </c>
      <c r="G25" s="64" t="s">
        <v>215</v>
      </c>
      <c r="H25" s="64" t="s">
        <v>215</v>
      </c>
      <c r="I25" s="64">
        <v>55.390275295641352</v>
      </c>
      <c r="J25" s="64">
        <v>54.57182381418334</v>
      </c>
      <c r="K25" s="64">
        <v>54.677996752524734</v>
      </c>
      <c r="L25" s="64">
        <v>57.891686532662234</v>
      </c>
      <c r="M25" s="64">
        <v>59.131619247783121</v>
      </c>
      <c r="N25" s="64">
        <v>61.267024153672288</v>
      </c>
      <c r="O25" s="64">
        <v>63.499714018180583</v>
      </c>
      <c r="P25" s="64">
        <v>66.897523157694664</v>
      </c>
      <c r="Q25" s="64">
        <v>66.376661202710125</v>
      </c>
      <c r="R25" s="64">
        <v>69.745801696214471</v>
      </c>
      <c r="S25" s="64">
        <v>72.714073704256052</v>
      </c>
      <c r="T25" s="64">
        <v>75.059081851782324</v>
      </c>
      <c r="U25" s="64">
        <v>87.113607629296737</v>
      </c>
      <c r="V25" s="64">
        <v>93.279980829135965</v>
      </c>
      <c r="W25" s="97">
        <v>94.414322920441279</v>
      </c>
      <c r="X25" s="65">
        <v>96.365863534944722</v>
      </c>
    </row>
    <row r="26" spans="1:24" x14ac:dyDescent="0.35">
      <c r="A26" s="61" t="s">
        <v>73</v>
      </c>
      <c r="B26" s="67" t="s">
        <v>74</v>
      </c>
      <c r="C26" s="64" t="s">
        <v>215</v>
      </c>
      <c r="D26" s="64" t="s">
        <v>215</v>
      </c>
      <c r="E26" s="64" t="s">
        <v>215</v>
      </c>
      <c r="F26" s="64" t="s">
        <v>215</v>
      </c>
      <c r="G26" s="64" t="s">
        <v>215</v>
      </c>
      <c r="H26" s="64" t="s">
        <v>215</v>
      </c>
      <c r="I26" s="64">
        <v>131.71512128688516</v>
      </c>
      <c r="J26" s="64">
        <v>134.13933199876851</v>
      </c>
      <c r="K26" s="64">
        <v>138.55981020168736</v>
      </c>
      <c r="L26" s="64">
        <v>148.21379456394195</v>
      </c>
      <c r="M26" s="64">
        <v>151.69578325545177</v>
      </c>
      <c r="N26" s="64">
        <v>158.30195512723429</v>
      </c>
      <c r="O26" s="64">
        <v>163.89529870433651</v>
      </c>
      <c r="P26" s="64">
        <v>172.71013443222455</v>
      </c>
      <c r="Q26" s="64">
        <v>171.12325778646263</v>
      </c>
      <c r="R26" s="64">
        <v>180.22778912733077</v>
      </c>
      <c r="S26" s="64">
        <v>188.03450713723907</v>
      </c>
      <c r="T26" s="64">
        <v>195.31013578667105</v>
      </c>
      <c r="U26" s="64">
        <v>228.09971876352299</v>
      </c>
      <c r="V26" s="64">
        <v>245.54347932035515</v>
      </c>
      <c r="W26" s="97">
        <v>248.12392420317022</v>
      </c>
      <c r="X26" s="65">
        <v>252.88261581764817</v>
      </c>
    </row>
    <row r="27" spans="1:24" x14ac:dyDescent="0.35">
      <c r="A27" s="61" t="s">
        <v>75</v>
      </c>
      <c r="B27" s="67" t="s">
        <v>76</v>
      </c>
      <c r="C27" s="64" t="s">
        <v>215</v>
      </c>
      <c r="D27" s="64" t="s">
        <v>215</v>
      </c>
      <c r="E27" s="64" t="s">
        <v>215</v>
      </c>
      <c r="F27" s="64" t="s">
        <v>215</v>
      </c>
      <c r="G27" s="64" t="s">
        <v>215</v>
      </c>
      <c r="H27" s="64" t="s">
        <v>215</v>
      </c>
      <c r="I27" s="64">
        <v>92.801562438058923</v>
      </c>
      <c r="J27" s="64">
        <v>94.351757901276201</v>
      </c>
      <c r="K27" s="64">
        <v>96.939850961068558</v>
      </c>
      <c r="L27" s="64">
        <v>102.89796201480551</v>
      </c>
      <c r="M27" s="64">
        <v>104.71863861157944</v>
      </c>
      <c r="N27" s="64">
        <v>108.53683284948117</v>
      </c>
      <c r="O27" s="64">
        <v>111.78569457199828</v>
      </c>
      <c r="P27" s="64">
        <v>117.91898287900322</v>
      </c>
      <c r="Q27" s="64">
        <v>116.4451165002898</v>
      </c>
      <c r="R27" s="64">
        <v>121.51649024026874</v>
      </c>
      <c r="S27" s="64">
        <v>124.46986407705779</v>
      </c>
      <c r="T27" s="64">
        <v>130.29901362448211</v>
      </c>
      <c r="U27" s="64">
        <v>152.74425624767778</v>
      </c>
      <c r="V27" s="64">
        <v>164.22601792272349</v>
      </c>
      <c r="W27" s="97">
        <v>167.71907031406505</v>
      </c>
      <c r="X27" s="65">
        <v>170.65835834079252</v>
      </c>
    </row>
    <row r="28" spans="1:24" x14ac:dyDescent="0.35">
      <c r="A28" s="61" t="s">
        <v>77</v>
      </c>
      <c r="B28" s="67" t="s">
        <v>78</v>
      </c>
      <c r="C28" s="64" t="s">
        <v>215</v>
      </c>
      <c r="D28" s="64" t="s">
        <v>215</v>
      </c>
      <c r="E28" s="64" t="s">
        <v>215</v>
      </c>
      <c r="F28" s="64" t="s">
        <v>215</v>
      </c>
      <c r="G28" s="64" t="s">
        <v>215</v>
      </c>
      <c r="H28" s="64" t="s">
        <v>215</v>
      </c>
      <c r="I28" s="64">
        <v>73.99161516704207</v>
      </c>
      <c r="J28" s="64">
        <v>75.550784508234798</v>
      </c>
      <c r="K28" s="64">
        <v>78.225340699602711</v>
      </c>
      <c r="L28" s="64">
        <v>84.31114966714911</v>
      </c>
      <c r="M28" s="64">
        <v>87.974570522400072</v>
      </c>
      <c r="N28" s="64">
        <v>92.79465438914238</v>
      </c>
      <c r="O28" s="64">
        <v>97.793913771476085</v>
      </c>
      <c r="P28" s="64">
        <v>104.67796541674741</v>
      </c>
      <c r="Q28" s="64">
        <v>106.09840068097881</v>
      </c>
      <c r="R28" s="64">
        <v>113.68741443236081</v>
      </c>
      <c r="S28" s="64">
        <v>117.67701639367696</v>
      </c>
      <c r="T28" s="64">
        <v>121.71913599039415</v>
      </c>
      <c r="U28" s="64">
        <v>141.33624698174188</v>
      </c>
      <c r="V28" s="64">
        <v>150.04904386387324</v>
      </c>
      <c r="W28" s="97">
        <v>151.47491281896225</v>
      </c>
      <c r="X28" s="65">
        <v>153.99824327068887</v>
      </c>
    </row>
    <row r="29" spans="1:24" x14ac:dyDescent="0.35">
      <c r="A29" s="61" t="s">
        <v>79</v>
      </c>
      <c r="B29" s="67" t="s">
        <v>80</v>
      </c>
      <c r="C29" s="64" t="s">
        <v>215</v>
      </c>
      <c r="D29" s="64" t="s">
        <v>215</v>
      </c>
      <c r="E29" s="64" t="s">
        <v>215</v>
      </c>
      <c r="F29" s="64" t="s">
        <v>215</v>
      </c>
      <c r="G29" s="64" t="s">
        <v>215</v>
      </c>
      <c r="H29" s="64" t="s">
        <v>215</v>
      </c>
      <c r="I29" s="64">
        <v>104.11180681031455</v>
      </c>
      <c r="J29" s="64">
        <v>105.23622009867225</v>
      </c>
      <c r="K29" s="64">
        <v>109.36924015354047</v>
      </c>
      <c r="L29" s="64">
        <v>116.92324640438558</v>
      </c>
      <c r="M29" s="64">
        <v>119.52814083269837</v>
      </c>
      <c r="N29" s="64">
        <v>124.41794965352949</v>
      </c>
      <c r="O29" s="64">
        <v>129.47901108294025</v>
      </c>
      <c r="P29" s="64">
        <v>138.41658929512366</v>
      </c>
      <c r="Q29" s="64">
        <v>140.6330882870113</v>
      </c>
      <c r="R29" s="64">
        <v>150.96903252636574</v>
      </c>
      <c r="S29" s="64">
        <v>156.7098032916609</v>
      </c>
      <c r="T29" s="64">
        <v>161.54717426303677</v>
      </c>
      <c r="U29" s="64">
        <v>186.11611597343452</v>
      </c>
      <c r="V29" s="64">
        <v>196.14559918805622</v>
      </c>
      <c r="W29" s="97">
        <v>197.71322512429077</v>
      </c>
      <c r="X29" s="65">
        <v>200.23193338220801</v>
      </c>
    </row>
    <row r="30" spans="1:24" x14ac:dyDescent="0.35">
      <c r="A30" s="61" t="s">
        <v>81</v>
      </c>
      <c r="B30" s="67" t="s">
        <v>82</v>
      </c>
      <c r="C30" s="64" t="s">
        <v>215</v>
      </c>
      <c r="D30" s="64" t="s">
        <v>215</v>
      </c>
      <c r="E30" s="64" t="s">
        <v>215</v>
      </c>
      <c r="F30" s="64" t="s">
        <v>215</v>
      </c>
      <c r="G30" s="64" t="s">
        <v>215</v>
      </c>
      <c r="H30" s="64" t="s">
        <v>215</v>
      </c>
      <c r="I30" s="64">
        <v>96.459798110856113</v>
      </c>
      <c r="J30" s="64">
        <v>99.549744490776504</v>
      </c>
      <c r="K30" s="64">
        <v>102.75166701282336</v>
      </c>
      <c r="L30" s="64">
        <v>109.43638105898697</v>
      </c>
      <c r="M30" s="64">
        <v>111.61846517632829</v>
      </c>
      <c r="N30" s="64">
        <v>115.78373228467585</v>
      </c>
      <c r="O30" s="64">
        <v>119.76110209749955</v>
      </c>
      <c r="P30" s="64">
        <v>126.7647094128851</v>
      </c>
      <c r="Q30" s="64">
        <v>128.53422870958818</v>
      </c>
      <c r="R30" s="64">
        <v>137.40581638734733</v>
      </c>
      <c r="S30" s="64">
        <v>143.76744223039992</v>
      </c>
      <c r="T30" s="64">
        <v>149.70097572513347</v>
      </c>
      <c r="U30" s="64">
        <v>173.73793140344029</v>
      </c>
      <c r="V30" s="64">
        <v>184.50645996984704</v>
      </c>
      <c r="W30" s="97">
        <v>185.79162310551928</v>
      </c>
      <c r="X30" s="65">
        <v>188.53641660956455</v>
      </c>
    </row>
    <row r="31" spans="1:24" x14ac:dyDescent="0.35">
      <c r="A31" s="61" t="s">
        <v>83</v>
      </c>
      <c r="B31" s="67" t="s">
        <v>84</v>
      </c>
      <c r="C31" s="64" t="s">
        <v>215</v>
      </c>
      <c r="D31" s="64" t="s">
        <v>215</v>
      </c>
      <c r="E31" s="64" t="s">
        <v>215</v>
      </c>
      <c r="F31" s="64" t="s">
        <v>215</v>
      </c>
      <c r="G31" s="64" t="s">
        <v>215</v>
      </c>
      <c r="H31" s="64" t="s">
        <v>215</v>
      </c>
      <c r="I31" s="64">
        <v>118.86077722976671</v>
      </c>
      <c r="J31" s="64">
        <v>121.80439725200091</v>
      </c>
      <c r="K31" s="64">
        <v>126.15338704940071</v>
      </c>
      <c r="L31" s="64">
        <v>135.44665294893696</v>
      </c>
      <c r="M31" s="64">
        <v>137.75065540649649</v>
      </c>
      <c r="N31" s="64">
        <v>143.59045477097587</v>
      </c>
      <c r="O31" s="64">
        <v>149.92947597872541</v>
      </c>
      <c r="P31" s="64">
        <v>160.41256279384783</v>
      </c>
      <c r="Q31" s="64">
        <v>164.10637214792234</v>
      </c>
      <c r="R31" s="64">
        <v>177.08095668796187</v>
      </c>
      <c r="S31" s="64">
        <v>184.87446849729844</v>
      </c>
      <c r="T31" s="64">
        <v>191.36336819700648</v>
      </c>
      <c r="U31" s="64">
        <v>219.04224230997704</v>
      </c>
      <c r="V31" s="64">
        <v>230.42010854621117</v>
      </c>
      <c r="W31" s="97">
        <v>236.86389178075282</v>
      </c>
      <c r="X31" s="65">
        <v>241.11293785259397</v>
      </c>
    </row>
    <row r="32" spans="1:24" x14ac:dyDescent="0.35">
      <c r="A32" s="61" t="s">
        <v>85</v>
      </c>
      <c r="B32" s="67" t="s">
        <v>86</v>
      </c>
      <c r="C32" s="64" t="s">
        <v>215</v>
      </c>
      <c r="D32" s="64" t="s">
        <v>215</v>
      </c>
      <c r="E32" s="64" t="s">
        <v>215</v>
      </c>
      <c r="F32" s="64" t="s">
        <v>215</v>
      </c>
      <c r="G32" s="64" t="s">
        <v>215</v>
      </c>
      <c r="H32" s="64" t="s">
        <v>215</v>
      </c>
      <c r="I32" s="64">
        <v>130.83489802703195</v>
      </c>
      <c r="J32" s="64">
        <v>135.80389884344299</v>
      </c>
      <c r="K32" s="64">
        <v>142.10634800164013</v>
      </c>
      <c r="L32" s="64">
        <v>152.77078907355937</v>
      </c>
      <c r="M32" s="64">
        <v>155.26929559919262</v>
      </c>
      <c r="N32" s="64">
        <v>162.31254225885158</v>
      </c>
      <c r="O32" s="64">
        <v>170.66945452015645</v>
      </c>
      <c r="P32" s="64">
        <v>183.43650262982828</v>
      </c>
      <c r="Q32" s="64">
        <v>186.47400187204252</v>
      </c>
      <c r="R32" s="64">
        <v>198.77648080390063</v>
      </c>
      <c r="S32" s="64">
        <v>204.8439286144941</v>
      </c>
      <c r="T32" s="64">
        <v>212.00620526871268</v>
      </c>
      <c r="U32" s="64">
        <v>245.12630695455547</v>
      </c>
      <c r="V32" s="64">
        <v>259.08425048312921</v>
      </c>
      <c r="W32" s="97">
        <v>261.19440156097045</v>
      </c>
      <c r="X32" s="65">
        <v>267.18870873761529</v>
      </c>
    </row>
    <row r="33" spans="1:24" x14ac:dyDescent="0.35">
      <c r="A33" s="61" t="s">
        <v>87</v>
      </c>
      <c r="B33" s="67" t="s">
        <v>88</v>
      </c>
      <c r="C33" s="64" t="s">
        <v>215</v>
      </c>
      <c r="D33" s="64" t="s">
        <v>215</v>
      </c>
      <c r="E33" s="64" t="s">
        <v>215</v>
      </c>
      <c r="F33" s="64" t="s">
        <v>215</v>
      </c>
      <c r="G33" s="64" t="s">
        <v>215</v>
      </c>
      <c r="H33" s="64" t="s">
        <v>215</v>
      </c>
      <c r="I33" s="64">
        <v>77.667216498074836</v>
      </c>
      <c r="J33" s="64">
        <v>78.347353414104248</v>
      </c>
      <c r="K33" s="64">
        <v>81.069254882898704</v>
      </c>
      <c r="L33" s="64">
        <v>87.159158061452345</v>
      </c>
      <c r="M33" s="64">
        <v>89.605122791906112</v>
      </c>
      <c r="N33" s="64">
        <v>93.709905710879411</v>
      </c>
      <c r="O33" s="64">
        <v>98.338067417256553</v>
      </c>
      <c r="P33" s="64">
        <v>106.17001543969195</v>
      </c>
      <c r="Q33" s="64">
        <v>107.44062636465323</v>
      </c>
      <c r="R33" s="64">
        <v>114.98167642872542</v>
      </c>
      <c r="S33" s="64">
        <v>120.24253033000124</v>
      </c>
      <c r="T33" s="64">
        <v>125.46376491251188</v>
      </c>
      <c r="U33" s="64">
        <v>145.26152236883303</v>
      </c>
      <c r="V33" s="64">
        <v>154.19702673971304</v>
      </c>
      <c r="W33" s="97">
        <v>155.43974496442053</v>
      </c>
      <c r="X33" s="65">
        <v>158.33415387024579</v>
      </c>
    </row>
    <row r="34" spans="1:24" x14ac:dyDescent="0.35">
      <c r="A34" s="49">
        <v>924</v>
      </c>
      <c r="B34" s="68" t="s">
        <v>89</v>
      </c>
      <c r="C34" s="59" t="s">
        <v>215</v>
      </c>
      <c r="D34" s="59" t="s">
        <v>215</v>
      </c>
      <c r="E34" s="59" t="s">
        <v>215</v>
      </c>
      <c r="F34" s="59" t="s">
        <v>215</v>
      </c>
      <c r="G34" s="59" t="s">
        <v>215</v>
      </c>
      <c r="H34" s="59" t="s">
        <v>215</v>
      </c>
      <c r="I34" s="59">
        <v>64.932542256385759</v>
      </c>
      <c r="J34" s="59">
        <v>66.283264413907744</v>
      </c>
      <c r="K34" s="59">
        <v>67.881080522255886</v>
      </c>
      <c r="L34" s="59">
        <v>72.630966789379215</v>
      </c>
      <c r="M34" s="59">
        <v>73.763635256012805</v>
      </c>
      <c r="N34" s="59">
        <v>76.358466138092012</v>
      </c>
      <c r="O34" s="59">
        <v>78.82117115502443</v>
      </c>
      <c r="P34" s="59">
        <v>82.805982626018221</v>
      </c>
      <c r="Q34" s="59">
        <v>81.61740721916938</v>
      </c>
      <c r="R34" s="59">
        <v>85.442933089751648</v>
      </c>
      <c r="S34" s="59">
        <v>87.150355473642492</v>
      </c>
      <c r="T34" s="59">
        <v>88.56962747529299</v>
      </c>
      <c r="U34" s="59">
        <v>101.1016197924781</v>
      </c>
      <c r="V34" s="59">
        <v>105.51538132548748</v>
      </c>
      <c r="W34" s="91">
        <v>105.30969863319864</v>
      </c>
      <c r="X34" s="60">
        <v>105.22528658371986</v>
      </c>
    </row>
    <row r="35" spans="1:24" x14ac:dyDescent="0.35">
      <c r="A35" s="49">
        <v>923</v>
      </c>
      <c r="B35" s="68" t="s">
        <v>90</v>
      </c>
      <c r="C35" s="59" t="s">
        <v>215</v>
      </c>
      <c r="D35" s="59" t="s">
        <v>215</v>
      </c>
      <c r="E35" s="59" t="s">
        <v>215</v>
      </c>
      <c r="F35" s="59" t="s">
        <v>215</v>
      </c>
      <c r="G35" s="59" t="s">
        <v>215</v>
      </c>
      <c r="H35" s="59" t="s">
        <v>215</v>
      </c>
      <c r="I35" s="59">
        <v>98.537027568381063</v>
      </c>
      <c r="J35" s="59">
        <v>99.459861678597591</v>
      </c>
      <c r="K35" s="59">
        <v>102.05069434785059</v>
      </c>
      <c r="L35" s="59">
        <v>108.02561639562546</v>
      </c>
      <c r="M35" s="59">
        <v>109.40712955799948</v>
      </c>
      <c r="N35" s="59">
        <v>112.21400529683365</v>
      </c>
      <c r="O35" s="59">
        <v>114.06120223415418</v>
      </c>
      <c r="P35" s="59">
        <v>118.90074143218683</v>
      </c>
      <c r="Q35" s="59">
        <v>117.41907897364618</v>
      </c>
      <c r="R35" s="59">
        <v>122.61857267892717</v>
      </c>
      <c r="S35" s="59">
        <v>125.39799737703419</v>
      </c>
      <c r="T35" s="59">
        <v>127.78738887125392</v>
      </c>
      <c r="U35" s="59">
        <v>146.68616611338842</v>
      </c>
      <c r="V35" s="59">
        <v>155.31557701076403</v>
      </c>
      <c r="W35" s="91">
        <v>156.74844320021674</v>
      </c>
      <c r="X35" s="60">
        <v>159.35163394211071</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131</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c r="D3" s="88"/>
      <c r="E3" s="88"/>
      <c r="F3" s="88"/>
      <c r="G3" s="88"/>
      <c r="H3" s="88"/>
      <c r="I3" s="88">
        <f t="shared" ref="I3:X3" si="0">SUM(I6,I16:I17,I4)</f>
        <v>4105.243888624047</v>
      </c>
      <c r="J3" s="88">
        <f t="shared" si="0"/>
        <v>4388.6272675576192</v>
      </c>
      <c r="K3" s="88">
        <f t="shared" si="0"/>
        <v>4628.2519999999977</v>
      </c>
      <c r="L3" s="88">
        <f t="shared" si="0"/>
        <v>4869.6964021188805</v>
      </c>
      <c r="M3" s="88">
        <f t="shared" si="0"/>
        <v>5122.9964421995746</v>
      </c>
      <c r="N3" s="88">
        <f t="shared" si="0"/>
        <v>5468.0760196496658</v>
      </c>
      <c r="O3" s="88">
        <f t="shared" si="0"/>
        <v>5799.6705914329405</v>
      </c>
      <c r="P3" s="88">
        <f t="shared" si="0"/>
        <v>6277.2924692415199</v>
      </c>
      <c r="Q3" s="88">
        <f t="shared" si="0"/>
        <v>6456.1189997175679</v>
      </c>
      <c r="R3" s="88">
        <f t="shared" si="0"/>
        <v>6899.7753096582819</v>
      </c>
      <c r="S3" s="88">
        <f t="shared" si="0"/>
        <v>7419.4275888724915</v>
      </c>
      <c r="T3" s="88">
        <f t="shared" si="0"/>
        <v>7528.3277963936816</v>
      </c>
      <c r="U3" s="88">
        <f t="shared" si="0"/>
        <v>7070.9663343357543</v>
      </c>
      <c r="V3" s="88">
        <f t="shared" si="0"/>
        <v>6632.0880013466431</v>
      </c>
      <c r="W3" s="88">
        <f t="shared" si="0"/>
        <v>5138.3005447814794</v>
      </c>
      <c r="X3" s="89">
        <f t="shared" si="0"/>
        <v>3571.9688498400001</v>
      </c>
    </row>
    <row r="4" spans="1:24" s="51" customFormat="1" x14ac:dyDescent="0.35">
      <c r="A4" s="61"/>
      <c r="B4" s="90" t="s">
        <v>68</v>
      </c>
      <c r="C4" s="64"/>
      <c r="D4" s="64"/>
      <c r="E4" s="64"/>
      <c r="F4" s="64"/>
      <c r="G4" s="64"/>
      <c r="H4" s="64"/>
      <c r="I4" s="97">
        <v>2.761271823772447</v>
      </c>
      <c r="J4" s="97">
        <v>2.9182817157000729</v>
      </c>
      <c r="K4" s="97">
        <v>3.2030341763604255</v>
      </c>
      <c r="L4" s="97">
        <v>3.3937492299175704</v>
      </c>
      <c r="M4" s="97">
        <v>3.6539237161534248</v>
      </c>
      <c r="N4" s="97">
        <v>4.8097445736683664</v>
      </c>
      <c r="O4" s="97">
        <v>4.5063264532508303</v>
      </c>
      <c r="P4" s="97">
        <v>4.5525241941475034</v>
      </c>
      <c r="Q4" s="97">
        <v>4.513307571980433</v>
      </c>
      <c r="R4" s="97">
        <v>4.983479565402706</v>
      </c>
      <c r="S4" s="97">
        <v>5.4555481008875093</v>
      </c>
      <c r="T4" s="97">
        <v>5.4983369441443681</v>
      </c>
      <c r="U4" s="97">
        <v>5.0339733477809876</v>
      </c>
      <c r="V4" s="97">
        <v>4.9097031337209245</v>
      </c>
      <c r="W4" s="97">
        <v>4.4455514920058636</v>
      </c>
      <c r="X4" s="65">
        <v>4.5872891206156705</v>
      </c>
    </row>
    <row r="5" spans="1:24" s="51" customFormat="1" ht="25.5" customHeight="1" x14ac:dyDescent="0.35">
      <c r="A5" s="56">
        <v>941</v>
      </c>
      <c r="B5" s="57" t="s">
        <v>69</v>
      </c>
      <c r="C5" s="91"/>
      <c r="D5" s="91"/>
      <c r="E5" s="91"/>
      <c r="F5" s="91"/>
      <c r="G5" s="91"/>
      <c r="H5" s="91"/>
      <c r="I5" s="91">
        <f t="shared" ref="I5:X5" si="1">SUM(I6,I16)</f>
        <v>3638.7766381164274</v>
      </c>
      <c r="J5" s="91">
        <f t="shared" si="1"/>
        <v>3887.1953584686103</v>
      </c>
      <c r="K5" s="91">
        <f t="shared" si="1"/>
        <v>4096.9331144530697</v>
      </c>
      <c r="L5" s="91">
        <f t="shared" si="1"/>
        <v>4307.1670866118775</v>
      </c>
      <c r="M5" s="91">
        <f t="shared" si="1"/>
        <v>4529.7588401494659</v>
      </c>
      <c r="N5" s="91">
        <f t="shared" si="1"/>
        <v>4834.5045892690114</v>
      </c>
      <c r="O5" s="91">
        <f t="shared" si="1"/>
        <v>5128.4763471779897</v>
      </c>
      <c r="P5" s="91">
        <f t="shared" si="1"/>
        <v>5552.881998822726</v>
      </c>
      <c r="Q5" s="91">
        <f t="shared" si="1"/>
        <v>5717.0614055996348</v>
      </c>
      <c r="R5" s="91">
        <f t="shared" si="1"/>
        <v>6120.1927478775206</v>
      </c>
      <c r="S5" s="91">
        <f t="shared" si="1"/>
        <v>6591.5564462770171</v>
      </c>
      <c r="T5" s="91">
        <f t="shared" si="1"/>
        <v>6694.9146037969722</v>
      </c>
      <c r="U5" s="91">
        <f t="shared" si="1"/>
        <v>6289.5023565858328</v>
      </c>
      <c r="V5" s="91">
        <f t="shared" si="1"/>
        <v>5898.6559612139354</v>
      </c>
      <c r="W5" s="91">
        <f t="shared" si="1"/>
        <v>4560.4620067390479</v>
      </c>
      <c r="X5" s="60">
        <f t="shared" si="1"/>
        <v>3158.1376682860905</v>
      </c>
    </row>
    <row r="6" spans="1:24" s="51" customFormat="1" ht="25.5" customHeight="1" x14ac:dyDescent="0.35">
      <c r="A6" s="56">
        <v>921</v>
      </c>
      <c r="B6" s="66" t="s">
        <v>70</v>
      </c>
      <c r="C6" s="91"/>
      <c r="D6" s="91"/>
      <c r="E6" s="91"/>
      <c r="F6" s="91"/>
      <c r="G6" s="91"/>
      <c r="H6" s="91"/>
      <c r="I6" s="91">
        <f t="shared" ref="I6:W6" si="2">SUM(I7:I15)</f>
        <v>3310.596366223529</v>
      </c>
      <c r="J6" s="91">
        <f t="shared" si="2"/>
        <v>3537.8733143633453</v>
      </c>
      <c r="K6" s="91">
        <f t="shared" si="2"/>
        <v>3730.7450280719113</v>
      </c>
      <c r="L6" s="91">
        <f t="shared" si="2"/>
        <v>3927.7233312985713</v>
      </c>
      <c r="M6" s="91">
        <f t="shared" si="2"/>
        <v>4138.5163078634332</v>
      </c>
      <c r="N6" s="91">
        <f t="shared" si="2"/>
        <v>4425.7177617324223</v>
      </c>
      <c r="O6" s="91">
        <f t="shared" si="2"/>
        <v>4704.3529878263198</v>
      </c>
      <c r="P6" s="91">
        <f t="shared" si="2"/>
        <v>5104.5927933230078</v>
      </c>
      <c r="Q6" s="91">
        <f t="shared" si="2"/>
        <v>5265.4431513867912</v>
      </c>
      <c r="R6" s="91">
        <f t="shared" si="2"/>
        <v>5645.6414417787537</v>
      </c>
      <c r="S6" s="91">
        <f t="shared" si="2"/>
        <v>6089.3637654443219</v>
      </c>
      <c r="T6" s="91">
        <f t="shared" si="2"/>
        <v>6188.5499987348385</v>
      </c>
      <c r="U6" s="91">
        <f t="shared" si="2"/>
        <v>5829.8217599233303</v>
      </c>
      <c r="V6" s="91">
        <f t="shared" si="2"/>
        <v>5512.1460796035208</v>
      </c>
      <c r="W6" s="91">
        <f t="shared" si="2"/>
        <v>4298.1410195966064</v>
      </c>
      <c r="X6" s="60">
        <f t="shared" ref="X6" si="3">SUM(X7:X15)</f>
        <v>2955.9760589783391</v>
      </c>
    </row>
    <row r="7" spans="1:24" s="51" customFormat="1" x14ac:dyDescent="0.35">
      <c r="A7" s="61" t="s">
        <v>71</v>
      </c>
      <c r="B7" s="67" t="s">
        <v>72</v>
      </c>
      <c r="C7" s="64"/>
      <c r="D7" s="64"/>
      <c r="E7" s="64"/>
      <c r="F7" s="64"/>
      <c r="G7" s="64"/>
      <c r="H7" s="64"/>
      <c r="I7" s="97">
        <v>242.51614920040532</v>
      </c>
      <c r="J7" s="97">
        <v>250.47921926304105</v>
      </c>
      <c r="K7" s="97">
        <v>255.25548701158544</v>
      </c>
      <c r="L7" s="97">
        <v>261.50189860448432</v>
      </c>
      <c r="M7" s="97">
        <v>272.87918508832541</v>
      </c>
      <c r="N7" s="97">
        <v>291.71440224947264</v>
      </c>
      <c r="O7" s="97">
        <v>310.26876774134428</v>
      </c>
      <c r="P7" s="97">
        <v>334.31986458559589</v>
      </c>
      <c r="Q7" s="97">
        <v>342.58980115383895</v>
      </c>
      <c r="R7" s="97">
        <v>366.90906694111811</v>
      </c>
      <c r="S7" s="97">
        <v>396.78044637521299</v>
      </c>
      <c r="T7" s="97">
        <v>398.31477949715872</v>
      </c>
      <c r="U7" s="97">
        <v>375.99388800577287</v>
      </c>
      <c r="V7" s="97">
        <v>359.46696344171733</v>
      </c>
      <c r="W7" s="97">
        <v>275.14469639082381</v>
      </c>
      <c r="X7" s="65">
        <v>184.28335560117569</v>
      </c>
    </row>
    <row r="8" spans="1:24" s="51" customFormat="1" x14ac:dyDescent="0.35">
      <c r="A8" s="61" t="s">
        <v>73</v>
      </c>
      <c r="B8" s="67" t="s">
        <v>74</v>
      </c>
      <c r="C8" s="64"/>
      <c r="D8" s="64"/>
      <c r="E8" s="64"/>
      <c r="F8" s="64"/>
      <c r="G8" s="64"/>
      <c r="H8" s="64"/>
      <c r="I8" s="97">
        <v>650.05503175670015</v>
      </c>
      <c r="J8" s="97">
        <v>689.28844024155649</v>
      </c>
      <c r="K8" s="97">
        <v>722.34226541725786</v>
      </c>
      <c r="L8" s="97">
        <v>758.01380778066596</v>
      </c>
      <c r="M8" s="97">
        <v>795.88206830276749</v>
      </c>
      <c r="N8" s="97">
        <v>844.94506142701812</v>
      </c>
      <c r="O8" s="97">
        <v>885.14817317966629</v>
      </c>
      <c r="P8" s="97">
        <v>948.98783734624703</v>
      </c>
      <c r="Q8" s="97">
        <v>965.07388325820318</v>
      </c>
      <c r="R8" s="97">
        <v>1017.4737574790206</v>
      </c>
      <c r="S8" s="97">
        <v>1090.0999557640362</v>
      </c>
      <c r="T8" s="97">
        <v>1093.5454777491136</v>
      </c>
      <c r="U8" s="97">
        <v>1029.6524600083358</v>
      </c>
      <c r="V8" s="97">
        <v>969.67682966701682</v>
      </c>
      <c r="W8" s="97">
        <v>718.20976276379918</v>
      </c>
      <c r="X8" s="65">
        <v>500.76243408776099</v>
      </c>
    </row>
    <row r="9" spans="1:24" s="51" customFormat="1" x14ac:dyDescent="0.35">
      <c r="A9" s="61" t="s">
        <v>75</v>
      </c>
      <c r="B9" s="67" t="s">
        <v>76</v>
      </c>
      <c r="C9" s="64"/>
      <c r="D9" s="64"/>
      <c r="E9" s="64"/>
      <c r="F9" s="64"/>
      <c r="G9" s="64"/>
      <c r="H9" s="64"/>
      <c r="I9" s="97">
        <v>394.50878124311868</v>
      </c>
      <c r="J9" s="97">
        <v>420.07236568039724</v>
      </c>
      <c r="K9" s="97">
        <v>439.24388378826927</v>
      </c>
      <c r="L9" s="97">
        <v>459.26549525826596</v>
      </c>
      <c r="M9" s="97">
        <v>480.83092126466101</v>
      </c>
      <c r="N9" s="97">
        <v>508.3287762070641</v>
      </c>
      <c r="O9" s="97">
        <v>535.02339106429167</v>
      </c>
      <c r="P9" s="97">
        <v>577.23822485195137</v>
      </c>
      <c r="Q9" s="97">
        <v>588.5921704212567</v>
      </c>
      <c r="R9" s="97">
        <v>620.59127017340666</v>
      </c>
      <c r="S9" s="97">
        <v>658.9473524404068</v>
      </c>
      <c r="T9" s="97">
        <v>665.15026382592737</v>
      </c>
      <c r="U9" s="97">
        <v>633.6715396272308</v>
      </c>
      <c r="V9" s="97">
        <v>611.24471184025788</v>
      </c>
      <c r="W9" s="97">
        <v>477.06396532122261</v>
      </c>
      <c r="X9" s="65">
        <v>326.90994213685281</v>
      </c>
    </row>
    <row r="10" spans="1:24" s="51" customFormat="1" x14ac:dyDescent="0.35">
      <c r="A10" s="61" t="s">
        <v>77</v>
      </c>
      <c r="B10" s="67" t="s">
        <v>78</v>
      </c>
      <c r="C10" s="64"/>
      <c r="D10" s="64"/>
      <c r="E10" s="64"/>
      <c r="F10" s="64"/>
      <c r="G10" s="64"/>
      <c r="H10" s="64"/>
      <c r="I10" s="97">
        <v>293.09121473285768</v>
      </c>
      <c r="J10" s="97">
        <v>310.89980333308716</v>
      </c>
      <c r="K10" s="97">
        <v>327.92462706964528</v>
      </c>
      <c r="L10" s="97">
        <v>345.94325076335645</v>
      </c>
      <c r="M10" s="97">
        <v>364.76665082927155</v>
      </c>
      <c r="N10" s="97">
        <v>389.40983112666612</v>
      </c>
      <c r="O10" s="97">
        <v>413.05281732020603</v>
      </c>
      <c r="P10" s="97">
        <v>446.45144829494427</v>
      </c>
      <c r="Q10" s="97">
        <v>458.73397024356359</v>
      </c>
      <c r="R10" s="97">
        <v>490.80753522040908</v>
      </c>
      <c r="S10" s="97">
        <v>528.14664523888189</v>
      </c>
      <c r="T10" s="97">
        <v>536.9173531542574</v>
      </c>
      <c r="U10" s="97">
        <v>492.55902383103779</v>
      </c>
      <c r="V10" s="97">
        <v>421.02890596848079</v>
      </c>
      <c r="W10" s="97">
        <v>322.00215404638971</v>
      </c>
      <c r="X10" s="65">
        <v>249.50331635341172</v>
      </c>
    </row>
    <row r="11" spans="1:24" s="51" customFormat="1" x14ac:dyDescent="0.35">
      <c r="A11" s="61" t="s">
        <v>79</v>
      </c>
      <c r="B11" s="67" t="s">
        <v>80</v>
      </c>
      <c r="C11" s="64"/>
      <c r="D11" s="64"/>
      <c r="E11" s="64"/>
      <c r="F11" s="64"/>
      <c r="G11" s="64"/>
      <c r="H11" s="64"/>
      <c r="I11" s="97">
        <v>387.48966890957416</v>
      </c>
      <c r="J11" s="97">
        <v>408.91844928412405</v>
      </c>
      <c r="K11" s="97">
        <v>428.79390246938061</v>
      </c>
      <c r="L11" s="97">
        <v>449.28875804139818</v>
      </c>
      <c r="M11" s="97">
        <v>472.511138670283</v>
      </c>
      <c r="N11" s="97">
        <v>503.86685428543575</v>
      </c>
      <c r="O11" s="97">
        <v>532.74621976541857</v>
      </c>
      <c r="P11" s="97">
        <v>573.40825021359433</v>
      </c>
      <c r="Q11" s="97">
        <v>589.08641676102286</v>
      </c>
      <c r="R11" s="97">
        <v>629.91837288562112</v>
      </c>
      <c r="S11" s="97">
        <v>676.56462881678954</v>
      </c>
      <c r="T11" s="97">
        <v>690.18952609514599</v>
      </c>
      <c r="U11" s="97">
        <v>629.29705772085936</v>
      </c>
      <c r="V11" s="97">
        <v>526.36044531605626</v>
      </c>
      <c r="W11" s="97">
        <v>418.62653621410919</v>
      </c>
      <c r="X11" s="65">
        <v>297.01878462480937</v>
      </c>
    </row>
    <row r="12" spans="1:24" s="51" customFormat="1" x14ac:dyDescent="0.35">
      <c r="A12" s="61" t="s">
        <v>81</v>
      </c>
      <c r="B12" s="67" t="s">
        <v>82</v>
      </c>
      <c r="C12" s="64"/>
      <c r="D12" s="64"/>
      <c r="E12" s="64"/>
      <c r="F12" s="64"/>
      <c r="G12" s="64"/>
      <c r="H12" s="64"/>
      <c r="I12" s="97">
        <v>285.19423798986253</v>
      </c>
      <c r="J12" s="97">
        <v>309.60379528655915</v>
      </c>
      <c r="K12" s="97">
        <v>327.9454722792704</v>
      </c>
      <c r="L12" s="97">
        <v>345.09414067865748</v>
      </c>
      <c r="M12" s="97">
        <v>362.554756835109</v>
      </c>
      <c r="N12" s="97">
        <v>383.56970946901561</v>
      </c>
      <c r="O12" s="97">
        <v>407.83602144505642</v>
      </c>
      <c r="P12" s="97">
        <v>443.86680184657564</v>
      </c>
      <c r="Q12" s="97">
        <v>461.93419701634906</v>
      </c>
      <c r="R12" s="97">
        <v>500.62151281626797</v>
      </c>
      <c r="S12" s="97">
        <v>544.43576986391736</v>
      </c>
      <c r="T12" s="97">
        <v>557.41651697060024</v>
      </c>
      <c r="U12" s="97">
        <v>525.86110974104281</v>
      </c>
      <c r="V12" s="97">
        <v>490.51001133437313</v>
      </c>
      <c r="W12" s="97">
        <v>385.39990742231828</v>
      </c>
      <c r="X12" s="65">
        <v>266.3462107672355</v>
      </c>
    </row>
    <row r="13" spans="1:24" s="51" customFormat="1" x14ac:dyDescent="0.35">
      <c r="A13" s="61" t="s">
        <v>83</v>
      </c>
      <c r="B13" s="67" t="s">
        <v>84</v>
      </c>
      <c r="C13" s="64"/>
      <c r="D13" s="64"/>
      <c r="E13" s="64"/>
      <c r="F13" s="64"/>
      <c r="G13" s="64"/>
      <c r="H13" s="64"/>
      <c r="I13" s="97">
        <v>433.76373887512727</v>
      </c>
      <c r="J13" s="97">
        <v>468.63587829779726</v>
      </c>
      <c r="K13" s="97">
        <v>496.43467829769315</v>
      </c>
      <c r="L13" s="97">
        <v>522.00554815664077</v>
      </c>
      <c r="M13" s="97">
        <v>548.89130486234512</v>
      </c>
      <c r="N13" s="97">
        <v>587.92684076805176</v>
      </c>
      <c r="O13" s="97">
        <v>628.38651552540477</v>
      </c>
      <c r="P13" s="97">
        <v>684.9756720931116</v>
      </c>
      <c r="Q13" s="97">
        <v>710.01901437545871</v>
      </c>
      <c r="R13" s="97">
        <v>767.16413253594601</v>
      </c>
      <c r="S13" s="97">
        <v>830.64395517228536</v>
      </c>
      <c r="T13" s="97">
        <v>852.33277819239674</v>
      </c>
      <c r="U13" s="97">
        <v>813.84210044185727</v>
      </c>
      <c r="V13" s="97">
        <v>814.38259403738073</v>
      </c>
      <c r="W13" s="97">
        <v>657.17217079754982</v>
      </c>
      <c r="X13" s="65">
        <v>432.66056271923429</v>
      </c>
    </row>
    <row r="14" spans="1:24" s="51" customFormat="1" x14ac:dyDescent="0.35">
      <c r="A14" s="61" t="s">
        <v>85</v>
      </c>
      <c r="B14" s="67" t="s">
        <v>86</v>
      </c>
      <c r="C14" s="64"/>
      <c r="D14" s="64"/>
      <c r="E14" s="64"/>
      <c r="F14" s="64"/>
      <c r="G14" s="64"/>
      <c r="H14" s="64"/>
      <c r="I14" s="97">
        <v>348.78536117797529</v>
      </c>
      <c r="J14" s="97">
        <v>381.06890326730797</v>
      </c>
      <c r="K14" s="97">
        <v>411.67320919892097</v>
      </c>
      <c r="L14" s="97">
        <v>441.27914263987714</v>
      </c>
      <c r="M14" s="97">
        <v>470.69254468464931</v>
      </c>
      <c r="N14" s="97">
        <v>515.16345145979153</v>
      </c>
      <c r="O14" s="97">
        <v>563.95653209061788</v>
      </c>
      <c r="P14" s="97">
        <v>627.21736216789714</v>
      </c>
      <c r="Q14" s="97">
        <v>662.59986986377089</v>
      </c>
      <c r="R14" s="97">
        <v>722.38520772862648</v>
      </c>
      <c r="S14" s="97">
        <v>786.97313410010236</v>
      </c>
      <c r="T14" s="97">
        <v>805.11663797367305</v>
      </c>
      <c r="U14" s="97">
        <v>767.58316988341096</v>
      </c>
      <c r="V14" s="97">
        <v>765.88762604410203</v>
      </c>
      <c r="W14" s="97">
        <v>611.52043397533873</v>
      </c>
      <c r="X14" s="65">
        <v>409.03939147311371</v>
      </c>
    </row>
    <row r="15" spans="1:24" s="51" customFormat="1" x14ac:dyDescent="0.35">
      <c r="A15" s="61" t="s">
        <v>87</v>
      </c>
      <c r="B15" s="67" t="s">
        <v>88</v>
      </c>
      <c r="C15" s="64"/>
      <c r="D15" s="64"/>
      <c r="E15" s="64"/>
      <c r="F15" s="64"/>
      <c r="G15" s="64"/>
      <c r="H15" s="64"/>
      <c r="I15" s="97">
        <v>275.19218233790775</v>
      </c>
      <c r="J15" s="97">
        <v>298.9064597094748</v>
      </c>
      <c r="K15" s="97">
        <v>321.13150253988834</v>
      </c>
      <c r="L15" s="97">
        <v>345.33128937522497</v>
      </c>
      <c r="M15" s="97">
        <v>369.50773732602187</v>
      </c>
      <c r="N15" s="97">
        <v>400.79283473990637</v>
      </c>
      <c r="O15" s="97">
        <v>427.93454969431434</v>
      </c>
      <c r="P15" s="97">
        <v>468.12733192309071</v>
      </c>
      <c r="Q15" s="97">
        <v>486.81382829332642</v>
      </c>
      <c r="R15" s="97">
        <v>529.77058599833788</v>
      </c>
      <c r="S15" s="97">
        <v>576.77187767268947</v>
      </c>
      <c r="T15" s="97">
        <v>589.56666527656546</v>
      </c>
      <c r="U15" s="97">
        <v>561.36141066378366</v>
      </c>
      <c r="V15" s="97">
        <v>553.5879919541353</v>
      </c>
      <c r="W15" s="97">
        <v>433.00139266505482</v>
      </c>
      <c r="X15" s="65">
        <v>289.45206121474507</v>
      </c>
    </row>
    <row r="16" spans="1:24" s="51" customFormat="1" x14ac:dyDescent="0.35">
      <c r="A16" s="49">
        <v>924</v>
      </c>
      <c r="B16" s="68" t="s">
        <v>89</v>
      </c>
      <c r="C16" s="59"/>
      <c r="D16" s="59"/>
      <c r="E16" s="59"/>
      <c r="F16" s="59"/>
      <c r="G16" s="59"/>
      <c r="H16" s="59"/>
      <c r="I16" s="91">
        <v>328.1802718928983</v>
      </c>
      <c r="J16" s="91">
        <v>349.32204410526504</v>
      </c>
      <c r="K16" s="91">
        <v>366.18808638115826</v>
      </c>
      <c r="L16" s="91">
        <v>379.4437553133061</v>
      </c>
      <c r="M16" s="91">
        <v>391.24253228603237</v>
      </c>
      <c r="N16" s="91">
        <v>408.78682753658921</v>
      </c>
      <c r="O16" s="91">
        <v>424.12335935166988</v>
      </c>
      <c r="P16" s="91">
        <v>448.28920549971821</v>
      </c>
      <c r="Q16" s="91">
        <v>451.61825421284368</v>
      </c>
      <c r="R16" s="91">
        <v>474.55130609876659</v>
      </c>
      <c r="S16" s="91">
        <v>502.19268083269566</v>
      </c>
      <c r="T16" s="91">
        <v>506.36460506213359</v>
      </c>
      <c r="U16" s="91">
        <v>459.68059666250264</v>
      </c>
      <c r="V16" s="91">
        <v>386.50988161041431</v>
      </c>
      <c r="W16" s="91">
        <v>262.32098714244194</v>
      </c>
      <c r="X16" s="60">
        <v>202.16160930775146</v>
      </c>
    </row>
    <row r="17" spans="1:24" s="51" customFormat="1" x14ac:dyDescent="0.35">
      <c r="A17" s="49">
        <v>923</v>
      </c>
      <c r="B17" s="92" t="s">
        <v>90</v>
      </c>
      <c r="C17" s="91"/>
      <c r="D17" s="91"/>
      <c r="E17" s="91"/>
      <c r="F17" s="91"/>
      <c r="G17" s="91"/>
      <c r="H17" s="91"/>
      <c r="I17" s="91">
        <v>463.70597868384721</v>
      </c>
      <c r="J17" s="91">
        <v>498.51362737330913</v>
      </c>
      <c r="K17" s="91">
        <v>528.11585137056773</v>
      </c>
      <c r="L17" s="91">
        <v>559.13556627708545</v>
      </c>
      <c r="M17" s="91">
        <v>589.58367833395539</v>
      </c>
      <c r="N17" s="91">
        <v>628.76168580698641</v>
      </c>
      <c r="O17" s="91">
        <v>666.68791780170011</v>
      </c>
      <c r="P17" s="91">
        <v>719.85794622464607</v>
      </c>
      <c r="Q17" s="91">
        <v>734.54428654595267</v>
      </c>
      <c r="R17" s="91">
        <v>774.59908221535852</v>
      </c>
      <c r="S17" s="91">
        <v>822.41559449458703</v>
      </c>
      <c r="T17" s="91">
        <v>827.91485565256551</v>
      </c>
      <c r="U17" s="91">
        <v>776.43000440214018</v>
      </c>
      <c r="V17" s="91">
        <v>728.52233699898682</v>
      </c>
      <c r="W17" s="91">
        <v>573.39298655042614</v>
      </c>
      <c r="X17" s="60">
        <v>409.24389243329387</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132</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t="s">
        <v>215</v>
      </c>
      <c r="I21" s="59">
        <v>5634.9604187152918</v>
      </c>
      <c r="J21" s="59">
        <v>5894.9137141107185</v>
      </c>
      <c r="K21" s="59">
        <v>6048.4374729015863</v>
      </c>
      <c r="L21" s="59">
        <v>6202.0572479492293</v>
      </c>
      <c r="M21" s="59">
        <v>6326.518914747483</v>
      </c>
      <c r="N21" s="59">
        <v>6589.0792875478237</v>
      </c>
      <c r="O21" s="59">
        <v>6811.5049103045903</v>
      </c>
      <c r="P21" s="59">
        <v>7266.8723971569598</v>
      </c>
      <c r="Q21" s="59">
        <v>7339.7828878505816</v>
      </c>
      <c r="R21" s="59">
        <v>7732.8020341689262</v>
      </c>
      <c r="S21" s="59">
        <v>8145.9564873889612</v>
      </c>
      <c r="T21" s="59">
        <v>8126.720828711359</v>
      </c>
      <c r="U21" s="59">
        <v>7523.9365031662765</v>
      </c>
      <c r="V21" s="59">
        <v>7009.6724881369628</v>
      </c>
      <c r="W21" s="91">
        <v>5313.4896664134512</v>
      </c>
      <c r="X21" s="60">
        <v>3626.1679314964167</v>
      </c>
    </row>
    <row r="22" spans="1:24" x14ac:dyDescent="0.35">
      <c r="A22" s="61"/>
      <c r="B22" s="90" t="s">
        <v>68</v>
      </c>
      <c r="C22" s="64" t="s">
        <v>215</v>
      </c>
      <c r="D22" s="64" t="s">
        <v>215</v>
      </c>
      <c r="E22" s="64" t="s">
        <v>215</v>
      </c>
      <c r="F22" s="64" t="s">
        <v>215</v>
      </c>
      <c r="G22" s="64" t="s">
        <v>215</v>
      </c>
      <c r="H22" s="64" t="s">
        <v>215</v>
      </c>
      <c r="I22" s="64">
        <v>3.79019075465615</v>
      </c>
      <c r="J22" s="64">
        <v>3.9199088595857963</v>
      </c>
      <c r="K22" s="64">
        <v>4.1858896056832853</v>
      </c>
      <c r="L22" s="64">
        <v>4.3222873195901848</v>
      </c>
      <c r="M22" s="64">
        <v>4.5123235520663103</v>
      </c>
      <c r="N22" s="64">
        <v>5.7957841542196098</v>
      </c>
      <c r="O22" s="64">
        <v>5.2925186490927301</v>
      </c>
      <c r="P22" s="64">
        <v>5.2702040833596957</v>
      </c>
      <c r="Q22" s="64">
        <v>5.1310543820331702</v>
      </c>
      <c r="R22" s="64">
        <v>5.5851472245251808</v>
      </c>
      <c r="S22" s="64">
        <v>5.9897690101239531</v>
      </c>
      <c r="T22" s="64">
        <v>5.9353751026431203</v>
      </c>
      <c r="U22" s="64">
        <v>5.3564525747234404</v>
      </c>
      <c r="V22" s="64">
        <v>5.1892271294312371</v>
      </c>
      <c r="W22" s="97">
        <v>4.5971215012465994</v>
      </c>
      <c r="X22" s="65">
        <v>4.6568941110514004</v>
      </c>
    </row>
    <row r="23" spans="1:24" ht="25.5" customHeight="1" x14ac:dyDescent="0.35">
      <c r="A23" s="56">
        <v>941</v>
      </c>
      <c r="B23" s="57" t="s">
        <v>69</v>
      </c>
      <c r="C23" s="59" t="s">
        <v>215</v>
      </c>
      <c r="D23" s="59" t="s">
        <v>215</v>
      </c>
      <c r="E23" s="59" t="s">
        <v>215</v>
      </c>
      <c r="F23" s="59" t="s">
        <v>215</v>
      </c>
      <c r="G23" s="59" t="s">
        <v>215</v>
      </c>
      <c r="H23" s="59" t="s">
        <v>215</v>
      </c>
      <c r="I23" s="59">
        <v>4994.6758060224302</v>
      </c>
      <c r="J23" s="59">
        <v>5221.3778548609198</v>
      </c>
      <c r="K23" s="59">
        <v>5354.082658729335</v>
      </c>
      <c r="L23" s="59">
        <v>5485.6185358960347</v>
      </c>
      <c r="M23" s="59">
        <v>5593.9146756748451</v>
      </c>
      <c r="N23" s="59">
        <v>5825.6201889358981</v>
      </c>
      <c r="O23" s="59">
        <v>6023.2113652773724</v>
      </c>
      <c r="P23" s="59">
        <v>6428.2626816638258</v>
      </c>
      <c r="Q23" s="59">
        <v>6499.5687773795489</v>
      </c>
      <c r="R23" s="59">
        <v>6859.0985657237416</v>
      </c>
      <c r="S23" s="59">
        <v>7237.018132783016</v>
      </c>
      <c r="T23" s="59">
        <v>7227.0633570424234</v>
      </c>
      <c r="U23" s="59">
        <v>6692.4114936988835</v>
      </c>
      <c r="V23" s="59">
        <v>6234.4839815018722</v>
      </c>
      <c r="W23" s="91">
        <v>4715.9498623507652</v>
      </c>
      <c r="X23" s="60">
        <v>3206.0575042536716</v>
      </c>
    </row>
    <row r="24" spans="1:24" ht="25.5" customHeight="1" x14ac:dyDescent="0.35">
      <c r="A24" s="56">
        <v>921</v>
      </c>
      <c r="B24" s="66" t="s">
        <v>70</v>
      </c>
      <c r="C24" s="59" t="s">
        <v>215</v>
      </c>
      <c r="D24" s="59" t="s">
        <v>215</v>
      </c>
      <c r="E24" s="59" t="s">
        <v>215</v>
      </c>
      <c r="F24" s="59" t="s">
        <v>215</v>
      </c>
      <c r="G24" s="59" t="s">
        <v>215</v>
      </c>
      <c r="H24" s="59" t="s">
        <v>215</v>
      </c>
      <c r="I24" s="59">
        <v>4544.2073582295443</v>
      </c>
      <c r="J24" s="59">
        <v>4752.1597638966059</v>
      </c>
      <c r="K24" s="59">
        <v>4875.5292558900082</v>
      </c>
      <c r="L24" s="59">
        <v>5002.3580410927052</v>
      </c>
      <c r="M24" s="59">
        <v>5110.7592980188429</v>
      </c>
      <c r="N24" s="59">
        <v>5333.028496965183</v>
      </c>
      <c r="O24" s="59">
        <v>5525.0937051009159</v>
      </c>
      <c r="P24" s="59">
        <v>5909.3031988371567</v>
      </c>
      <c r="Q24" s="59">
        <v>5986.1364917823666</v>
      </c>
      <c r="R24" s="59">
        <v>6327.2535214392765</v>
      </c>
      <c r="S24" s="59">
        <v>6685.6494891313541</v>
      </c>
      <c r="T24" s="59">
        <v>6680.4500992015646</v>
      </c>
      <c r="U24" s="59">
        <v>6203.2834937207654</v>
      </c>
      <c r="V24" s="59">
        <v>5825.9689432563791</v>
      </c>
      <c r="W24" s="91">
        <v>4444.6851042236176</v>
      </c>
      <c r="X24" s="60">
        <v>3000.8284063895312</v>
      </c>
    </row>
    <row r="25" spans="1:24" x14ac:dyDescent="0.35">
      <c r="A25" s="61" t="s">
        <v>71</v>
      </c>
      <c r="B25" s="67" t="s">
        <v>72</v>
      </c>
      <c r="C25" s="64" t="s">
        <v>215</v>
      </c>
      <c r="D25" s="64" t="s">
        <v>215</v>
      </c>
      <c r="E25" s="64" t="s">
        <v>215</v>
      </c>
      <c r="F25" s="64" t="s">
        <v>215</v>
      </c>
      <c r="G25" s="64" t="s">
        <v>215</v>
      </c>
      <c r="H25" s="64" t="s">
        <v>215</v>
      </c>
      <c r="I25" s="64">
        <v>332.88373083762593</v>
      </c>
      <c r="J25" s="64">
        <v>336.44994088440438</v>
      </c>
      <c r="K25" s="64">
        <v>333.58098323181588</v>
      </c>
      <c r="L25" s="64">
        <v>333.04945763902947</v>
      </c>
      <c r="M25" s="64">
        <v>336.98546258621752</v>
      </c>
      <c r="N25" s="64">
        <v>351.51839858008105</v>
      </c>
      <c r="O25" s="64">
        <v>364.39952953641085</v>
      </c>
      <c r="P25" s="64">
        <v>387.02351494415382</v>
      </c>
      <c r="Q25" s="64">
        <v>389.4808568694416</v>
      </c>
      <c r="R25" s="64">
        <v>411.20689469782428</v>
      </c>
      <c r="S25" s="64">
        <v>435.63417965919325</v>
      </c>
      <c r="T25" s="64">
        <v>429.97503595337054</v>
      </c>
      <c r="U25" s="64">
        <v>400.0802726491554</v>
      </c>
      <c r="V25" s="64">
        <v>379.93248634817689</v>
      </c>
      <c r="W25" s="97">
        <v>284.52568865904738</v>
      </c>
      <c r="X25" s="65">
        <v>187.07956941434875</v>
      </c>
    </row>
    <row r="26" spans="1:24" x14ac:dyDescent="0.35">
      <c r="A26" s="61" t="s">
        <v>73</v>
      </c>
      <c r="B26" s="67" t="s">
        <v>74</v>
      </c>
      <c r="C26" s="64" t="s">
        <v>215</v>
      </c>
      <c r="D26" s="64" t="s">
        <v>215</v>
      </c>
      <c r="E26" s="64" t="s">
        <v>215</v>
      </c>
      <c r="F26" s="64" t="s">
        <v>215</v>
      </c>
      <c r="G26" s="64" t="s">
        <v>215</v>
      </c>
      <c r="H26" s="64" t="s">
        <v>215</v>
      </c>
      <c r="I26" s="64">
        <v>892.28179209675534</v>
      </c>
      <c r="J26" s="64">
        <v>925.86944199963079</v>
      </c>
      <c r="K26" s="64">
        <v>943.99398010531149</v>
      </c>
      <c r="L26" s="64">
        <v>965.40823952517621</v>
      </c>
      <c r="M26" s="64">
        <v>982.85505676907007</v>
      </c>
      <c r="N26" s="64">
        <v>1018.1661672877194</v>
      </c>
      <c r="O26" s="64">
        <v>1039.5747539293927</v>
      </c>
      <c r="P26" s="64">
        <v>1098.5904439278709</v>
      </c>
      <c r="Q26" s="64">
        <v>1097.1657700485298</v>
      </c>
      <c r="R26" s="64">
        <v>1140.3158492036371</v>
      </c>
      <c r="S26" s="64">
        <v>1196.8452687477368</v>
      </c>
      <c r="T26" s="64">
        <v>1180.466506177371</v>
      </c>
      <c r="U26" s="64">
        <v>1095.6125885952797</v>
      </c>
      <c r="V26" s="64">
        <v>1024.8834143818067</v>
      </c>
      <c r="W26" s="97">
        <v>742.69695194036137</v>
      </c>
      <c r="X26" s="65">
        <v>508.36072656917617</v>
      </c>
    </row>
    <row r="27" spans="1:24" x14ac:dyDescent="0.35">
      <c r="A27" s="61" t="s">
        <v>75</v>
      </c>
      <c r="B27" s="67" t="s">
        <v>76</v>
      </c>
      <c r="C27" s="64" t="s">
        <v>215</v>
      </c>
      <c r="D27" s="64" t="s">
        <v>215</v>
      </c>
      <c r="E27" s="64" t="s">
        <v>215</v>
      </c>
      <c r="F27" s="64" t="s">
        <v>215</v>
      </c>
      <c r="G27" s="64" t="s">
        <v>215</v>
      </c>
      <c r="H27" s="64" t="s">
        <v>215</v>
      </c>
      <c r="I27" s="64">
        <v>541.51261836131232</v>
      </c>
      <c r="J27" s="64">
        <v>564.25168928652806</v>
      </c>
      <c r="K27" s="64">
        <v>574.02647186190359</v>
      </c>
      <c r="L27" s="64">
        <v>584.92165802372028</v>
      </c>
      <c r="M27" s="64">
        <v>593.79036321763476</v>
      </c>
      <c r="N27" s="64">
        <v>612.54060816533649</v>
      </c>
      <c r="O27" s="64">
        <v>628.36576628084413</v>
      </c>
      <c r="P27" s="64">
        <v>668.23659138306368</v>
      </c>
      <c r="Q27" s="64">
        <v>669.15413742679823</v>
      </c>
      <c r="R27" s="64">
        <v>695.51676989639066</v>
      </c>
      <c r="S27" s="64">
        <v>723.47312459928378</v>
      </c>
      <c r="T27" s="64">
        <v>718.0200768949552</v>
      </c>
      <c r="U27" s="64">
        <v>674.26490278528172</v>
      </c>
      <c r="V27" s="64">
        <v>646.04469048599321</v>
      </c>
      <c r="W27" s="97">
        <v>493.3293465145768</v>
      </c>
      <c r="X27" s="65">
        <v>331.87029296660972</v>
      </c>
    </row>
    <row r="28" spans="1:24" x14ac:dyDescent="0.35">
      <c r="A28" s="61" t="s">
        <v>77</v>
      </c>
      <c r="B28" s="67" t="s">
        <v>78</v>
      </c>
      <c r="C28" s="64" t="s">
        <v>215</v>
      </c>
      <c r="D28" s="64" t="s">
        <v>215</v>
      </c>
      <c r="E28" s="64" t="s">
        <v>215</v>
      </c>
      <c r="F28" s="64" t="s">
        <v>215</v>
      </c>
      <c r="G28" s="64" t="s">
        <v>215</v>
      </c>
      <c r="H28" s="64" t="s">
        <v>215</v>
      </c>
      <c r="I28" s="64">
        <v>402.30433048556074</v>
      </c>
      <c r="J28" s="64">
        <v>417.60837789318555</v>
      </c>
      <c r="K28" s="64">
        <v>428.54874856756317</v>
      </c>
      <c r="L28" s="64">
        <v>440.59417027361832</v>
      </c>
      <c r="M28" s="64">
        <v>450.45963665546833</v>
      </c>
      <c r="N28" s="64">
        <v>469.24224232138658</v>
      </c>
      <c r="O28" s="64">
        <v>485.11570597608483</v>
      </c>
      <c r="P28" s="64">
        <v>516.83201351255263</v>
      </c>
      <c r="Q28" s="64">
        <v>521.52194608196658</v>
      </c>
      <c r="R28" s="64">
        <v>550.06392765067926</v>
      </c>
      <c r="S28" s="64">
        <v>579.86408513897061</v>
      </c>
      <c r="T28" s="64">
        <v>579.594506932267</v>
      </c>
      <c r="U28" s="64">
        <v>524.11263809452612</v>
      </c>
      <c r="V28" s="64">
        <v>444.99933328363687</v>
      </c>
      <c r="W28" s="97">
        <v>332.98074006706958</v>
      </c>
      <c r="X28" s="65">
        <v>253.28914181412117</v>
      </c>
    </row>
    <row r="29" spans="1:24" x14ac:dyDescent="0.35">
      <c r="A29" s="61" t="s">
        <v>79</v>
      </c>
      <c r="B29" s="67" t="s">
        <v>80</v>
      </c>
      <c r="C29" s="64" t="s">
        <v>215</v>
      </c>
      <c r="D29" s="64" t="s">
        <v>215</v>
      </c>
      <c r="E29" s="64" t="s">
        <v>215</v>
      </c>
      <c r="F29" s="64" t="s">
        <v>215</v>
      </c>
      <c r="G29" s="64" t="s">
        <v>215</v>
      </c>
      <c r="H29" s="64" t="s">
        <v>215</v>
      </c>
      <c r="I29" s="64">
        <v>531.87800924986777</v>
      </c>
      <c r="J29" s="64">
        <v>549.26947030965243</v>
      </c>
      <c r="K29" s="64">
        <v>560.36989944530058</v>
      </c>
      <c r="L29" s="64">
        <v>572.2152611034038</v>
      </c>
      <c r="M29" s="64">
        <v>583.51605158307109</v>
      </c>
      <c r="N29" s="64">
        <v>607.16395333998162</v>
      </c>
      <c r="O29" s="64">
        <v>625.69131033729604</v>
      </c>
      <c r="P29" s="64">
        <v>663.80284273782149</v>
      </c>
      <c r="Q29" s="64">
        <v>669.71603240227148</v>
      </c>
      <c r="R29" s="64">
        <v>705.96995649870723</v>
      </c>
      <c r="S29" s="64">
        <v>742.81552872268981</v>
      </c>
      <c r="T29" s="64">
        <v>745.04959788848873</v>
      </c>
      <c r="U29" s="64">
        <v>669.61018905287926</v>
      </c>
      <c r="V29" s="64">
        <v>556.32771031179095</v>
      </c>
      <c r="W29" s="97">
        <v>432.89950731263093</v>
      </c>
      <c r="X29" s="65">
        <v>301.52558354666746</v>
      </c>
    </row>
    <row r="30" spans="1:24" x14ac:dyDescent="0.35">
      <c r="A30" s="61" t="s">
        <v>81</v>
      </c>
      <c r="B30" s="67" t="s">
        <v>82</v>
      </c>
      <c r="C30" s="64" t="s">
        <v>215</v>
      </c>
      <c r="D30" s="64" t="s">
        <v>215</v>
      </c>
      <c r="E30" s="64" t="s">
        <v>215</v>
      </c>
      <c r="F30" s="64" t="s">
        <v>215</v>
      </c>
      <c r="G30" s="64" t="s">
        <v>215</v>
      </c>
      <c r="H30" s="64" t="s">
        <v>215</v>
      </c>
      <c r="I30" s="64">
        <v>391.4647427335143</v>
      </c>
      <c r="J30" s="64">
        <v>415.86754752840329</v>
      </c>
      <c r="K30" s="64">
        <v>428.57599015834671</v>
      </c>
      <c r="L30" s="64">
        <v>439.51274159300846</v>
      </c>
      <c r="M30" s="64">
        <v>447.72811237092725</v>
      </c>
      <c r="N30" s="64">
        <v>462.20484479565692</v>
      </c>
      <c r="O30" s="64">
        <v>478.98876649574117</v>
      </c>
      <c r="P30" s="64">
        <v>513.83991205733253</v>
      </c>
      <c r="Q30" s="64">
        <v>525.16019526931268</v>
      </c>
      <c r="R30" s="64">
        <v>561.062770730441</v>
      </c>
      <c r="S30" s="64">
        <v>597.74828157107834</v>
      </c>
      <c r="T30" s="64">
        <v>601.72305739698538</v>
      </c>
      <c r="U30" s="64">
        <v>559.54807477496445</v>
      </c>
      <c r="V30" s="64">
        <v>518.43620454194161</v>
      </c>
      <c r="W30" s="97">
        <v>398.54002460112577</v>
      </c>
      <c r="X30" s="65">
        <v>270.38760100133487</v>
      </c>
    </row>
    <row r="31" spans="1:24" x14ac:dyDescent="0.35">
      <c r="A31" s="61" t="s">
        <v>83</v>
      </c>
      <c r="B31" s="67" t="s">
        <v>84</v>
      </c>
      <c r="C31" s="64" t="s">
        <v>215</v>
      </c>
      <c r="D31" s="64" t="s">
        <v>215</v>
      </c>
      <c r="E31" s="64" t="s">
        <v>215</v>
      </c>
      <c r="F31" s="64" t="s">
        <v>215</v>
      </c>
      <c r="G31" s="64" t="s">
        <v>215</v>
      </c>
      <c r="H31" s="64" t="s">
        <v>215</v>
      </c>
      <c r="I31" s="64">
        <v>595.39495483045062</v>
      </c>
      <c r="J31" s="64">
        <v>629.48341189144662</v>
      </c>
      <c r="K31" s="64">
        <v>648.76634009202883</v>
      </c>
      <c r="L31" s="64">
        <v>664.82754284351574</v>
      </c>
      <c r="M31" s="64">
        <v>677.83986608842815</v>
      </c>
      <c r="N31" s="64">
        <v>708.45697008916022</v>
      </c>
      <c r="O31" s="64">
        <v>738.01740436657303</v>
      </c>
      <c r="P31" s="64">
        <v>792.95824253014496</v>
      </c>
      <c r="Q31" s="64">
        <v>807.20095338848421</v>
      </c>
      <c r="R31" s="64">
        <v>859.78573190801592</v>
      </c>
      <c r="S31" s="64">
        <v>911.98268792247507</v>
      </c>
      <c r="T31" s="64">
        <v>920.08089032038083</v>
      </c>
      <c r="U31" s="64">
        <v>865.97729331477956</v>
      </c>
      <c r="V31" s="64">
        <v>860.74781623559886</v>
      </c>
      <c r="W31" s="97">
        <v>679.57829795177508</v>
      </c>
      <c r="X31" s="65">
        <v>439.22551503380481</v>
      </c>
    </row>
    <row r="32" spans="1:24" x14ac:dyDescent="0.35">
      <c r="A32" s="61" t="s">
        <v>85</v>
      </c>
      <c r="B32" s="67" t="s">
        <v>86</v>
      </c>
      <c r="C32" s="64" t="s">
        <v>215</v>
      </c>
      <c r="D32" s="64" t="s">
        <v>215</v>
      </c>
      <c r="E32" s="64" t="s">
        <v>215</v>
      </c>
      <c r="F32" s="64" t="s">
        <v>215</v>
      </c>
      <c r="G32" s="64" t="s">
        <v>215</v>
      </c>
      <c r="H32" s="64" t="s">
        <v>215</v>
      </c>
      <c r="I32" s="64">
        <v>478.75150860377931</v>
      </c>
      <c r="J32" s="64">
        <v>511.86126479630258</v>
      </c>
      <c r="K32" s="64">
        <v>537.99569796726905</v>
      </c>
      <c r="L32" s="64">
        <v>562.01419533826186</v>
      </c>
      <c r="M32" s="64">
        <v>581.2702235060525</v>
      </c>
      <c r="N32" s="64">
        <v>620.77645144605003</v>
      </c>
      <c r="O32" s="64">
        <v>662.34670176060615</v>
      </c>
      <c r="P32" s="64">
        <v>726.09465920045307</v>
      </c>
      <c r="Q32" s="64">
        <v>753.2914412715877</v>
      </c>
      <c r="R32" s="64">
        <v>809.60053814478783</v>
      </c>
      <c r="S32" s="64">
        <v>864.03551087123139</v>
      </c>
      <c r="T32" s="64">
        <v>869.11175075253834</v>
      </c>
      <c r="U32" s="64">
        <v>816.75498906818132</v>
      </c>
      <c r="V32" s="64">
        <v>809.49188554129194</v>
      </c>
      <c r="W32" s="97">
        <v>632.37007613901983</v>
      </c>
      <c r="X32" s="65">
        <v>415.24592918693929</v>
      </c>
    </row>
    <row r="33" spans="1:24" x14ac:dyDescent="0.35">
      <c r="A33" s="61" t="s">
        <v>87</v>
      </c>
      <c r="B33" s="67" t="s">
        <v>88</v>
      </c>
      <c r="C33" s="64" t="s">
        <v>215</v>
      </c>
      <c r="D33" s="64" t="s">
        <v>215</v>
      </c>
      <c r="E33" s="64" t="s">
        <v>215</v>
      </c>
      <c r="F33" s="64" t="s">
        <v>215</v>
      </c>
      <c r="G33" s="64" t="s">
        <v>215</v>
      </c>
      <c r="H33" s="64" t="s">
        <v>215</v>
      </c>
      <c r="I33" s="64">
        <v>377.73567103067734</v>
      </c>
      <c r="J33" s="64">
        <v>401.49861930705231</v>
      </c>
      <c r="K33" s="64">
        <v>419.67114446046855</v>
      </c>
      <c r="L33" s="64">
        <v>439.81477475297055</v>
      </c>
      <c r="M33" s="64">
        <v>456.31452524197425</v>
      </c>
      <c r="N33" s="64">
        <v>482.95886093981039</v>
      </c>
      <c r="O33" s="64">
        <v>502.59376641796803</v>
      </c>
      <c r="P33" s="64">
        <v>541.92497854376404</v>
      </c>
      <c r="Q33" s="64">
        <v>553.44515902397382</v>
      </c>
      <c r="R33" s="64">
        <v>593.73108270879334</v>
      </c>
      <c r="S33" s="64">
        <v>633.25082189869488</v>
      </c>
      <c r="T33" s="64">
        <v>636.42867688520778</v>
      </c>
      <c r="U33" s="64">
        <v>597.32254538571851</v>
      </c>
      <c r="V33" s="64">
        <v>585.10540212614194</v>
      </c>
      <c r="W33" s="97">
        <v>447.76447103801081</v>
      </c>
      <c r="X33" s="65">
        <v>293.84404685652879</v>
      </c>
    </row>
    <row r="34" spans="1:24" x14ac:dyDescent="0.35">
      <c r="A34" s="49">
        <v>924</v>
      </c>
      <c r="B34" s="68" t="s">
        <v>89</v>
      </c>
      <c r="C34" s="59" t="s">
        <v>215</v>
      </c>
      <c r="D34" s="59" t="s">
        <v>215</v>
      </c>
      <c r="E34" s="59" t="s">
        <v>215</v>
      </c>
      <c r="F34" s="59" t="s">
        <v>215</v>
      </c>
      <c r="G34" s="59" t="s">
        <v>215</v>
      </c>
      <c r="H34" s="59" t="s">
        <v>215</v>
      </c>
      <c r="I34" s="59">
        <v>450.46844779288568</v>
      </c>
      <c r="J34" s="59">
        <v>469.21809096431315</v>
      </c>
      <c r="K34" s="59">
        <v>478.55340283932719</v>
      </c>
      <c r="L34" s="59">
        <v>483.26049480332955</v>
      </c>
      <c r="M34" s="59">
        <v>483.15537765600135</v>
      </c>
      <c r="N34" s="59">
        <v>492.59169197071554</v>
      </c>
      <c r="O34" s="59">
        <v>498.11766017645579</v>
      </c>
      <c r="P34" s="59">
        <v>518.9594828266695</v>
      </c>
      <c r="Q34" s="59">
        <v>513.43228559718204</v>
      </c>
      <c r="R34" s="59">
        <v>531.84504428446439</v>
      </c>
      <c r="S34" s="59">
        <v>551.36864365166264</v>
      </c>
      <c r="T34" s="59">
        <v>546.61325784085864</v>
      </c>
      <c r="U34" s="59">
        <v>489.12799997811879</v>
      </c>
      <c r="V34" s="59">
        <v>408.51503824549246</v>
      </c>
      <c r="W34" s="91">
        <v>271.26475812714801</v>
      </c>
      <c r="X34" s="60">
        <v>205.22909786414081</v>
      </c>
    </row>
    <row r="35" spans="1:24" x14ac:dyDescent="0.35">
      <c r="A35" s="49">
        <v>923</v>
      </c>
      <c r="B35" s="68" t="s">
        <v>90</v>
      </c>
      <c r="C35" s="59" t="s">
        <v>215</v>
      </c>
      <c r="D35" s="59" t="s">
        <v>215</v>
      </c>
      <c r="E35" s="59" t="s">
        <v>215</v>
      </c>
      <c r="F35" s="59" t="s">
        <v>215</v>
      </c>
      <c r="G35" s="59" t="s">
        <v>215</v>
      </c>
      <c r="H35" s="59" t="s">
        <v>215</v>
      </c>
      <c r="I35" s="59">
        <v>636.49442193820607</v>
      </c>
      <c r="J35" s="59">
        <v>669.61595039021336</v>
      </c>
      <c r="K35" s="59">
        <v>690.16892456656808</v>
      </c>
      <c r="L35" s="59">
        <v>712.1164247336045</v>
      </c>
      <c r="M35" s="59">
        <v>728.09191552057223</v>
      </c>
      <c r="N35" s="59">
        <v>757.66331445770606</v>
      </c>
      <c r="O35" s="59">
        <v>783.00102637812563</v>
      </c>
      <c r="P35" s="59">
        <v>833.33951140977365</v>
      </c>
      <c r="Q35" s="59">
        <v>835.08305608899889</v>
      </c>
      <c r="R35" s="59">
        <v>868.11832122066016</v>
      </c>
      <c r="S35" s="59">
        <v>902.94858559582121</v>
      </c>
      <c r="T35" s="59">
        <v>893.72209656629309</v>
      </c>
      <c r="U35" s="59">
        <v>826.1685568926689</v>
      </c>
      <c r="V35" s="59">
        <v>769.99927950565916</v>
      </c>
      <c r="W35" s="91">
        <v>592.94268256143948</v>
      </c>
      <c r="X35" s="60">
        <v>415.4535331316934</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133</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c r="D3" s="88"/>
      <c r="E3" s="88"/>
      <c r="F3" s="88"/>
      <c r="G3" s="88"/>
      <c r="H3" s="88"/>
      <c r="I3" s="88">
        <f t="shared" ref="I3:X3" si="0">SUM(I6,I16:I17,I4)</f>
        <v>2184.4950000000008</v>
      </c>
      <c r="J3" s="88">
        <f t="shared" si="0"/>
        <v>2399.912471946795</v>
      </c>
      <c r="K3" s="88">
        <f t="shared" si="0"/>
        <v>2608.7810000000009</v>
      </c>
      <c r="L3" s="88">
        <f t="shared" si="0"/>
        <v>2824.8410963032825</v>
      </c>
      <c r="M3" s="88">
        <f t="shared" si="0"/>
        <v>3059.7591478660297</v>
      </c>
      <c r="N3" s="88">
        <f t="shared" si="0"/>
        <v>3359.129094277072</v>
      </c>
      <c r="O3" s="88">
        <f t="shared" si="0"/>
        <v>3619.5934670833417</v>
      </c>
      <c r="P3" s="88">
        <f t="shared" si="0"/>
        <v>3989.1991157989628</v>
      </c>
      <c r="Q3" s="88">
        <f t="shared" si="0"/>
        <v>4200.2916762362756</v>
      </c>
      <c r="R3" s="88">
        <f t="shared" si="0"/>
        <v>4351.2435542558051</v>
      </c>
      <c r="S3" s="88">
        <f t="shared" si="0"/>
        <v>4620.0866791328808</v>
      </c>
      <c r="T3" s="88">
        <f t="shared" si="0"/>
        <v>4770.7953469207478</v>
      </c>
      <c r="U3" s="88">
        <f t="shared" si="0"/>
        <v>5009.9905589028212</v>
      </c>
      <c r="V3" s="88">
        <f t="shared" si="0"/>
        <v>4766.327878045442</v>
      </c>
      <c r="W3" s="88">
        <f t="shared" si="0"/>
        <v>4478.3398482512848</v>
      </c>
      <c r="X3" s="89">
        <f t="shared" si="0"/>
        <v>3842.5595489088696</v>
      </c>
    </row>
    <row r="4" spans="1:24" s="51" customFormat="1" x14ac:dyDescent="0.35">
      <c r="A4" s="61"/>
      <c r="B4" s="90" t="s">
        <v>68</v>
      </c>
      <c r="C4" s="64"/>
      <c r="D4" s="64"/>
      <c r="E4" s="64"/>
      <c r="F4" s="64"/>
      <c r="G4" s="64"/>
      <c r="H4" s="64"/>
      <c r="I4" s="97">
        <v>2.135172758270679</v>
      </c>
      <c r="J4" s="97">
        <v>2.4137882832765034</v>
      </c>
      <c r="K4" s="97">
        <v>2.7944510938160754</v>
      </c>
      <c r="L4" s="97">
        <v>3.1373736435594681</v>
      </c>
      <c r="M4" s="97">
        <v>3.4199898998647131</v>
      </c>
      <c r="N4" s="97">
        <v>3.7247013211636362</v>
      </c>
      <c r="O4" s="97">
        <v>4.2401910850672637</v>
      </c>
      <c r="P4" s="97">
        <v>4.9259013637372124</v>
      </c>
      <c r="Q4" s="97">
        <v>5.4212822996074994</v>
      </c>
      <c r="R4" s="97">
        <v>6.1519516795076115</v>
      </c>
      <c r="S4" s="97">
        <v>7.0199320449176632</v>
      </c>
      <c r="T4" s="97">
        <v>7.3720876028154949</v>
      </c>
      <c r="U4" s="97">
        <v>7.9338307293824641</v>
      </c>
      <c r="V4" s="97">
        <v>7.8468416689711464</v>
      </c>
      <c r="W4" s="97">
        <v>7.9768547461351451</v>
      </c>
      <c r="X4" s="65">
        <v>7.441179113471021</v>
      </c>
    </row>
    <row r="5" spans="1:24" s="51" customFormat="1" ht="25.5" customHeight="1" x14ac:dyDescent="0.35">
      <c r="A5" s="56">
        <v>941</v>
      </c>
      <c r="B5" s="57" t="s">
        <v>69</v>
      </c>
      <c r="C5" s="91"/>
      <c r="D5" s="91"/>
      <c r="E5" s="91"/>
      <c r="F5" s="91"/>
      <c r="G5" s="91"/>
      <c r="H5" s="91"/>
      <c r="I5" s="91">
        <f t="shared" ref="I5:X5" si="1">SUM(I6,I16)</f>
        <v>1922.2116638951654</v>
      </c>
      <c r="J5" s="91">
        <f t="shared" si="1"/>
        <v>2113.2046898268318</v>
      </c>
      <c r="K5" s="91">
        <f t="shared" si="1"/>
        <v>2299.0344833961972</v>
      </c>
      <c r="L5" s="91">
        <f t="shared" si="1"/>
        <v>2491.5504424742271</v>
      </c>
      <c r="M5" s="91">
        <f t="shared" si="1"/>
        <v>2701.1031018526728</v>
      </c>
      <c r="N5" s="91">
        <f t="shared" si="1"/>
        <v>2967.8677922973848</v>
      </c>
      <c r="O5" s="91">
        <f t="shared" si="1"/>
        <v>3200.5082742208488</v>
      </c>
      <c r="P5" s="91">
        <f t="shared" si="1"/>
        <v>3530.977880256537</v>
      </c>
      <c r="Q5" s="91">
        <f t="shared" si="1"/>
        <v>3720.400766400046</v>
      </c>
      <c r="R5" s="91">
        <f t="shared" si="1"/>
        <v>3857.0725735875367</v>
      </c>
      <c r="S5" s="91">
        <f t="shared" si="1"/>
        <v>4098.8682523063235</v>
      </c>
      <c r="T5" s="91">
        <f t="shared" si="1"/>
        <v>4235.9640154625722</v>
      </c>
      <c r="U5" s="91">
        <f t="shared" si="1"/>
        <v>4450.4333161355307</v>
      </c>
      <c r="V5" s="91">
        <f t="shared" si="1"/>
        <v>4234.7004458496303</v>
      </c>
      <c r="W5" s="91">
        <f t="shared" si="1"/>
        <v>3977.2207836899952</v>
      </c>
      <c r="X5" s="60">
        <f t="shared" si="1"/>
        <v>3411.7680670909544</v>
      </c>
    </row>
    <row r="6" spans="1:24" s="51" customFormat="1" ht="25.5" customHeight="1" x14ac:dyDescent="0.35">
      <c r="A6" s="56">
        <v>921</v>
      </c>
      <c r="B6" s="66" t="s">
        <v>70</v>
      </c>
      <c r="C6" s="91"/>
      <c r="D6" s="91"/>
      <c r="E6" s="91"/>
      <c r="F6" s="91"/>
      <c r="G6" s="91"/>
      <c r="H6" s="91"/>
      <c r="I6" s="91">
        <f t="shared" ref="I6:W6" si="2">SUM(I7:I15)</f>
        <v>1710.7295815648833</v>
      </c>
      <c r="J6" s="91">
        <f t="shared" si="2"/>
        <v>1880.2574494870469</v>
      </c>
      <c r="K6" s="91">
        <f t="shared" si="2"/>
        <v>2044.8587397166564</v>
      </c>
      <c r="L6" s="91">
        <f t="shared" si="2"/>
        <v>2215.8811180655371</v>
      </c>
      <c r="M6" s="91">
        <f t="shared" si="2"/>
        <v>2401.9865144122823</v>
      </c>
      <c r="N6" s="91">
        <f t="shared" si="2"/>
        <v>2640.5983280572927</v>
      </c>
      <c r="O6" s="91">
        <f t="shared" si="2"/>
        <v>2850.2110856646655</v>
      </c>
      <c r="P6" s="91">
        <f t="shared" si="2"/>
        <v>3147.5335679469335</v>
      </c>
      <c r="Q6" s="91">
        <f t="shared" si="2"/>
        <v>3319.0331258173464</v>
      </c>
      <c r="R6" s="91">
        <f t="shared" si="2"/>
        <v>3443.8652160659949</v>
      </c>
      <c r="S6" s="91">
        <f t="shared" si="2"/>
        <v>3661.9905973786108</v>
      </c>
      <c r="T6" s="91">
        <f t="shared" si="2"/>
        <v>3785.8812028433513</v>
      </c>
      <c r="U6" s="91">
        <f t="shared" si="2"/>
        <v>3979.8666881407889</v>
      </c>
      <c r="V6" s="91">
        <f t="shared" si="2"/>
        <v>3792.5745903688312</v>
      </c>
      <c r="W6" s="91">
        <f t="shared" si="2"/>
        <v>3571.4796436826418</v>
      </c>
      <c r="X6" s="60">
        <f t="shared" ref="X6" si="3">SUM(X7:X15)</f>
        <v>3057.9057497231292</v>
      </c>
    </row>
    <row r="7" spans="1:24" s="51" customFormat="1" x14ac:dyDescent="0.35">
      <c r="A7" s="61" t="s">
        <v>71</v>
      </c>
      <c r="B7" s="67" t="s">
        <v>72</v>
      </c>
      <c r="C7" s="64"/>
      <c r="D7" s="64"/>
      <c r="E7" s="64"/>
      <c r="F7" s="64"/>
      <c r="G7" s="64"/>
      <c r="H7" s="64"/>
      <c r="I7" s="97">
        <v>145.42762612307592</v>
      </c>
      <c r="J7" s="97">
        <v>158.05962151561906</v>
      </c>
      <c r="K7" s="97">
        <v>169.97148046297963</v>
      </c>
      <c r="L7" s="97">
        <v>181.90501052475975</v>
      </c>
      <c r="M7" s="97">
        <v>194.3619455263522</v>
      </c>
      <c r="N7" s="97">
        <v>211.46292346872394</v>
      </c>
      <c r="O7" s="97">
        <v>226.55959176597358</v>
      </c>
      <c r="P7" s="97">
        <v>248.64073158436634</v>
      </c>
      <c r="Q7" s="97">
        <v>261.32737951328988</v>
      </c>
      <c r="R7" s="97">
        <v>270.16590392654933</v>
      </c>
      <c r="S7" s="97">
        <v>286.55010323101374</v>
      </c>
      <c r="T7" s="97">
        <v>295.39406308408144</v>
      </c>
      <c r="U7" s="97">
        <v>310.76457566529018</v>
      </c>
      <c r="V7" s="97">
        <v>296.70044880551768</v>
      </c>
      <c r="W7" s="97">
        <v>278.41297326132116</v>
      </c>
      <c r="X7" s="65">
        <v>232.59450936856126</v>
      </c>
    </row>
    <row r="8" spans="1:24" s="51" customFormat="1" x14ac:dyDescent="0.35">
      <c r="A8" s="61" t="s">
        <v>73</v>
      </c>
      <c r="B8" s="67" t="s">
        <v>74</v>
      </c>
      <c r="C8" s="64"/>
      <c r="D8" s="64"/>
      <c r="E8" s="64"/>
      <c r="F8" s="64"/>
      <c r="G8" s="64"/>
      <c r="H8" s="64"/>
      <c r="I8" s="97">
        <v>382.60540187206158</v>
      </c>
      <c r="J8" s="97">
        <v>418.59882608174962</v>
      </c>
      <c r="K8" s="97">
        <v>451.89033276653464</v>
      </c>
      <c r="L8" s="97">
        <v>486.27461100305584</v>
      </c>
      <c r="M8" s="97">
        <v>523.8953626182581</v>
      </c>
      <c r="N8" s="97">
        <v>572.48840704877387</v>
      </c>
      <c r="O8" s="97">
        <v>614.21386298080938</v>
      </c>
      <c r="P8" s="97">
        <v>672.96931830358653</v>
      </c>
      <c r="Q8" s="97">
        <v>703.88514058353212</v>
      </c>
      <c r="R8" s="97">
        <v>724.46057056424388</v>
      </c>
      <c r="S8" s="97">
        <v>764.54014353121477</v>
      </c>
      <c r="T8" s="97">
        <v>784.88395379919689</v>
      </c>
      <c r="U8" s="97">
        <v>822.30651529566273</v>
      </c>
      <c r="V8" s="97">
        <v>780.77964861724467</v>
      </c>
      <c r="W8" s="97">
        <v>725.50768811766898</v>
      </c>
      <c r="X8" s="65">
        <v>619.01072074890556</v>
      </c>
    </row>
    <row r="9" spans="1:24" s="51" customFormat="1" x14ac:dyDescent="0.35">
      <c r="A9" s="61" t="s">
        <v>75</v>
      </c>
      <c r="B9" s="67" t="s">
        <v>76</v>
      </c>
      <c r="C9" s="64"/>
      <c r="D9" s="64"/>
      <c r="E9" s="64"/>
      <c r="F9" s="64"/>
      <c r="G9" s="64"/>
      <c r="H9" s="64"/>
      <c r="I9" s="97">
        <v>222.63028302692055</v>
      </c>
      <c r="J9" s="97">
        <v>243.60129231524166</v>
      </c>
      <c r="K9" s="97">
        <v>263.66032539117748</v>
      </c>
      <c r="L9" s="97">
        <v>284.51460986990816</v>
      </c>
      <c r="M9" s="97">
        <v>307.44654683633996</v>
      </c>
      <c r="N9" s="97">
        <v>335.67166634565024</v>
      </c>
      <c r="O9" s="97">
        <v>360.10529159774649</v>
      </c>
      <c r="P9" s="97">
        <v>395.77516777605751</v>
      </c>
      <c r="Q9" s="97">
        <v>414.01994843255136</v>
      </c>
      <c r="R9" s="97">
        <v>427.23173346618148</v>
      </c>
      <c r="S9" s="97">
        <v>452.18377665671142</v>
      </c>
      <c r="T9" s="97">
        <v>465.36446689931233</v>
      </c>
      <c r="U9" s="97">
        <v>488.32883506169281</v>
      </c>
      <c r="V9" s="97">
        <v>466.49909192475809</v>
      </c>
      <c r="W9" s="97">
        <v>441.45703683821239</v>
      </c>
      <c r="X9" s="65">
        <v>375.71220561520386</v>
      </c>
    </row>
    <row r="10" spans="1:24" s="51" customFormat="1" x14ac:dyDescent="0.35">
      <c r="A10" s="61" t="s">
        <v>77</v>
      </c>
      <c r="B10" s="67" t="s">
        <v>78</v>
      </c>
      <c r="C10" s="64"/>
      <c r="D10" s="64"/>
      <c r="E10" s="64"/>
      <c r="F10" s="64"/>
      <c r="G10" s="64"/>
      <c r="H10" s="64"/>
      <c r="I10" s="97">
        <v>152.60223717811743</v>
      </c>
      <c r="J10" s="97">
        <v>168.51100915306893</v>
      </c>
      <c r="K10" s="97">
        <v>183.7292281371235</v>
      </c>
      <c r="L10" s="97">
        <v>200.06590732443064</v>
      </c>
      <c r="M10" s="97">
        <v>217.8059634493886</v>
      </c>
      <c r="N10" s="97">
        <v>240.32134009397052</v>
      </c>
      <c r="O10" s="97">
        <v>259.49437431614189</v>
      </c>
      <c r="P10" s="97">
        <v>287.46254610537591</v>
      </c>
      <c r="Q10" s="97">
        <v>303.88596855472417</v>
      </c>
      <c r="R10" s="97">
        <v>316.08080438999667</v>
      </c>
      <c r="S10" s="97">
        <v>337.40012623008982</v>
      </c>
      <c r="T10" s="97">
        <v>349.35635350119287</v>
      </c>
      <c r="U10" s="97">
        <v>366.4246689219641</v>
      </c>
      <c r="V10" s="97">
        <v>345.63107712831516</v>
      </c>
      <c r="W10" s="97">
        <v>327.58827452075866</v>
      </c>
      <c r="X10" s="65">
        <v>289.04798585171341</v>
      </c>
    </row>
    <row r="11" spans="1:24" s="51" customFormat="1" x14ac:dyDescent="0.35">
      <c r="A11" s="61" t="s">
        <v>79</v>
      </c>
      <c r="B11" s="67" t="s">
        <v>80</v>
      </c>
      <c r="C11" s="64"/>
      <c r="D11" s="64"/>
      <c r="E11" s="64"/>
      <c r="F11" s="64"/>
      <c r="G11" s="64"/>
      <c r="H11" s="64"/>
      <c r="I11" s="97">
        <v>216.75348942276065</v>
      </c>
      <c r="J11" s="97">
        <v>238.51524548514033</v>
      </c>
      <c r="K11" s="97">
        <v>259.78244112052499</v>
      </c>
      <c r="L11" s="97">
        <v>281.52203588038668</v>
      </c>
      <c r="M11" s="97">
        <v>304.77853930611826</v>
      </c>
      <c r="N11" s="97">
        <v>334.38257878480727</v>
      </c>
      <c r="O11" s="97">
        <v>360.16222521250711</v>
      </c>
      <c r="P11" s="97">
        <v>396.28665518681362</v>
      </c>
      <c r="Q11" s="97">
        <v>416.9682687280594</v>
      </c>
      <c r="R11" s="97">
        <v>431.439220256704</v>
      </c>
      <c r="S11" s="97">
        <v>456.80091227199108</v>
      </c>
      <c r="T11" s="97">
        <v>471.12845826504844</v>
      </c>
      <c r="U11" s="97">
        <v>491.91184418319131</v>
      </c>
      <c r="V11" s="97">
        <v>462.42721426479875</v>
      </c>
      <c r="W11" s="97">
        <v>438.02162710743488</v>
      </c>
      <c r="X11" s="65">
        <v>374.97496996961939</v>
      </c>
    </row>
    <row r="12" spans="1:24" s="51" customFormat="1" x14ac:dyDescent="0.35">
      <c r="A12" s="61" t="s">
        <v>81</v>
      </c>
      <c r="B12" s="67" t="s">
        <v>82</v>
      </c>
      <c r="C12" s="64"/>
      <c r="D12" s="64"/>
      <c r="E12" s="64"/>
      <c r="F12" s="64"/>
      <c r="G12" s="64"/>
      <c r="H12" s="64"/>
      <c r="I12" s="97">
        <v>133.52785470157903</v>
      </c>
      <c r="J12" s="97">
        <v>147.95159193945523</v>
      </c>
      <c r="K12" s="97">
        <v>162.67009342771956</v>
      </c>
      <c r="L12" s="97">
        <v>177.47818746747257</v>
      </c>
      <c r="M12" s="97">
        <v>194.54423319201041</v>
      </c>
      <c r="N12" s="97">
        <v>215.69479457288935</v>
      </c>
      <c r="O12" s="97">
        <v>233.27783443520661</v>
      </c>
      <c r="P12" s="97">
        <v>258.9440721381302</v>
      </c>
      <c r="Q12" s="97">
        <v>274.99529619914313</v>
      </c>
      <c r="R12" s="97">
        <v>287.2107298224841</v>
      </c>
      <c r="S12" s="97">
        <v>306.97789266417391</v>
      </c>
      <c r="T12" s="97">
        <v>318.87421767865646</v>
      </c>
      <c r="U12" s="97">
        <v>335.8511129275206</v>
      </c>
      <c r="V12" s="97">
        <v>319.45072986046466</v>
      </c>
      <c r="W12" s="97">
        <v>299.12820604533204</v>
      </c>
      <c r="X12" s="65">
        <v>257.35956382984762</v>
      </c>
    </row>
    <row r="13" spans="1:24" s="51" customFormat="1" x14ac:dyDescent="0.35">
      <c r="A13" s="61" t="s">
        <v>83</v>
      </c>
      <c r="B13" s="67" t="s">
        <v>84</v>
      </c>
      <c r="C13" s="64"/>
      <c r="D13" s="64"/>
      <c r="E13" s="64"/>
      <c r="F13" s="64"/>
      <c r="G13" s="64"/>
      <c r="H13" s="64"/>
      <c r="I13" s="97">
        <v>170.30195218039981</v>
      </c>
      <c r="J13" s="97">
        <v>187.13857757297083</v>
      </c>
      <c r="K13" s="97">
        <v>203.31940500717002</v>
      </c>
      <c r="L13" s="97">
        <v>220.27124505830733</v>
      </c>
      <c r="M13" s="97">
        <v>237.97479073643746</v>
      </c>
      <c r="N13" s="97">
        <v>260.32245536372017</v>
      </c>
      <c r="O13" s="97">
        <v>281.12455520341996</v>
      </c>
      <c r="P13" s="97">
        <v>310.56479671804846</v>
      </c>
      <c r="Q13" s="97">
        <v>327.70225964898259</v>
      </c>
      <c r="R13" s="97">
        <v>340.4357769299246</v>
      </c>
      <c r="S13" s="97">
        <v>363.04193220368126</v>
      </c>
      <c r="T13" s="97">
        <v>377.41727793460473</v>
      </c>
      <c r="U13" s="97">
        <v>398.32733097538159</v>
      </c>
      <c r="V13" s="97">
        <v>383.66644914814054</v>
      </c>
      <c r="W13" s="97">
        <v>362.88355203745351</v>
      </c>
      <c r="X13" s="65">
        <v>310.76371763267809</v>
      </c>
    </row>
    <row r="14" spans="1:24" s="51" customFormat="1" x14ac:dyDescent="0.35">
      <c r="A14" s="61" t="s">
        <v>85</v>
      </c>
      <c r="B14" s="67" t="s">
        <v>86</v>
      </c>
      <c r="C14" s="64"/>
      <c r="D14" s="64"/>
      <c r="E14" s="64"/>
      <c r="F14" s="64"/>
      <c r="G14" s="64"/>
      <c r="H14" s="64"/>
      <c r="I14" s="97">
        <v>153.45434806505676</v>
      </c>
      <c r="J14" s="97">
        <v>169.89577828097825</v>
      </c>
      <c r="K14" s="97">
        <v>186.98245038403218</v>
      </c>
      <c r="L14" s="97">
        <v>204.89973646630477</v>
      </c>
      <c r="M14" s="97">
        <v>225.17668677193433</v>
      </c>
      <c r="N14" s="97">
        <v>251.94346066164806</v>
      </c>
      <c r="O14" s="97">
        <v>276.46499924415633</v>
      </c>
      <c r="P14" s="97">
        <v>310.59803486626117</v>
      </c>
      <c r="Q14" s="97">
        <v>332.58018859724507</v>
      </c>
      <c r="R14" s="97">
        <v>349.92271524621464</v>
      </c>
      <c r="S14" s="97">
        <v>376.73223312165914</v>
      </c>
      <c r="T14" s="97">
        <v>392.99824370157199</v>
      </c>
      <c r="U14" s="97">
        <v>416.18679694375783</v>
      </c>
      <c r="V14" s="97">
        <v>401.40713638988285</v>
      </c>
      <c r="W14" s="97">
        <v>380.18529375245572</v>
      </c>
      <c r="X14" s="65">
        <v>326.34558933929816</v>
      </c>
    </row>
    <row r="15" spans="1:24" s="51" customFormat="1" x14ac:dyDescent="0.35">
      <c r="A15" s="61" t="s">
        <v>87</v>
      </c>
      <c r="B15" s="67" t="s">
        <v>88</v>
      </c>
      <c r="C15" s="64"/>
      <c r="D15" s="64"/>
      <c r="E15" s="64"/>
      <c r="F15" s="64"/>
      <c r="G15" s="64"/>
      <c r="H15" s="64"/>
      <c r="I15" s="97">
        <v>133.42638899491141</v>
      </c>
      <c r="J15" s="97">
        <v>147.98550714282297</v>
      </c>
      <c r="K15" s="97">
        <v>162.85298301939457</v>
      </c>
      <c r="L15" s="97">
        <v>178.94977447091134</v>
      </c>
      <c r="M15" s="97">
        <v>196.00244597544309</v>
      </c>
      <c r="N15" s="97">
        <v>218.31070171710917</v>
      </c>
      <c r="O15" s="97">
        <v>238.80835090870403</v>
      </c>
      <c r="P15" s="97">
        <v>266.29224526829427</v>
      </c>
      <c r="Q15" s="97">
        <v>283.66867555981946</v>
      </c>
      <c r="R15" s="97">
        <v>296.91776146369648</v>
      </c>
      <c r="S15" s="97">
        <v>317.76347746807556</v>
      </c>
      <c r="T15" s="97">
        <v>330.46416797968629</v>
      </c>
      <c r="U15" s="97">
        <v>349.76500816632705</v>
      </c>
      <c r="V15" s="97">
        <v>336.01279422970879</v>
      </c>
      <c r="W15" s="97">
        <v>318.29499200200371</v>
      </c>
      <c r="X15" s="65">
        <v>272.09648736730247</v>
      </c>
    </row>
    <row r="16" spans="1:24" s="51" customFormat="1" x14ac:dyDescent="0.35">
      <c r="A16" s="49">
        <v>924</v>
      </c>
      <c r="B16" s="68" t="s">
        <v>89</v>
      </c>
      <c r="C16" s="59"/>
      <c r="D16" s="59"/>
      <c r="E16" s="59"/>
      <c r="F16" s="59"/>
      <c r="G16" s="59"/>
      <c r="H16" s="59"/>
      <c r="I16" s="91">
        <v>211.48208233028208</v>
      </c>
      <c r="J16" s="91">
        <v>232.94724033978503</v>
      </c>
      <c r="K16" s="91">
        <v>254.17574367954072</v>
      </c>
      <c r="L16" s="91">
        <v>275.66932440869004</v>
      </c>
      <c r="M16" s="91">
        <v>299.11658744039073</v>
      </c>
      <c r="N16" s="91">
        <v>327.26946424009219</v>
      </c>
      <c r="O16" s="91">
        <v>350.29718855618353</v>
      </c>
      <c r="P16" s="91">
        <v>383.44431230960339</v>
      </c>
      <c r="Q16" s="91">
        <v>401.36764058269949</v>
      </c>
      <c r="R16" s="91">
        <v>413.20735752154155</v>
      </c>
      <c r="S16" s="91">
        <v>436.87765492771234</v>
      </c>
      <c r="T16" s="91">
        <v>450.08281261922116</v>
      </c>
      <c r="U16" s="91">
        <v>470.56662799474208</v>
      </c>
      <c r="V16" s="91">
        <v>442.1258554807988</v>
      </c>
      <c r="W16" s="91">
        <v>405.74114000735347</v>
      </c>
      <c r="X16" s="60">
        <v>353.86231736782531</v>
      </c>
    </row>
    <row r="17" spans="1:24" s="51" customFormat="1" x14ac:dyDescent="0.35">
      <c r="A17" s="49">
        <v>923</v>
      </c>
      <c r="B17" s="92" t="s">
        <v>90</v>
      </c>
      <c r="C17" s="91"/>
      <c r="D17" s="91"/>
      <c r="E17" s="91"/>
      <c r="F17" s="91"/>
      <c r="G17" s="91"/>
      <c r="H17" s="91"/>
      <c r="I17" s="91">
        <v>260.14816334656496</v>
      </c>
      <c r="J17" s="91">
        <v>284.29399383668681</v>
      </c>
      <c r="K17" s="91">
        <v>306.95206550998785</v>
      </c>
      <c r="L17" s="91">
        <v>330.15328018549599</v>
      </c>
      <c r="M17" s="91">
        <v>355.23605611349257</v>
      </c>
      <c r="N17" s="91">
        <v>387.53660065852358</v>
      </c>
      <c r="O17" s="91">
        <v>414.84500177742569</v>
      </c>
      <c r="P17" s="91">
        <v>453.29533417868856</v>
      </c>
      <c r="Q17" s="91">
        <v>474.46962753662137</v>
      </c>
      <c r="R17" s="91">
        <v>488.01902898876091</v>
      </c>
      <c r="S17" s="91">
        <v>514.19849478163974</v>
      </c>
      <c r="T17" s="91">
        <v>527.45924385536023</v>
      </c>
      <c r="U17" s="91">
        <v>551.62341203790731</v>
      </c>
      <c r="V17" s="91">
        <v>523.78059052684068</v>
      </c>
      <c r="W17" s="91">
        <v>493.14220981515393</v>
      </c>
      <c r="X17" s="60">
        <v>423.35030270444378</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134</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t="s">
        <v>215</v>
      </c>
      <c r="I21" s="59">
        <v>2998.4924632595339</v>
      </c>
      <c r="J21" s="59">
        <v>3223.6223495502795</v>
      </c>
      <c r="K21" s="59">
        <v>3409.2890272599002</v>
      </c>
      <c r="L21" s="59">
        <v>3597.7245291943605</v>
      </c>
      <c r="M21" s="59">
        <v>3778.5745787546989</v>
      </c>
      <c r="N21" s="59">
        <v>4047.7798515899954</v>
      </c>
      <c r="O21" s="59">
        <v>4251.08258920151</v>
      </c>
      <c r="P21" s="59">
        <v>4618.0739679419703</v>
      </c>
      <c r="Q21" s="59">
        <v>4775.1952791714211</v>
      </c>
      <c r="R21" s="59">
        <v>4876.5798156375231</v>
      </c>
      <c r="S21" s="59">
        <v>5072.4971172474361</v>
      </c>
      <c r="T21" s="59">
        <v>5150.0044849153128</v>
      </c>
      <c r="U21" s="59">
        <v>5330.9334346008309</v>
      </c>
      <c r="V21" s="59">
        <v>5037.6890942025184</v>
      </c>
      <c r="W21" s="91">
        <v>4631.0277686146437</v>
      </c>
      <c r="X21" s="60">
        <v>3900.8644243196068</v>
      </c>
    </row>
    <row r="22" spans="1:24" x14ac:dyDescent="0.35">
      <c r="A22" s="61"/>
      <c r="B22" s="90" t="s">
        <v>68</v>
      </c>
      <c r="C22" s="64" t="s">
        <v>215</v>
      </c>
      <c r="D22" s="64" t="s">
        <v>215</v>
      </c>
      <c r="E22" s="64" t="s">
        <v>215</v>
      </c>
      <c r="F22" s="64" t="s">
        <v>215</v>
      </c>
      <c r="G22" s="64" t="s">
        <v>215</v>
      </c>
      <c r="H22" s="64" t="s">
        <v>215</v>
      </c>
      <c r="I22" s="64">
        <v>2.9307915208923339</v>
      </c>
      <c r="J22" s="64">
        <v>3.2422606857577274</v>
      </c>
      <c r="K22" s="64">
        <v>3.651932243972019</v>
      </c>
      <c r="L22" s="64">
        <v>3.9957667457659842</v>
      </c>
      <c r="M22" s="64">
        <v>4.2234327183037639</v>
      </c>
      <c r="N22" s="64">
        <v>4.4882975729283539</v>
      </c>
      <c r="O22" s="64">
        <v>4.9799522130151601</v>
      </c>
      <c r="P22" s="64">
        <v>5.7024420682417185</v>
      </c>
      <c r="Q22" s="64">
        <v>6.1633057034120791</v>
      </c>
      <c r="R22" s="64">
        <v>6.8946918307346223</v>
      </c>
      <c r="S22" s="64">
        <v>7.7073413410072495</v>
      </c>
      <c r="T22" s="64">
        <v>7.9580618024609375</v>
      </c>
      <c r="U22" s="64">
        <v>8.4420764874636696</v>
      </c>
      <c r="V22" s="64">
        <v>8.2935856934626422</v>
      </c>
      <c r="W22" s="97">
        <v>8.2488236907661694</v>
      </c>
      <c r="X22" s="65">
        <v>7.5540874537576679</v>
      </c>
    </row>
    <row r="23" spans="1:24" ht="25.5" customHeight="1" x14ac:dyDescent="0.35">
      <c r="A23" s="56">
        <v>941</v>
      </c>
      <c r="B23" s="57" t="s">
        <v>69</v>
      </c>
      <c r="C23" s="59" t="s">
        <v>215</v>
      </c>
      <c r="D23" s="59" t="s">
        <v>215</v>
      </c>
      <c r="E23" s="59" t="s">
        <v>215</v>
      </c>
      <c r="F23" s="59" t="s">
        <v>215</v>
      </c>
      <c r="G23" s="59" t="s">
        <v>215</v>
      </c>
      <c r="H23" s="59" t="s">
        <v>215</v>
      </c>
      <c r="I23" s="59">
        <v>2638.4757973715755</v>
      </c>
      <c r="J23" s="59">
        <v>2838.509298538811</v>
      </c>
      <c r="K23" s="59">
        <v>3004.4963672821846</v>
      </c>
      <c r="L23" s="59">
        <v>3173.2447373217483</v>
      </c>
      <c r="M23" s="59">
        <v>3335.6610837732687</v>
      </c>
      <c r="N23" s="59">
        <v>3576.3065707451315</v>
      </c>
      <c r="O23" s="59">
        <v>3758.8820747040959</v>
      </c>
      <c r="P23" s="59">
        <v>4087.6167262775948</v>
      </c>
      <c r="Q23" s="59">
        <v>4229.6205944103303</v>
      </c>
      <c r="R23" s="59">
        <v>4322.7463655554957</v>
      </c>
      <c r="S23" s="59">
        <v>4500.239678988687</v>
      </c>
      <c r="T23" s="59">
        <v>4572.6618081935758</v>
      </c>
      <c r="U23" s="59">
        <v>4735.5306331443617</v>
      </c>
      <c r="V23" s="59">
        <v>4475.7945317894128</v>
      </c>
      <c r="W23" s="91">
        <v>4112.823170035168</v>
      </c>
      <c r="X23" s="60">
        <v>3463.5363505879677</v>
      </c>
    </row>
    <row r="24" spans="1:24" ht="25.5" customHeight="1" x14ac:dyDescent="0.35">
      <c r="A24" s="56">
        <v>921</v>
      </c>
      <c r="B24" s="66" t="s">
        <v>70</v>
      </c>
      <c r="C24" s="59" t="s">
        <v>215</v>
      </c>
      <c r="D24" s="59" t="s">
        <v>215</v>
      </c>
      <c r="E24" s="59" t="s">
        <v>215</v>
      </c>
      <c r="F24" s="59" t="s">
        <v>215</v>
      </c>
      <c r="G24" s="59" t="s">
        <v>215</v>
      </c>
      <c r="H24" s="59" t="s">
        <v>215</v>
      </c>
      <c r="I24" s="59">
        <v>2348.1902027688034</v>
      </c>
      <c r="J24" s="59">
        <v>2525.6087494549365</v>
      </c>
      <c r="K24" s="59">
        <v>2672.3264481044985</v>
      </c>
      <c r="L24" s="59">
        <v>2822.1516115280624</v>
      </c>
      <c r="M24" s="59">
        <v>2966.2743841128145</v>
      </c>
      <c r="N24" s="59">
        <v>3181.9440124116022</v>
      </c>
      <c r="O24" s="59">
        <v>3347.4706018799457</v>
      </c>
      <c r="P24" s="59">
        <v>3643.7245701254101</v>
      </c>
      <c r="Q24" s="59">
        <v>3773.3168397529676</v>
      </c>
      <c r="R24" s="59">
        <v>3859.6514745807931</v>
      </c>
      <c r="S24" s="59">
        <v>4020.5818718701062</v>
      </c>
      <c r="T24" s="59">
        <v>4086.8039302050838</v>
      </c>
      <c r="U24" s="59">
        <v>4234.8192364079359</v>
      </c>
      <c r="V24" s="59">
        <v>4008.4971369375212</v>
      </c>
      <c r="W24" s="91">
        <v>3693.2483834148247</v>
      </c>
      <c r="X24" s="60">
        <v>3104.3047219410123</v>
      </c>
    </row>
    <row r="25" spans="1:24" x14ac:dyDescent="0.35">
      <c r="A25" s="61" t="s">
        <v>71</v>
      </c>
      <c r="B25" s="67" t="s">
        <v>72</v>
      </c>
      <c r="C25" s="64" t="s">
        <v>215</v>
      </c>
      <c r="D25" s="64" t="s">
        <v>215</v>
      </c>
      <c r="E25" s="64" t="s">
        <v>215</v>
      </c>
      <c r="F25" s="64" t="s">
        <v>215</v>
      </c>
      <c r="G25" s="64" t="s">
        <v>215</v>
      </c>
      <c r="H25" s="64" t="s">
        <v>215</v>
      </c>
      <c r="I25" s="64">
        <v>199.61759623151727</v>
      </c>
      <c r="J25" s="64">
        <v>212.30962980324216</v>
      </c>
      <c r="K25" s="64">
        <v>222.12746232418769</v>
      </c>
      <c r="L25" s="64">
        <v>231.67466630414086</v>
      </c>
      <c r="M25" s="64">
        <v>240.02252169272242</v>
      </c>
      <c r="N25" s="64">
        <v>254.81466682340488</v>
      </c>
      <c r="O25" s="64">
        <v>266.08610738515182</v>
      </c>
      <c r="P25" s="64">
        <v>287.83754747971199</v>
      </c>
      <c r="Q25" s="64">
        <v>297.0958602780384</v>
      </c>
      <c r="R25" s="64">
        <v>302.78369333591735</v>
      </c>
      <c r="S25" s="64">
        <v>314.60980573184327</v>
      </c>
      <c r="T25" s="64">
        <v>318.87361311406255</v>
      </c>
      <c r="U25" s="64">
        <v>330.67233305654014</v>
      </c>
      <c r="V25" s="64">
        <v>313.5924874319565</v>
      </c>
      <c r="W25" s="97">
        <v>287.9053966436266</v>
      </c>
      <c r="X25" s="65">
        <v>236.12376993494763</v>
      </c>
    </row>
    <row r="26" spans="1:24" x14ac:dyDescent="0.35">
      <c r="A26" s="61" t="s">
        <v>73</v>
      </c>
      <c r="B26" s="67" t="s">
        <v>74</v>
      </c>
      <c r="C26" s="64" t="s">
        <v>215</v>
      </c>
      <c r="D26" s="64" t="s">
        <v>215</v>
      </c>
      <c r="E26" s="64" t="s">
        <v>215</v>
      </c>
      <c r="F26" s="64" t="s">
        <v>215</v>
      </c>
      <c r="G26" s="64" t="s">
        <v>215</v>
      </c>
      <c r="H26" s="64" t="s">
        <v>215</v>
      </c>
      <c r="I26" s="64">
        <v>525.17374217645784</v>
      </c>
      <c r="J26" s="64">
        <v>562.2723941086108</v>
      </c>
      <c r="K26" s="64">
        <v>590.55350105116941</v>
      </c>
      <c r="L26" s="64">
        <v>619.320533894665</v>
      </c>
      <c r="M26" s="64">
        <v>646.97173975194858</v>
      </c>
      <c r="N26" s="64">
        <v>689.85352282794395</v>
      </c>
      <c r="O26" s="64">
        <v>721.37213272956774</v>
      </c>
      <c r="P26" s="64">
        <v>779.05915444860102</v>
      </c>
      <c r="Q26" s="64">
        <v>800.22752215275455</v>
      </c>
      <c r="R26" s="64">
        <v>811.92646460422441</v>
      </c>
      <c r="S26" s="64">
        <v>839.40582578201611</v>
      </c>
      <c r="T26" s="64">
        <v>847.27086120197714</v>
      </c>
      <c r="U26" s="64">
        <v>874.98394345073621</v>
      </c>
      <c r="V26" s="64">
        <v>825.23175523277916</v>
      </c>
      <c r="W26" s="97">
        <v>750.24369830447324</v>
      </c>
      <c r="X26" s="65">
        <v>628.40324739469918</v>
      </c>
    </row>
    <row r="27" spans="1:24" x14ac:dyDescent="0.35">
      <c r="A27" s="61" t="s">
        <v>75</v>
      </c>
      <c r="B27" s="67" t="s">
        <v>76</v>
      </c>
      <c r="C27" s="64" t="s">
        <v>215</v>
      </c>
      <c r="D27" s="64" t="s">
        <v>215</v>
      </c>
      <c r="E27" s="64" t="s">
        <v>215</v>
      </c>
      <c r="F27" s="64" t="s">
        <v>215</v>
      </c>
      <c r="G27" s="64" t="s">
        <v>215</v>
      </c>
      <c r="H27" s="64" t="s">
        <v>215</v>
      </c>
      <c r="I27" s="64">
        <v>305.58789365485291</v>
      </c>
      <c r="J27" s="64">
        <v>327.21133769088271</v>
      </c>
      <c r="K27" s="64">
        <v>344.5648577937036</v>
      </c>
      <c r="L27" s="64">
        <v>362.35850299072376</v>
      </c>
      <c r="M27" s="64">
        <v>379.67357888673109</v>
      </c>
      <c r="N27" s="64">
        <v>404.48728514138207</v>
      </c>
      <c r="O27" s="64">
        <v>422.93073775051801</v>
      </c>
      <c r="P27" s="64">
        <v>458.16690177883453</v>
      </c>
      <c r="Q27" s="64">
        <v>470.68781304479637</v>
      </c>
      <c r="R27" s="64">
        <v>478.81246407898226</v>
      </c>
      <c r="S27" s="64">
        <v>496.46274255350545</v>
      </c>
      <c r="T27" s="64">
        <v>502.35420247036114</v>
      </c>
      <c r="U27" s="64">
        <v>519.61146100046938</v>
      </c>
      <c r="V27" s="64">
        <v>493.05827210704672</v>
      </c>
      <c r="W27" s="97">
        <v>456.5084083661946</v>
      </c>
      <c r="X27" s="65">
        <v>381.41305502556838</v>
      </c>
    </row>
    <row r="28" spans="1:24" x14ac:dyDescent="0.35">
      <c r="A28" s="61" t="s">
        <v>77</v>
      </c>
      <c r="B28" s="67" t="s">
        <v>78</v>
      </c>
      <c r="C28" s="64" t="s">
        <v>215</v>
      </c>
      <c r="D28" s="64" t="s">
        <v>215</v>
      </c>
      <c r="E28" s="64" t="s">
        <v>215</v>
      </c>
      <c r="F28" s="64" t="s">
        <v>215</v>
      </c>
      <c r="G28" s="64" t="s">
        <v>215</v>
      </c>
      <c r="H28" s="64" t="s">
        <v>215</v>
      </c>
      <c r="I28" s="64">
        <v>209.46564677654504</v>
      </c>
      <c r="J28" s="64">
        <v>226.34819461163565</v>
      </c>
      <c r="K28" s="64">
        <v>240.10679373808142</v>
      </c>
      <c r="L28" s="64">
        <v>254.80442888577687</v>
      </c>
      <c r="M28" s="64">
        <v>268.97413711958922</v>
      </c>
      <c r="N28" s="64">
        <v>289.58931051407922</v>
      </c>
      <c r="O28" s="64">
        <v>304.76682718183571</v>
      </c>
      <c r="P28" s="64">
        <v>332.77940318145198</v>
      </c>
      <c r="Q28" s="64">
        <v>345.47954149442393</v>
      </c>
      <c r="R28" s="64">
        <v>354.24201187063983</v>
      </c>
      <c r="S28" s="64">
        <v>370.43919011109693</v>
      </c>
      <c r="T28" s="64">
        <v>377.125124121299</v>
      </c>
      <c r="U28" s="64">
        <v>389.8980438890141</v>
      </c>
      <c r="V28" s="64">
        <v>365.30888189353857</v>
      </c>
      <c r="W28" s="97">
        <v>338.75731797589691</v>
      </c>
      <c r="X28" s="65">
        <v>293.43384027720805</v>
      </c>
    </row>
    <row r="29" spans="1:24" x14ac:dyDescent="0.35">
      <c r="A29" s="61" t="s">
        <v>79</v>
      </c>
      <c r="B29" s="67" t="s">
        <v>80</v>
      </c>
      <c r="C29" s="64" t="s">
        <v>215</v>
      </c>
      <c r="D29" s="64" t="s">
        <v>215</v>
      </c>
      <c r="E29" s="64" t="s">
        <v>215</v>
      </c>
      <c r="F29" s="64" t="s">
        <v>215</v>
      </c>
      <c r="G29" s="64" t="s">
        <v>215</v>
      </c>
      <c r="H29" s="64" t="s">
        <v>215</v>
      </c>
      <c r="I29" s="64">
        <v>297.52125979659036</v>
      </c>
      <c r="J29" s="64">
        <v>320.37963260829105</v>
      </c>
      <c r="K29" s="64">
        <v>339.49703941687579</v>
      </c>
      <c r="L29" s="64">
        <v>358.54715343848881</v>
      </c>
      <c r="M29" s="64">
        <v>376.37878836812018</v>
      </c>
      <c r="N29" s="64">
        <v>402.93392338919301</v>
      </c>
      <c r="O29" s="64">
        <v>422.99760423722438</v>
      </c>
      <c r="P29" s="64">
        <v>458.75902230929086</v>
      </c>
      <c r="Q29" s="64">
        <v>474.03967673470345</v>
      </c>
      <c r="R29" s="64">
        <v>483.52793102570269</v>
      </c>
      <c r="S29" s="64">
        <v>501.53199963134932</v>
      </c>
      <c r="T29" s="64">
        <v>508.57634767382575</v>
      </c>
      <c r="U29" s="64">
        <v>523.42399974634259</v>
      </c>
      <c r="V29" s="64">
        <v>488.75457034641249</v>
      </c>
      <c r="W29" s="97">
        <v>452.95586916664899</v>
      </c>
      <c r="X29" s="65">
        <v>380.66463297365317</v>
      </c>
    </row>
    <row r="30" spans="1:24" x14ac:dyDescent="0.35">
      <c r="A30" s="61" t="s">
        <v>81</v>
      </c>
      <c r="B30" s="67" t="s">
        <v>82</v>
      </c>
      <c r="C30" s="64" t="s">
        <v>215</v>
      </c>
      <c r="D30" s="64" t="s">
        <v>215</v>
      </c>
      <c r="E30" s="64" t="s">
        <v>215</v>
      </c>
      <c r="F30" s="64" t="s">
        <v>215</v>
      </c>
      <c r="G30" s="64" t="s">
        <v>215</v>
      </c>
      <c r="H30" s="64" t="s">
        <v>215</v>
      </c>
      <c r="I30" s="64">
        <v>183.28367240845077</v>
      </c>
      <c r="J30" s="64">
        <v>198.73227211519088</v>
      </c>
      <c r="K30" s="64">
        <v>212.58563466479819</v>
      </c>
      <c r="L30" s="64">
        <v>226.03665363134047</v>
      </c>
      <c r="M30" s="64">
        <v>240.24763337837814</v>
      </c>
      <c r="N30" s="64">
        <v>259.91410840757931</v>
      </c>
      <c r="O30" s="64">
        <v>273.9764422254953</v>
      </c>
      <c r="P30" s="64">
        <v>299.76515184664714</v>
      </c>
      <c r="Q30" s="64">
        <v>312.63453622372367</v>
      </c>
      <c r="R30" s="64">
        <v>321.88638269098089</v>
      </c>
      <c r="S30" s="64">
        <v>337.03793537699755</v>
      </c>
      <c r="T30" s="64">
        <v>344.22009995228217</v>
      </c>
      <c r="U30" s="64">
        <v>357.36592831929676</v>
      </c>
      <c r="V30" s="64">
        <v>337.63800962283585</v>
      </c>
      <c r="W30" s="97">
        <v>309.32691030868062</v>
      </c>
      <c r="X30" s="65">
        <v>261.26459564883965</v>
      </c>
    </row>
    <row r="31" spans="1:24" x14ac:dyDescent="0.35">
      <c r="A31" s="61" t="s">
        <v>83</v>
      </c>
      <c r="B31" s="67" t="s">
        <v>84</v>
      </c>
      <c r="C31" s="64" t="s">
        <v>215</v>
      </c>
      <c r="D31" s="64" t="s">
        <v>215</v>
      </c>
      <c r="E31" s="64" t="s">
        <v>215</v>
      </c>
      <c r="F31" s="64" t="s">
        <v>215</v>
      </c>
      <c r="G31" s="64" t="s">
        <v>215</v>
      </c>
      <c r="H31" s="64" t="s">
        <v>215</v>
      </c>
      <c r="I31" s="64">
        <v>233.76071819405132</v>
      </c>
      <c r="J31" s="64">
        <v>251.36920957701145</v>
      </c>
      <c r="K31" s="64">
        <v>265.70824324462501</v>
      </c>
      <c r="L31" s="64">
        <v>280.53799644147205</v>
      </c>
      <c r="M31" s="64">
        <v>293.88113613070016</v>
      </c>
      <c r="N31" s="64">
        <v>313.6908288320721</v>
      </c>
      <c r="O31" s="64">
        <v>330.17069814342233</v>
      </c>
      <c r="P31" s="64">
        <v>359.5235939471433</v>
      </c>
      <c r="Q31" s="64">
        <v>372.55562324467564</v>
      </c>
      <c r="R31" s="64">
        <v>381.53741972765459</v>
      </c>
      <c r="S31" s="64">
        <v>398.59190583167566</v>
      </c>
      <c r="T31" s="64">
        <v>407.41648566046365</v>
      </c>
      <c r="U31" s="64">
        <v>423.84440881601307</v>
      </c>
      <c r="V31" s="64">
        <v>405.50972071975565</v>
      </c>
      <c r="W31" s="97">
        <v>375.25597949319996</v>
      </c>
      <c r="X31" s="65">
        <v>315.47907457331308</v>
      </c>
    </row>
    <row r="32" spans="1:24" x14ac:dyDescent="0.35">
      <c r="A32" s="61" t="s">
        <v>85</v>
      </c>
      <c r="B32" s="67" t="s">
        <v>86</v>
      </c>
      <c r="C32" s="64" t="s">
        <v>215</v>
      </c>
      <c r="D32" s="64" t="s">
        <v>215</v>
      </c>
      <c r="E32" s="64" t="s">
        <v>215</v>
      </c>
      <c r="F32" s="64" t="s">
        <v>215</v>
      </c>
      <c r="G32" s="64" t="s">
        <v>215</v>
      </c>
      <c r="H32" s="64" t="s">
        <v>215</v>
      </c>
      <c r="I32" s="64">
        <v>210.63527548814611</v>
      </c>
      <c r="J32" s="64">
        <v>228.20825107697607</v>
      </c>
      <c r="K32" s="64">
        <v>244.35827169258337</v>
      </c>
      <c r="L32" s="64">
        <v>260.96080550335495</v>
      </c>
      <c r="M32" s="64">
        <v>278.07643126356771</v>
      </c>
      <c r="N32" s="64">
        <v>303.59406714779811</v>
      </c>
      <c r="O32" s="64">
        <v>324.69821694022323</v>
      </c>
      <c r="P32" s="64">
        <v>359.56207190288029</v>
      </c>
      <c r="Q32" s="64">
        <v>378.1012055711746</v>
      </c>
      <c r="R32" s="64">
        <v>392.16973927689452</v>
      </c>
      <c r="S32" s="64">
        <v>413.62279524211556</v>
      </c>
      <c r="T32" s="64">
        <v>424.23591255769674</v>
      </c>
      <c r="U32" s="64">
        <v>442.84796244262566</v>
      </c>
      <c r="V32" s="64">
        <v>424.26043802836688</v>
      </c>
      <c r="W32" s="97">
        <v>393.14761993198016</v>
      </c>
      <c r="X32" s="65">
        <v>331.29737699153492</v>
      </c>
    </row>
    <row r="33" spans="1:24" x14ac:dyDescent="0.35">
      <c r="A33" s="61" t="s">
        <v>87</v>
      </c>
      <c r="B33" s="67" t="s">
        <v>88</v>
      </c>
      <c r="C33" s="64" t="s">
        <v>215</v>
      </c>
      <c r="D33" s="64" t="s">
        <v>215</v>
      </c>
      <c r="E33" s="64" t="s">
        <v>215</v>
      </c>
      <c r="F33" s="64" t="s">
        <v>215</v>
      </c>
      <c r="G33" s="64" t="s">
        <v>215</v>
      </c>
      <c r="H33" s="64" t="s">
        <v>215</v>
      </c>
      <c r="I33" s="64">
        <v>183.14439804219123</v>
      </c>
      <c r="J33" s="64">
        <v>198.77782786309575</v>
      </c>
      <c r="K33" s="64">
        <v>212.82464417847436</v>
      </c>
      <c r="L33" s="64">
        <v>227.91087043809952</v>
      </c>
      <c r="M33" s="64">
        <v>242.04841752105705</v>
      </c>
      <c r="N33" s="64">
        <v>263.06629932814946</v>
      </c>
      <c r="O33" s="64">
        <v>280.47183528650714</v>
      </c>
      <c r="P33" s="64">
        <v>308.27172323084966</v>
      </c>
      <c r="Q33" s="64">
        <v>322.49506100867785</v>
      </c>
      <c r="R33" s="64">
        <v>332.76536796979673</v>
      </c>
      <c r="S33" s="64">
        <v>348.87967160950632</v>
      </c>
      <c r="T33" s="64">
        <v>356.73128345311591</v>
      </c>
      <c r="U33" s="64">
        <v>372.17115568689695</v>
      </c>
      <c r="V33" s="64">
        <v>355.14300155482937</v>
      </c>
      <c r="W33" s="97">
        <v>329.14718322412261</v>
      </c>
      <c r="X33" s="65">
        <v>276.22512912124864</v>
      </c>
    </row>
    <row r="34" spans="1:24" x14ac:dyDescent="0.35">
      <c r="A34" s="49">
        <v>924</v>
      </c>
      <c r="B34" s="68" t="s">
        <v>89</v>
      </c>
      <c r="C34" s="59" t="s">
        <v>215</v>
      </c>
      <c r="D34" s="59" t="s">
        <v>215</v>
      </c>
      <c r="E34" s="59" t="s">
        <v>215</v>
      </c>
      <c r="F34" s="59" t="s">
        <v>215</v>
      </c>
      <c r="G34" s="59" t="s">
        <v>215</v>
      </c>
      <c r="H34" s="59" t="s">
        <v>215</v>
      </c>
      <c r="I34" s="59">
        <v>290.28559460277216</v>
      </c>
      <c r="J34" s="59">
        <v>312.90054908387481</v>
      </c>
      <c r="K34" s="59">
        <v>332.16991917768598</v>
      </c>
      <c r="L34" s="59">
        <v>351.09312579368583</v>
      </c>
      <c r="M34" s="59">
        <v>369.38669966045455</v>
      </c>
      <c r="N34" s="59">
        <v>394.36255833352942</v>
      </c>
      <c r="O34" s="59">
        <v>411.41147282415034</v>
      </c>
      <c r="P34" s="59">
        <v>443.89215615218467</v>
      </c>
      <c r="Q34" s="59">
        <v>456.30375465736228</v>
      </c>
      <c r="R34" s="59">
        <v>463.09489097470208</v>
      </c>
      <c r="S34" s="59">
        <v>479.65780711858019</v>
      </c>
      <c r="T34" s="59">
        <v>485.85787798849231</v>
      </c>
      <c r="U34" s="59">
        <v>500.71139673642659</v>
      </c>
      <c r="V34" s="59">
        <v>467.29739485189145</v>
      </c>
      <c r="W34" s="91">
        <v>419.57478662034384</v>
      </c>
      <c r="X34" s="60">
        <v>359.23162864695547</v>
      </c>
    </row>
    <row r="35" spans="1:24" x14ac:dyDescent="0.35">
      <c r="A35" s="49">
        <v>923</v>
      </c>
      <c r="B35" s="68" t="s">
        <v>90</v>
      </c>
      <c r="C35" s="59" t="s">
        <v>215</v>
      </c>
      <c r="D35" s="59" t="s">
        <v>215</v>
      </c>
      <c r="E35" s="59" t="s">
        <v>215</v>
      </c>
      <c r="F35" s="59" t="s">
        <v>215</v>
      </c>
      <c r="G35" s="59" t="s">
        <v>215</v>
      </c>
      <c r="H35" s="59" t="s">
        <v>215</v>
      </c>
      <c r="I35" s="59">
        <v>357.08587436706648</v>
      </c>
      <c r="J35" s="59">
        <v>381.87079032571086</v>
      </c>
      <c r="K35" s="59">
        <v>401.14072773374352</v>
      </c>
      <c r="L35" s="59">
        <v>420.48402512684623</v>
      </c>
      <c r="M35" s="59">
        <v>438.69006226312689</v>
      </c>
      <c r="N35" s="59">
        <v>466.98498327193533</v>
      </c>
      <c r="O35" s="59">
        <v>487.22056228439925</v>
      </c>
      <c r="P35" s="59">
        <v>524.75479959613347</v>
      </c>
      <c r="Q35" s="59">
        <v>539.41137905767835</v>
      </c>
      <c r="R35" s="59">
        <v>546.93875825129351</v>
      </c>
      <c r="S35" s="59">
        <v>564.55009691774239</v>
      </c>
      <c r="T35" s="59">
        <v>569.38461491927626</v>
      </c>
      <c r="U35" s="59">
        <v>586.96072496900501</v>
      </c>
      <c r="V35" s="59">
        <v>553.60097671964297</v>
      </c>
      <c r="W35" s="91">
        <v>509.9557748887089</v>
      </c>
      <c r="X35" s="60">
        <v>429.77398627788102</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70" zoomScaleNormal="70" workbookViewId="0">
      <selection sqref="A1:B1"/>
    </sheetView>
  </sheetViews>
  <sheetFormatPr defaultColWidth="8.84375" defaultRowHeight="15.5" x14ac:dyDescent="0.35"/>
  <cols>
    <col min="1" max="1" width="12.07421875" style="114" customWidth="1"/>
    <col min="2" max="2" width="60.69140625" style="114" customWidth="1"/>
    <col min="3" max="3" width="8.84375" style="114" customWidth="1"/>
    <col min="4" max="16384" width="8.84375" style="114"/>
  </cols>
  <sheetData>
    <row r="1" spans="1:24" s="50" customFormat="1" ht="59.25" customHeight="1" x14ac:dyDescent="0.35">
      <c r="A1" s="185" t="s">
        <v>135</v>
      </c>
      <c r="B1" s="185"/>
      <c r="C1" s="66"/>
      <c r="E1" s="49"/>
      <c r="F1" s="49"/>
    </row>
    <row r="2" spans="1:24"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112" customFormat="1" ht="31.5" customHeight="1" x14ac:dyDescent="0.35">
      <c r="A3" s="56">
        <v>925</v>
      </c>
      <c r="B3" s="57" t="s">
        <v>67</v>
      </c>
      <c r="C3" s="116"/>
      <c r="D3" s="116"/>
      <c r="E3" s="116"/>
      <c r="F3" s="116"/>
      <c r="G3" s="59"/>
      <c r="H3" s="59"/>
      <c r="I3" s="59">
        <f t="shared" ref="I3:X3" si="0">SUM(I6,I16:I17,I4)</f>
        <v>13.107519600000002</v>
      </c>
      <c r="J3" s="59">
        <f t="shared" si="0"/>
        <v>14.986460219999998</v>
      </c>
      <c r="K3" s="59">
        <f t="shared" si="0"/>
        <v>16.622024122071426</v>
      </c>
      <c r="L3" s="59">
        <f t="shared" si="0"/>
        <v>17.693564299999998</v>
      </c>
      <c r="M3" s="59">
        <f t="shared" si="0"/>
        <v>19.498030839999998</v>
      </c>
      <c r="N3" s="59">
        <f t="shared" si="0"/>
        <v>20.507303</v>
      </c>
      <c r="O3" s="59">
        <f t="shared" si="0"/>
        <v>21.180479929999997</v>
      </c>
      <c r="P3" s="59">
        <f t="shared" si="0"/>
        <v>21.798681950000002</v>
      </c>
      <c r="Q3" s="59">
        <f t="shared" si="0"/>
        <v>21.36265912</v>
      </c>
      <c r="R3" s="59">
        <f t="shared" si="0"/>
        <v>22.33975126</v>
      </c>
      <c r="S3" s="59">
        <f t="shared" si="0"/>
        <v>56.572571999999994</v>
      </c>
      <c r="T3" s="59">
        <f t="shared" si="0"/>
        <v>176.393889</v>
      </c>
      <c r="U3" s="59">
        <f t="shared" si="0"/>
        <v>199.78361199999998</v>
      </c>
      <c r="V3" s="59">
        <f t="shared" si="0"/>
        <v>163.36812400000002</v>
      </c>
      <c r="W3" s="88">
        <f t="shared" si="0"/>
        <v>183.73239999999998</v>
      </c>
      <c r="X3" s="89">
        <f t="shared" si="0"/>
        <v>223.48097613000002</v>
      </c>
    </row>
    <row r="4" spans="1:24" s="112" customFormat="1" x14ac:dyDescent="0.35">
      <c r="A4" s="61"/>
      <c r="B4" s="90" t="s">
        <v>68</v>
      </c>
      <c r="C4" s="117"/>
      <c r="D4" s="117"/>
      <c r="E4" s="117"/>
      <c r="F4" s="117"/>
      <c r="G4" s="59"/>
      <c r="H4" s="59"/>
      <c r="I4" s="97">
        <v>0</v>
      </c>
      <c r="J4" s="97">
        <v>0</v>
      </c>
      <c r="K4" s="97">
        <v>0</v>
      </c>
      <c r="L4" s="97">
        <v>0</v>
      </c>
      <c r="M4" s="97">
        <v>0</v>
      </c>
      <c r="N4" s="97">
        <v>0</v>
      </c>
      <c r="O4" s="97">
        <v>0</v>
      </c>
      <c r="P4" s="97">
        <v>0</v>
      </c>
      <c r="Q4" s="97">
        <v>0</v>
      </c>
      <c r="R4" s="97">
        <v>0</v>
      </c>
      <c r="S4" s="97">
        <v>0</v>
      </c>
      <c r="T4" s="97">
        <v>0</v>
      </c>
      <c r="U4" s="97">
        <v>0</v>
      </c>
      <c r="V4" s="97">
        <v>0</v>
      </c>
      <c r="W4" s="97">
        <v>0</v>
      </c>
      <c r="X4" s="65">
        <v>0</v>
      </c>
    </row>
    <row r="5" spans="1:24" s="112" customFormat="1" ht="28.5" customHeight="1" x14ac:dyDescent="0.35">
      <c r="A5" s="56">
        <v>941</v>
      </c>
      <c r="B5" s="57" t="s">
        <v>69</v>
      </c>
      <c r="C5" s="116"/>
      <c r="D5" s="116"/>
      <c r="E5" s="116"/>
      <c r="F5" s="116"/>
      <c r="G5" s="59"/>
      <c r="H5" s="59"/>
      <c r="I5" s="59">
        <f t="shared" ref="I5:X5" si="1">SUM(I6,I16)</f>
        <v>11.478285840000002</v>
      </c>
      <c r="J5" s="59">
        <f t="shared" si="1"/>
        <v>13.284069219999999</v>
      </c>
      <c r="K5" s="59">
        <f t="shared" si="1"/>
        <v>14.382023122071427</v>
      </c>
      <c r="L5" s="59">
        <f t="shared" si="1"/>
        <v>15.678125299999998</v>
      </c>
      <c r="M5" s="59">
        <f t="shared" si="1"/>
        <v>17.18616784</v>
      </c>
      <c r="N5" s="59">
        <f t="shared" si="1"/>
        <v>18.193657999999999</v>
      </c>
      <c r="O5" s="59">
        <f t="shared" si="1"/>
        <v>18.728859929999999</v>
      </c>
      <c r="P5" s="59">
        <f t="shared" si="1"/>
        <v>19.200556950000003</v>
      </c>
      <c r="Q5" s="59">
        <f t="shared" si="1"/>
        <v>18.67166512</v>
      </c>
      <c r="R5" s="59">
        <f t="shared" si="1"/>
        <v>19.77606226</v>
      </c>
      <c r="S5" s="59">
        <f t="shared" si="1"/>
        <v>52.494628999999996</v>
      </c>
      <c r="T5" s="59">
        <f t="shared" si="1"/>
        <v>147.69367399999999</v>
      </c>
      <c r="U5" s="59">
        <f t="shared" si="1"/>
        <v>149.43130299999999</v>
      </c>
      <c r="V5" s="59">
        <f t="shared" si="1"/>
        <v>114.34514500000002</v>
      </c>
      <c r="W5" s="91">
        <f t="shared" si="1"/>
        <v>131.99795399999999</v>
      </c>
      <c r="X5" s="60">
        <f t="shared" si="1"/>
        <v>164.25627313000001</v>
      </c>
    </row>
    <row r="6" spans="1:24" s="112" customFormat="1" ht="29.25" customHeight="1" x14ac:dyDescent="0.35">
      <c r="A6" s="56">
        <v>921</v>
      </c>
      <c r="B6" s="66" t="s">
        <v>70</v>
      </c>
      <c r="C6" s="116"/>
      <c r="D6" s="116"/>
      <c r="E6" s="116"/>
      <c r="F6" s="116"/>
      <c r="G6" s="59"/>
      <c r="H6" s="59"/>
      <c r="I6" s="59">
        <f t="shared" ref="I6:T6" si="2">SUM(I7:I15)</f>
        <v>10.912430840000001</v>
      </c>
      <c r="J6" s="59">
        <f t="shared" si="2"/>
        <v>12.61432522</v>
      </c>
      <c r="K6" s="59">
        <f t="shared" si="2"/>
        <v>13.675157122071427</v>
      </c>
      <c r="L6" s="59">
        <f t="shared" si="2"/>
        <v>14.778396299999997</v>
      </c>
      <c r="M6" s="59">
        <f t="shared" si="2"/>
        <v>16.28512684</v>
      </c>
      <c r="N6" s="59">
        <f t="shared" si="2"/>
        <v>17.184777</v>
      </c>
      <c r="O6" s="59">
        <f t="shared" si="2"/>
        <v>17.68155093</v>
      </c>
      <c r="P6" s="59">
        <f t="shared" si="2"/>
        <v>18.021562950000003</v>
      </c>
      <c r="Q6" s="59">
        <f t="shared" si="2"/>
        <v>17.60589912</v>
      </c>
      <c r="R6" s="59">
        <f t="shared" si="2"/>
        <v>18.57056626</v>
      </c>
      <c r="S6" s="59">
        <f t="shared" si="2"/>
        <v>49.940262999999995</v>
      </c>
      <c r="T6" s="59">
        <f t="shared" si="2"/>
        <v>139.96949799999999</v>
      </c>
      <c r="U6" s="59">
        <f t="shared" ref="U6:X6" si="3">SUM(U7:U15)</f>
        <v>141.208856</v>
      </c>
      <c r="V6" s="59">
        <f t="shared" si="3"/>
        <v>107.71089200000002</v>
      </c>
      <c r="W6" s="91">
        <f t="shared" si="3"/>
        <v>124.106364</v>
      </c>
      <c r="X6" s="60">
        <f t="shared" si="3"/>
        <v>154.34636313000001</v>
      </c>
    </row>
    <row r="7" spans="1:24" s="112" customFormat="1" x14ac:dyDescent="0.35">
      <c r="A7" s="61" t="s">
        <v>71</v>
      </c>
      <c r="B7" s="67" t="s">
        <v>72</v>
      </c>
      <c r="C7" s="117"/>
      <c r="D7" s="117"/>
      <c r="E7" s="117"/>
      <c r="F7" s="117"/>
      <c r="G7" s="59"/>
      <c r="H7" s="59"/>
      <c r="I7" s="97">
        <v>0.276642</v>
      </c>
      <c r="J7" s="97">
        <v>0.30296100000000004</v>
      </c>
      <c r="K7" s="97">
        <v>0.34965999999999997</v>
      </c>
      <c r="L7" s="97">
        <v>0.418682</v>
      </c>
      <c r="M7" s="97">
        <v>0.52835100000000002</v>
      </c>
      <c r="N7" s="97">
        <v>0.49707800000000002</v>
      </c>
      <c r="O7" s="97">
        <v>0.56566399999999994</v>
      </c>
      <c r="P7" s="97">
        <v>0.56585700000000005</v>
      </c>
      <c r="Q7" s="97">
        <v>0.58711000000000002</v>
      </c>
      <c r="R7" s="97">
        <v>0.74952400000000008</v>
      </c>
      <c r="S7" s="97">
        <v>1.8988019999999999</v>
      </c>
      <c r="T7" s="97">
        <v>7.2977379999999989</v>
      </c>
      <c r="U7" s="97">
        <v>7.019101</v>
      </c>
      <c r="V7" s="97">
        <v>6.2408149999999996</v>
      </c>
      <c r="W7" s="97">
        <v>7.0107300000000006</v>
      </c>
      <c r="X7" s="65">
        <v>8.1663150000000009</v>
      </c>
    </row>
    <row r="8" spans="1:24" s="112" customFormat="1" x14ac:dyDescent="0.35">
      <c r="A8" s="61" t="s">
        <v>73</v>
      </c>
      <c r="B8" s="67" t="s">
        <v>74</v>
      </c>
      <c r="C8" s="117"/>
      <c r="D8" s="117"/>
      <c r="E8" s="117"/>
      <c r="F8" s="117"/>
      <c r="G8" s="59"/>
      <c r="H8" s="59"/>
      <c r="I8" s="97">
        <v>1.221015</v>
      </c>
      <c r="J8" s="97">
        <v>1.3922905700000001</v>
      </c>
      <c r="K8" s="97">
        <v>1.6665194800000003</v>
      </c>
      <c r="L8" s="97">
        <v>1.8881659999999998</v>
      </c>
      <c r="M8" s="97">
        <v>2.19305905</v>
      </c>
      <c r="N8" s="97">
        <v>2.2644760000000002</v>
      </c>
      <c r="O8" s="97">
        <v>2.2987167400000001</v>
      </c>
      <c r="P8" s="97">
        <v>2.0641989999999999</v>
      </c>
      <c r="Q8" s="97">
        <v>2.0375289999999997</v>
      </c>
      <c r="R8" s="97">
        <v>2.0962610000000002</v>
      </c>
      <c r="S8" s="97">
        <v>5.1614379999999995</v>
      </c>
      <c r="T8" s="97">
        <v>17.797455999999997</v>
      </c>
      <c r="U8" s="97">
        <v>17.98441</v>
      </c>
      <c r="V8" s="97">
        <v>13.983906000000001</v>
      </c>
      <c r="W8" s="97">
        <v>16.099437000000002</v>
      </c>
      <c r="X8" s="65">
        <v>20.251486999999997</v>
      </c>
    </row>
    <row r="9" spans="1:24" s="112" customFormat="1" x14ac:dyDescent="0.35">
      <c r="A9" s="61" t="s">
        <v>75</v>
      </c>
      <c r="B9" s="67" t="s">
        <v>76</v>
      </c>
      <c r="C9" s="117"/>
      <c r="D9" s="117"/>
      <c r="E9" s="117"/>
      <c r="F9" s="117"/>
      <c r="G9" s="59"/>
      <c r="H9" s="59"/>
      <c r="I9" s="97">
        <v>0.77248596999999997</v>
      </c>
      <c r="J9" s="97">
        <v>0.96802500000000002</v>
      </c>
      <c r="K9" s="97">
        <v>0.93624025999999994</v>
      </c>
      <c r="L9" s="97">
        <v>1.096338</v>
      </c>
      <c r="M9" s="97">
        <v>1.227301</v>
      </c>
      <c r="N9" s="97">
        <v>1.3075950000000001</v>
      </c>
      <c r="O9" s="97">
        <v>1.4034369999999998</v>
      </c>
      <c r="P9" s="97">
        <v>1.5841340000000002</v>
      </c>
      <c r="Q9" s="97">
        <v>1.5305351200000001</v>
      </c>
      <c r="R9" s="97">
        <v>1.635203</v>
      </c>
      <c r="S9" s="97">
        <v>3.6466640000000003</v>
      </c>
      <c r="T9" s="97">
        <v>10.412444999999998</v>
      </c>
      <c r="U9" s="97">
        <v>10.648740999999999</v>
      </c>
      <c r="V9" s="97">
        <v>9.2786809999999988</v>
      </c>
      <c r="W9" s="97">
        <v>10.840854999999999</v>
      </c>
      <c r="X9" s="65">
        <v>13.508562</v>
      </c>
    </row>
    <row r="10" spans="1:24" s="112" customFormat="1" x14ac:dyDescent="0.35">
      <c r="A10" s="61" t="s">
        <v>77</v>
      </c>
      <c r="B10" s="67" t="s">
        <v>78</v>
      </c>
      <c r="C10" s="117"/>
      <c r="D10" s="117"/>
      <c r="E10" s="117"/>
      <c r="F10" s="117"/>
      <c r="G10" s="59"/>
      <c r="H10" s="59"/>
      <c r="I10" s="97">
        <v>0.50610525000000006</v>
      </c>
      <c r="J10" s="97">
        <v>0.48746300000000004</v>
      </c>
      <c r="K10" s="97">
        <v>0.59768449000000001</v>
      </c>
      <c r="L10" s="97">
        <v>0.66558600000000001</v>
      </c>
      <c r="M10" s="97">
        <v>0.73865100000000006</v>
      </c>
      <c r="N10" s="97">
        <v>0.79211700000000007</v>
      </c>
      <c r="O10" s="97">
        <v>0.92573399999999983</v>
      </c>
      <c r="P10" s="97">
        <v>0.86311399999999994</v>
      </c>
      <c r="Q10" s="97">
        <v>0.8251059999999999</v>
      </c>
      <c r="R10" s="97">
        <v>0.89942725999999995</v>
      </c>
      <c r="S10" s="97">
        <v>1.8224689999999999</v>
      </c>
      <c r="T10" s="97">
        <v>6.3250720000000005</v>
      </c>
      <c r="U10" s="97">
        <v>7.35867</v>
      </c>
      <c r="V10" s="97">
        <v>6.282311</v>
      </c>
      <c r="W10" s="97">
        <v>6.8700300000000007</v>
      </c>
      <c r="X10" s="65">
        <v>9.0701790000000013</v>
      </c>
    </row>
    <row r="11" spans="1:24" s="112" customFormat="1" x14ac:dyDescent="0.35">
      <c r="A11" s="61" t="s">
        <v>79</v>
      </c>
      <c r="B11" s="67" t="s">
        <v>80</v>
      </c>
      <c r="C11" s="117"/>
      <c r="D11" s="117"/>
      <c r="E11" s="117"/>
      <c r="F11" s="117"/>
      <c r="G11" s="59"/>
      <c r="H11" s="59"/>
      <c r="I11" s="97">
        <v>0.77111682999999998</v>
      </c>
      <c r="J11" s="97">
        <v>1.2290889999999999</v>
      </c>
      <c r="K11" s="97">
        <v>1.2975133100000003</v>
      </c>
      <c r="L11" s="97">
        <v>1.4533966999999999</v>
      </c>
      <c r="M11" s="97">
        <v>1.4678119999999999</v>
      </c>
      <c r="N11" s="97">
        <v>1.6848679999999998</v>
      </c>
      <c r="O11" s="97">
        <v>1.6455759999999999</v>
      </c>
      <c r="P11" s="97">
        <v>2.0151289500000003</v>
      </c>
      <c r="Q11" s="97">
        <v>1.9566420000000002</v>
      </c>
      <c r="R11" s="97">
        <v>2.0571649999999999</v>
      </c>
      <c r="S11" s="97">
        <v>4.222866999999999</v>
      </c>
      <c r="T11" s="97">
        <v>12.046586</v>
      </c>
      <c r="U11" s="97">
        <v>13.093730000000001</v>
      </c>
      <c r="V11" s="97">
        <v>11.036570000000001</v>
      </c>
      <c r="W11" s="97">
        <v>12.102671000000001</v>
      </c>
      <c r="X11" s="65">
        <v>15.406518999999999</v>
      </c>
    </row>
    <row r="12" spans="1:24" s="112" customFormat="1" x14ac:dyDescent="0.35">
      <c r="A12" s="61" t="s">
        <v>81</v>
      </c>
      <c r="B12" s="67" t="s">
        <v>82</v>
      </c>
      <c r="C12" s="117"/>
      <c r="D12" s="117"/>
      <c r="E12" s="117"/>
      <c r="F12" s="117"/>
      <c r="G12" s="59"/>
      <c r="H12" s="59"/>
      <c r="I12" s="97">
        <v>1.1333129500000001</v>
      </c>
      <c r="J12" s="97">
        <v>1.3352700000000002</v>
      </c>
      <c r="K12" s="97">
        <v>1.3698637120714268</v>
      </c>
      <c r="L12" s="97">
        <v>1.3782570000000001</v>
      </c>
      <c r="M12" s="97">
        <v>1.5551507899999999</v>
      </c>
      <c r="N12" s="97">
        <v>1.600978</v>
      </c>
      <c r="O12" s="97">
        <v>1.7137601899999999</v>
      </c>
      <c r="P12" s="97">
        <v>1.786022</v>
      </c>
      <c r="Q12" s="97">
        <v>1.6457329999999999</v>
      </c>
      <c r="R12" s="97">
        <v>1.753104</v>
      </c>
      <c r="S12" s="97">
        <v>3.4437199999999999</v>
      </c>
      <c r="T12" s="97">
        <v>9.3018770000000011</v>
      </c>
      <c r="U12" s="97">
        <v>9.9166830000000008</v>
      </c>
      <c r="V12" s="97">
        <v>7.6310169999999999</v>
      </c>
      <c r="W12" s="97">
        <v>9.5164569999999991</v>
      </c>
      <c r="X12" s="65">
        <v>13.846817</v>
      </c>
    </row>
    <row r="13" spans="1:24" s="112" customFormat="1" x14ac:dyDescent="0.35">
      <c r="A13" s="61" t="s">
        <v>83</v>
      </c>
      <c r="B13" s="67" t="s">
        <v>84</v>
      </c>
      <c r="C13" s="117"/>
      <c r="D13" s="117"/>
      <c r="E13" s="117"/>
      <c r="F13" s="117"/>
      <c r="G13" s="59"/>
      <c r="H13" s="59"/>
      <c r="I13" s="97">
        <v>3.3239973000000003</v>
      </c>
      <c r="J13" s="97">
        <v>3.5525529999999996</v>
      </c>
      <c r="K13" s="97">
        <v>3.9302150000000005</v>
      </c>
      <c r="L13" s="97">
        <v>4.0867095999999998</v>
      </c>
      <c r="M13" s="97">
        <v>4.4264489999999999</v>
      </c>
      <c r="N13" s="97">
        <v>4.6988479999999999</v>
      </c>
      <c r="O13" s="97">
        <v>4.5812999999999997</v>
      </c>
      <c r="P13" s="97">
        <v>4.6400660000000009</v>
      </c>
      <c r="Q13" s="97">
        <v>4.5832709999999999</v>
      </c>
      <c r="R13" s="97">
        <v>4.819788</v>
      </c>
      <c r="S13" s="97">
        <v>20.236087999999999</v>
      </c>
      <c r="T13" s="97">
        <v>55.246516999999997</v>
      </c>
      <c r="U13" s="97">
        <v>52.090609000000001</v>
      </c>
      <c r="V13" s="97">
        <v>35.51501300000001</v>
      </c>
      <c r="W13" s="97">
        <v>39.882220000000004</v>
      </c>
      <c r="X13" s="65">
        <v>42.942805000000007</v>
      </c>
    </row>
    <row r="14" spans="1:24" s="112" customFormat="1" x14ac:dyDescent="0.35">
      <c r="A14" s="61" t="s">
        <v>85</v>
      </c>
      <c r="B14" s="67" t="s">
        <v>86</v>
      </c>
      <c r="C14" s="117"/>
      <c r="D14" s="117"/>
      <c r="E14" s="117"/>
      <c r="F14" s="117"/>
      <c r="G14" s="59"/>
      <c r="H14" s="59"/>
      <c r="I14" s="97">
        <v>1.8988105399999999</v>
      </c>
      <c r="J14" s="97">
        <v>2.1604939999999999</v>
      </c>
      <c r="K14" s="97">
        <v>2.2484632799999997</v>
      </c>
      <c r="L14" s="97">
        <v>2.4976560000000001</v>
      </c>
      <c r="M14" s="97">
        <v>2.5884400000000003</v>
      </c>
      <c r="N14" s="97">
        <v>2.8012360000000003</v>
      </c>
      <c r="O14" s="97">
        <v>2.697044</v>
      </c>
      <c r="P14" s="97">
        <v>2.8545599999999998</v>
      </c>
      <c r="Q14" s="97">
        <v>2.7945449999999994</v>
      </c>
      <c r="R14" s="97">
        <v>2.7801900000000002</v>
      </c>
      <c r="S14" s="97">
        <v>5.9969840000000003</v>
      </c>
      <c r="T14" s="97">
        <v>13.846626999999998</v>
      </c>
      <c r="U14" s="97">
        <v>14.715576</v>
      </c>
      <c r="V14" s="97">
        <v>10.917490000000001</v>
      </c>
      <c r="W14" s="97">
        <v>13.736227000000001</v>
      </c>
      <c r="X14" s="65">
        <v>20.459309130000005</v>
      </c>
    </row>
    <row r="15" spans="1:24" s="112" customFormat="1" x14ac:dyDescent="0.35">
      <c r="A15" s="61" t="s">
        <v>87</v>
      </c>
      <c r="B15" s="67" t="s">
        <v>88</v>
      </c>
      <c r="C15" s="117"/>
      <c r="D15" s="117"/>
      <c r="E15" s="117"/>
      <c r="F15" s="117"/>
      <c r="G15" s="59"/>
      <c r="H15" s="59"/>
      <c r="I15" s="97">
        <v>1.0089450000000002</v>
      </c>
      <c r="J15" s="97">
        <v>1.1861796499999999</v>
      </c>
      <c r="K15" s="97">
        <v>1.2789975899999999</v>
      </c>
      <c r="L15" s="97">
        <v>1.2936049999999997</v>
      </c>
      <c r="M15" s="97">
        <v>1.5599129999999999</v>
      </c>
      <c r="N15" s="97">
        <v>1.5375809999999999</v>
      </c>
      <c r="O15" s="97">
        <v>1.8503190000000003</v>
      </c>
      <c r="P15" s="97">
        <v>1.6484820000000002</v>
      </c>
      <c r="Q15" s="97">
        <v>1.6454279999999997</v>
      </c>
      <c r="R15" s="97">
        <v>1.7799039999999999</v>
      </c>
      <c r="S15" s="97">
        <v>3.5112310000000004</v>
      </c>
      <c r="T15" s="97">
        <v>7.6951799999999988</v>
      </c>
      <c r="U15" s="97">
        <v>8.3813359999999992</v>
      </c>
      <c r="V15" s="97">
        <v>6.8250890000000002</v>
      </c>
      <c r="W15" s="97">
        <v>8.0477369999999997</v>
      </c>
      <c r="X15" s="65">
        <v>10.694370000000001</v>
      </c>
    </row>
    <row r="16" spans="1:24" s="112" customFormat="1" x14ac:dyDescent="0.35">
      <c r="A16" s="49">
        <v>924</v>
      </c>
      <c r="B16" s="68" t="s">
        <v>89</v>
      </c>
      <c r="C16" s="116"/>
      <c r="D16" s="116"/>
      <c r="E16" s="116"/>
      <c r="F16" s="116"/>
      <c r="G16" s="59"/>
      <c r="H16" s="59"/>
      <c r="I16" s="91">
        <v>0.565855</v>
      </c>
      <c r="J16" s="91">
        <v>0.66974400000000012</v>
      </c>
      <c r="K16" s="91">
        <v>0.70686599999999988</v>
      </c>
      <c r="L16" s="91">
        <v>0.89972900000000022</v>
      </c>
      <c r="M16" s="91">
        <v>0.90104099999999987</v>
      </c>
      <c r="N16" s="91">
        <v>1.0088810000000001</v>
      </c>
      <c r="O16" s="91">
        <v>1.0473090000000003</v>
      </c>
      <c r="P16" s="91">
        <v>1.1789940000000001</v>
      </c>
      <c r="Q16" s="91">
        <v>1.0657660000000002</v>
      </c>
      <c r="R16" s="91">
        <v>1.2054960000000001</v>
      </c>
      <c r="S16" s="91">
        <v>2.5543660000000004</v>
      </c>
      <c r="T16" s="91">
        <v>7.7241759999999999</v>
      </c>
      <c r="U16" s="91">
        <v>8.2224470000000007</v>
      </c>
      <c r="V16" s="91">
        <v>6.634253000000002</v>
      </c>
      <c r="W16" s="91">
        <v>7.891589999999999</v>
      </c>
      <c r="X16" s="60">
        <v>9.9099100000000018</v>
      </c>
    </row>
    <row r="17" spans="1:24" s="112" customFormat="1" x14ac:dyDescent="0.35">
      <c r="A17" s="49">
        <v>923</v>
      </c>
      <c r="B17" s="92" t="s">
        <v>90</v>
      </c>
      <c r="C17" s="116"/>
      <c r="D17" s="116"/>
      <c r="E17" s="116"/>
      <c r="F17" s="116"/>
      <c r="G17" s="91"/>
      <c r="H17" s="91"/>
      <c r="I17" s="91">
        <v>1.6292337600000002</v>
      </c>
      <c r="J17" s="91">
        <v>1.7023909999999993</v>
      </c>
      <c r="K17" s="91">
        <v>2.2400010000000004</v>
      </c>
      <c r="L17" s="91">
        <v>2.0154389999999998</v>
      </c>
      <c r="M17" s="91">
        <v>2.3118630000000002</v>
      </c>
      <c r="N17" s="91">
        <v>2.3136450000000002</v>
      </c>
      <c r="O17" s="91">
        <v>2.4516200000000001</v>
      </c>
      <c r="P17" s="91">
        <v>2.5981249999999996</v>
      </c>
      <c r="Q17" s="91">
        <v>2.6909939999999999</v>
      </c>
      <c r="R17" s="91">
        <v>2.563689000000001</v>
      </c>
      <c r="S17" s="91">
        <v>4.0779430000000003</v>
      </c>
      <c r="T17" s="91">
        <v>28.700215000000007</v>
      </c>
      <c r="U17" s="91">
        <v>50.352308999999998</v>
      </c>
      <c r="V17" s="91">
        <v>49.022978999999992</v>
      </c>
      <c r="W17" s="91">
        <v>51.734445999999991</v>
      </c>
      <c r="X17" s="60">
        <v>59.224703000000012</v>
      </c>
    </row>
    <row r="18" spans="1:24" s="112" customFormat="1" ht="33.75" customHeight="1" x14ac:dyDescent="0.35">
      <c r="A18" s="69">
        <v>922</v>
      </c>
      <c r="B18" s="70" t="s">
        <v>91</v>
      </c>
      <c r="C18" s="118"/>
      <c r="D18" s="118"/>
      <c r="E18" s="118"/>
      <c r="F18" s="118"/>
      <c r="G18" s="119"/>
      <c r="H18" s="119"/>
      <c r="I18" s="82"/>
      <c r="J18" s="82"/>
      <c r="K18" s="82"/>
      <c r="L18" s="82"/>
      <c r="M18" s="82"/>
      <c r="N18" s="82"/>
      <c r="O18" s="82"/>
      <c r="P18" s="82"/>
      <c r="Q18" s="82"/>
      <c r="R18" s="82"/>
      <c r="S18" s="82"/>
      <c r="T18" s="82"/>
      <c r="U18" s="82"/>
      <c r="V18" s="82"/>
      <c r="W18" s="94"/>
      <c r="X18" s="95"/>
    </row>
    <row r="19" spans="1:24" ht="65.25" customHeight="1" x14ac:dyDescent="0.35">
      <c r="A19" s="184" t="s">
        <v>136</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3" customHeight="1" x14ac:dyDescent="0.35">
      <c r="A21" s="56">
        <v>925</v>
      </c>
      <c r="B21" s="57" t="s">
        <v>67</v>
      </c>
      <c r="C21" s="116" t="s">
        <v>215</v>
      </c>
      <c r="D21" s="116" t="s">
        <v>215</v>
      </c>
      <c r="E21" s="116" t="s">
        <v>215</v>
      </c>
      <c r="F21" s="116" t="s">
        <v>215</v>
      </c>
      <c r="G21" s="59" t="s">
        <v>215</v>
      </c>
      <c r="H21" s="59" t="s">
        <v>215</v>
      </c>
      <c r="I21" s="59">
        <v>17.991709174260691</v>
      </c>
      <c r="J21" s="59">
        <v>20.130187525817909</v>
      </c>
      <c r="K21" s="59">
        <v>21.722515017637537</v>
      </c>
      <c r="L21" s="59">
        <v>22.534566767062248</v>
      </c>
      <c r="M21" s="59">
        <v>24.078615377024747</v>
      </c>
      <c r="N21" s="59">
        <v>24.711478947109558</v>
      </c>
      <c r="O21" s="59">
        <v>24.875713330842363</v>
      </c>
      <c r="P21" s="59">
        <v>25.235121819327784</v>
      </c>
      <c r="Q21" s="59">
        <v>24.286615512325668</v>
      </c>
      <c r="R21" s="59">
        <v>25.03688399017031</v>
      </c>
      <c r="S21" s="59">
        <v>62.112299685063867</v>
      </c>
      <c r="T21" s="59">
        <v>190.41464858642252</v>
      </c>
      <c r="U21" s="59">
        <v>212.58186505033257</v>
      </c>
      <c r="V21" s="59">
        <v>172.66915698477226</v>
      </c>
      <c r="W21" s="91">
        <v>189.99671200176184</v>
      </c>
      <c r="X21" s="60">
        <v>226.87195297865537</v>
      </c>
    </row>
    <row r="22" spans="1:24" x14ac:dyDescent="0.35">
      <c r="A22" s="61"/>
      <c r="B22" s="90" t="s">
        <v>68</v>
      </c>
      <c r="C22" s="117" t="s">
        <v>215</v>
      </c>
      <c r="D22" s="117" t="s">
        <v>215</v>
      </c>
      <c r="E22" s="117" t="s">
        <v>215</v>
      </c>
      <c r="F22" s="117" t="s">
        <v>215</v>
      </c>
      <c r="G22" s="59" t="s">
        <v>215</v>
      </c>
      <c r="H22" s="59" t="s">
        <v>215</v>
      </c>
      <c r="I22" s="64">
        <v>0</v>
      </c>
      <c r="J22" s="64">
        <v>0</v>
      </c>
      <c r="K22" s="64">
        <v>0</v>
      </c>
      <c r="L22" s="64">
        <v>0</v>
      </c>
      <c r="M22" s="64">
        <v>0</v>
      </c>
      <c r="N22" s="64">
        <v>0</v>
      </c>
      <c r="O22" s="64">
        <v>0</v>
      </c>
      <c r="P22" s="64">
        <v>0</v>
      </c>
      <c r="Q22" s="64">
        <v>0</v>
      </c>
      <c r="R22" s="64">
        <v>0</v>
      </c>
      <c r="S22" s="64">
        <v>0</v>
      </c>
      <c r="T22" s="64">
        <v>0</v>
      </c>
      <c r="U22" s="64">
        <v>0</v>
      </c>
      <c r="V22" s="64">
        <v>0</v>
      </c>
      <c r="W22" s="97">
        <v>0</v>
      </c>
      <c r="X22" s="108" t="s">
        <v>150</v>
      </c>
    </row>
    <row r="23" spans="1:24" ht="29.25" customHeight="1" x14ac:dyDescent="0.35">
      <c r="A23" s="56">
        <v>941</v>
      </c>
      <c r="B23" s="57" t="s">
        <v>69</v>
      </c>
      <c r="C23" s="116" t="s">
        <v>215</v>
      </c>
      <c r="D23" s="116" t="s">
        <v>215</v>
      </c>
      <c r="E23" s="116" t="s">
        <v>215</v>
      </c>
      <c r="F23" s="116" t="s">
        <v>215</v>
      </c>
      <c r="G23" s="59" t="s">
        <v>215</v>
      </c>
      <c r="H23" s="59" t="s">
        <v>215</v>
      </c>
      <c r="I23" s="59">
        <v>15.755382174085369</v>
      </c>
      <c r="J23" s="59">
        <v>17.843493432003093</v>
      </c>
      <c r="K23" s="59">
        <v>18.795166639084027</v>
      </c>
      <c r="L23" s="59">
        <v>19.967698727339965</v>
      </c>
      <c r="M23" s="59">
        <v>21.223636818514347</v>
      </c>
      <c r="N23" s="59">
        <v>21.923516546174373</v>
      </c>
      <c r="O23" s="59">
        <v>21.996373650263191</v>
      </c>
      <c r="P23" s="59">
        <v>22.227416994456895</v>
      </c>
      <c r="Q23" s="59">
        <v>21.227298961101528</v>
      </c>
      <c r="R23" s="59">
        <v>22.163674555882469</v>
      </c>
      <c r="S23" s="59">
        <v>57.635034311401732</v>
      </c>
      <c r="T23" s="59">
        <v>159.43318213902322</v>
      </c>
      <c r="U23" s="59">
        <v>159.00395818572625</v>
      </c>
      <c r="V23" s="59">
        <v>120.85515404738042</v>
      </c>
      <c r="W23" s="91">
        <v>136.49839250431501</v>
      </c>
      <c r="X23" s="60">
        <v>166.74860705960589</v>
      </c>
    </row>
    <row r="24" spans="1:24" ht="30" customHeight="1" x14ac:dyDescent="0.35">
      <c r="A24" s="56">
        <v>921</v>
      </c>
      <c r="B24" s="66" t="s">
        <v>70</v>
      </c>
      <c r="C24" s="116" t="s">
        <v>215</v>
      </c>
      <c r="D24" s="116" t="s">
        <v>215</v>
      </c>
      <c r="E24" s="116" t="s">
        <v>215</v>
      </c>
      <c r="F24" s="116" t="s">
        <v>215</v>
      </c>
      <c r="G24" s="59" t="s">
        <v>215</v>
      </c>
      <c r="H24" s="59" t="s">
        <v>215</v>
      </c>
      <c r="I24" s="59">
        <v>14.978675451113824</v>
      </c>
      <c r="J24" s="59">
        <v>16.943876570090698</v>
      </c>
      <c r="K24" s="59">
        <v>17.871397837661796</v>
      </c>
      <c r="L24" s="59">
        <v>18.821801672399928</v>
      </c>
      <c r="M24" s="59">
        <v>20.110918316017109</v>
      </c>
      <c r="N24" s="59">
        <v>20.707806143317459</v>
      </c>
      <c r="O24" s="59">
        <v>20.766346826559811</v>
      </c>
      <c r="P24" s="59">
        <v>20.862561207189604</v>
      </c>
      <c r="Q24" s="59">
        <v>20.015659112208539</v>
      </c>
      <c r="R24" s="59">
        <v>20.81263607961009</v>
      </c>
      <c r="S24" s="59">
        <v>54.830538406613485</v>
      </c>
      <c r="T24" s="59">
        <v>151.09504601085112</v>
      </c>
      <c r="U24" s="59">
        <v>150.25477650340932</v>
      </c>
      <c r="V24" s="59">
        <v>113.84319330078033</v>
      </c>
      <c r="W24" s="91">
        <v>128.33774064070258</v>
      </c>
      <c r="X24" s="60">
        <v>156.68832956093024</v>
      </c>
    </row>
    <row r="25" spans="1:24" x14ac:dyDescent="0.35">
      <c r="A25" s="61" t="s">
        <v>71</v>
      </c>
      <c r="B25" s="67" t="s">
        <v>72</v>
      </c>
      <c r="C25" s="117" t="s">
        <v>215</v>
      </c>
      <c r="D25" s="117" t="s">
        <v>215</v>
      </c>
      <c r="E25" s="117" t="s">
        <v>215</v>
      </c>
      <c r="F25" s="117" t="s">
        <v>215</v>
      </c>
      <c r="G25" s="59" t="s">
        <v>215</v>
      </c>
      <c r="H25" s="59" t="s">
        <v>215</v>
      </c>
      <c r="I25" s="64">
        <v>0.37972572700832169</v>
      </c>
      <c r="J25" s="64">
        <v>0.40694477905265614</v>
      </c>
      <c r="K25" s="64">
        <v>0.45695365048721842</v>
      </c>
      <c r="L25" s="64">
        <v>0.53323441920445369</v>
      </c>
      <c r="M25" s="64">
        <v>0.65247411994894577</v>
      </c>
      <c r="N25" s="64">
        <v>0.59898332472443239</v>
      </c>
      <c r="O25" s="64">
        <v>0.66435206152468018</v>
      </c>
      <c r="P25" s="64">
        <v>0.65506118030770955</v>
      </c>
      <c r="Q25" s="64">
        <v>0.66746909892374495</v>
      </c>
      <c r="R25" s="64">
        <v>0.84001586308837062</v>
      </c>
      <c r="S25" s="64">
        <v>2.0847374389589119</v>
      </c>
      <c r="T25" s="64">
        <v>7.8778024829748023</v>
      </c>
      <c r="U25" s="64">
        <v>7.4687486456929939</v>
      </c>
      <c r="V25" s="64">
        <v>6.5961231515881344</v>
      </c>
      <c r="W25" s="97">
        <v>7.2497591537045833</v>
      </c>
      <c r="X25" s="65">
        <v>8.290226151559132</v>
      </c>
    </row>
    <row r="26" spans="1:24" x14ac:dyDescent="0.35">
      <c r="A26" s="61" t="s">
        <v>73</v>
      </c>
      <c r="B26" s="67" t="s">
        <v>74</v>
      </c>
      <c r="C26" s="117" t="s">
        <v>215</v>
      </c>
      <c r="D26" s="117" t="s">
        <v>215</v>
      </c>
      <c r="E26" s="117" t="s">
        <v>215</v>
      </c>
      <c r="F26" s="117" t="s">
        <v>215</v>
      </c>
      <c r="G26" s="59" t="s">
        <v>215</v>
      </c>
      <c r="H26" s="59" t="s">
        <v>215</v>
      </c>
      <c r="I26" s="64">
        <v>1.6759957221357056</v>
      </c>
      <c r="J26" s="64">
        <v>1.8701594541401259</v>
      </c>
      <c r="K26" s="64">
        <v>2.1778932677288254</v>
      </c>
      <c r="L26" s="64">
        <v>2.4047728356404061</v>
      </c>
      <c r="M26" s="64">
        <v>2.708264531807115</v>
      </c>
      <c r="N26" s="64">
        <v>2.728713327161298</v>
      </c>
      <c r="O26" s="64">
        <v>2.6997602907031251</v>
      </c>
      <c r="P26" s="64">
        <v>2.3896083875077863</v>
      </c>
      <c r="Q26" s="64">
        <v>2.3164102905094426</v>
      </c>
      <c r="R26" s="64">
        <v>2.3493477102447562</v>
      </c>
      <c r="S26" s="64">
        <v>5.6668589128646421</v>
      </c>
      <c r="T26" s="64">
        <v>19.212096003917214</v>
      </c>
      <c r="U26" s="64">
        <v>19.136501644738768</v>
      </c>
      <c r="V26" s="64">
        <v>14.780051342049434</v>
      </c>
      <c r="W26" s="97">
        <v>16.648343433599674</v>
      </c>
      <c r="X26" s="65">
        <v>20.558771873894131</v>
      </c>
    </row>
    <row r="27" spans="1:24" x14ac:dyDescent="0.35">
      <c r="A27" s="61" t="s">
        <v>75</v>
      </c>
      <c r="B27" s="67" t="s">
        <v>76</v>
      </c>
      <c r="C27" s="117" t="s">
        <v>215</v>
      </c>
      <c r="D27" s="117" t="s">
        <v>215</v>
      </c>
      <c r="E27" s="117" t="s">
        <v>215</v>
      </c>
      <c r="F27" s="117" t="s">
        <v>215</v>
      </c>
      <c r="G27" s="59" t="s">
        <v>215</v>
      </c>
      <c r="H27" s="59" t="s">
        <v>215</v>
      </c>
      <c r="I27" s="64">
        <v>1.0603335594811292</v>
      </c>
      <c r="J27" s="64">
        <v>1.300275348122192</v>
      </c>
      <c r="K27" s="64">
        <v>1.2235268676431461</v>
      </c>
      <c r="L27" s="64">
        <v>1.3962987582025794</v>
      </c>
      <c r="M27" s="64">
        <v>1.51562529433551</v>
      </c>
      <c r="N27" s="64">
        <v>1.5756633777657514</v>
      </c>
      <c r="O27" s="64">
        <v>1.6482863752510548</v>
      </c>
      <c r="P27" s="64">
        <v>1.8338638345122056</v>
      </c>
      <c r="Q27" s="64">
        <v>1.7400229895889117</v>
      </c>
      <c r="R27" s="64">
        <v>1.8326250518591702</v>
      </c>
      <c r="S27" s="64">
        <v>4.0037544557587692</v>
      </c>
      <c r="T27" s="64">
        <v>11.240083581356108</v>
      </c>
      <c r="U27" s="64">
        <v>11.330905470954962</v>
      </c>
      <c r="V27" s="64">
        <v>9.8069438943953546</v>
      </c>
      <c r="W27" s="97">
        <v>11.21047134467225</v>
      </c>
      <c r="X27" s="65">
        <v>13.71353345570896</v>
      </c>
    </row>
    <row r="28" spans="1:24" x14ac:dyDescent="0.35">
      <c r="A28" s="61" t="s">
        <v>77</v>
      </c>
      <c r="B28" s="67" t="s">
        <v>78</v>
      </c>
      <c r="C28" s="117" t="s">
        <v>215</v>
      </c>
      <c r="D28" s="117" t="s">
        <v>215</v>
      </c>
      <c r="E28" s="117" t="s">
        <v>215</v>
      </c>
      <c r="F28" s="117" t="s">
        <v>215</v>
      </c>
      <c r="G28" s="59" t="s">
        <v>215</v>
      </c>
      <c r="H28" s="59" t="s">
        <v>215</v>
      </c>
      <c r="I28" s="64">
        <v>0.69469272199802778</v>
      </c>
      <c r="J28" s="64">
        <v>0.65477247180774067</v>
      </c>
      <c r="K28" s="64">
        <v>0.78108479535860953</v>
      </c>
      <c r="L28" s="64">
        <v>0.84769195747754988</v>
      </c>
      <c r="M28" s="64">
        <v>0.91217895144403771</v>
      </c>
      <c r="N28" s="64">
        <v>0.95450789258575752</v>
      </c>
      <c r="O28" s="64">
        <v>1.0872413505605594</v>
      </c>
      <c r="P28" s="64">
        <v>0.99917907807115269</v>
      </c>
      <c r="Q28" s="64">
        <v>0.93804015999825485</v>
      </c>
      <c r="R28" s="64">
        <v>1.0080173097780833</v>
      </c>
      <c r="S28" s="64">
        <v>2.0009297207618326</v>
      </c>
      <c r="T28" s="64">
        <v>6.8278236224148374</v>
      </c>
      <c r="U28" s="64">
        <v>7.8300706310682324</v>
      </c>
      <c r="V28" s="64">
        <v>6.6399816422337166</v>
      </c>
      <c r="W28" s="97">
        <v>7.1042620210342005</v>
      </c>
      <c r="X28" s="65">
        <v>9.2078048844702245</v>
      </c>
    </row>
    <row r="29" spans="1:24" x14ac:dyDescent="0.35">
      <c r="A29" s="61" t="s">
        <v>79</v>
      </c>
      <c r="B29" s="67" t="s">
        <v>80</v>
      </c>
      <c r="C29" s="117" t="s">
        <v>215</v>
      </c>
      <c r="D29" s="117" t="s">
        <v>215</v>
      </c>
      <c r="E29" s="117" t="s">
        <v>215</v>
      </c>
      <c r="F29" s="117" t="s">
        <v>215</v>
      </c>
      <c r="G29" s="59" t="s">
        <v>215</v>
      </c>
      <c r="H29" s="59" t="s">
        <v>215</v>
      </c>
      <c r="I29" s="64">
        <v>1.0584542436799271</v>
      </c>
      <c r="J29" s="64">
        <v>1.6509430307565991</v>
      </c>
      <c r="K29" s="64">
        <v>1.6956570484477893</v>
      </c>
      <c r="L29" s="64">
        <v>1.8510495918099408</v>
      </c>
      <c r="M29" s="64">
        <v>1.8126384599451915</v>
      </c>
      <c r="N29" s="64">
        <v>2.0302806327413498</v>
      </c>
      <c r="O29" s="64">
        <v>1.9326699383300638</v>
      </c>
      <c r="P29" s="64">
        <v>2.3328027195196586</v>
      </c>
      <c r="Q29" s="64">
        <v>2.2244521003838367</v>
      </c>
      <c r="R29" s="64">
        <v>2.3055315546802873</v>
      </c>
      <c r="S29" s="64">
        <v>4.6363806940608354</v>
      </c>
      <c r="T29" s="64">
        <v>13.004115124737213</v>
      </c>
      <c r="U29" s="64">
        <v>13.932521872041693</v>
      </c>
      <c r="V29" s="64">
        <v>11.664914741283482</v>
      </c>
      <c r="W29" s="97">
        <v>12.515308657803823</v>
      </c>
      <c r="X29" s="65">
        <v>15.640289006521623</v>
      </c>
    </row>
    <row r="30" spans="1:24" x14ac:dyDescent="0.35">
      <c r="A30" s="61" t="s">
        <v>81</v>
      </c>
      <c r="B30" s="67" t="s">
        <v>82</v>
      </c>
      <c r="C30" s="117" t="s">
        <v>215</v>
      </c>
      <c r="D30" s="117" t="s">
        <v>215</v>
      </c>
      <c r="E30" s="117" t="s">
        <v>215</v>
      </c>
      <c r="F30" s="117" t="s">
        <v>215</v>
      </c>
      <c r="G30" s="59" t="s">
        <v>215</v>
      </c>
      <c r="H30" s="59" t="s">
        <v>215</v>
      </c>
      <c r="I30" s="64">
        <v>1.5556136951970263</v>
      </c>
      <c r="J30" s="64">
        <v>1.7935680009164223</v>
      </c>
      <c r="K30" s="64">
        <v>1.7902082706086209</v>
      </c>
      <c r="L30" s="64">
        <v>1.755351486114695</v>
      </c>
      <c r="M30" s="64">
        <v>1.9204953583756965</v>
      </c>
      <c r="N30" s="64">
        <v>1.9291924511860759</v>
      </c>
      <c r="O30" s="64">
        <v>2.0127498217765805</v>
      </c>
      <c r="P30" s="64">
        <v>2.0675783446622304</v>
      </c>
      <c r="Q30" s="64">
        <v>1.8709882689429094</v>
      </c>
      <c r="R30" s="64">
        <v>1.9647605275397115</v>
      </c>
      <c r="S30" s="64">
        <v>3.7809376719065937</v>
      </c>
      <c r="T30" s="64">
        <v>10.041241508934169</v>
      </c>
      <c r="U30" s="64">
        <v>10.551951414578125</v>
      </c>
      <c r="V30" s="64">
        <v>8.0654734844507701</v>
      </c>
      <c r="W30" s="97">
        <v>9.8409183132977649</v>
      </c>
      <c r="X30" s="65">
        <v>14.056920950178085</v>
      </c>
    </row>
    <row r="31" spans="1:24" x14ac:dyDescent="0.35">
      <c r="A31" s="61" t="s">
        <v>83</v>
      </c>
      <c r="B31" s="67" t="s">
        <v>84</v>
      </c>
      <c r="C31" s="117" t="s">
        <v>215</v>
      </c>
      <c r="D31" s="117" t="s">
        <v>215</v>
      </c>
      <c r="E31" s="117" t="s">
        <v>215</v>
      </c>
      <c r="F31" s="117" t="s">
        <v>215</v>
      </c>
      <c r="G31" s="59" t="s">
        <v>215</v>
      </c>
      <c r="H31" s="59" t="s">
        <v>215</v>
      </c>
      <c r="I31" s="64">
        <v>4.5626018150396481</v>
      </c>
      <c r="J31" s="64">
        <v>4.7718778841430103</v>
      </c>
      <c r="K31" s="64">
        <v>5.1362068622365253</v>
      </c>
      <c r="L31" s="64">
        <v>5.2048433417564288</v>
      </c>
      <c r="M31" s="64">
        <v>5.4663347202406936</v>
      </c>
      <c r="N31" s="64">
        <v>5.6621528158855341</v>
      </c>
      <c r="O31" s="64">
        <v>5.3805723883135883</v>
      </c>
      <c r="P31" s="64">
        <v>5.3715463635965852</v>
      </c>
      <c r="Q31" s="64">
        <v>5.2105938657037543</v>
      </c>
      <c r="R31" s="64">
        <v>5.4016927766462066</v>
      </c>
      <c r="S31" s="64">
        <v>22.217656328393993</v>
      </c>
      <c r="T31" s="64">
        <v>59.637815004911069</v>
      </c>
      <c r="U31" s="64">
        <v>55.427563362042129</v>
      </c>
      <c r="V31" s="64">
        <v>37.536988274488778</v>
      </c>
      <c r="W31" s="97">
        <v>41.241994701701536</v>
      </c>
      <c r="X31" s="65">
        <v>43.59439539526754</v>
      </c>
    </row>
    <row r="32" spans="1:24" x14ac:dyDescent="0.35">
      <c r="A32" s="61" t="s">
        <v>85</v>
      </c>
      <c r="B32" s="67" t="s">
        <v>86</v>
      </c>
      <c r="C32" s="117" t="s">
        <v>215</v>
      </c>
      <c r="D32" s="117" t="s">
        <v>215</v>
      </c>
      <c r="E32" s="117" t="s">
        <v>215</v>
      </c>
      <c r="F32" s="117" t="s">
        <v>215</v>
      </c>
      <c r="G32" s="59" t="s">
        <v>215</v>
      </c>
      <c r="H32" s="59" t="s">
        <v>215</v>
      </c>
      <c r="I32" s="64">
        <v>2.6063548295362375</v>
      </c>
      <c r="J32" s="64">
        <v>2.9020294806083595</v>
      </c>
      <c r="K32" s="64">
        <v>2.9384073207757955</v>
      </c>
      <c r="L32" s="64">
        <v>3.1810207903194287</v>
      </c>
      <c r="M32" s="64">
        <v>3.19653054700502</v>
      </c>
      <c r="N32" s="64">
        <v>3.3755138079290776</v>
      </c>
      <c r="O32" s="64">
        <v>3.1675813582316885</v>
      </c>
      <c r="P32" s="64">
        <v>3.3045653634384213</v>
      </c>
      <c r="Q32" s="64">
        <v>3.1770408152677634</v>
      </c>
      <c r="R32" s="64">
        <v>3.1158491287799417</v>
      </c>
      <c r="S32" s="64">
        <v>6.5842236660997688</v>
      </c>
      <c r="T32" s="64">
        <v>14.947233315504878</v>
      </c>
      <c r="U32" s="64">
        <v>15.658264259282253</v>
      </c>
      <c r="V32" s="64">
        <v>11.539055162864459</v>
      </c>
      <c r="W32" s="97">
        <v>14.204560356854998</v>
      </c>
      <c r="X32" s="65">
        <v>20.769747382063823</v>
      </c>
    </row>
    <row r="33" spans="1:24" x14ac:dyDescent="0.35">
      <c r="A33" s="61" t="s">
        <v>87</v>
      </c>
      <c r="B33" s="67" t="s">
        <v>88</v>
      </c>
      <c r="C33" s="117" t="s">
        <v>215</v>
      </c>
      <c r="D33" s="117" t="s">
        <v>215</v>
      </c>
      <c r="E33" s="117" t="s">
        <v>215</v>
      </c>
      <c r="F33" s="117" t="s">
        <v>215</v>
      </c>
      <c r="G33" s="59" t="s">
        <v>215</v>
      </c>
      <c r="H33" s="59" t="s">
        <v>215</v>
      </c>
      <c r="I33" s="64">
        <v>1.3849031370378004</v>
      </c>
      <c r="J33" s="64">
        <v>1.5933061205435912</v>
      </c>
      <c r="K33" s="64">
        <v>1.6714597543752636</v>
      </c>
      <c r="L33" s="64">
        <v>1.6475384918744469</v>
      </c>
      <c r="M33" s="64">
        <v>1.9263763329148988</v>
      </c>
      <c r="N33" s="64">
        <v>1.852798513338183</v>
      </c>
      <c r="O33" s="64">
        <v>2.1731332418684679</v>
      </c>
      <c r="P33" s="64">
        <v>1.9083559355738529</v>
      </c>
      <c r="Q33" s="64">
        <v>1.8706415228899178</v>
      </c>
      <c r="R33" s="64">
        <v>1.9947961569935626</v>
      </c>
      <c r="S33" s="64">
        <v>3.8550595178081446</v>
      </c>
      <c r="T33" s="64">
        <v>8.3068353661008434</v>
      </c>
      <c r="U33" s="64">
        <v>8.9182492030101752</v>
      </c>
      <c r="V33" s="64">
        <v>7.2136616074261966</v>
      </c>
      <c r="W33" s="97">
        <v>8.3221226580337646</v>
      </c>
      <c r="X33" s="65">
        <v>10.856640461266732</v>
      </c>
    </row>
    <row r="34" spans="1:24" x14ac:dyDescent="0.35">
      <c r="A34" s="49">
        <v>924</v>
      </c>
      <c r="B34" s="68" t="s">
        <v>89</v>
      </c>
      <c r="C34" s="116" t="s">
        <v>215</v>
      </c>
      <c r="D34" s="116" t="s">
        <v>215</v>
      </c>
      <c r="E34" s="116" t="s">
        <v>215</v>
      </c>
      <c r="F34" s="116" t="s">
        <v>215</v>
      </c>
      <c r="G34" s="59" t="s">
        <v>215</v>
      </c>
      <c r="H34" s="59" t="s">
        <v>215</v>
      </c>
      <c r="I34" s="59">
        <v>0.77670672297154397</v>
      </c>
      <c r="J34" s="59">
        <v>0.89961686191239854</v>
      </c>
      <c r="K34" s="59">
        <v>0.92376880142223328</v>
      </c>
      <c r="L34" s="59">
        <v>1.1458970549400358</v>
      </c>
      <c r="M34" s="59">
        <v>1.1127185024972375</v>
      </c>
      <c r="N34" s="59">
        <v>1.2157104028569159</v>
      </c>
      <c r="O34" s="59">
        <v>1.2300268237033849</v>
      </c>
      <c r="P34" s="59">
        <v>1.3648557872672913</v>
      </c>
      <c r="Q34" s="59">
        <v>1.2116398488929914</v>
      </c>
      <c r="R34" s="59">
        <v>1.3510384762723788</v>
      </c>
      <c r="S34" s="59">
        <v>2.8044959047882405</v>
      </c>
      <c r="T34" s="59">
        <v>8.3381361281720974</v>
      </c>
      <c r="U34" s="59">
        <v>8.7491816823169266</v>
      </c>
      <c r="V34" s="59">
        <v>7.0119607466000922</v>
      </c>
      <c r="W34" s="91">
        <v>8.1606518636124257</v>
      </c>
      <c r="X34" s="60">
        <v>10.06027749867564</v>
      </c>
    </row>
    <row r="35" spans="1:24" x14ac:dyDescent="0.35">
      <c r="A35" s="49">
        <v>923</v>
      </c>
      <c r="B35" s="92" t="s">
        <v>90</v>
      </c>
      <c r="C35" s="116" t="s">
        <v>215</v>
      </c>
      <c r="D35" s="116" t="s">
        <v>215</v>
      </c>
      <c r="E35" s="116" t="s">
        <v>215</v>
      </c>
      <c r="F35" s="116" t="s">
        <v>215</v>
      </c>
      <c r="G35" s="59" t="s">
        <v>215</v>
      </c>
      <c r="H35" s="59" t="s">
        <v>215</v>
      </c>
      <c r="I35" s="59">
        <v>2.2363270001753226</v>
      </c>
      <c r="J35" s="59">
        <v>2.2866940938148144</v>
      </c>
      <c r="K35" s="59">
        <v>2.9273483785535093</v>
      </c>
      <c r="L35" s="59">
        <v>2.5668680397222827</v>
      </c>
      <c r="M35" s="59">
        <v>2.8549785585104024</v>
      </c>
      <c r="N35" s="59">
        <v>2.787962400935184</v>
      </c>
      <c r="O35" s="59">
        <v>2.879339680579172</v>
      </c>
      <c r="P35" s="59">
        <v>3.0077048248708902</v>
      </c>
      <c r="Q35" s="59">
        <v>3.0593165512241387</v>
      </c>
      <c r="R35" s="59">
        <v>2.8732094342878445</v>
      </c>
      <c r="S35" s="59">
        <v>4.4772653736621422</v>
      </c>
      <c r="T35" s="59">
        <v>30.981466447399285</v>
      </c>
      <c r="U35" s="59">
        <v>53.577906864606327</v>
      </c>
      <c r="V35" s="59">
        <v>51.81400293739182</v>
      </c>
      <c r="W35" s="91">
        <v>53.498319497446822</v>
      </c>
      <c r="X35" s="60">
        <v>60.123345919049491</v>
      </c>
    </row>
    <row r="36" spans="1:24" ht="34.5" customHeight="1" x14ac:dyDescent="0.35">
      <c r="A36" s="69">
        <v>922</v>
      </c>
      <c r="B36" s="70" t="s">
        <v>91</v>
      </c>
      <c r="C36" s="118"/>
      <c r="D36" s="118"/>
      <c r="E36" s="118"/>
      <c r="F36" s="118"/>
      <c r="G36" s="119"/>
      <c r="H36" s="119"/>
      <c r="I36" s="82"/>
      <c r="J36" s="82"/>
      <c r="K36" s="82"/>
      <c r="L36" s="82"/>
      <c r="M36" s="82"/>
      <c r="N36" s="82"/>
      <c r="O36" s="82"/>
      <c r="P36" s="82"/>
      <c r="Q36" s="82"/>
      <c r="R36" s="82"/>
      <c r="S36" s="82"/>
      <c r="T36" s="82"/>
      <c r="U36" s="82"/>
      <c r="V36" s="82"/>
      <c r="W36" s="98"/>
      <c r="X36" s="99"/>
    </row>
  </sheetData>
  <mergeCells count="2">
    <mergeCell ref="A1:B1"/>
    <mergeCell ref="A19:B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9" width="12.765625" style="77" customWidth="1"/>
    <col min="10" max="14" width="12.765625" style="77" hidden="1" customWidth="1"/>
    <col min="15" max="20" width="12.765625" style="77" customWidth="1"/>
    <col min="21" max="21" width="10" style="77" customWidth="1"/>
    <col min="22" max="22" width="10.3046875" style="77" customWidth="1"/>
    <col min="23" max="25" width="12.765625" style="77" customWidth="1"/>
    <col min="26" max="27" width="12.765625" style="77" hidden="1" customWidth="1"/>
    <col min="28" max="28" width="13.4609375" style="77" hidden="1" customWidth="1"/>
    <col min="29" max="30" width="12.765625" style="77" customWidth="1"/>
    <col min="31" max="31" width="11.765625" style="77" customWidth="1"/>
    <col min="32" max="32" width="11.07421875" style="77" customWidth="1"/>
    <col min="33" max="38" width="12.765625" style="77" hidden="1" customWidth="1"/>
    <col min="39" max="39" width="7.84375" style="77" hidden="1" customWidth="1"/>
    <col min="40" max="40" width="12.765625" style="77" customWidth="1"/>
    <col min="41" max="16384" width="8.84375" style="77"/>
  </cols>
  <sheetData>
    <row r="1" spans="1:40" s="50" customFormat="1" ht="60" customHeight="1" x14ac:dyDescent="0.35">
      <c r="A1" s="184" t="s">
        <v>41</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c r="K2" s="177"/>
      <c r="L2" s="177"/>
      <c r="M2" s="55"/>
      <c r="N2" s="55"/>
      <c r="O2" s="55" t="s">
        <v>53</v>
      </c>
      <c r="P2" s="55" t="s">
        <v>54</v>
      </c>
      <c r="Q2" s="55" t="s">
        <v>55</v>
      </c>
      <c r="R2" s="177" t="s">
        <v>56</v>
      </c>
      <c r="S2" s="177" t="s">
        <v>57</v>
      </c>
      <c r="T2" s="177" t="s">
        <v>58</v>
      </c>
      <c r="U2" s="177" t="s">
        <v>59</v>
      </c>
      <c r="V2" s="177" t="s">
        <v>60</v>
      </c>
      <c r="W2" s="55" t="s">
        <v>61</v>
      </c>
      <c r="X2" s="55" t="s">
        <v>62</v>
      </c>
      <c r="Y2" s="55" t="s">
        <v>63</v>
      </c>
      <c r="Z2" s="55"/>
      <c r="AA2" s="55"/>
      <c r="AB2" s="55"/>
      <c r="AC2" s="55" t="s">
        <v>64</v>
      </c>
      <c r="AD2" s="177" t="s">
        <v>51</v>
      </c>
      <c r="AE2" s="177" t="s">
        <v>52</v>
      </c>
      <c r="AF2" s="55" t="s">
        <v>65</v>
      </c>
      <c r="AG2" s="55"/>
      <c r="AH2" s="55"/>
      <c r="AI2" s="55"/>
      <c r="AJ2" s="55"/>
      <c r="AK2" s="55"/>
      <c r="AL2" s="55"/>
      <c r="AM2" s="55"/>
      <c r="AN2" s="87" t="s">
        <v>66</v>
      </c>
    </row>
    <row r="3" spans="1:40" s="51" customFormat="1" ht="30" customHeight="1" x14ac:dyDescent="0.35">
      <c r="A3" s="56">
        <v>925</v>
      </c>
      <c r="B3" s="57" t="s">
        <v>67</v>
      </c>
      <c r="C3" s="58">
        <f>SUM(D3:I3,M3:Q3,W3:AC3,AF3,AL3:AN3)</f>
        <v>94984.62424927004</v>
      </c>
      <c r="D3" s="59">
        <f t="shared" ref="D3:W3" si="0">SUM(D6,D16:D17,D4)</f>
        <v>3124.4597597447409</v>
      </c>
      <c r="E3" s="59">
        <f t="shared" si="0"/>
        <v>1099.2956646600001</v>
      </c>
      <c r="F3" s="59">
        <f t="shared" si="0"/>
        <v>931.78101868999988</v>
      </c>
      <c r="G3" s="59"/>
      <c r="H3" s="59">
        <f t="shared" si="0"/>
        <v>2689.6139499999999</v>
      </c>
      <c r="I3" s="59">
        <f t="shared" si="0"/>
        <v>6580.0587643462231</v>
      </c>
      <c r="J3" s="59"/>
      <c r="K3" s="59"/>
      <c r="L3" s="59"/>
      <c r="M3" s="59"/>
      <c r="N3" s="59"/>
      <c r="O3" s="59">
        <f t="shared" si="0"/>
        <v>11625.595130999998</v>
      </c>
      <c r="P3" s="59">
        <f t="shared" si="0"/>
        <v>6749.0433528570802</v>
      </c>
      <c r="Q3" s="59">
        <f t="shared" si="0"/>
        <v>14153.821606999456</v>
      </c>
      <c r="R3" s="59">
        <f t="shared" si="0"/>
        <v>4329.2688127383872</v>
      </c>
      <c r="S3" s="59">
        <f t="shared" si="0"/>
        <v>4560.3279730823833</v>
      </c>
      <c r="T3" s="59">
        <f t="shared" si="0"/>
        <v>4647.6406698571791</v>
      </c>
      <c r="U3" s="59">
        <f t="shared" si="0"/>
        <v>270.55906472417536</v>
      </c>
      <c r="V3" s="59">
        <f t="shared" si="0"/>
        <v>346.02508659733024</v>
      </c>
      <c r="W3" s="59">
        <f t="shared" si="0"/>
        <v>727.45800000000008</v>
      </c>
      <c r="X3" s="59">
        <f>SUM(X6,X16:X17,X4)</f>
        <v>2605.570901407315</v>
      </c>
      <c r="Y3" s="59">
        <f>SUM(Y6,Y16:Y17,Y4)</f>
        <v>55.794706500000004</v>
      </c>
      <c r="Z3" s="59"/>
      <c r="AA3" s="59"/>
      <c r="AB3" s="59"/>
      <c r="AC3" s="59">
        <f t="shared" ref="AC3:AF3" si="1">SUM(AC6,AC16:AC17,AC4)</f>
        <v>1039.6609860351218</v>
      </c>
      <c r="AD3" s="59">
        <f t="shared" si="1"/>
        <v>874.17398603512174</v>
      </c>
      <c r="AE3" s="59">
        <f t="shared" si="1"/>
        <v>165.48700000000002</v>
      </c>
      <c r="AF3" s="59">
        <f t="shared" si="1"/>
        <v>41921.907407030114</v>
      </c>
      <c r="AG3" s="59"/>
      <c r="AH3" s="59"/>
      <c r="AI3" s="59"/>
      <c r="AJ3" s="59"/>
      <c r="AK3" s="59"/>
      <c r="AL3" s="59"/>
      <c r="AM3" s="59"/>
      <c r="AN3" s="60">
        <f t="shared" ref="AN3" si="2">SUM(AN6,AN16:AN17,AN4)</f>
        <v>1680.5630000000001</v>
      </c>
    </row>
    <row r="4" spans="1:40" s="51" customFormat="1" x14ac:dyDescent="0.35">
      <c r="A4" s="61"/>
      <c r="B4" s="62" t="s">
        <v>68</v>
      </c>
      <c r="C4" s="63">
        <f t="shared" ref="C4:C18" si="3">SUM(D4:I4,M4:Q4,W4:AC4,AF4,AL4:AN4)</f>
        <v>1593.370651346713</v>
      </c>
      <c r="D4" s="64">
        <f>AA!$H$4</f>
        <v>0</v>
      </c>
      <c r="E4" s="64">
        <f>BBWB!$H$4</f>
        <v>26.816208507742971</v>
      </c>
      <c r="F4" s="64">
        <f>CA!$H$4</f>
        <v>1.3540926892315711E-2</v>
      </c>
      <c r="G4" s="64"/>
      <c r="H4" s="64">
        <f>CTB!H4</f>
        <v>0</v>
      </c>
      <c r="I4" s="64">
        <f>DLA!$H$4</f>
        <v>0</v>
      </c>
      <c r="J4" s="64"/>
      <c r="K4" s="64"/>
      <c r="L4" s="64"/>
      <c r="M4" s="64"/>
      <c r="N4" s="64"/>
      <c r="O4" s="64">
        <f>HB!$H$4</f>
        <v>0</v>
      </c>
      <c r="P4" s="64">
        <f>IB!$H$4</f>
        <v>36.518713964701369</v>
      </c>
      <c r="Q4" s="64">
        <f>IS!$H$4</f>
        <v>2.2674182435797778</v>
      </c>
      <c r="R4" s="64">
        <f>'IS MIG'!$H$4</f>
        <v>0.74182174539349099</v>
      </c>
      <c r="S4" s="64">
        <f>'IS (incapacity)'!$H$4</f>
        <v>0.67738802553358979</v>
      </c>
      <c r="T4" s="64">
        <f>'IS (lone parent)'!$H$4</f>
        <v>0.68411238514292216</v>
      </c>
      <c r="U4" s="64">
        <f>'IS (carer)'!$H$4</f>
        <v>1.0019513495952483E-2</v>
      </c>
      <c r="V4" s="64">
        <f>'IS (others)'!$H$4</f>
        <v>0.15407657401382285</v>
      </c>
      <c r="W4" s="64">
        <f>IIDB!$H$4</f>
        <v>11.300390135446513</v>
      </c>
      <c r="X4" s="64">
        <f>JSA!$H$4</f>
        <v>0.19822207179713897</v>
      </c>
      <c r="Y4" s="64">
        <f>MA!$H$4</f>
        <v>7.8656467714862011E-2</v>
      </c>
      <c r="Z4" s="64"/>
      <c r="AA4" s="64"/>
      <c r="AB4" s="64"/>
      <c r="AC4" s="64">
        <f>SDA!$H$4</f>
        <v>2.1444753697632777</v>
      </c>
      <c r="AD4" s="64">
        <f>'SDA (working age)'!$H$4</f>
        <v>1.7267372634817997</v>
      </c>
      <c r="AE4" s="64">
        <f>'SDA (pensioners)'!$H$4</f>
        <v>0.41773810628147795</v>
      </c>
      <c r="AF4" s="64">
        <f>SP!$H$4</f>
        <v>1514.0330256590748</v>
      </c>
      <c r="AG4" s="64"/>
      <c r="AH4" s="64"/>
      <c r="AI4" s="64"/>
      <c r="AJ4" s="64"/>
      <c r="AK4" s="64"/>
      <c r="AL4" s="64"/>
      <c r="AM4" s="64"/>
      <c r="AN4" s="65">
        <f>WFP!$H$4</f>
        <v>0</v>
      </c>
    </row>
    <row r="5" spans="1:40" s="51" customFormat="1" ht="25.5" customHeight="1" x14ac:dyDescent="0.35">
      <c r="A5" s="56">
        <v>941</v>
      </c>
      <c r="B5" s="57" t="s">
        <v>69</v>
      </c>
      <c r="C5" s="58">
        <f t="shared" si="3"/>
        <v>84236.253763878733</v>
      </c>
      <c r="D5" s="59">
        <f t="shared" ref="D5:W5" si="4">SUM(D6,D16)</f>
        <v>2805.5305772075876</v>
      </c>
      <c r="E5" s="59">
        <f t="shared" si="4"/>
        <v>951.95566512988842</v>
      </c>
      <c r="F5" s="59">
        <f t="shared" si="4"/>
        <v>841.19149019208055</v>
      </c>
      <c r="G5" s="59"/>
      <c r="H5" s="59">
        <f t="shared" si="4"/>
        <v>2373.7890480000001</v>
      </c>
      <c r="I5" s="59">
        <f t="shared" si="4"/>
        <v>5832.0560651953483</v>
      </c>
      <c r="J5" s="59"/>
      <c r="K5" s="59"/>
      <c r="L5" s="59"/>
      <c r="M5" s="59"/>
      <c r="N5" s="59"/>
      <c r="O5" s="59">
        <f t="shared" si="4"/>
        <v>10507.504114999998</v>
      </c>
      <c r="P5" s="59">
        <f t="shared" si="4"/>
        <v>5869.0592676433471</v>
      </c>
      <c r="Q5" s="59">
        <f t="shared" si="4"/>
        <v>12777.878659613834</v>
      </c>
      <c r="R5" s="59">
        <f t="shared" si="4"/>
        <v>3916.3037512690689</v>
      </c>
      <c r="S5" s="59">
        <f t="shared" si="4"/>
        <v>4059.4322965846914</v>
      </c>
      <c r="T5" s="59">
        <f t="shared" si="4"/>
        <v>4244.516250544124</v>
      </c>
      <c r="U5" s="59">
        <f t="shared" si="4"/>
        <v>243.51521121497754</v>
      </c>
      <c r="V5" s="59">
        <f t="shared" si="4"/>
        <v>314.111150000973</v>
      </c>
      <c r="W5" s="59">
        <f t="shared" si="4"/>
        <v>645.360829386001</v>
      </c>
      <c r="X5" s="59">
        <f>SUM(X6,X16)</f>
        <v>2322.1415583933695</v>
      </c>
      <c r="Y5" s="59">
        <f>SUM(Y6,Y16)</f>
        <v>51.857836479261927</v>
      </c>
      <c r="Z5" s="59"/>
      <c r="AA5" s="59"/>
      <c r="AB5" s="59"/>
      <c r="AC5" s="59">
        <f t="shared" ref="AC5:AF5" si="5">SUM(AC6,AC16)</f>
        <v>922.65017816597572</v>
      </c>
      <c r="AD5" s="59">
        <f t="shared" si="5"/>
        <v>776.35496962441243</v>
      </c>
      <c r="AE5" s="59">
        <f t="shared" si="5"/>
        <v>146.29520854156326</v>
      </c>
      <c r="AF5" s="59">
        <f t="shared" si="5"/>
        <v>36806.617383084515</v>
      </c>
      <c r="AG5" s="59"/>
      <c r="AH5" s="59"/>
      <c r="AI5" s="59"/>
      <c r="AJ5" s="59"/>
      <c r="AK5" s="59"/>
      <c r="AL5" s="59"/>
      <c r="AM5" s="59"/>
      <c r="AN5" s="60">
        <f t="shared" ref="AN5" si="6">SUM(AN6,AN16)</f>
        <v>1528.6610903875128</v>
      </c>
    </row>
    <row r="6" spans="1:40" s="51" customFormat="1" ht="25.5" customHeight="1" x14ac:dyDescent="0.35">
      <c r="A6" s="56">
        <v>921</v>
      </c>
      <c r="B6" s="66" t="s">
        <v>70</v>
      </c>
      <c r="C6" s="58">
        <f t="shared" si="3"/>
        <v>78695.275509112995</v>
      </c>
      <c r="D6" s="59">
        <f t="shared" ref="D6:I6" si="7">SUM(D7:D15)</f>
        <v>2566.51071257895</v>
      </c>
      <c r="E6" s="59">
        <f t="shared" si="7"/>
        <v>895.53325983173295</v>
      </c>
      <c r="F6" s="59">
        <f t="shared" si="7"/>
        <v>773.93988487261424</v>
      </c>
      <c r="G6" s="59"/>
      <c r="H6" s="59">
        <f t="shared" si="7"/>
        <v>2250.0643720000003</v>
      </c>
      <c r="I6" s="59">
        <f t="shared" si="7"/>
        <v>5290.5939974827306</v>
      </c>
      <c r="J6" s="59"/>
      <c r="K6" s="59"/>
      <c r="L6" s="59"/>
      <c r="M6" s="59"/>
      <c r="N6" s="59"/>
      <c r="O6" s="59">
        <f t="shared" ref="O6:W6" si="8">SUM(O7:O15)</f>
        <v>9977.2082459999983</v>
      </c>
      <c r="P6" s="59">
        <f t="shared" si="8"/>
        <v>5233.2698562916903</v>
      </c>
      <c r="Q6" s="59">
        <f t="shared" si="8"/>
        <v>11955.506918421459</v>
      </c>
      <c r="R6" s="59">
        <f t="shared" si="8"/>
        <v>3675.6117608990094</v>
      </c>
      <c r="S6" s="59">
        <f t="shared" si="8"/>
        <v>3762.7618818999954</v>
      </c>
      <c r="T6" s="59">
        <f t="shared" si="8"/>
        <v>3993.1387449918748</v>
      </c>
      <c r="U6" s="59">
        <f t="shared" si="8"/>
        <v>225.00934180215881</v>
      </c>
      <c r="V6" s="59">
        <f t="shared" si="8"/>
        <v>298.98518882842183</v>
      </c>
      <c r="W6" s="59">
        <f t="shared" si="8"/>
        <v>593.61424767823053</v>
      </c>
      <c r="X6" s="59">
        <f>SUM(X7:X15)</f>
        <v>2186.9852099544155</v>
      </c>
      <c r="Y6" s="59">
        <f>SUM(Y7:Y15)</f>
        <v>49.281394307982936</v>
      </c>
      <c r="Z6" s="59"/>
      <c r="AA6" s="59"/>
      <c r="AB6" s="59"/>
      <c r="AC6" s="59">
        <f t="shared" ref="AC6:AF6" si="9">SUM(AC7:AC15)</f>
        <v>852.96431070150265</v>
      </c>
      <c r="AD6" s="59">
        <f t="shared" si="9"/>
        <v>720.70572634379005</v>
      </c>
      <c r="AE6" s="59">
        <f t="shared" si="9"/>
        <v>132.25858435771264</v>
      </c>
      <c r="AF6" s="59">
        <f t="shared" si="9"/>
        <v>34633.915453400397</v>
      </c>
      <c r="AG6" s="59"/>
      <c r="AH6" s="59"/>
      <c r="AI6" s="59"/>
      <c r="AJ6" s="59"/>
      <c r="AK6" s="59"/>
      <c r="AL6" s="59"/>
      <c r="AM6" s="59"/>
      <c r="AN6" s="60">
        <f t="shared" ref="AN6" si="10">SUM(AN7:AN15)</f>
        <v>1435.8876455913016</v>
      </c>
    </row>
    <row r="7" spans="1:40" s="51" customFormat="1" x14ac:dyDescent="0.35">
      <c r="A7" s="61" t="s">
        <v>71</v>
      </c>
      <c r="B7" s="67" t="s">
        <v>72</v>
      </c>
      <c r="C7" s="63">
        <f t="shared" si="3"/>
        <v>4967.1185276632923</v>
      </c>
      <c r="D7" s="64">
        <f>AA!$H7</f>
        <v>155.15891428104132</v>
      </c>
      <c r="E7" s="64">
        <f>BBWB!$H7</f>
        <v>58.774624217775148</v>
      </c>
      <c r="F7" s="64">
        <f>CA!$H7</f>
        <v>59.916191700010557</v>
      </c>
      <c r="G7" s="64"/>
      <c r="H7" s="64">
        <f>CTB!H7</f>
        <v>160.67746199999999</v>
      </c>
      <c r="I7" s="64">
        <f>DLA!$H7</f>
        <v>412.28163159224158</v>
      </c>
      <c r="J7" s="64"/>
      <c r="K7" s="64"/>
      <c r="L7" s="64"/>
      <c r="M7" s="64"/>
      <c r="N7" s="64"/>
      <c r="O7" s="64">
        <f>HB!$H7</f>
        <v>581.73320200000001</v>
      </c>
      <c r="P7" s="64">
        <f>IB!$H7</f>
        <v>518.1516025615299</v>
      </c>
      <c r="Q7" s="64">
        <f>IS!$H7</f>
        <v>757.79364314084307</v>
      </c>
      <c r="R7" s="64">
        <f>'IS MIG'!$H7</f>
        <v>222.18886544045276</v>
      </c>
      <c r="S7" s="64">
        <f>'IS (incapacity)'!$H7</f>
        <v>263.62870124568548</v>
      </c>
      <c r="T7" s="64">
        <f>'IS (lone parent)'!$H7</f>
        <v>237.94959612814171</v>
      </c>
      <c r="U7" s="64">
        <f>'IS (carer)'!$H7</f>
        <v>19.079773056309993</v>
      </c>
      <c r="V7" s="64">
        <f>'IS (others)'!$H7</f>
        <v>14.946707270253103</v>
      </c>
      <c r="W7" s="64">
        <f>IIDB!$H7</f>
        <v>86.715583189706408</v>
      </c>
      <c r="X7" s="64">
        <f>JSA!$H7</f>
        <v>172.37845105435133</v>
      </c>
      <c r="Y7" s="64">
        <f>MA!$H7</f>
        <v>2.2700104833696866</v>
      </c>
      <c r="Z7" s="64"/>
      <c r="AA7" s="64"/>
      <c r="AB7" s="64"/>
      <c r="AC7" s="64">
        <f>SDA!$H7</f>
        <v>57.709428499101044</v>
      </c>
      <c r="AD7" s="64">
        <f>'SDA (working age)'!$H7</f>
        <v>47.11262415963381</v>
      </c>
      <c r="AE7" s="64">
        <f>'SDA (pensioners)'!$H7</f>
        <v>10.596804339467242</v>
      </c>
      <c r="AF7" s="64">
        <f>SP!$H7</f>
        <v>1865.7933292161806</v>
      </c>
      <c r="AG7" s="64"/>
      <c r="AH7" s="64"/>
      <c r="AI7" s="64"/>
      <c r="AJ7" s="64"/>
      <c r="AK7" s="64"/>
      <c r="AL7" s="64"/>
      <c r="AM7" s="64"/>
      <c r="AN7" s="65">
        <f>WFP!$H7</f>
        <v>77.764453727141614</v>
      </c>
    </row>
    <row r="8" spans="1:40" s="51" customFormat="1" x14ac:dyDescent="0.35">
      <c r="A8" s="61" t="s">
        <v>73</v>
      </c>
      <c r="B8" s="67" t="s">
        <v>74</v>
      </c>
      <c r="C8" s="63">
        <f t="shared" si="3"/>
        <v>12466.654800108232</v>
      </c>
      <c r="D8" s="64">
        <f>AA!$H8</f>
        <v>430.98060726374786</v>
      </c>
      <c r="E8" s="64">
        <f>BBWB!$H8</f>
        <v>134.20041184133493</v>
      </c>
      <c r="F8" s="64">
        <f>CA!$H8</f>
        <v>139.32268760843829</v>
      </c>
      <c r="G8" s="64"/>
      <c r="H8" s="64">
        <f>CTB!H8</f>
        <v>394.02762899999999</v>
      </c>
      <c r="I8" s="64">
        <f>DLA!$H8</f>
        <v>1074.7770842088735</v>
      </c>
      <c r="J8" s="64"/>
      <c r="K8" s="64"/>
      <c r="L8" s="64"/>
      <c r="M8" s="64"/>
      <c r="N8" s="64"/>
      <c r="O8" s="64">
        <f>HB!$H8</f>
        <v>1479.2359329999999</v>
      </c>
      <c r="P8" s="64">
        <f>IB!$H8</f>
        <v>1125.9832347068213</v>
      </c>
      <c r="Q8" s="64">
        <f>IS!$H8</f>
        <v>2040.2356000925081</v>
      </c>
      <c r="R8" s="64">
        <f>'IS MIG'!$H8</f>
        <v>590.99348913934909</v>
      </c>
      <c r="S8" s="64">
        <f>'IS (incapacity)'!$H8</f>
        <v>726.07358302749344</v>
      </c>
      <c r="T8" s="64">
        <f>'IS (lone parent)'!$H8</f>
        <v>636.9958691141353</v>
      </c>
      <c r="U8" s="64">
        <f>'IS (carer)'!$H8</f>
        <v>41.770528504132422</v>
      </c>
      <c r="V8" s="64">
        <f>'IS (others)'!$H8</f>
        <v>44.402130307397705</v>
      </c>
      <c r="W8" s="64">
        <f>IIDB!$H8</f>
        <v>106.58266788908722</v>
      </c>
      <c r="X8" s="64">
        <f>JSA!$H8</f>
        <v>332.57263768531038</v>
      </c>
      <c r="Y8" s="64">
        <f>MA!$H8</f>
        <v>5.7624461700500751</v>
      </c>
      <c r="Z8" s="64"/>
      <c r="AA8" s="64"/>
      <c r="AB8" s="64"/>
      <c r="AC8" s="64">
        <f>SDA!$H8</f>
        <v>142.87935682795757</v>
      </c>
      <c r="AD8" s="64">
        <f>'SDA (working age)'!$H8</f>
        <v>118.59596009245162</v>
      </c>
      <c r="AE8" s="64">
        <f>'SDA (pensioners)'!$H8</f>
        <v>24.283396735505963</v>
      </c>
      <c r="AF8" s="64">
        <f>SP!$H8</f>
        <v>4857.8986241284738</v>
      </c>
      <c r="AG8" s="64"/>
      <c r="AH8" s="64"/>
      <c r="AI8" s="64"/>
      <c r="AJ8" s="64"/>
      <c r="AK8" s="64"/>
      <c r="AL8" s="64"/>
      <c r="AM8" s="64"/>
      <c r="AN8" s="65">
        <f>WFP!$H8</f>
        <v>202.19587968562936</v>
      </c>
    </row>
    <row r="9" spans="1:40" s="51" customFormat="1" x14ac:dyDescent="0.35">
      <c r="A9" s="61" t="s">
        <v>75</v>
      </c>
      <c r="B9" s="67" t="s">
        <v>76</v>
      </c>
      <c r="C9" s="63">
        <f t="shared" si="3"/>
        <v>8236.3022951037256</v>
      </c>
      <c r="D9" s="64">
        <f>AA!$H9</f>
        <v>266.88840809411715</v>
      </c>
      <c r="E9" s="64">
        <f>BBWB!$H9</f>
        <v>91.279177893039744</v>
      </c>
      <c r="F9" s="64">
        <f>CA!$H9</f>
        <v>94.185120277077274</v>
      </c>
      <c r="G9" s="64"/>
      <c r="H9" s="64">
        <f>CTB!H9</f>
        <v>231.86987900000003</v>
      </c>
      <c r="I9" s="64">
        <f>DLA!$H9</f>
        <v>644.14688927611292</v>
      </c>
      <c r="J9" s="64"/>
      <c r="K9" s="64"/>
      <c r="L9" s="64"/>
      <c r="M9" s="64"/>
      <c r="N9" s="64"/>
      <c r="O9" s="64">
        <f>HB!$H9</f>
        <v>894.269769</v>
      </c>
      <c r="P9" s="64">
        <f>IB!$H9</f>
        <v>643.91266274031295</v>
      </c>
      <c r="Q9" s="64">
        <f>IS!$H9</f>
        <v>1255.1139401753353</v>
      </c>
      <c r="R9" s="64">
        <f>'IS MIG'!$H9</f>
        <v>401.12795774344613</v>
      </c>
      <c r="S9" s="64">
        <f>'IS (incapacity)'!$H9</f>
        <v>385.68199427816648</v>
      </c>
      <c r="T9" s="64">
        <f>'IS (lone parent)'!$H9</f>
        <v>410.73434046722554</v>
      </c>
      <c r="U9" s="64">
        <f>'IS (carer)'!$H9</f>
        <v>30.760806947548321</v>
      </c>
      <c r="V9" s="64">
        <f>'IS (others)'!$H9</f>
        <v>26.808840738948827</v>
      </c>
      <c r="W9" s="64">
        <f>IIDB!$H9</f>
        <v>77.468015562108491</v>
      </c>
      <c r="X9" s="64">
        <f>JSA!$H9</f>
        <v>265.58141735701366</v>
      </c>
      <c r="Y9" s="64">
        <f>MA!$H9</f>
        <v>3.4472904150176782</v>
      </c>
      <c r="Z9" s="64"/>
      <c r="AA9" s="64"/>
      <c r="AB9" s="64"/>
      <c r="AC9" s="64">
        <f>SDA!$H9</f>
        <v>95.295514232772533</v>
      </c>
      <c r="AD9" s="64">
        <f>'SDA (working age)'!$H9</f>
        <v>79.406929584922892</v>
      </c>
      <c r="AE9" s="64">
        <f>'SDA (pensioners)'!$H9</f>
        <v>15.888584647849644</v>
      </c>
      <c r="AF9" s="64">
        <f>SP!$H9</f>
        <v>3525.5947986999158</v>
      </c>
      <c r="AG9" s="64"/>
      <c r="AH9" s="64"/>
      <c r="AI9" s="64"/>
      <c r="AJ9" s="64"/>
      <c r="AK9" s="64"/>
      <c r="AL9" s="64"/>
      <c r="AM9" s="64"/>
      <c r="AN9" s="65">
        <f>WFP!$H9</f>
        <v>147.24941238090307</v>
      </c>
    </row>
    <row r="10" spans="1:40" s="51" customFormat="1" x14ac:dyDescent="0.35">
      <c r="A10" s="61" t="s">
        <v>77</v>
      </c>
      <c r="B10" s="67" t="s">
        <v>78</v>
      </c>
      <c r="C10" s="63">
        <f t="shared" si="3"/>
        <v>6415.9487537540526</v>
      </c>
      <c r="D10" s="64">
        <f>AA!$H10</f>
        <v>236.77628028604693</v>
      </c>
      <c r="E10" s="64">
        <f>BBWB!$H10</f>
        <v>76.595103565705784</v>
      </c>
      <c r="F10" s="64">
        <f>CA!$H10</f>
        <v>69.407178173948523</v>
      </c>
      <c r="G10" s="64"/>
      <c r="H10" s="64">
        <f>CTB!H10</f>
        <v>164.88899800000002</v>
      </c>
      <c r="I10" s="64">
        <f>DLA!$H10</f>
        <v>468.79262909455531</v>
      </c>
      <c r="J10" s="64"/>
      <c r="K10" s="64"/>
      <c r="L10" s="64"/>
      <c r="M10" s="64"/>
      <c r="N10" s="64"/>
      <c r="O10" s="64">
        <f>HB!$H10</f>
        <v>596.41028100000005</v>
      </c>
      <c r="P10" s="64">
        <f>IB!$H10</f>
        <v>475.93282112545205</v>
      </c>
      <c r="Q10" s="64">
        <f>IS!$H10</f>
        <v>889.78498584710701</v>
      </c>
      <c r="R10" s="64">
        <f>'IS MIG'!$H10</f>
        <v>295.18306366024274</v>
      </c>
      <c r="S10" s="64">
        <f>'IS (incapacity)'!$H10</f>
        <v>268.81379541875322</v>
      </c>
      <c r="T10" s="64">
        <f>'IS (lone parent)'!$H10</f>
        <v>288.36390127016534</v>
      </c>
      <c r="U10" s="64">
        <f>'IS (carer)'!$H10</f>
        <v>19.829601036040671</v>
      </c>
      <c r="V10" s="64">
        <f>'IS (others)'!$H10</f>
        <v>17.594624461905095</v>
      </c>
      <c r="W10" s="64">
        <f>IIDB!$H10</f>
        <v>75.059249362394425</v>
      </c>
      <c r="X10" s="64">
        <f>JSA!$H10</f>
        <v>175.7727038487694</v>
      </c>
      <c r="Y10" s="64">
        <f>MA!$H10</f>
        <v>4.4422947316106836</v>
      </c>
      <c r="Z10" s="64"/>
      <c r="AA10" s="64"/>
      <c r="AB10" s="64"/>
      <c r="AC10" s="64">
        <f>SDA!$H10</f>
        <v>84.262639258011774</v>
      </c>
      <c r="AD10" s="64">
        <f>'SDA (working age)'!$H10</f>
        <v>72.524796702067121</v>
      </c>
      <c r="AE10" s="64">
        <f>'SDA (pensioners)'!$H10</f>
        <v>11.737842555944663</v>
      </c>
      <c r="AF10" s="64">
        <f>SP!$H10</f>
        <v>2974.9646625662654</v>
      </c>
      <c r="AG10" s="64"/>
      <c r="AH10" s="64"/>
      <c r="AI10" s="64"/>
      <c r="AJ10" s="64"/>
      <c r="AK10" s="64"/>
      <c r="AL10" s="64"/>
      <c r="AM10" s="64"/>
      <c r="AN10" s="65">
        <f>WFP!$H10</f>
        <v>122.85892689418553</v>
      </c>
    </row>
    <row r="11" spans="1:40" s="51" customFormat="1" x14ac:dyDescent="0.35">
      <c r="A11" s="61" t="s">
        <v>79</v>
      </c>
      <c r="B11" s="67" t="s">
        <v>80</v>
      </c>
      <c r="C11" s="63">
        <f t="shared" si="3"/>
        <v>8731.4860769637635</v>
      </c>
      <c r="D11" s="64">
        <f>AA!$H11</f>
        <v>327.56079789838918</v>
      </c>
      <c r="E11" s="64">
        <f>BBWB!$H11</f>
        <v>108.31114107705518</v>
      </c>
      <c r="F11" s="64">
        <f>CA!$H11</f>
        <v>99.234876789926687</v>
      </c>
      <c r="G11" s="64"/>
      <c r="H11" s="64">
        <f>CTB!H11</f>
        <v>267.13183099999998</v>
      </c>
      <c r="I11" s="64">
        <f>DLA!$H11</f>
        <v>642.78663829695336</v>
      </c>
      <c r="J11" s="64"/>
      <c r="K11" s="64"/>
      <c r="L11" s="64"/>
      <c r="M11" s="64"/>
      <c r="N11" s="64"/>
      <c r="O11" s="64">
        <f>HB!$H11</f>
        <v>958.88540699999987</v>
      </c>
      <c r="P11" s="64">
        <f>IB!$H11</f>
        <v>623.59656037336413</v>
      </c>
      <c r="Q11" s="64">
        <f>IS!$H11</f>
        <v>1333.4353289034279</v>
      </c>
      <c r="R11" s="64">
        <f>'IS MIG'!$H11</f>
        <v>435.88054428994036</v>
      </c>
      <c r="S11" s="64">
        <f>'IS (incapacity)'!$H11</f>
        <v>405.57036609198718</v>
      </c>
      <c r="T11" s="64">
        <f>'IS (lone parent)'!$H11</f>
        <v>433.88019365388436</v>
      </c>
      <c r="U11" s="64">
        <f>'IS (carer)'!$H11</f>
        <v>30.176080743421359</v>
      </c>
      <c r="V11" s="64">
        <f>'IS (others)'!$H11</f>
        <v>27.928144124194677</v>
      </c>
      <c r="W11" s="64">
        <f>IIDB!$H11</f>
        <v>66.649513456436168</v>
      </c>
      <c r="X11" s="64">
        <f>JSA!$H11</f>
        <v>284.5093545703013</v>
      </c>
      <c r="Y11" s="64">
        <f>MA!$H11</f>
        <v>5.5168786545267787</v>
      </c>
      <c r="Z11" s="64"/>
      <c r="AA11" s="64"/>
      <c r="AB11" s="64"/>
      <c r="AC11" s="64">
        <f>SDA!$H11</f>
        <v>95.455297324719297</v>
      </c>
      <c r="AD11" s="64">
        <f>'SDA (working age)'!$H11</f>
        <v>82.428263965762881</v>
      </c>
      <c r="AE11" s="64">
        <f>'SDA (pensioners)'!$H11</f>
        <v>13.027033358956414</v>
      </c>
      <c r="AF11" s="64">
        <f>SP!$H11</f>
        <v>3761.7095448629552</v>
      </c>
      <c r="AG11" s="64"/>
      <c r="AH11" s="64"/>
      <c r="AI11" s="64"/>
      <c r="AJ11" s="64"/>
      <c r="AK11" s="64"/>
      <c r="AL11" s="64"/>
      <c r="AM11" s="64"/>
      <c r="AN11" s="65">
        <f>WFP!$H11</f>
        <v>156.70290675570823</v>
      </c>
    </row>
    <row r="12" spans="1:40" s="51" customFormat="1" x14ac:dyDescent="0.35">
      <c r="A12" s="61" t="s">
        <v>81</v>
      </c>
      <c r="B12" s="67" t="s">
        <v>82</v>
      </c>
      <c r="C12" s="63">
        <f t="shared" si="3"/>
        <v>7689.3646610398073</v>
      </c>
      <c r="D12" s="64">
        <f>AA!$H12</f>
        <v>272.41288029455723</v>
      </c>
      <c r="E12" s="64">
        <f>BBWB!$H12</f>
        <v>90.835943288389515</v>
      </c>
      <c r="F12" s="64">
        <f>CA!$H12</f>
        <v>69.402308845826937</v>
      </c>
      <c r="G12" s="64"/>
      <c r="H12" s="64">
        <f>CTB!H12</f>
        <v>191.35075400000002</v>
      </c>
      <c r="I12" s="64">
        <f>DLA!$H12</f>
        <v>446.4178906885823</v>
      </c>
      <c r="J12" s="64"/>
      <c r="K12" s="64"/>
      <c r="L12" s="64"/>
      <c r="M12" s="64"/>
      <c r="N12" s="64"/>
      <c r="O12" s="64">
        <f>HB!$H12</f>
        <v>804.13435400000003</v>
      </c>
      <c r="P12" s="64">
        <f>IB!$H12</f>
        <v>397.38208167145939</v>
      </c>
      <c r="Q12" s="64">
        <f>IS!$H12</f>
        <v>963.99829953785149</v>
      </c>
      <c r="R12" s="64">
        <f>'IS MIG'!$H12</f>
        <v>315.92274187546354</v>
      </c>
      <c r="S12" s="64">
        <f>'IS (incapacity)'!$H12</f>
        <v>279.55050258614233</v>
      </c>
      <c r="T12" s="64">
        <f>'IS (lone parent)'!$H12</f>
        <v>330.20951686145764</v>
      </c>
      <c r="U12" s="64">
        <f>'IS (carer)'!$H12</f>
        <v>17.669845470219993</v>
      </c>
      <c r="V12" s="64">
        <f>'IS (others)'!$H12</f>
        <v>20.645692744568038</v>
      </c>
      <c r="W12" s="64">
        <f>IIDB!$H12</f>
        <v>44.960144762489087</v>
      </c>
      <c r="X12" s="64">
        <f>JSA!$H12</f>
        <v>160.54828066597383</v>
      </c>
      <c r="Y12" s="64">
        <f>MA!$H12</f>
        <v>6.8694264294489447</v>
      </c>
      <c r="Z12" s="64"/>
      <c r="AA12" s="64"/>
      <c r="AB12" s="64"/>
      <c r="AC12" s="64">
        <f>SDA!$H12</f>
        <v>81.321395523355989</v>
      </c>
      <c r="AD12" s="64">
        <f>'SDA (working age)'!$H12</f>
        <v>68.613457166980396</v>
      </c>
      <c r="AE12" s="64">
        <f>'SDA (pensioners)'!$H12</f>
        <v>12.707938356375577</v>
      </c>
      <c r="AF12" s="64">
        <f>SP!$H12</f>
        <v>3999.5484966466001</v>
      </c>
      <c r="AG12" s="64"/>
      <c r="AH12" s="64"/>
      <c r="AI12" s="64"/>
      <c r="AJ12" s="64"/>
      <c r="AK12" s="64"/>
      <c r="AL12" s="64"/>
      <c r="AM12" s="64"/>
      <c r="AN12" s="65">
        <f>WFP!$H12</f>
        <v>160.18240468527233</v>
      </c>
    </row>
    <row r="13" spans="1:40" s="51" customFormat="1" x14ac:dyDescent="0.35">
      <c r="A13" s="61" t="s">
        <v>83</v>
      </c>
      <c r="B13" s="67" t="s">
        <v>84</v>
      </c>
      <c r="C13" s="63">
        <f t="shared" si="3"/>
        <v>11711.476810939987</v>
      </c>
      <c r="D13" s="64">
        <f>AA!$H13</f>
        <v>273.5108355409518</v>
      </c>
      <c r="E13" s="64">
        <f>BBWB!$H13</f>
        <v>107.52824229208683</v>
      </c>
      <c r="F13" s="64">
        <f>CA!$H13</f>
        <v>91.612413899256623</v>
      </c>
      <c r="G13" s="64"/>
      <c r="H13" s="64">
        <f>CTB!H13</f>
        <v>414.91211299999998</v>
      </c>
      <c r="I13" s="64">
        <f>DLA!$H13</f>
        <v>629.18658590462803</v>
      </c>
      <c r="J13" s="64"/>
      <c r="K13" s="64"/>
      <c r="L13" s="64"/>
      <c r="M13" s="64"/>
      <c r="N13" s="64"/>
      <c r="O13" s="64">
        <f>HB!$H13</f>
        <v>2644.7826009999999</v>
      </c>
      <c r="P13" s="64">
        <f>IB!$H13</f>
        <v>526.35945363883843</v>
      </c>
      <c r="Q13" s="64">
        <f>IS!$H13</f>
        <v>2399.3388408146898</v>
      </c>
      <c r="R13" s="64">
        <f>'IS MIG'!$H13</f>
        <v>655.94486721583644</v>
      </c>
      <c r="S13" s="64">
        <f>'IS (incapacity)'!$H13</f>
        <v>711.57657214661958</v>
      </c>
      <c r="T13" s="64">
        <f>'IS (lone parent)'!$H13</f>
        <v>903.76101081034608</v>
      </c>
      <c r="U13" s="64">
        <f>'IS (carer)'!$H13</f>
        <v>28.858990287967259</v>
      </c>
      <c r="V13" s="64">
        <f>'IS (others)'!$H13</f>
        <v>99.197400353920642</v>
      </c>
      <c r="W13" s="64">
        <f>IIDB!$H13</f>
        <v>31.408216664967334</v>
      </c>
      <c r="X13" s="64">
        <f>JSA!$H13</f>
        <v>454.11189870395089</v>
      </c>
      <c r="Y13" s="64">
        <f>MA!$H13</f>
        <v>6.6525145153602203</v>
      </c>
      <c r="Z13" s="64"/>
      <c r="AA13" s="64"/>
      <c r="AB13" s="64"/>
      <c r="AC13" s="64">
        <f>SDA!$H13</f>
        <v>91.697088548469793</v>
      </c>
      <c r="AD13" s="64">
        <f>'SDA (working age)'!$H13</f>
        <v>78.757583799035203</v>
      </c>
      <c r="AE13" s="64">
        <f>'SDA (pensioners)'!$H13</f>
        <v>12.939504749434587</v>
      </c>
      <c r="AF13" s="64">
        <f>SP!$H13</f>
        <v>3869.5231080808721</v>
      </c>
      <c r="AG13" s="64"/>
      <c r="AH13" s="64"/>
      <c r="AI13" s="64"/>
      <c r="AJ13" s="64"/>
      <c r="AK13" s="64"/>
      <c r="AL13" s="64"/>
      <c r="AM13" s="64"/>
      <c r="AN13" s="65">
        <f>WFP!$H13</f>
        <v>170.8528983359158</v>
      </c>
    </row>
    <row r="14" spans="1:40" s="51" customFormat="1" x14ac:dyDescent="0.35">
      <c r="A14" s="61" t="s">
        <v>85</v>
      </c>
      <c r="B14" s="67" t="s">
        <v>86</v>
      </c>
      <c r="C14" s="63">
        <f t="shared" si="3"/>
        <v>10831.770222625744</v>
      </c>
      <c r="D14" s="64">
        <f>AA!$H14</f>
        <v>312.27126455768854</v>
      </c>
      <c r="E14" s="64">
        <f>BBWB!$H14</f>
        <v>146.08075871332525</v>
      </c>
      <c r="F14" s="64">
        <f>CA!$H14</f>
        <v>83.425699233593846</v>
      </c>
      <c r="G14" s="64"/>
      <c r="H14" s="64">
        <f>CTB!H14</f>
        <v>246.64964800000001</v>
      </c>
      <c r="I14" s="64">
        <f>DLA!$H14</f>
        <v>548.00293486467172</v>
      </c>
      <c r="J14" s="64"/>
      <c r="K14" s="64"/>
      <c r="L14" s="64"/>
      <c r="M14" s="64"/>
      <c r="N14" s="64"/>
      <c r="O14" s="64">
        <f>HB!$H14</f>
        <v>1240.7805629999998</v>
      </c>
      <c r="P14" s="64">
        <f>IB!$H14</f>
        <v>497.3408644632741</v>
      </c>
      <c r="Q14" s="64">
        <f>IS!$H14</f>
        <v>1337.9419219513904</v>
      </c>
      <c r="R14" s="64">
        <f>'IS MIG'!$H14</f>
        <v>422.69487927637499</v>
      </c>
      <c r="S14" s="64">
        <f>'IS (incapacity)'!$H14</f>
        <v>403.16045171988856</v>
      </c>
      <c r="T14" s="64">
        <f>'IS (lone parent)'!$H14</f>
        <v>462.66635368060224</v>
      </c>
      <c r="U14" s="64">
        <f>'IS (carer)'!$H14</f>
        <v>20.067157667888122</v>
      </c>
      <c r="V14" s="64">
        <f>'IS (others)'!$H14</f>
        <v>29.353079606636673</v>
      </c>
      <c r="W14" s="64">
        <f>IIDB!$H14</f>
        <v>58.794841066064222</v>
      </c>
      <c r="X14" s="64">
        <f>JSA!$H14</f>
        <v>196.9123237276832</v>
      </c>
      <c r="Y14" s="64">
        <f>MA!$H14</f>
        <v>7.958103184223706</v>
      </c>
      <c r="Z14" s="64"/>
      <c r="AA14" s="64"/>
      <c r="AB14" s="64"/>
      <c r="AC14" s="64">
        <f>SDA!$H14</f>
        <v>117.40586397907479</v>
      </c>
      <c r="AD14" s="64">
        <f>'SDA (working age)'!$H14</f>
        <v>98.995999226190747</v>
      </c>
      <c r="AE14" s="64">
        <f>'SDA (pensioners)'!$H14</f>
        <v>18.40986475288403</v>
      </c>
      <c r="AF14" s="64">
        <f>SP!$H14</f>
        <v>5803.0675758008792</v>
      </c>
      <c r="AG14" s="64"/>
      <c r="AH14" s="64"/>
      <c r="AI14" s="64"/>
      <c r="AJ14" s="64"/>
      <c r="AK14" s="64"/>
      <c r="AL14" s="64"/>
      <c r="AM14" s="64"/>
      <c r="AN14" s="65">
        <f>WFP!$H14</f>
        <v>235.1378600838766</v>
      </c>
    </row>
    <row r="15" spans="1:40" s="51" customFormat="1" x14ac:dyDescent="0.35">
      <c r="A15" s="61" t="s">
        <v>87</v>
      </c>
      <c r="B15" s="67" t="s">
        <v>88</v>
      </c>
      <c r="C15" s="63">
        <f t="shared" si="3"/>
        <v>7645.1533609143989</v>
      </c>
      <c r="D15" s="64">
        <f>AA!$H15</f>
        <v>290.95072436240963</v>
      </c>
      <c r="E15" s="64">
        <f>BBWB!$H15</f>
        <v>81.927856943020473</v>
      </c>
      <c r="F15" s="64">
        <f>CA!$H15</f>
        <v>67.433408344535579</v>
      </c>
      <c r="G15" s="64"/>
      <c r="H15" s="64">
        <f>CTB!H15</f>
        <v>178.55605800000004</v>
      </c>
      <c r="I15" s="64">
        <f>DLA!$H15</f>
        <v>424.20171355611313</v>
      </c>
      <c r="J15" s="64"/>
      <c r="K15" s="64"/>
      <c r="L15" s="64"/>
      <c r="M15" s="64"/>
      <c r="N15" s="64"/>
      <c r="O15" s="64">
        <f>HB!$H15</f>
        <v>776.976136</v>
      </c>
      <c r="P15" s="64">
        <f>IB!$H15</f>
        <v>424.6105750106376</v>
      </c>
      <c r="Q15" s="64">
        <f>IS!$H15</f>
        <v>977.86435795830585</v>
      </c>
      <c r="R15" s="64">
        <f>'IS MIG'!$H15</f>
        <v>335.67535225790294</v>
      </c>
      <c r="S15" s="64">
        <f>'IS (incapacity)'!$H15</f>
        <v>318.70591538525878</v>
      </c>
      <c r="T15" s="64">
        <f>'IS (lone parent)'!$H15</f>
        <v>288.57796300591633</v>
      </c>
      <c r="U15" s="64">
        <f>'IS (carer)'!$H15</f>
        <v>16.796558088630672</v>
      </c>
      <c r="V15" s="64">
        <f>'IS (others)'!$H15</f>
        <v>18.10856922059704</v>
      </c>
      <c r="W15" s="64">
        <f>IIDB!$H15</f>
        <v>45.976015724977188</v>
      </c>
      <c r="X15" s="64">
        <f>JSA!$H15</f>
        <v>144.59814234106156</v>
      </c>
      <c r="Y15" s="64">
        <f>MA!$H15</f>
        <v>6.362429724375164</v>
      </c>
      <c r="Z15" s="64"/>
      <c r="AA15" s="64"/>
      <c r="AB15" s="64"/>
      <c r="AC15" s="64">
        <f>SDA!$H15</f>
        <v>86.937726508039916</v>
      </c>
      <c r="AD15" s="64">
        <f>'SDA (working age)'!$H15</f>
        <v>74.27011164674542</v>
      </c>
      <c r="AE15" s="64">
        <f>'SDA (pensioners)'!$H15</f>
        <v>12.667614861294487</v>
      </c>
      <c r="AF15" s="64">
        <f>SP!$H15</f>
        <v>3975.8153133982541</v>
      </c>
      <c r="AG15" s="64"/>
      <c r="AH15" s="64"/>
      <c r="AI15" s="64"/>
      <c r="AJ15" s="64"/>
      <c r="AK15" s="64"/>
      <c r="AL15" s="64"/>
      <c r="AM15" s="64"/>
      <c r="AN15" s="65">
        <f>WFP!$H15</f>
        <v>162.94290304266903</v>
      </c>
    </row>
    <row r="16" spans="1:40" s="51" customFormat="1" x14ac:dyDescent="0.35">
      <c r="A16" s="49">
        <v>924</v>
      </c>
      <c r="B16" s="68" t="s">
        <v>89</v>
      </c>
      <c r="C16" s="58">
        <f t="shared" si="3"/>
        <v>5540.9782547657132</v>
      </c>
      <c r="D16" s="59">
        <f>AA!$H$16</f>
        <v>239.01986462863761</v>
      </c>
      <c r="E16" s="59">
        <f>BBWB!$H$16</f>
        <v>56.422405298155482</v>
      </c>
      <c r="F16" s="59">
        <f>CA!$H$16</f>
        <v>67.251605319466293</v>
      </c>
      <c r="G16" s="59"/>
      <c r="H16" s="59">
        <f>CTB!H16</f>
        <v>123.72467600000002</v>
      </c>
      <c r="I16" s="59">
        <f>DLA!$H$16</f>
        <v>541.46206771261791</v>
      </c>
      <c r="J16" s="59"/>
      <c r="K16" s="59"/>
      <c r="L16" s="59"/>
      <c r="M16" s="59"/>
      <c r="N16" s="59"/>
      <c r="O16" s="59">
        <f>HB!$H$16</f>
        <v>530.29586900000015</v>
      </c>
      <c r="P16" s="59">
        <f>IB!$H$16</f>
        <v>635.78941135165655</v>
      </c>
      <c r="Q16" s="59">
        <f>IS!$H$16</f>
        <v>822.37174119237477</v>
      </c>
      <c r="R16" s="59">
        <f>'IS MIG'!$H$16</f>
        <v>240.6919903700595</v>
      </c>
      <c r="S16" s="59">
        <f>'IS (incapacity)'!$H$16</f>
        <v>296.67041468469603</v>
      </c>
      <c r="T16" s="59">
        <f>'IS (lone parent)'!$H$16</f>
        <v>251.37750555224929</v>
      </c>
      <c r="U16" s="59">
        <f>'IS (carer)'!$H$16</f>
        <v>18.505869412818733</v>
      </c>
      <c r="V16" s="59">
        <f>'IS (others)'!$H$16</f>
        <v>15.125961172551172</v>
      </c>
      <c r="W16" s="59">
        <f>IIDB!$H$16</f>
        <v>51.746581707770453</v>
      </c>
      <c r="X16" s="59">
        <f>JSA!$H$16</f>
        <v>135.15634843895415</v>
      </c>
      <c r="Y16" s="59">
        <f>MA!$H$16</f>
        <v>2.5764421712789938</v>
      </c>
      <c r="Z16" s="59"/>
      <c r="AA16" s="59"/>
      <c r="AB16" s="59"/>
      <c r="AC16" s="59">
        <f>SDA!$H$16</f>
        <v>69.68586746447302</v>
      </c>
      <c r="AD16" s="59">
        <f>'SDA (working age)'!$H$16</f>
        <v>55.649243280622379</v>
      </c>
      <c r="AE16" s="59">
        <f>'SDA (pensioners)'!$H$16</f>
        <v>14.036624183850625</v>
      </c>
      <c r="AF16" s="59">
        <f>SP!$H$16</f>
        <v>2172.7019296841172</v>
      </c>
      <c r="AG16" s="59"/>
      <c r="AH16" s="59"/>
      <c r="AI16" s="59"/>
      <c r="AJ16" s="59"/>
      <c r="AK16" s="59"/>
      <c r="AL16" s="59"/>
      <c r="AM16" s="59"/>
      <c r="AN16" s="60">
        <f>WFP!$H$16</f>
        <v>92.773444796211251</v>
      </c>
    </row>
    <row r="17" spans="1:40" s="51" customFormat="1" x14ac:dyDescent="0.35">
      <c r="A17" s="49">
        <v>923</v>
      </c>
      <c r="B17" s="68" t="s">
        <v>90</v>
      </c>
      <c r="C17" s="58">
        <f t="shared" si="3"/>
        <v>9154.9998340446164</v>
      </c>
      <c r="D17" s="59">
        <f>AA!$H$17</f>
        <v>318.92918253715317</v>
      </c>
      <c r="E17" s="59">
        <f>BBWB!$H$17</f>
        <v>120.52379102236871</v>
      </c>
      <c r="F17" s="59">
        <f>CA!$H$17</f>
        <v>90.575987571027014</v>
      </c>
      <c r="G17" s="59"/>
      <c r="H17" s="59">
        <f>CTB!H17</f>
        <v>315.82490200000001</v>
      </c>
      <c r="I17" s="59">
        <f>DLA!$H$17</f>
        <v>748.00269915087495</v>
      </c>
      <c r="J17" s="59"/>
      <c r="K17" s="59"/>
      <c r="L17" s="59"/>
      <c r="M17" s="59"/>
      <c r="N17" s="59"/>
      <c r="O17" s="59">
        <f>HB!$H$17</f>
        <v>1118.0910160000001</v>
      </c>
      <c r="P17" s="59">
        <f>IB!$H$17</f>
        <v>843.46537124903125</v>
      </c>
      <c r="Q17" s="59">
        <f>IS!$H$17</f>
        <v>1373.6755291420416</v>
      </c>
      <c r="R17" s="59">
        <f>'IS MIG'!$H$17</f>
        <v>412.22323972392519</v>
      </c>
      <c r="S17" s="59">
        <f>'IS (incapacity)'!$H$17</f>
        <v>500.21828847215909</v>
      </c>
      <c r="T17" s="59">
        <f>'IS (lone parent)'!$H$17</f>
        <v>402.44030692791245</v>
      </c>
      <c r="U17" s="59">
        <f>'IS (carer)'!$H$17</f>
        <v>27.033833995701908</v>
      </c>
      <c r="V17" s="59">
        <f>'IS (others)'!$H$17</f>
        <v>31.759860022343432</v>
      </c>
      <c r="W17" s="59">
        <f>IIDB!$H$17</f>
        <v>70.796780478552577</v>
      </c>
      <c r="X17" s="59">
        <f>JSA!$H$17</f>
        <v>283.2311209421481</v>
      </c>
      <c r="Y17" s="59">
        <f>MA!$H$17</f>
        <v>3.8582135530232153</v>
      </c>
      <c r="Z17" s="59"/>
      <c r="AA17" s="59"/>
      <c r="AB17" s="59"/>
      <c r="AC17" s="59">
        <f>SDA!$H$17</f>
        <v>114.86633249938279</v>
      </c>
      <c r="AD17" s="59">
        <f>'SDA (working age)'!$H$17</f>
        <v>96.092279147227472</v>
      </c>
      <c r="AE17" s="59">
        <f>'SDA (pensioners)'!$H$17</f>
        <v>18.774053352155278</v>
      </c>
      <c r="AF17" s="59">
        <f>SP!$H$17</f>
        <v>3601.2569982865266</v>
      </c>
      <c r="AG17" s="59"/>
      <c r="AH17" s="59"/>
      <c r="AI17" s="59"/>
      <c r="AJ17" s="59"/>
      <c r="AK17" s="59"/>
      <c r="AL17" s="59"/>
      <c r="AM17" s="59"/>
      <c r="AN17" s="60">
        <f>WFP!$H$17</f>
        <v>151.90190961248729</v>
      </c>
    </row>
    <row r="18" spans="1:40" s="74" customFormat="1" ht="30" customHeight="1" x14ac:dyDescent="0.35">
      <c r="A18" s="69">
        <v>922</v>
      </c>
      <c r="B18" s="70" t="s">
        <v>91</v>
      </c>
      <c r="C18" s="71">
        <f t="shared" si="3"/>
        <v>0</v>
      </c>
      <c r="D18" s="72"/>
      <c r="E18" s="72"/>
      <c r="F18" s="72"/>
      <c r="G18" s="72"/>
      <c r="H18" s="72"/>
      <c r="I18" s="72"/>
      <c r="J18" s="72"/>
      <c r="K18" s="72"/>
      <c r="L18" s="72"/>
      <c r="M18" s="72"/>
      <c r="N18" s="72"/>
      <c r="O18" s="72"/>
      <c r="P18" s="72"/>
      <c r="Q18" s="72"/>
      <c r="R18" s="72"/>
      <c r="S18" s="72"/>
      <c r="T18" s="72"/>
      <c r="U18" s="72"/>
      <c r="V18" s="72"/>
      <c r="W18" s="72"/>
      <c r="X18" s="72"/>
      <c r="Y18" s="72"/>
      <c r="Z18" s="178"/>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4" width="8.84375" style="77"/>
    <col min="15" max="19" width="8.84375" style="77" bestFit="1" customWidth="1"/>
    <col min="20" max="23" width="9.84375" style="77" bestFit="1" customWidth="1"/>
    <col min="24" max="16384" width="8.84375" style="77"/>
  </cols>
  <sheetData>
    <row r="1" spans="1:24" s="85" customFormat="1" ht="60" customHeight="1" x14ac:dyDescent="0.35">
      <c r="A1" s="184" t="s">
        <v>137</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88"/>
      <c r="D3" s="88"/>
      <c r="E3" s="88"/>
      <c r="F3" s="88"/>
      <c r="G3" s="88"/>
      <c r="H3" s="88"/>
      <c r="I3" s="88"/>
      <c r="J3" s="88"/>
      <c r="K3" s="88"/>
      <c r="L3" s="88"/>
      <c r="M3" s="88"/>
      <c r="N3" s="88"/>
      <c r="O3" s="88">
        <f t="shared" ref="O3:X3" si="0">SUM(O6,O16:O17,O4)</f>
        <v>127.1879289499999</v>
      </c>
      <c r="P3" s="88">
        <f t="shared" si="0"/>
        <v>1267.3993002300003</v>
      </c>
      <c r="Q3" s="88">
        <f t="shared" si="0"/>
        <v>2231.7483619000013</v>
      </c>
      <c r="R3" s="88">
        <f t="shared" si="0"/>
        <v>3554.1022156100012</v>
      </c>
      <c r="S3" s="88">
        <f t="shared" si="0"/>
        <v>6779.6544881600021</v>
      </c>
      <c r="T3" s="88">
        <f t="shared" si="0"/>
        <v>10436.707839980012</v>
      </c>
      <c r="U3" s="88">
        <f t="shared" si="0"/>
        <v>12827.382151170004</v>
      </c>
      <c r="V3" s="88">
        <f t="shared" si="0"/>
        <v>14271.548569179993</v>
      </c>
      <c r="W3" s="88">
        <f t="shared" si="0"/>
        <v>14830.44481665001</v>
      </c>
      <c r="X3" s="89">
        <f t="shared" si="0"/>
        <v>15352.892355200003</v>
      </c>
    </row>
    <row r="4" spans="1:24" s="51" customFormat="1" x14ac:dyDescent="0.35">
      <c r="A4" s="61"/>
      <c r="B4" s="90" t="s">
        <v>68</v>
      </c>
      <c r="C4" s="64"/>
      <c r="D4" s="64"/>
      <c r="E4" s="64"/>
      <c r="F4" s="64"/>
      <c r="G4" s="64"/>
      <c r="H4" s="64"/>
      <c r="I4" s="97"/>
      <c r="J4" s="97"/>
      <c r="K4" s="97"/>
      <c r="L4" s="97"/>
      <c r="M4" s="97"/>
      <c r="N4" s="97"/>
      <c r="O4" s="97">
        <v>2.1726163906099806E-2</v>
      </c>
      <c r="P4" s="97">
        <v>0.48136745424518029</v>
      </c>
      <c r="Q4" s="97">
        <v>1.0978577672791481</v>
      </c>
      <c r="R4" s="97">
        <v>2.6223591668807233</v>
      </c>
      <c r="S4" s="97">
        <v>10.378425049855176</v>
      </c>
      <c r="T4" s="97">
        <v>21.808706286048672</v>
      </c>
      <c r="U4" s="97">
        <v>24.01958768659237</v>
      </c>
      <c r="V4" s="97">
        <v>24.953738350527942</v>
      </c>
      <c r="W4" s="97">
        <v>24.896745640835992</v>
      </c>
      <c r="X4" s="65">
        <v>25.311649098445734</v>
      </c>
    </row>
    <row r="5" spans="1:24" s="51" customFormat="1" ht="25.5" customHeight="1" x14ac:dyDescent="0.35">
      <c r="A5" s="56">
        <v>941</v>
      </c>
      <c r="B5" s="57" t="s">
        <v>69</v>
      </c>
      <c r="C5" s="91"/>
      <c r="D5" s="91"/>
      <c r="E5" s="91"/>
      <c r="F5" s="91"/>
      <c r="G5" s="91"/>
      <c r="H5" s="91"/>
      <c r="I5" s="91"/>
      <c r="J5" s="91"/>
      <c r="K5" s="91"/>
      <c r="L5" s="91"/>
      <c r="M5" s="91"/>
      <c r="N5" s="91"/>
      <c r="O5" s="91">
        <f t="shared" ref="O5:X5" si="1">SUM(O6,O16)</f>
        <v>113.47286376833377</v>
      </c>
      <c r="P5" s="91">
        <f t="shared" si="1"/>
        <v>1137.2210082193017</v>
      </c>
      <c r="Q5" s="91">
        <f t="shared" si="1"/>
        <v>2006.5471223977477</v>
      </c>
      <c r="R5" s="91">
        <f t="shared" si="1"/>
        <v>3170.8253756100453</v>
      </c>
      <c r="S5" s="91">
        <f t="shared" si="1"/>
        <v>6016.76291438315</v>
      </c>
      <c r="T5" s="91">
        <f t="shared" si="1"/>
        <v>9204.7121879007882</v>
      </c>
      <c r="U5" s="91">
        <f t="shared" si="1"/>
        <v>11370.474239667399</v>
      </c>
      <c r="V5" s="91">
        <f t="shared" si="1"/>
        <v>12663.285433112243</v>
      </c>
      <c r="W5" s="91">
        <f t="shared" si="1"/>
        <v>13141.631769480678</v>
      </c>
      <c r="X5" s="60">
        <f t="shared" si="1"/>
        <v>13595.636707745491</v>
      </c>
    </row>
    <row r="6" spans="1:24" s="51" customFormat="1" ht="25.5" customHeight="1" x14ac:dyDescent="0.35">
      <c r="A6" s="56">
        <v>921</v>
      </c>
      <c r="B6" s="66" t="s">
        <v>70</v>
      </c>
      <c r="C6" s="91"/>
      <c r="D6" s="91"/>
      <c r="E6" s="91"/>
      <c r="F6" s="91"/>
      <c r="G6" s="91"/>
      <c r="H6" s="91"/>
      <c r="I6" s="91"/>
      <c r="J6" s="91"/>
      <c r="K6" s="91"/>
      <c r="L6" s="91"/>
      <c r="M6" s="91"/>
      <c r="N6" s="91"/>
      <c r="O6" s="91">
        <f t="shared" ref="O6:W6" si="2">SUM(O7:O15)</f>
        <v>104.61211008281391</v>
      </c>
      <c r="P6" s="91">
        <f t="shared" si="2"/>
        <v>1052.5193450060888</v>
      </c>
      <c r="Q6" s="91">
        <f t="shared" si="2"/>
        <v>1860.3733402766068</v>
      </c>
      <c r="R6" s="91">
        <f t="shared" si="2"/>
        <v>2953.2916774973819</v>
      </c>
      <c r="S6" s="91">
        <f t="shared" si="2"/>
        <v>5601.4966785771267</v>
      </c>
      <c r="T6" s="91">
        <f t="shared" si="2"/>
        <v>8558.1344438638134</v>
      </c>
      <c r="U6" s="91">
        <f t="shared" si="2"/>
        <v>10566.057725152818</v>
      </c>
      <c r="V6" s="91">
        <f t="shared" si="2"/>
        <v>11762.838051809473</v>
      </c>
      <c r="W6" s="91">
        <f t="shared" si="2"/>
        <v>12189.068781870099</v>
      </c>
      <c r="X6" s="60">
        <f t="shared" ref="X6" si="3">SUM(X7:X15)</f>
        <v>12576.542312978312</v>
      </c>
    </row>
    <row r="7" spans="1:24" s="51" customFormat="1" x14ac:dyDescent="0.35">
      <c r="A7" s="61" t="s">
        <v>71</v>
      </c>
      <c r="B7" s="67" t="s">
        <v>72</v>
      </c>
      <c r="C7" s="64"/>
      <c r="D7" s="64"/>
      <c r="E7" s="64"/>
      <c r="F7" s="64"/>
      <c r="G7" s="64"/>
      <c r="H7" s="64"/>
      <c r="I7" s="97"/>
      <c r="J7" s="97"/>
      <c r="K7" s="97"/>
      <c r="L7" s="97"/>
      <c r="M7" s="97"/>
      <c r="N7" s="97"/>
      <c r="O7" s="97">
        <v>7.7660637224793359</v>
      </c>
      <c r="P7" s="97">
        <v>72.147762771048207</v>
      </c>
      <c r="Q7" s="97">
        <v>122.74016607421265</v>
      </c>
      <c r="R7" s="97">
        <v>188.00846281852861</v>
      </c>
      <c r="S7" s="97">
        <v>371.46091248976325</v>
      </c>
      <c r="T7" s="97">
        <v>576.01960487457472</v>
      </c>
      <c r="U7" s="97">
        <v>699.86948874104951</v>
      </c>
      <c r="V7" s="97">
        <v>783.29051238691864</v>
      </c>
      <c r="W7" s="97">
        <v>792.9030285476374</v>
      </c>
      <c r="X7" s="65">
        <v>813.99046776997216</v>
      </c>
    </row>
    <row r="8" spans="1:24" s="51" customFormat="1" x14ac:dyDescent="0.35">
      <c r="A8" s="61" t="s">
        <v>73</v>
      </c>
      <c r="B8" s="67" t="s">
        <v>74</v>
      </c>
      <c r="C8" s="64"/>
      <c r="D8" s="64"/>
      <c r="E8" s="64"/>
      <c r="F8" s="64"/>
      <c r="G8" s="64"/>
      <c r="H8" s="64"/>
      <c r="I8" s="97"/>
      <c r="J8" s="97"/>
      <c r="K8" s="97"/>
      <c r="L8" s="97"/>
      <c r="M8" s="97"/>
      <c r="N8" s="97"/>
      <c r="O8" s="97">
        <v>18.427344540472966</v>
      </c>
      <c r="P8" s="97">
        <v>186.1070649432815</v>
      </c>
      <c r="Q8" s="97">
        <v>334.45149995060581</v>
      </c>
      <c r="R8" s="97">
        <v>537.70064430509569</v>
      </c>
      <c r="S8" s="97">
        <v>1058.0693102383129</v>
      </c>
      <c r="T8" s="97">
        <v>1631.9672209011362</v>
      </c>
      <c r="U8" s="97">
        <v>1972.3372244553514</v>
      </c>
      <c r="V8" s="97">
        <v>2130.7246406319059</v>
      </c>
      <c r="W8" s="97">
        <v>2184.6097569506833</v>
      </c>
      <c r="X8" s="65">
        <v>2236.5143189055007</v>
      </c>
    </row>
    <row r="9" spans="1:24" s="51" customFormat="1" x14ac:dyDescent="0.35">
      <c r="A9" s="61" t="s">
        <v>75</v>
      </c>
      <c r="B9" s="67" t="s">
        <v>76</v>
      </c>
      <c r="C9" s="64"/>
      <c r="D9" s="64"/>
      <c r="E9" s="64"/>
      <c r="F9" s="64"/>
      <c r="G9" s="64"/>
      <c r="H9" s="64"/>
      <c r="I9" s="97"/>
      <c r="J9" s="97"/>
      <c r="K9" s="97"/>
      <c r="L9" s="97"/>
      <c r="M9" s="97"/>
      <c r="N9" s="97"/>
      <c r="O9" s="97">
        <v>11.891372252972477</v>
      </c>
      <c r="P9" s="97">
        <v>116.56259168956112</v>
      </c>
      <c r="Q9" s="97">
        <v>200.77814037122229</v>
      </c>
      <c r="R9" s="97">
        <v>319.00468577648974</v>
      </c>
      <c r="S9" s="97">
        <v>610.68030891646708</v>
      </c>
      <c r="T9" s="97">
        <v>947.34557051014042</v>
      </c>
      <c r="U9" s="97">
        <v>1173.1129724598286</v>
      </c>
      <c r="V9" s="97">
        <v>1321.9668610379968</v>
      </c>
      <c r="W9" s="97">
        <v>1378.1852134038677</v>
      </c>
      <c r="X9" s="65">
        <v>1425.3163462346877</v>
      </c>
    </row>
    <row r="10" spans="1:24" s="51" customFormat="1" x14ac:dyDescent="0.35">
      <c r="A10" s="61" t="s">
        <v>77</v>
      </c>
      <c r="B10" s="67" t="s">
        <v>78</v>
      </c>
      <c r="C10" s="64"/>
      <c r="D10" s="64"/>
      <c r="E10" s="64"/>
      <c r="F10" s="64"/>
      <c r="G10" s="64"/>
      <c r="H10" s="64"/>
      <c r="I10" s="97"/>
      <c r="J10" s="97"/>
      <c r="K10" s="97"/>
      <c r="L10" s="97"/>
      <c r="M10" s="97"/>
      <c r="N10" s="97"/>
      <c r="O10" s="97">
        <v>8.4814914767064149</v>
      </c>
      <c r="P10" s="97">
        <v>83.977730746338793</v>
      </c>
      <c r="Q10" s="97">
        <v>147.18848480094272</v>
      </c>
      <c r="R10" s="97">
        <v>230.33458827567733</v>
      </c>
      <c r="S10" s="97">
        <v>454.26646119761779</v>
      </c>
      <c r="T10" s="97">
        <v>722.12002508559544</v>
      </c>
      <c r="U10" s="97">
        <v>879.45460354006059</v>
      </c>
      <c r="V10" s="97">
        <v>989.57656312201243</v>
      </c>
      <c r="W10" s="97">
        <v>1044.5004498352364</v>
      </c>
      <c r="X10" s="65">
        <v>1085.53487855294</v>
      </c>
    </row>
    <row r="11" spans="1:24" s="51" customFormat="1" x14ac:dyDescent="0.35">
      <c r="A11" s="61" t="s">
        <v>79</v>
      </c>
      <c r="B11" s="67" t="s">
        <v>80</v>
      </c>
      <c r="C11" s="64"/>
      <c r="D11" s="64"/>
      <c r="E11" s="64"/>
      <c r="F11" s="64"/>
      <c r="G11" s="64"/>
      <c r="H11" s="64"/>
      <c r="I11" s="97"/>
      <c r="J11" s="97"/>
      <c r="K11" s="97"/>
      <c r="L11" s="97"/>
      <c r="M11" s="97"/>
      <c r="N11" s="97"/>
      <c r="O11" s="97">
        <v>12.069162474506957</v>
      </c>
      <c r="P11" s="97">
        <v>118.79125655813372</v>
      </c>
      <c r="Q11" s="97">
        <v>202.40261971131213</v>
      </c>
      <c r="R11" s="97">
        <v>321.96101519867563</v>
      </c>
      <c r="S11" s="97">
        <v>607.15518456995403</v>
      </c>
      <c r="T11" s="97">
        <v>907.88631359869487</v>
      </c>
      <c r="U11" s="97">
        <v>1142.6229107506799</v>
      </c>
      <c r="V11" s="97">
        <v>1276.0451960459422</v>
      </c>
      <c r="W11" s="97">
        <v>1329.9530490518343</v>
      </c>
      <c r="X11" s="65">
        <v>1403.3183043864021</v>
      </c>
    </row>
    <row r="12" spans="1:24" s="51" customFormat="1" x14ac:dyDescent="0.35">
      <c r="A12" s="61" t="s">
        <v>81</v>
      </c>
      <c r="B12" s="67" t="s">
        <v>82</v>
      </c>
      <c r="C12" s="64"/>
      <c r="D12" s="64"/>
      <c r="E12" s="64"/>
      <c r="F12" s="64"/>
      <c r="G12" s="64"/>
      <c r="H12" s="64"/>
      <c r="I12" s="97"/>
      <c r="J12" s="97"/>
      <c r="K12" s="97"/>
      <c r="L12" s="97"/>
      <c r="M12" s="97"/>
      <c r="N12" s="97"/>
      <c r="O12" s="97">
        <v>8.9071062702957402</v>
      </c>
      <c r="P12" s="97">
        <v>93.507042453683397</v>
      </c>
      <c r="Q12" s="97">
        <v>167.43760525464265</v>
      </c>
      <c r="R12" s="97">
        <v>260.66247581860176</v>
      </c>
      <c r="S12" s="97">
        <v>474.5614555291603</v>
      </c>
      <c r="T12" s="97">
        <v>736.60964219822381</v>
      </c>
      <c r="U12" s="97">
        <v>909.76964447527587</v>
      </c>
      <c r="V12" s="97">
        <v>1028.5938440998978</v>
      </c>
      <c r="W12" s="97">
        <v>1082.4747361972074</v>
      </c>
      <c r="X12" s="65">
        <v>1114.9561925507073</v>
      </c>
    </row>
    <row r="13" spans="1:24" s="51" customFormat="1" x14ac:dyDescent="0.35">
      <c r="A13" s="61" t="s">
        <v>83</v>
      </c>
      <c r="B13" s="67" t="s">
        <v>84</v>
      </c>
      <c r="C13" s="64"/>
      <c r="D13" s="64"/>
      <c r="E13" s="64"/>
      <c r="F13" s="64"/>
      <c r="G13" s="64"/>
      <c r="H13" s="64"/>
      <c r="I13" s="97"/>
      <c r="J13" s="97"/>
      <c r="K13" s="97"/>
      <c r="L13" s="97"/>
      <c r="M13" s="97"/>
      <c r="N13" s="97"/>
      <c r="O13" s="97">
        <v>14.179457842155699</v>
      </c>
      <c r="P13" s="97">
        <v>150.67232482754883</v>
      </c>
      <c r="Q13" s="97">
        <v>274.23873618837081</v>
      </c>
      <c r="R13" s="97">
        <v>452.85054532940251</v>
      </c>
      <c r="S13" s="97">
        <v>848.54403649239453</v>
      </c>
      <c r="T13" s="97">
        <v>1267.7157913625133</v>
      </c>
      <c r="U13" s="97">
        <v>1590.9711956545534</v>
      </c>
      <c r="V13" s="97">
        <v>1757.7993938947898</v>
      </c>
      <c r="W13" s="97">
        <v>1775.2857936023797</v>
      </c>
      <c r="X13" s="65">
        <v>1813.6468066429188</v>
      </c>
    </row>
    <row r="14" spans="1:24" s="51" customFormat="1" x14ac:dyDescent="0.35">
      <c r="A14" s="61" t="s">
        <v>85</v>
      </c>
      <c r="B14" s="67" t="s">
        <v>86</v>
      </c>
      <c r="C14" s="64"/>
      <c r="D14" s="64"/>
      <c r="E14" s="64"/>
      <c r="F14" s="64"/>
      <c r="G14" s="64"/>
      <c r="H14" s="64"/>
      <c r="I14" s="97"/>
      <c r="J14" s="97"/>
      <c r="K14" s="97"/>
      <c r="L14" s="97"/>
      <c r="M14" s="97"/>
      <c r="N14" s="97"/>
      <c r="O14" s="97">
        <v>12.997329475767666</v>
      </c>
      <c r="P14" s="97">
        <v>133.44044879033225</v>
      </c>
      <c r="Q14" s="97">
        <v>243.57921323908494</v>
      </c>
      <c r="R14" s="97">
        <v>372.37960443954427</v>
      </c>
      <c r="S14" s="97">
        <v>678.66512482056305</v>
      </c>
      <c r="T14" s="97">
        <v>1027.1566790770903</v>
      </c>
      <c r="U14" s="97">
        <v>1276.2451314926805</v>
      </c>
      <c r="V14" s="97">
        <v>1415.1052844509788</v>
      </c>
      <c r="W14" s="97">
        <v>1478.6638995642622</v>
      </c>
      <c r="X14" s="65">
        <v>1521.0716994156567</v>
      </c>
    </row>
    <row r="15" spans="1:24" s="51" customFormat="1" x14ac:dyDescent="0.35">
      <c r="A15" s="61" t="s">
        <v>87</v>
      </c>
      <c r="B15" s="67" t="s">
        <v>88</v>
      </c>
      <c r="C15" s="64"/>
      <c r="D15" s="64"/>
      <c r="E15" s="64"/>
      <c r="F15" s="64"/>
      <c r="G15" s="64"/>
      <c r="H15" s="64"/>
      <c r="I15" s="97"/>
      <c r="J15" s="97"/>
      <c r="K15" s="97"/>
      <c r="L15" s="97"/>
      <c r="M15" s="97"/>
      <c r="N15" s="97"/>
      <c r="O15" s="97">
        <v>9.8927820274566507</v>
      </c>
      <c r="P15" s="97">
        <v>97.313122226160971</v>
      </c>
      <c r="Q15" s="97">
        <v>167.55687468621281</v>
      </c>
      <c r="R15" s="97">
        <v>270.38965553536605</v>
      </c>
      <c r="S15" s="97">
        <v>498.09388432289393</v>
      </c>
      <c r="T15" s="97">
        <v>741.31359625584469</v>
      </c>
      <c r="U15" s="97">
        <v>921.67455358333768</v>
      </c>
      <c r="V15" s="97">
        <v>1059.7357561390293</v>
      </c>
      <c r="W15" s="97">
        <v>1122.4928547169886</v>
      </c>
      <c r="X15" s="65">
        <v>1162.1932985195263</v>
      </c>
    </row>
    <row r="16" spans="1:24" s="51" customFormat="1" x14ac:dyDescent="0.35">
      <c r="A16" s="49">
        <v>924</v>
      </c>
      <c r="B16" s="68" t="s">
        <v>89</v>
      </c>
      <c r="C16" s="59"/>
      <c r="D16" s="59"/>
      <c r="E16" s="59"/>
      <c r="F16" s="59"/>
      <c r="G16" s="59"/>
      <c r="H16" s="59"/>
      <c r="I16" s="91"/>
      <c r="J16" s="91"/>
      <c r="K16" s="91"/>
      <c r="L16" s="91"/>
      <c r="M16" s="91"/>
      <c r="N16" s="91"/>
      <c r="O16" s="91">
        <v>8.8607536855198479</v>
      </c>
      <c r="P16" s="91">
        <v>84.701663213212839</v>
      </c>
      <c r="Q16" s="91">
        <v>146.17378212114082</v>
      </c>
      <c r="R16" s="91">
        <v>217.5336981126633</v>
      </c>
      <c r="S16" s="91">
        <v>415.26623580602359</v>
      </c>
      <c r="T16" s="91">
        <v>646.57774403697488</v>
      </c>
      <c r="U16" s="91">
        <v>804.41651451458222</v>
      </c>
      <c r="V16" s="91">
        <v>900.44738130277165</v>
      </c>
      <c r="W16" s="91">
        <v>952.56298761057883</v>
      </c>
      <c r="X16" s="60">
        <v>1019.0943947671781</v>
      </c>
    </row>
    <row r="17" spans="1:24" s="51" customFormat="1" x14ac:dyDescent="0.35">
      <c r="A17" s="49">
        <v>923</v>
      </c>
      <c r="B17" s="92" t="s">
        <v>90</v>
      </c>
      <c r="C17" s="91"/>
      <c r="D17" s="91"/>
      <c r="E17" s="91"/>
      <c r="F17" s="91"/>
      <c r="G17" s="91"/>
      <c r="H17" s="91"/>
      <c r="I17" s="91"/>
      <c r="J17" s="91"/>
      <c r="K17" s="91"/>
      <c r="L17" s="91"/>
      <c r="M17" s="91"/>
      <c r="N17" s="91"/>
      <c r="O17" s="91">
        <v>13.693339017760046</v>
      </c>
      <c r="P17" s="91">
        <v>129.69692455645347</v>
      </c>
      <c r="Q17" s="91">
        <v>224.10338173497468</v>
      </c>
      <c r="R17" s="91">
        <v>380.65448083307484</v>
      </c>
      <c r="S17" s="91">
        <v>752.51314872699754</v>
      </c>
      <c r="T17" s="91">
        <v>1210.186945793175</v>
      </c>
      <c r="U17" s="91">
        <v>1432.888323816012</v>
      </c>
      <c r="V17" s="91">
        <v>1583.3093977172214</v>
      </c>
      <c r="W17" s="91">
        <v>1663.9163015284953</v>
      </c>
      <c r="X17" s="60">
        <v>1731.9439983560678</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138</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t="s">
        <v>215</v>
      </c>
      <c r="I21" s="59" t="s">
        <v>215</v>
      </c>
      <c r="J21" s="59" t="s">
        <v>215</v>
      </c>
      <c r="K21" s="59" t="s">
        <v>215</v>
      </c>
      <c r="L21" s="59" t="s">
        <v>215</v>
      </c>
      <c r="M21" s="59" t="s">
        <v>215</v>
      </c>
      <c r="N21" s="59" t="s">
        <v>215</v>
      </c>
      <c r="O21" s="59">
        <v>149.37765669900682</v>
      </c>
      <c r="P21" s="59">
        <v>1467.1976869241328</v>
      </c>
      <c r="Q21" s="59">
        <v>2537.212904126889</v>
      </c>
      <c r="R21" s="59">
        <v>3983.1976563124394</v>
      </c>
      <c r="S21" s="59">
        <v>7443.5352051835716</v>
      </c>
      <c r="T21" s="59">
        <v>11266.274965732826</v>
      </c>
      <c r="U21" s="59">
        <v>13649.111626878919</v>
      </c>
      <c r="V21" s="59">
        <v>15084.070257840151</v>
      </c>
      <c r="W21" s="91">
        <v>15336.08526687222</v>
      </c>
      <c r="X21" s="60">
        <v>15585.848660644529</v>
      </c>
    </row>
    <row r="22" spans="1:24" x14ac:dyDescent="0.35">
      <c r="A22" s="61"/>
      <c r="B22" s="90" t="s">
        <v>68</v>
      </c>
      <c r="C22" s="64" t="s">
        <v>215</v>
      </c>
      <c r="D22" s="64" t="s">
        <v>215</v>
      </c>
      <c r="E22" s="64" t="s">
        <v>215</v>
      </c>
      <c r="F22" s="64" t="s">
        <v>215</v>
      </c>
      <c r="G22" s="64" t="s">
        <v>215</v>
      </c>
      <c r="H22" s="64" t="s">
        <v>215</v>
      </c>
      <c r="I22" s="64" t="s">
        <v>215</v>
      </c>
      <c r="J22" s="64" t="s">
        <v>215</v>
      </c>
      <c r="K22" s="64" t="s">
        <v>215</v>
      </c>
      <c r="L22" s="64" t="s">
        <v>215</v>
      </c>
      <c r="M22" s="64" t="s">
        <v>215</v>
      </c>
      <c r="N22" s="64" t="s">
        <v>215</v>
      </c>
      <c r="O22" s="64">
        <v>2.551659957154867E-2</v>
      </c>
      <c r="P22" s="64">
        <v>0.55725233184278911</v>
      </c>
      <c r="Q22" s="64">
        <v>1.2481240903276174</v>
      </c>
      <c r="R22" s="64">
        <v>2.9389629937066872</v>
      </c>
      <c r="S22" s="64">
        <v>11.394706377422237</v>
      </c>
      <c r="T22" s="64">
        <v>23.542182595579952</v>
      </c>
      <c r="U22" s="64">
        <v>25.558296283860408</v>
      </c>
      <c r="V22" s="64">
        <v>26.37442886106864</v>
      </c>
      <c r="W22" s="97">
        <v>25.745594197338278</v>
      </c>
      <c r="X22" s="65">
        <v>25.695714076057918</v>
      </c>
    </row>
    <row r="23" spans="1:24" ht="25.5" customHeight="1" x14ac:dyDescent="0.35">
      <c r="A23" s="56">
        <v>941</v>
      </c>
      <c r="B23" s="57" t="s">
        <v>69</v>
      </c>
      <c r="C23" s="59" t="s">
        <v>215</v>
      </c>
      <c r="D23" s="59" t="s">
        <v>215</v>
      </c>
      <c r="E23" s="59" t="s">
        <v>215</v>
      </c>
      <c r="F23" s="59" t="s">
        <v>215</v>
      </c>
      <c r="G23" s="59" t="s">
        <v>215</v>
      </c>
      <c r="H23" s="59" t="s">
        <v>215</v>
      </c>
      <c r="I23" s="59" t="s">
        <v>215</v>
      </c>
      <c r="J23" s="59" t="s">
        <v>215</v>
      </c>
      <c r="K23" s="59" t="s">
        <v>215</v>
      </c>
      <c r="L23" s="59" t="s">
        <v>215</v>
      </c>
      <c r="M23" s="59" t="s">
        <v>215</v>
      </c>
      <c r="N23" s="59" t="s">
        <v>215</v>
      </c>
      <c r="O23" s="59">
        <v>133.26980499307317</v>
      </c>
      <c r="P23" s="59">
        <v>1316.4975177736762</v>
      </c>
      <c r="Q23" s="59">
        <v>2281.1878519099623</v>
      </c>
      <c r="R23" s="59">
        <v>3553.6468673392428</v>
      </c>
      <c r="S23" s="59">
        <v>6605.9393812277885</v>
      </c>
      <c r="T23" s="59">
        <v>9936.353501442949</v>
      </c>
      <c r="U23" s="59">
        <v>12098.873356916072</v>
      </c>
      <c r="V23" s="59">
        <v>13384.243920148323</v>
      </c>
      <c r="W23" s="91">
        <v>13589.692544914367</v>
      </c>
      <c r="X23" s="60">
        <v>13801.929386957147</v>
      </c>
    </row>
    <row r="24" spans="1:24" ht="25.5" customHeight="1" x14ac:dyDescent="0.35">
      <c r="A24" s="56">
        <v>921</v>
      </c>
      <c r="B24" s="66" t="s">
        <v>70</v>
      </c>
      <c r="C24" s="59" t="s">
        <v>215</v>
      </c>
      <c r="D24" s="59" t="s">
        <v>215</v>
      </c>
      <c r="E24" s="59" t="s">
        <v>215</v>
      </c>
      <c r="F24" s="59" t="s">
        <v>215</v>
      </c>
      <c r="G24" s="59" t="s">
        <v>215</v>
      </c>
      <c r="H24" s="59" t="s">
        <v>215</v>
      </c>
      <c r="I24" s="59" t="s">
        <v>215</v>
      </c>
      <c r="J24" s="59" t="s">
        <v>215</v>
      </c>
      <c r="K24" s="59" t="s">
        <v>215</v>
      </c>
      <c r="L24" s="59" t="s">
        <v>215</v>
      </c>
      <c r="M24" s="59" t="s">
        <v>215</v>
      </c>
      <c r="N24" s="59" t="s">
        <v>215</v>
      </c>
      <c r="O24" s="59">
        <v>122.86316787698036</v>
      </c>
      <c r="P24" s="59">
        <v>1218.4431127235075</v>
      </c>
      <c r="Q24" s="59">
        <v>2115.0069273154677</v>
      </c>
      <c r="R24" s="59">
        <v>3309.8497945691729</v>
      </c>
      <c r="S24" s="59">
        <v>6150.0092374211381</v>
      </c>
      <c r="T24" s="59">
        <v>9238.38219068738</v>
      </c>
      <c r="U24" s="59">
        <v>11242.925457982312</v>
      </c>
      <c r="V24" s="59">
        <v>12432.531392441908</v>
      </c>
      <c r="W24" s="91">
        <v>12604.652151273478</v>
      </c>
      <c r="X24" s="60">
        <v>12767.371816938577</v>
      </c>
    </row>
    <row r="25" spans="1:24" x14ac:dyDescent="0.35">
      <c r="A25" s="61" t="s">
        <v>71</v>
      </c>
      <c r="B25" s="67" t="s">
        <v>72</v>
      </c>
      <c r="C25" s="64" t="s">
        <v>215</v>
      </c>
      <c r="D25" s="64" t="s">
        <v>215</v>
      </c>
      <c r="E25" s="64" t="s">
        <v>215</v>
      </c>
      <c r="F25" s="64" t="s">
        <v>215</v>
      </c>
      <c r="G25" s="64" t="s">
        <v>215</v>
      </c>
      <c r="H25" s="64" t="s">
        <v>215</v>
      </c>
      <c r="I25" s="64" t="s">
        <v>215</v>
      </c>
      <c r="J25" s="64" t="s">
        <v>215</v>
      </c>
      <c r="K25" s="64" t="s">
        <v>215</v>
      </c>
      <c r="L25" s="64" t="s">
        <v>215</v>
      </c>
      <c r="M25" s="64" t="s">
        <v>215</v>
      </c>
      <c r="N25" s="64" t="s">
        <v>215</v>
      </c>
      <c r="O25" s="64">
        <v>9.1209630522026846</v>
      </c>
      <c r="P25" s="64">
        <v>83.521452659176177</v>
      </c>
      <c r="Q25" s="64">
        <v>139.5398955073249</v>
      </c>
      <c r="R25" s="64">
        <v>210.70718370915958</v>
      </c>
      <c r="S25" s="64">
        <v>407.8352937153266</v>
      </c>
      <c r="T25" s="64">
        <v>621.80482137384081</v>
      </c>
      <c r="U25" s="64">
        <v>744.70353057985074</v>
      </c>
      <c r="V25" s="64">
        <v>827.885569941536</v>
      </c>
      <c r="W25" s="97">
        <v>819.93686666200529</v>
      </c>
      <c r="X25" s="65">
        <v>826.34150936211415</v>
      </c>
    </row>
    <row r="26" spans="1:24" x14ac:dyDescent="0.35">
      <c r="A26" s="61" t="s">
        <v>73</v>
      </c>
      <c r="B26" s="67" t="s">
        <v>74</v>
      </c>
      <c r="C26" s="64" t="s">
        <v>215</v>
      </c>
      <c r="D26" s="64" t="s">
        <v>215</v>
      </c>
      <c r="E26" s="64" t="s">
        <v>215</v>
      </c>
      <c r="F26" s="64" t="s">
        <v>215</v>
      </c>
      <c r="G26" s="64" t="s">
        <v>215</v>
      </c>
      <c r="H26" s="64" t="s">
        <v>215</v>
      </c>
      <c r="I26" s="64" t="s">
        <v>215</v>
      </c>
      <c r="J26" s="64" t="s">
        <v>215</v>
      </c>
      <c r="K26" s="64" t="s">
        <v>215</v>
      </c>
      <c r="L26" s="64" t="s">
        <v>215</v>
      </c>
      <c r="M26" s="64" t="s">
        <v>215</v>
      </c>
      <c r="N26" s="64" t="s">
        <v>215</v>
      </c>
      <c r="O26" s="64">
        <v>21.642254649206556</v>
      </c>
      <c r="P26" s="64">
        <v>215.44579924848418</v>
      </c>
      <c r="Q26" s="64">
        <v>380.22864762263595</v>
      </c>
      <c r="R26" s="64">
        <v>602.61855632256993</v>
      </c>
      <c r="S26" s="64">
        <v>1161.6781023335993</v>
      </c>
      <c r="T26" s="64">
        <v>1761.6849803251996</v>
      </c>
      <c r="U26" s="64">
        <v>2098.686281049494</v>
      </c>
      <c r="V26" s="64">
        <v>2252.0331289633523</v>
      </c>
      <c r="W26" s="97">
        <v>2259.0935013508665</v>
      </c>
      <c r="X26" s="65">
        <v>2270.4499514073163</v>
      </c>
    </row>
    <row r="27" spans="1:24" x14ac:dyDescent="0.35">
      <c r="A27" s="61" t="s">
        <v>75</v>
      </c>
      <c r="B27" s="67" t="s">
        <v>76</v>
      </c>
      <c r="C27" s="64" t="s">
        <v>215</v>
      </c>
      <c r="D27" s="64" t="s">
        <v>215</v>
      </c>
      <c r="E27" s="64" t="s">
        <v>215</v>
      </c>
      <c r="F27" s="64" t="s">
        <v>215</v>
      </c>
      <c r="G27" s="64" t="s">
        <v>215</v>
      </c>
      <c r="H27" s="64" t="s">
        <v>215</v>
      </c>
      <c r="I27" s="64" t="s">
        <v>215</v>
      </c>
      <c r="J27" s="64" t="s">
        <v>215</v>
      </c>
      <c r="K27" s="64" t="s">
        <v>215</v>
      </c>
      <c r="L27" s="64" t="s">
        <v>215</v>
      </c>
      <c r="M27" s="64" t="s">
        <v>215</v>
      </c>
      <c r="N27" s="64" t="s">
        <v>215</v>
      </c>
      <c r="O27" s="64">
        <v>13.965989828979124</v>
      </c>
      <c r="P27" s="64">
        <v>134.93803008867877</v>
      </c>
      <c r="Q27" s="64">
        <v>228.25910721528319</v>
      </c>
      <c r="R27" s="64">
        <v>357.51890059794277</v>
      </c>
      <c r="S27" s="64">
        <v>670.47965150297546</v>
      </c>
      <c r="T27" s="64">
        <v>1022.645823623699</v>
      </c>
      <c r="U27" s="64">
        <v>1248.2632639570547</v>
      </c>
      <c r="V27" s="64">
        <v>1397.2303645797906</v>
      </c>
      <c r="W27" s="97">
        <v>1425.174106886871</v>
      </c>
      <c r="X27" s="65">
        <v>1446.9433089220188</v>
      </c>
    </row>
    <row r="28" spans="1:24" x14ac:dyDescent="0.35">
      <c r="A28" s="61" t="s">
        <v>77</v>
      </c>
      <c r="B28" s="67" t="s">
        <v>78</v>
      </c>
      <c r="C28" s="64" t="s">
        <v>215</v>
      </c>
      <c r="D28" s="64" t="s">
        <v>215</v>
      </c>
      <c r="E28" s="64" t="s">
        <v>215</v>
      </c>
      <c r="F28" s="64" t="s">
        <v>215</v>
      </c>
      <c r="G28" s="64" t="s">
        <v>215</v>
      </c>
      <c r="H28" s="64" t="s">
        <v>215</v>
      </c>
      <c r="I28" s="64" t="s">
        <v>215</v>
      </c>
      <c r="J28" s="64" t="s">
        <v>215</v>
      </c>
      <c r="K28" s="64" t="s">
        <v>215</v>
      </c>
      <c r="L28" s="64" t="s">
        <v>215</v>
      </c>
      <c r="M28" s="64" t="s">
        <v>215</v>
      </c>
      <c r="N28" s="64" t="s">
        <v>215</v>
      </c>
      <c r="O28" s="64">
        <v>9.9612072667765883</v>
      </c>
      <c r="P28" s="64">
        <v>97.21634869279643</v>
      </c>
      <c r="Q28" s="64">
        <v>167.33451196885858</v>
      </c>
      <c r="R28" s="64">
        <v>258.14344566617956</v>
      </c>
      <c r="S28" s="64">
        <v>498.74936877149366</v>
      </c>
      <c r="T28" s="64">
        <v>779.51810912163899</v>
      </c>
      <c r="U28" s="64">
        <v>935.7929710853706</v>
      </c>
      <c r="V28" s="64">
        <v>1045.9160988233307</v>
      </c>
      <c r="W28" s="97">
        <v>1080.1124415348415</v>
      </c>
      <c r="X28" s="65">
        <v>1102.0061849939841</v>
      </c>
    </row>
    <row r="29" spans="1:24" x14ac:dyDescent="0.35">
      <c r="A29" s="61" t="s">
        <v>79</v>
      </c>
      <c r="B29" s="67" t="s">
        <v>80</v>
      </c>
      <c r="C29" s="64" t="s">
        <v>215</v>
      </c>
      <c r="D29" s="64" t="s">
        <v>215</v>
      </c>
      <c r="E29" s="64" t="s">
        <v>215</v>
      </c>
      <c r="F29" s="64" t="s">
        <v>215</v>
      </c>
      <c r="G29" s="64" t="s">
        <v>215</v>
      </c>
      <c r="H29" s="64" t="s">
        <v>215</v>
      </c>
      <c r="I29" s="64" t="s">
        <v>215</v>
      </c>
      <c r="J29" s="64" t="s">
        <v>215</v>
      </c>
      <c r="K29" s="64" t="s">
        <v>215</v>
      </c>
      <c r="L29" s="64" t="s">
        <v>215</v>
      </c>
      <c r="M29" s="64" t="s">
        <v>215</v>
      </c>
      <c r="N29" s="64" t="s">
        <v>215</v>
      </c>
      <c r="O29" s="64">
        <v>14.174798061773435</v>
      </c>
      <c r="P29" s="64">
        <v>137.51803146591277</v>
      </c>
      <c r="Q29" s="64">
        <v>230.10593278689672</v>
      </c>
      <c r="R29" s="64">
        <v>360.83215489153582</v>
      </c>
      <c r="S29" s="64">
        <v>666.60933816742954</v>
      </c>
      <c r="T29" s="64">
        <v>980.0501272485584</v>
      </c>
      <c r="U29" s="64">
        <v>1215.8199913645533</v>
      </c>
      <c r="V29" s="64">
        <v>1348.6942426768717</v>
      </c>
      <c r="W29" s="97">
        <v>1375.2974784880969</v>
      </c>
      <c r="X29" s="65">
        <v>1424.6114809416204</v>
      </c>
    </row>
    <row r="30" spans="1:24" x14ac:dyDescent="0.35">
      <c r="A30" s="61" t="s">
        <v>81</v>
      </c>
      <c r="B30" s="67" t="s">
        <v>82</v>
      </c>
      <c r="C30" s="64" t="s">
        <v>215</v>
      </c>
      <c r="D30" s="64" t="s">
        <v>215</v>
      </c>
      <c r="E30" s="64" t="s">
        <v>215</v>
      </c>
      <c r="F30" s="64" t="s">
        <v>215</v>
      </c>
      <c r="G30" s="64" t="s">
        <v>215</v>
      </c>
      <c r="H30" s="64" t="s">
        <v>215</v>
      </c>
      <c r="I30" s="64" t="s">
        <v>215</v>
      </c>
      <c r="J30" s="64" t="s">
        <v>215</v>
      </c>
      <c r="K30" s="64" t="s">
        <v>215</v>
      </c>
      <c r="L30" s="64" t="s">
        <v>215</v>
      </c>
      <c r="M30" s="64" t="s">
        <v>215</v>
      </c>
      <c r="N30" s="64" t="s">
        <v>215</v>
      </c>
      <c r="O30" s="64">
        <v>10.461076562924953</v>
      </c>
      <c r="P30" s="64">
        <v>108.24790290973327</v>
      </c>
      <c r="Q30" s="64">
        <v>190.35517621104398</v>
      </c>
      <c r="R30" s="64">
        <v>292.13289314219992</v>
      </c>
      <c r="S30" s="64">
        <v>521.03169968668419</v>
      </c>
      <c r="T30" s="64">
        <v>795.15944095175098</v>
      </c>
      <c r="U30" s="64">
        <v>968.05001097253239</v>
      </c>
      <c r="V30" s="64">
        <v>1087.1547496037574</v>
      </c>
      <c r="W30" s="97">
        <v>1119.3814520598651</v>
      </c>
      <c r="X30" s="65">
        <v>1131.8739217537741</v>
      </c>
    </row>
    <row r="31" spans="1:24" x14ac:dyDescent="0.35">
      <c r="A31" s="61" t="s">
        <v>83</v>
      </c>
      <c r="B31" s="67" t="s">
        <v>84</v>
      </c>
      <c r="C31" s="64" t="s">
        <v>215</v>
      </c>
      <c r="D31" s="64" t="s">
        <v>215</v>
      </c>
      <c r="E31" s="64" t="s">
        <v>215</v>
      </c>
      <c r="F31" s="64" t="s">
        <v>215</v>
      </c>
      <c r="G31" s="64" t="s">
        <v>215</v>
      </c>
      <c r="H31" s="64" t="s">
        <v>215</v>
      </c>
      <c r="I31" s="64" t="s">
        <v>215</v>
      </c>
      <c r="J31" s="64" t="s">
        <v>215</v>
      </c>
      <c r="K31" s="64" t="s">
        <v>215</v>
      </c>
      <c r="L31" s="64" t="s">
        <v>215</v>
      </c>
      <c r="M31" s="64" t="s">
        <v>215</v>
      </c>
      <c r="N31" s="64" t="s">
        <v>215</v>
      </c>
      <c r="O31" s="64">
        <v>16.653264214690051</v>
      </c>
      <c r="P31" s="64">
        <v>174.42497122283675</v>
      </c>
      <c r="Q31" s="64">
        <v>311.77442410048963</v>
      </c>
      <c r="R31" s="64">
        <v>507.52429766747605</v>
      </c>
      <c r="S31" s="64">
        <v>931.63558995672645</v>
      </c>
      <c r="T31" s="64">
        <v>1368.4808373364426</v>
      </c>
      <c r="U31" s="64">
        <v>1692.889725177271</v>
      </c>
      <c r="V31" s="64">
        <v>1857.8761392409508</v>
      </c>
      <c r="W31" s="97">
        <v>1835.8137358892093</v>
      </c>
      <c r="X31" s="65">
        <v>1841.1660811666991</v>
      </c>
    </row>
    <row r="32" spans="1:24" x14ac:dyDescent="0.35">
      <c r="A32" s="61" t="s">
        <v>85</v>
      </c>
      <c r="B32" s="67" t="s">
        <v>86</v>
      </c>
      <c r="C32" s="64" t="s">
        <v>215</v>
      </c>
      <c r="D32" s="64" t="s">
        <v>215</v>
      </c>
      <c r="E32" s="64" t="s">
        <v>215</v>
      </c>
      <c r="F32" s="64" t="s">
        <v>215</v>
      </c>
      <c r="G32" s="64" t="s">
        <v>215</v>
      </c>
      <c r="H32" s="64" t="s">
        <v>215</v>
      </c>
      <c r="I32" s="64" t="s">
        <v>215</v>
      </c>
      <c r="J32" s="64" t="s">
        <v>215</v>
      </c>
      <c r="K32" s="64" t="s">
        <v>215</v>
      </c>
      <c r="L32" s="64" t="s">
        <v>215</v>
      </c>
      <c r="M32" s="64" t="s">
        <v>215</v>
      </c>
      <c r="N32" s="64" t="s">
        <v>215</v>
      </c>
      <c r="O32" s="64">
        <v>15.264896884973661</v>
      </c>
      <c r="P32" s="64">
        <v>154.47658663829466</v>
      </c>
      <c r="Q32" s="64">
        <v>276.91846157831878</v>
      </c>
      <c r="R32" s="64">
        <v>417.33790354917227</v>
      </c>
      <c r="S32" s="64">
        <v>745.12171054651878</v>
      </c>
      <c r="T32" s="64">
        <v>1108.8007594733676</v>
      </c>
      <c r="U32" s="64">
        <v>1358.0021283933988</v>
      </c>
      <c r="V32" s="64">
        <v>1495.6714353336567</v>
      </c>
      <c r="W32" s="97">
        <v>1529.0785896930167</v>
      </c>
      <c r="X32" s="65">
        <v>1544.1516009230807</v>
      </c>
    </row>
    <row r="33" spans="1:24" x14ac:dyDescent="0.35">
      <c r="A33" s="61" t="s">
        <v>87</v>
      </c>
      <c r="B33" s="67" t="s">
        <v>88</v>
      </c>
      <c r="C33" s="64" t="s">
        <v>215</v>
      </c>
      <c r="D33" s="64" t="s">
        <v>215</v>
      </c>
      <c r="E33" s="64" t="s">
        <v>215</v>
      </c>
      <c r="F33" s="64" t="s">
        <v>215</v>
      </c>
      <c r="G33" s="64" t="s">
        <v>215</v>
      </c>
      <c r="H33" s="64" t="s">
        <v>215</v>
      </c>
      <c r="I33" s="64" t="s">
        <v>215</v>
      </c>
      <c r="J33" s="64" t="s">
        <v>215</v>
      </c>
      <c r="K33" s="64" t="s">
        <v>215</v>
      </c>
      <c r="L33" s="64" t="s">
        <v>215</v>
      </c>
      <c r="M33" s="64" t="s">
        <v>215</v>
      </c>
      <c r="N33" s="64" t="s">
        <v>215</v>
      </c>
      <c r="O33" s="64">
        <v>11.618717355453294</v>
      </c>
      <c r="P33" s="64">
        <v>112.65398979759445</v>
      </c>
      <c r="Q33" s="64">
        <v>190.49077032461602</v>
      </c>
      <c r="R33" s="64">
        <v>303.03445902293686</v>
      </c>
      <c r="S33" s="64">
        <v>546.86848274038391</v>
      </c>
      <c r="T33" s="64">
        <v>800.23729123288263</v>
      </c>
      <c r="U33" s="64">
        <v>980.71755540278559</v>
      </c>
      <c r="V33" s="64">
        <v>1120.0696632786598</v>
      </c>
      <c r="W33" s="97">
        <v>1160.7639787087046</v>
      </c>
      <c r="X33" s="65">
        <v>1179.8277774679698</v>
      </c>
    </row>
    <row r="34" spans="1:24" x14ac:dyDescent="0.35">
      <c r="A34" s="49">
        <v>924</v>
      </c>
      <c r="B34" s="68" t="s">
        <v>89</v>
      </c>
      <c r="C34" s="59" t="s">
        <v>215</v>
      </c>
      <c r="D34" s="59" t="s">
        <v>215</v>
      </c>
      <c r="E34" s="59" t="s">
        <v>215</v>
      </c>
      <c r="F34" s="59" t="s">
        <v>215</v>
      </c>
      <c r="G34" s="59" t="s">
        <v>215</v>
      </c>
      <c r="H34" s="59" t="s">
        <v>215</v>
      </c>
      <c r="I34" s="59" t="s">
        <v>215</v>
      </c>
      <c r="J34" s="59" t="s">
        <v>215</v>
      </c>
      <c r="K34" s="59" t="s">
        <v>215</v>
      </c>
      <c r="L34" s="59" t="s">
        <v>215</v>
      </c>
      <c r="M34" s="59" t="s">
        <v>215</v>
      </c>
      <c r="N34" s="59" t="s">
        <v>215</v>
      </c>
      <c r="O34" s="59">
        <v>10.406637116092803</v>
      </c>
      <c r="P34" s="59">
        <v>98.054405050168668</v>
      </c>
      <c r="Q34" s="59">
        <v>166.18092459449454</v>
      </c>
      <c r="R34" s="59">
        <v>243.79707277006995</v>
      </c>
      <c r="S34" s="59">
        <v>455.93014380665142</v>
      </c>
      <c r="T34" s="59">
        <v>697.97131075556945</v>
      </c>
      <c r="U34" s="59">
        <v>855.94789893376151</v>
      </c>
      <c r="V34" s="59">
        <v>951.71252770641684</v>
      </c>
      <c r="W34" s="91">
        <v>985.04039364088737</v>
      </c>
      <c r="X34" s="60">
        <v>1034.5575700185682</v>
      </c>
    </row>
    <row r="35" spans="1:24" x14ac:dyDescent="0.35">
      <c r="A35" s="49">
        <v>923</v>
      </c>
      <c r="B35" s="68" t="s">
        <v>90</v>
      </c>
      <c r="C35" s="59" t="s">
        <v>215</v>
      </c>
      <c r="D35" s="59" t="s">
        <v>215</v>
      </c>
      <c r="E35" s="59" t="s">
        <v>215</v>
      </c>
      <c r="F35" s="59" t="s">
        <v>215</v>
      </c>
      <c r="G35" s="59" t="s">
        <v>215</v>
      </c>
      <c r="H35" s="59" t="s">
        <v>215</v>
      </c>
      <c r="I35" s="59" t="s">
        <v>215</v>
      </c>
      <c r="J35" s="59" t="s">
        <v>215</v>
      </c>
      <c r="K35" s="59" t="s">
        <v>215</v>
      </c>
      <c r="L35" s="59" t="s">
        <v>215</v>
      </c>
      <c r="M35" s="59" t="s">
        <v>215</v>
      </c>
      <c r="N35" s="59" t="s">
        <v>215</v>
      </c>
      <c r="O35" s="59">
        <v>16.08233510636213</v>
      </c>
      <c r="P35" s="59">
        <v>150.1429168186138</v>
      </c>
      <c r="Q35" s="59">
        <v>254.77692812659907</v>
      </c>
      <c r="R35" s="59">
        <v>426.61182597948959</v>
      </c>
      <c r="S35" s="59">
        <v>826.20111757836139</v>
      </c>
      <c r="T35" s="59">
        <v>1306.379281694296</v>
      </c>
      <c r="U35" s="59">
        <v>1524.6799736789858</v>
      </c>
      <c r="V35" s="59">
        <v>1673.4519088307586</v>
      </c>
      <c r="W35" s="91">
        <v>1720.647127760516</v>
      </c>
      <c r="X35" s="60">
        <v>1758.2235596113251</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98"/>
      <c r="X36" s="99"/>
    </row>
    <row r="49" spans="1:1" x14ac:dyDescent="0.35">
      <c r="A49" s="77"/>
    </row>
    <row r="50" spans="1:1" x14ac:dyDescent="0.35">
      <c r="A50" s="77"/>
    </row>
  </sheetData>
  <mergeCells count="2">
    <mergeCell ref="A1:B1"/>
    <mergeCell ref="A19:B19"/>
  </mergeCells>
  <conditionalFormatting sqref="C1:V1">
    <cfRule type="cellIs" dxfId="17" priority="1" stopIfTrue="1" operator="equal">
      <formula>FALSE</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22" width="9.84375" style="77" bestFit="1" customWidth="1"/>
    <col min="23" max="23" width="8.84375" style="77" bestFit="1" customWidth="1"/>
    <col min="24" max="16384" width="8.84375" style="77"/>
  </cols>
  <sheetData>
    <row r="1" spans="1:24" s="85" customFormat="1" ht="60" customHeight="1" x14ac:dyDescent="0.35">
      <c r="A1" s="184" t="s">
        <v>139</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X3" si="0">SUM(C6,C16:C17,C4)</f>
        <v>11379.761965</v>
      </c>
      <c r="D3" s="59">
        <f t="shared" si="0"/>
        <v>11176.396123000002</v>
      </c>
      <c r="E3" s="59">
        <f t="shared" si="0"/>
        <v>11064.804219999998</v>
      </c>
      <c r="F3" s="59">
        <f t="shared" si="0"/>
        <v>11167.522956999999</v>
      </c>
      <c r="G3" s="59">
        <f t="shared" si="0"/>
        <v>11242.0689748</v>
      </c>
      <c r="H3" s="59">
        <f t="shared" si="0"/>
        <v>11625.595130999998</v>
      </c>
      <c r="I3" s="59">
        <f t="shared" si="0"/>
        <v>12672.020415999999</v>
      </c>
      <c r="J3" s="59">
        <f t="shared" si="0"/>
        <v>12362.273120709999</v>
      </c>
      <c r="K3" s="59">
        <f t="shared" si="0"/>
        <v>13162.27006144</v>
      </c>
      <c r="L3" s="59">
        <f t="shared" si="0"/>
        <v>13928.205135</v>
      </c>
      <c r="M3" s="59">
        <f t="shared" si="0"/>
        <v>14840.547586000001</v>
      </c>
      <c r="N3" s="59">
        <f t="shared" si="0"/>
        <v>15731.800595000001</v>
      </c>
      <c r="O3" s="59">
        <f t="shared" si="0"/>
        <v>17103.441161999999</v>
      </c>
      <c r="P3" s="59">
        <f t="shared" si="0"/>
        <v>19989.231177999998</v>
      </c>
      <c r="Q3" s="59">
        <f t="shared" si="0"/>
        <v>21426.990301000002</v>
      </c>
      <c r="R3" s="59">
        <f t="shared" si="0"/>
        <v>22820.290123000002</v>
      </c>
      <c r="S3" s="59">
        <f t="shared" si="0"/>
        <v>23899.631611999997</v>
      </c>
      <c r="T3" s="59">
        <f t="shared" si="0"/>
        <v>24169.807672999999</v>
      </c>
      <c r="U3" s="59">
        <f t="shared" si="0"/>
        <v>24316.565555000001</v>
      </c>
      <c r="V3" s="59">
        <f t="shared" si="0"/>
        <v>24243.713646999997</v>
      </c>
      <c r="W3" s="91">
        <f t="shared" si="0"/>
        <v>23440.599919</v>
      </c>
      <c r="X3" s="60">
        <f t="shared" si="0"/>
        <v>22301.220214000004</v>
      </c>
    </row>
    <row r="4" spans="1:24" s="51" customFormat="1" x14ac:dyDescent="0.35">
      <c r="A4" s="61"/>
      <c r="B4" s="90" t="s">
        <v>68</v>
      </c>
      <c r="C4" s="64">
        <v>0</v>
      </c>
      <c r="D4" s="64">
        <v>0</v>
      </c>
      <c r="E4" s="64">
        <v>0</v>
      </c>
      <c r="F4" s="64">
        <v>0</v>
      </c>
      <c r="G4" s="64">
        <v>0</v>
      </c>
      <c r="H4" s="64">
        <v>0</v>
      </c>
      <c r="I4" s="64">
        <v>0</v>
      </c>
      <c r="J4" s="64">
        <v>0</v>
      </c>
      <c r="K4" s="64">
        <v>0</v>
      </c>
      <c r="L4" s="64">
        <v>0</v>
      </c>
      <c r="M4" s="64">
        <v>0</v>
      </c>
      <c r="N4" s="64">
        <v>0</v>
      </c>
      <c r="O4" s="64">
        <v>0</v>
      </c>
      <c r="P4" s="64">
        <v>0</v>
      </c>
      <c r="Q4" s="64">
        <v>0</v>
      </c>
      <c r="R4" s="64">
        <v>0</v>
      </c>
      <c r="S4" s="64">
        <v>0</v>
      </c>
      <c r="T4" s="64">
        <v>0</v>
      </c>
      <c r="U4" s="64">
        <v>0</v>
      </c>
      <c r="V4" s="64">
        <v>0</v>
      </c>
      <c r="W4" s="97">
        <v>0</v>
      </c>
      <c r="X4" s="65">
        <v>0</v>
      </c>
    </row>
    <row r="5" spans="1:24" s="51" customFormat="1" ht="25.5" customHeight="1" x14ac:dyDescent="0.35">
      <c r="A5" s="56">
        <v>941</v>
      </c>
      <c r="B5" s="57" t="s">
        <v>69</v>
      </c>
      <c r="C5" s="59">
        <f t="shared" ref="C5:X5" si="1">SUM(C6,C16)</f>
        <v>10412.947225</v>
      </c>
      <c r="D5" s="59">
        <f t="shared" si="1"/>
        <v>10162.592005000002</v>
      </c>
      <c r="E5" s="59">
        <f t="shared" si="1"/>
        <v>10026.005052999999</v>
      </c>
      <c r="F5" s="59">
        <f t="shared" si="1"/>
        <v>10113.929061999999</v>
      </c>
      <c r="G5" s="59">
        <f t="shared" si="1"/>
        <v>10168.578571800001</v>
      </c>
      <c r="H5" s="59">
        <f t="shared" si="1"/>
        <v>10507.504114999998</v>
      </c>
      <c r="I5" s="59">
        <f t="shared" si="1"/>
        <v>11428.753189999999</v>
      </c>
      <c r="J5" s="59">
        <f t="shared" si="1"/>
        <v>11212.411897709999</v>
      </c>
      <c r="K5" s="59">
        <f t="shared" si="1"/>
        <v>11973.868095440001</v>
      </c>
      <c r="L5" s="59">
        <f t="shared" si="1"/>
        <v>12714.585476</v>
      </c>
      <c r="M5" s="59">
        <f t="shared" si="1"/>
        <v>13581.420669000001</v>
      </c>
      <c r="N5" s="59">
        <f t="shared" si="1"/>
        <v>14436.204086000002</v>
      </c>
      <c r="O5" s="59">
        <f t="shared" si="1"/>
        <v>15711.736267999999</v>
      </c>
      <c r="P5" s="59">
        <f t="shared" si="1"/>
        <v>18433.357349999998</v>
      </c>
      <c r="Q5" s="59">
        <f t="shared" si="1"/>
        <v>19766.398520000002</v>
      </c>
      <c r="R5" s="59">
        <f t="shared" si="1"/>
        <v>21092.548313000003</v>
      </c>
      <c r="S5" s="59">
        <f t="shared" si="1"/>
        <v>22110.828503999997</v>
      </c>
      <c r="T5" s="59">
        <f t="shared" si="1"/>
        <v>22399.650903999998</v>
      </c>
      <c r="U5" s="59">
        <f t="shared" si="1"/>
        <v>22540.385877000001</v>
      </c>
      <c r="V5" s="59">
        <f t="shared" si="1"/>
        <v>22471.647852999999</v>
      </c>
      <c r="W5" s="91">
        <f t="shared" si="1"/>
        <v>21707.475739000001</v>
      </c>
      <c r="X5" s="60">
        <f t="shared" si="1"/>
        <v>20629.763425000005</v>
      </c>
    </row>
    <row r="6" spans="1:24" s="51" customFormat="1" ht="25.5" customHeight="1" x14ac:dyDescent="0.35">
      <c r="A6" s="56">
        <v>921</v>
      </c>
      <c r="B6" s="66" t="s">
        <v>70</v>
      </c>
      <c r="C6" s="59">
        <f t="shared" ref="C6:I6" si="2">SUM(C7:C15)</f>
        <v>9906.589555999999</v>
      </c>
      <c r="D6" s="59">
        <f t="shared" si="2"/>
        <v>9661.2903140000017</v>
      </c>
      <c r="E6" s="59">
        <f t="shared" si="2"/>
        <v>9525.8948689999997</v>
      </c>
      <c r="F6" s="59">
        <f t="shared" si="2"/>
        <v>9606.3738279999998</v>
      </c>
      <c r="G6" s="59">
        <f t="shared" si="2"/>
        <v>9653.1304918000005</v>
      </c>
      <c r="H6" s="59">
        <f t="shared" si="2"/>
        <v>9977.2082459999983</v>
      </c>
      <c r="I6" s="59">
        <f t="shared" si="2"/>
        <v>10855.421602</v>
      </c>
      <c r="J6" s="59">
        <f t="shared" ref="J6:X6" si="3">SUM(J7:J15)</f>
        <v>10667.02459571</v>
      </c>
      <c r="K6" s="59">
        <f t="shared" si="3"/>
        <v>11414.81737744</v>
      </c>
      <c r="L6" s="59">
        <f t="shared" si="3"/>
        <v>12131.485396</v>
      </c>
      <c r="M6" s="59">
        <f t="shared" si="3"/>
        <v>12967.698325000001</v>
      </c>
      <c r="N6" s="59">
        <f t="shared" si="3"/>
        <v>13780.000830000001</v>
      </c>
      <c r="O6" s="59">
        <f t="shared" si="3"/>
        <v>14999.543107</v>
      </c>
      <c r="P6" s="59">
        <f t="shared" si="3"/>
        <v>17599.503386</v>
      </c>
      <c r="Q6" s="59">
        <f t="shared" si="3"/>
        <v>18873.550847000002</v>
      </c>
      <c r="R6" s="59">
        <f t="shared" si="3"/>
        <v>20136.723773000002</v>
      </c>
      <c r="S6" s="59">
        <f t="shared" si="3"/>
        <v>21119.262038999997</v>
      </c>
      <c r="T6" s="59">
        <f t="shared" si="3"/>
        <v>21395.703086999998</v>
      </c>
      <c r="U6" s="59">
        <f t="shared" si="3"/>
        <v>21529.103353999999</v>
      </c>
      <c r="V6" s="59">
        <f t="shared" si="3"/>
        <v>21447.477731999999</v>
      </c>
      <c r="W6" s="91">
        <f t="shared" si="3"/>
        <v>20698.756177000003</v>
      </c>
      <c r="X6" s="60">
        <f t="shared" si="3"/>
        <v>19638.175262000004</v>
      </c>
    </row>
    <row r="7" spans="1:24" s="51" customFormat="1" x14ac:dyDescent="0.35">
      <c r="A7" s="61" t="s">
        <v>71</v>
      </c>
      <c r="B7" s="67" t="s">
        <v>72</v>
      </c>
      <c r="C7" s="64">
        <v>543.238471</v>
      </c>
      <c r="D7" s="64">
        <v>536.59457099999997</v>
      </c>
      <c r="E7" s="64">
        <v>538.55091800000002</v>
      </c>
      <c r="F7" s="64">
        <v>552.63529600000004</v>
      </c>
      <c r="G7" s="64">
        <v>566.13478199999997</v>
      </c>
      <c r="H7" s="64">
        <v>581.73320200000001</v>
      </c>
      <c r="I7" s="64">
        <v>620.62848799999995</v>
      </c>
      <c r="J7" s="64">
        <v>593.11178099999995</v>
      </c>
      <c r="K7" s="64">
        <v>601.46406999999999</v>
      </c>
      <c r="L7" s="64">
        <v>621.21585800000003</v>
      </c>
      <c r="M7" s="64">
        <v>648.6762369999999</v>
      </c>
      <c r="N7" s="64">
        <v>687.31745300000011</v>
      </c>
      <c r="O7" s="64">
        <v>748.17012399999999</v>
      </c>
      <c r="P7" s="64">
        <v>862.83927000000006</v>
      </c>
      <c r="Q7" s="64">
        <v>923.887337</v>
      </c>
      <c r="R7" s="64">
        <v>991.58310999999981</v>
      </c>
      <c r="S7" s="64">
        <v>1050.6659639999998</v>
      </c>
      <c r="T7" s="64">
        <v>1055.5343049999999</v>
      </c>
      <c r="U7" s="64">
        <v>1079.8065670000001</v>
      </c>
      <c r="V7" s="64">
        <v>1071.826082</v>
      </c>
      <c r="W7" s="97">
        <v>1046.3817549999999</v>
      </c>
      <c r="X7" s="65">
        <v>988.46288600000003</v>
      </c>
    </row>
    <row r="8" spans="1:24" s="51" customFormat="1" x14ac:dyDescent="0.35">
      <c r="A8" s="61" t="s">
        <v>73</v>
      </c>
      <c r="B8" s="67" t="s">
        <v>74</v>
      </c>
      <c r="C8" s="64">
        <v>1429.623881</v>
      </c>
      <c r="D8" s="64">
        <v>1424.4315039999999</v>
      </c>
      <c r="E8" s="64">
        <v>1420.0752769999999</v>
      </c>
      <c r="F8" s="64">
        <v>1429.3210650000001</v>
      </c>
      <c r="G8" s="64">
        <v>1432.1943169999997</v>
      </c>
      <c r="H8" s="64">
        <v>1479.2359329999999</v>
      </c>
      <c r="I8" s="64">
        <v>1582.7320299999999</v>
      </c>
      <c r="J8" s="64">
        <v>1483.08995</v>
      </c>
      <c r="K8" s="64">
        <v>1509.1894820000002</v>
      </c>
      <c r="L8" s="64">
        <v>1555.0272790000001</v>
      </c>
      <c r="M8" s="64">
        <v>1633.598066</v>
      </c>
      <c r="N8" s="64">
        <v>1735.211063</v>
      </c>
      <c r="O8" s="64">
        <v>1893.7136010000002</v>
      </c>
      <c r="P8" s="64">
        <v>2205.6070829999999</v>
      </c>
      <c r="Q8" s="64">
        <v>2371.8620019999998</v>
      </c>
      <c r="R8" s="64">
        <v>2540.0222940000003</v>
      </c>
      <c r="S8" s="64">
        <v>2654.4225140000003</v>
      </c>
      <c r="T8" s="64">
        <v>2691.3663270000002</v>
      </c>
      <c r="U8" s="64">
        <v>2684.3009549999997</v>
      </c>
      <c r="V8" s="64">
        <v>2607.5515530000002</v>
      </c>
      <c r="W8" s="97">
        <v>2471.3543410000002</v>
      </c>
      <c r="X8" s="65">
        <v>2325.16788</v>
      </c>
    </row>
    <row r="9" spans="1:24" s="51" customFormat="1" x14ac:dyDescent="0.35">
      <c r="A9" s="61" t="s">
        <v>75</v>
      </c>
      <c r="B9" s="67" t="s">
        <v>76</v>
      </c>
      <c r="C9" s="64">
        <v>832.13882599999999</v>
      </c>
      <c r="D9" s="64">
        <v>830.45507599999996</v>
      </c>
      <c r="E9" s="64">
        <v>831.47850700000004</v>
      </c>
      <c r="F9" s="64">
        <v>844.55060800000001</v>
      </c>
      <c r="G9" s="64">
        <v>859.92546479999999</v>
      </c>
      <c r="H9" s="64">
        <v>894.269769</v>
      </c>
      <c r="I9" s="64">
        <v>956.81748300000004</v>
      </c>
      <c r="J9" s="64">
        <v>893.264186</v>
      </c>
      <c r="K9" s="64">
        <v>926.70107099999996</v>
      </c>
      <c r="L9" s="64">
        <v>966.44524999999999</v>
      </c>
      <c r="M9" s="64">
        <v>1021.1888</v>
      </c>
      <c r="N9" s="64">
        <v>1069.630535</v>
      </c>
      <c r="O9" s="64">
        <v>1174.6424809999999</v>
      </c>
      <c r="P9" s="64">
        <v>1384.1209899999999</v>
      </c>
      <c r="Q9" s="64">
        <v>1496.9823389999999</v>
      </c>
      <c r="R9" s="64">
        <v>1608.6093370000001</v>
      </c>
      <c r="S9" s="64">
        <v>1701.8816280000001</v>
      </c>
      <c r="T9" s="64">
        <v>1724.6759910000001</v>
      </c>
      <c r="U9" s="64">
        <v>1734.263708</v>
      </c>
      <c r="V9" s="64">
        <v>1723.5662670000002</v>
      </c>
      <c r="W9" s="97">
        <v>1640.3399400000001</v>
      </c>
      <c r="X9" s="65">
        <v>1549.1565029999999</v>
      </c>
    </row>
    <row r="10" spans="1:24" s="51" customFormat="1" x14ac:dyDescent="0.35">
      <c r="A10" s="61" t="s">
        <v>77</v>
      </c>
      <c r="B10" s="67" t="s">
        <v>78</v>
      </c>
      <c r="C10" s="64">
        <v>572.503829</v>
      </c>
      <c r="D10" s="64">
        <v>568.04014700000005</v>
      </c>
      <c r="E10" s="64">
        <v>563.68723399999999</v>
      </c>
      <c r="F10" s="64">
        <v>573.03370700000005</v>
      </c>
      <c r="G10" s="64">
        <v>581.31449499999997</v>
      </c>
      <c r="H10" s="64">
        <v>596.41028100000005</v>
      </c>
      <c r="I10" s="64">
        <v>663.96152699999993</v>
      </c>
      <c r="J10" s="64">
        <v>622.09421899999995</v>
      </c>
      <c r="K10" s="64">
        <v>646.07493299999999</v>
      </c>
      <c r="L10" s="64">
        <v>686.50992200000007</v>
      </c>
      <c r="M10" s="64">
        <v>733.65526099999988</v>
      </c>
      <c r="N10" s="64">
        <v>785.72021000000007</v>
      </c>
      <c r="O10" s="64">
        <v>870.64200799999992</v>
      </c>
      <c r="P10" s="64">
        <v>1035.3076410000001</v>
      </c>
      <c r="Q10" s="64">
        <v>1112.3499340000001</v>
      </c>
      <c r="R10" s="64">
        <v>1194.2887109999999</v>
      </c>
      <c r="S10" s="64">
        <v>1272.576415</v>
      </c>
      <c r="T10" s="64">
        <v>1279.2887740000001</v>
      </c>
      <c r="U10" s="64">
        <v>1281.7644209999999</v>
      </c>
      <c r="V10" s="64">
        <v>1277.3812849999999</v>
      </c>
      <c r="W10" s="97">
        <v>1232.435095</v>
      </c>
      <c r="X10" s="65">
        <v>1171.0893450000001</v>
      </c>
    </row>
    <row r="11" spans="1:24" s="51" customFormat="1" x14ac:dyDescent="0.35">
      <c r="A11" s="61" t="s">
        <v>79</v>
      </c>
      <c r="B11" s="67" t="s">
        <v>80</v>
      </c>
      <c r="C11" s="64">
        <v>914.02757799999995</v>
      </c>
      <c r="D11" s="64">
        <v>901.46924799999999</v>
      </c>
      <c r="E11" s="64">
        <v>900.57904699999995</v>
      </c>
      <c r="F11" s="64">
        <v>915.89081599999997</v>
      </c>
      <c r="G11" s="64">
        <v>921.031069</v>
      </c>
      <c r="H11" s="64">
        <v>958.88540699999987</v>
      </c>
      <c r="I11" s="64">
        <v>1023.275753</v>
      </c>
      <c r="J11" s="64">
        <v>992.34072500000002</v>
      </c>
      <c r="K11" s="64">
        <v>1046.4092539999999</v>
      </c>
      <c r="L11" s="64">
        <v>1096.551164</v>
      </c>
      <c r="M11" s="64">
        <v>1184.0077520000002</v>
      </c>
      <c r="N11" s="64">
        <v>1258.3332019999998</v>
      </c>
      <c r="O11" s="64">
        <v>1381.8020359999998</v>
      </c>
      <c r="P11" s="64">
        <v>1613.8159450000001</v>
      </c>
      <c r="Q11" s="64">
        <v>1734.793508</v>
      </c>
      <c r="R11" s="64">
        <v>1850.2192370000002</v>
      </c>
      <c r="S11" s="64">
        <v>1970.4966800000002</v>
      </c>
      <c r="T11" s="64">
        <v>1977.6522630000002</v>
      </c>
      <c r="U11" s="64">
        <v>1993.2717720000001</v>
      </c>
      <c r="V11" s="64">
        <v>1996.381969</v>
      </c>
      <c r="W11" s="97">
        <v>1940.3988069999998</v>
      </c>
      <c r="X11" s="65">
        <v>1857.2958029999998</v>
      </c>
    </row>
    <row r="12" spans="1:24" s="51" customFormat="1" x14ac:dyDescent="0.35">
      <c r="A12" s="61" t="s">
        <v>81</v>
      </c>
      <c r="B12" s="67" t="s">
        <v>82</v>
      </c>
      <c r="C12" s="64">
        <v>807.95450900000003</v>
      </c>
      <c r="D12" s="64">
        <v>789.48245099999997</v>
      </c>
      <c r="E12" s="64">
        <v>779.41556400000002</v>
      </c>
      <c r="F12" s="64">
        <v>785.56680100000005</v>
      </c>
      <c r="G12" s="64">
        <v>782.92975999999999</v>
      </c>
      <c r="H12" s="64">
        <v>804.13435400000003</v>
      </c>
      <c r="I12" s="64">
        <v>866.01808600000004</v>
      </c>
      <c r="J12" s="64">
        <v>863.44536099999993</v>
      </c>
      <c r="K12" s="64">
        <v>925.334025</v>
      </c>
      <c r="L12" s="64">
        <v>1002.9745010000001</v>
      </c>
      <c r="M12" s="64">
        <v>1087.9350749999999</v>
      </c>
      <c r="N12" s="64">
        <v>1166.2379719999999</v>
      </c>
      <c r="O12" s="64">
        <v>1277.135117</v>
      </c>
      <c r="P12" s="64">
        <v>1515.850764</v>
      </c>
      <c r="Q12" s="64">
        <v>1632.2642809999998</v>
      </c>
      <c r="R12" s="64">
        <v>1742.9025929999998</v>
      </c>
      <c r="S12" s="64">
        <v>1849.0831179999998</v>
      </c>
      <c r="T12" s="64">
        <v>1877.8556509999999</v>
      </c>
      <c r="U12" s="64">
        <v>1883.3643410000002</v>
      </c>
      <c r="V12" s="64">
        <v>1876.599134</v>
      </c>
      <c r="W12" s="97">
        <v>1810.38948</v>
      </c>
      <c r="X12" s="65">
        <v>1719.7062129999999</v>
      </c>
    </row>
    <row r="13" spans="1:24" s="51" customFormat="1" x14ac:dyDescent="0.35">
      <c r="A13" s="61" t="s">
        <v>83</v>
      </c>
      <c r="B13" s="67" t="s">
        <v>84</v>
      </c>
      <c r="C13" s="64">
        <v>2735.2457260000001</v>
      </c>
      <c r="D13" s="64">
        <v>2610.6603639999998</v>
      </c>
      <c r="E13" s="64">
        <v>2524.070244</v>
      </c>
      <c r="F13" s="64">
        <v>2533.8571999999999</v>
      </c>
      <c r="G13" s="64">
        <v>2545.7602259999999</v>
      </c>
      <c r="H13" s="64">
        <v>2644.7826009999999</v>
      </c>
      <c r="I13" s="64">
        <v>2939.0045630000004</v>
      </c>
      <c r="J13" s="64">
        <v>3015.297603</v>
      </c>
      <c r="K13" s="64">
        <v>3397.4533624400001</v>
      </c>
      <c r="L13" s="64">
        <v>3677.6562890000005</v>
      </c>
      <c r="M13" s="64">
        <v>3941.9163560000002</v>
      </c>
      <c r="N13" s="64">
        <v>4193.7559160000001</v>
      </c>
      <c r="O13" s="64">
        <v>4469.7128290000001</v>
      </c>
      <c r="P13" s="64">
        <v>5184.5518279999997</v>
      </c>
      <c r="Q13" s="64">
        <v>5538.8340650000009</v>
      </c>
      <c r="R13" s="64">
        <v>5889.8841059999995</v>
      </c>
      <c r="S13" s="64">
        <v>6082.7835179999993</v>
      </c>
      <c r="T13" s="64">
        <v>6194.2659759999997</v>
      </c>
      <c r="U13" s="64">
        <v>6249.9038490000003</v>
      </c>
      <c r="V13" s="64">
        <v>6294.7315980000003</v>
      </c>
      <c r="W13" s="97">
        <v>6101.7306619999999</v>
      </c>
      <c r="X13" s="65">
        <v>5821.8480010000003</v>
      </c>
    </row>
    <row r="14" spans="1:24" s="51" customFormat="1" x14ac:dyDescent="0.35">
      <c r="A14" s="61" t="s">
        <v>85</v>
      </c>
      <c r="B14" s="67" t="s">
        <v>86</v>
      </c>
      <c r="C14" s="64">
        <v>1283.271575</v>
      </c>
      <c r="D14" s="64">
        <v>1234.279297</v>
      </c>
      <c r="E14" s="64">
        <v>1210.815877</v>
      </c>
      <c r="F14" s="64">
        <v>1213.7358630000001</v>
      </c>
      <c r="G14" s="64">
        <v>1209.5554359999999</v>
      </c>
      <c r="H14" s="64">
        <v>1240.7805629999998</v>
      </c>
      <c r="I14" s="64">
        <v>1351.948476</v>
      </c>
      <c r="J14" s="64">
        <v>1373.38611771</v>
      </c>
      <c r="K14" s="64">
        <v>1481.435422</v>
      </c>
      <c r="L14" s="64">
        <v>1584.4125989999998</v>
      </c>
      <c r="M14" s="64">
        <v>1703.0188120000003</v>
      </c>
      <c r="N14" s="64">
        <v>1805.0824689999999</v>
      </c>
      <c r="O14" s="64">
        <v>1988.0050720000002</v>
      </c>
      <c r="P14" s="64">
        <v>2373.6043109999996</v>
      </c>
      <c r="Q14" s="64">
        <v>2536.8464409999997</v>
      </c>
      <c r="R14" s="64">
        <v>2695.815936</v>
      </c>
      <c r="S14" s="64">
        <v>2830.6244830000001</v>
      </c>
      <c r="T14" s="64">
        <v>2868.4717740000006</v>
      </c>
      <c r="U14" s="64">
        <v>2897.1218549999999</v>
      </c>
      <c r="V14" s="64">
        <v>2888.4214700000002</v>
      </c>
      <c r="W14" s="97">
        <v>2806.2261570000001</v>
      </c>
      <c r="X14" s="65">
        <v>2667.4722129999996</v>
      </c>
    </row>
    <row r="15" spans="1:24" s="51" customFormat="1" x14ac:dyDescent="0.35">
      <c r="A15" s="61" t="s">
        <v>87</v>
      </c>
      <c r="B15" s="67" t="s">
        <v>88</v>
      </c>
      <c r="C15" s="64">
        <v>788.58516099999997</v>
      </c>
      <c r="D15" s="64">
        <v>765.877656</v>
      </c>
      <c r="E15" s="64">
        <v>757.22220100000004</v>
      </c>
      <c r="F15" s="64">
        <v>757.78247199999998</v>
      </c>
      <c r="G15" s="64">
        <v>754.284942</v>
      </c>
      <c r="H15" s="64">
        <v>776.976136</v>
      </c>
      <c r="I15" s="64">
        <v>851.03519600000004</v>
      </c>
      <c r="J15" s="64">
        <v>830.99465299999997</v>
      </c>
      <c r="K15" s="64">
        <v>880.75575800000001</v>
      </c>
      <c r="L15" s="64">
        <v>940.6925339999998</v>
      </c>
      <c r="M15" s="64">
        <v>1013.701966</v>
      </c>
      <c r="N15" s="64">
        <v>1078.71201</v>
      </c>
      <c r="O15" s="64">
        <v>1195.7198389999999</v>
      </c>
      <c r="P15" s="64">
        <v>1423.8055540000003</v>
      </c>
      <c r="Q15" s="64">
        <v>1525.7309399999997</v>
      </c>
      <c r="R15" s="64">
        <v>1623.3984490000003</v>
      </c>
      <c r="S15" s="64">
        <v>1706.727719</v>
      </c>
      <c r="T15" s="64">
        <v>1726.592026</v>
      </c>
      <c r="U15" s="64">
        <v>1725.3058859999999</v>
      </c>
      <c r="V15" s="64">
        <v>1711.018374</v>
      </c>
      <c r="W15" s="97">
        <v>1649.4999399999999</v>
      </c>
      <c r="X15" s="65">
        <v>1537.9764180000002</v>
      </c>
    </row>
    <row r="16" spans="1:24" s="51" customFormat="1" x14ac:dyDescent="0.35">
      <c r="A16" s="49">
        <v>924</v>
      </c>
      <c r="B16" s="68" t="s">
        <v>89</v>
      </c>
      <c r="C16" s="59">
        <v>506.35766899999999</v>
      </c>
      <c r="D16" s="59">
        <v>501.30169100000001</v>
      </c>
      <c r="E16" s="59">
        <v>500.110184</v>
      </c>
      <c r="F16" s="59">
        <v>507.55523399999998</v>
      </c>
      <c r="G16" s="59">
        <v>515.44808</v>
      </c>
      <c r="H16" s="59">
        <v>530.29586900000015</v>
      </c>
      <c r="I16" s="59">
        <v>573.33158800000001</v>
      </c>
      <c r="J16" s="59">
        <v>545.38730199999998</v>
      </c>
      <c r="K16" s="59">
        <v>559.05071800000007</v>
      </c>
      <c r="L16" s="59">
        <v>583.10007999999993</v>
      </c>
      <c r="M16" s="59">
        <v>613.72234400000002</v>
      </c>
      <c r="N16" s="59">
        <v>656.2032559999999</v>
      </c>
      <c r="O16" s="59">
        <v>712.19316100000003</v>
      </c>
      <c r="P16" s="59">
        <v>833.85396399999991</v>
      </c>
      <c r="Q16" s="59">
        <v>892.8476730000001</v>
      </c>
      <c r="R16" s="59">
        <v>955.82454000000018</v>
      </c>
      <c r="S16" s="59">
        <v>991.56646499999988</v>
      </c>
      <c r="T16" s="59">
        <v>1003.9478170000001</v>
      </c>
      <c r="U16" s="59">
        <v>1011.282523</v>
      </c>
      <c r="V16" s="59">
        <v>1024.1701209999999</v>
      </c>
      <c r="W16" s="91">
        <v>1008.719562</v>
      </c>
      <c r="X16" s="60">
        <v>991.58816300000001</v>
      </c>
    </row>
    <row r="17" spans="1:24" s="51" customFormat="1" x14ac:dyDescent="0.35">
      <c r="A17" s="49">
        <v>923</v>
      </c>
      <c r="B17" s="92" t="s">
        <v>90</v>
      </c>
      <c r="C17" s="91">
        <v>966.81474000000003</v>
      </c>
      <c r="D17" s="91">
        <v>1013.804118</v>
      </c>
      <c r="E17" s="91">
        <v>1038.7991669999999</v>
      </c>
      <c r="F17" s="91">
        <v>1053.593895</v>
      </c>
      <c r="G17" s="91">
        <v>1073.490403</v>
      </c>
      <c r="H17" s="91">
        <v>1118.0910160000001</v>
      </c>
      <c r="I17" s="91">
        <v>1243.2672259999997</v>
      </c>
      <c r="J17" s="91">
        <v>1149.8612230000001</v>
      </c>
      <c r="K17" s="91">
        <v>1188.4019659999999</v>
      </c>
      <c r="L17" s="91">
        <v>1213.6196590000002</v>
      </c>
      <c r="M17" s="91">
        <v>1259.126917</v>
      </c>
      <c r="N17" s="91">
        <v>1295.596509</v>
      </c>
      <c r="O17" s="91">
        <v>1391.7048940000004</v>
      </c>
      <c r="P17" s="91">
        <v>1555.873828</v>
      </c>
      <c r="Q17" s="91">
        <v>1660.5917810000001</v>
      </c>
      <c r="R17" s="91">
        <v>1727.74181</v>
      </c>
      <c r="S17" s="91">
        <v>1788.8031080000001</v>
      </c>
      <c r="T17" s="91">
        <v>1770.1567690000002</v>
      </c>
      <c r="U17" s="91">
        <v>1776.1796779999997</v>
      </c>
      <c r="V17" s="91">
        <v>1772.0657939999999</v>
      </c>
      <c r="W17" s="91">
        <v>1733.1241800000003</v>
      </c>
      <c r="X17" s="60">
        <v>1671.4567889999998</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140</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16951.855547654985</v>
      </c>
      <c r="D21" s="59">
        <v>16526.572967615513</v>
      </c>
      <c r="E21" s="59">
        <v>16131.040052456297</v>
      </c>
      <c r="F21" s="59">
        <v>16209.33815669973</v>
      </c>
      <c r="G21" s="59">
        <v>15986.218187054039</v>
      </c>
      <c r="H21" s="59">
        <v>16330.989471514111</v>
      </c>
      <c r="I21" s="59">
        <v>17393.932104054678</v>
      </c>
      <c r="J21" s="59">
        <v>16605.313897484892</v>
      </c>
      <c r="K21" s="59">
        <v>17201.130679155845</v>
      </c>
      <c r="L21" s="59">
        <v>17738.996125274589</v>
      </c>
      <c r="M21" s="59">
        <v>18326.970566414755</v>
      </c>
      <c r="N21" s="59">
        <v>18956.956904741113</v>
      </c>
      <c r="O21" s="59">
        <v>20087.377657303226</v>
      </c>
      <c r="P21" s="59">
        <v>23140.421288248344</v>
      </c>
      <c r="Q21" s="59">
        <v>24359.751850345408</v>
      </c>
      <c r="R21" s="59">
        <v>25575.439483724156</v>
      </c>
      <c r="S21" s="59">
        <v>26239.943289959843</v>
      </c>
      <c r="T21" s="59">
        <v>26090.957348617183</v>
      </c>
      <c r="U21" s="59">
        <v>25874.298725265693</v>
      </c>
      <c r="V21" s="59">
        <v>25623.980340300091</v>
      </c>
      <c r="W21" s="91">
        <v>24239.801537228956</v>
      </c>
      <c r="X21" s="60">
        <v>22639.606607114954</v>
      </c>
    </row>
    <row r="22" spans="1:24" x14ac:dyDescent="0.35">
      <c r="A22" s="61"/>
      <c r="B22" s="90" t="s">
        <v>68</v>
      </c>
      <c r="C22" s="64">
        <v>0</v>
      </c>
      <c r="D22" s="64">
        <v>0</v>
      </c>
      <c r="E22" s="64">
        <v>0</v>
      </c>
      <c r="F22" s="64">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97">
        <v>0</v>
      </c>
      <c r="X22" s="65">
        <v>0</v>
      </c>
    </row>
    <row r="23" spans="1:24" ht="25.5" customHeight="1" x14ac:dyDescent="0.35">
      <c r="A23" s="56">
        <v>941</v>
      </c>
      <c r="B23" s="57" t="s">
        <v>69</v>
      </c>
      <c r="C23" s="59">
        <v>15511.64055333163</v>
      </c>
      <c r="D23" s="59">
        <v>15027.457550927978</v>
      </c>
      <c r="E23" s="59">
        <v>14616.606481273306</v>
      </c>
      <c r="F23" s="59">
        <v>14680.076941867432</v>
      </c>
      <c r="G23" s="59">
        <v>14459.715205927127</v>
      </c>
      <c r="H23" s="59">
        <v>14760.35739593108</v>
      </c>
      <c r="I23" s="59">
        <v>15687.39242006429</v>
      </c>
      <c r="J23" s="59">
        <v>15060.791594828932</v>
      </c>
      <c r="K23" s="59">
        <v>15648.065940238363</v>
      </c>
      <c r="L23" s="59">
        <v>16193.327159324363</v>
      </c>
      <c r="M23" s="59">
        <v>16772.04263578984</v>
      </c>
      <c r="N23" s="59">
        <v>17395.751813262134</v>
      </c>
      <c r="O23" s="59">
        <v>18452.870219384451</v>
      </c>
      <c r="P23" s="59">
        <v>21339.272683248222</v>
      </c>
      <c r="Q23" s="59">
        <v>22471.871044799183</v>
      </c>
      <c r="R23" s="59">
        <v>23639.103185325421</v>
      </c>
      <c r="S23" s="59">
        <v>24275.9761095094</v>
      </c>
      <c r="T23" s="59">
        <v>24180.09875242164</v>
      </c>
      <c r="U23" s="59">
        <v>23984.335955878287</v>
      </c>
      <c r="V23" s="59">
        <v>23751.02557238263</v>
      </c>
      <c r="W23" s="91">
        <v>22447.586905020649</v>
      </c>
      <c r="X23" s="60">
        <v>20942.788056352601</v>
      </c>
    </row>
    <row r="24" spans="1:24" ht="25.5" customHeight="1" x14ac:dyDescent="0.35">
      <c r="A24" s="56">
        <v>921</v>
      </c>
      <c r="B24" s="66" t="s">
        <v>70</v>
      </c>
      <c r="C24" s="59">
        <v>14757.34515710668</v>
      </c>
      <c r="D24" s="59">
        <v>14286.181124795301</v>
      </c>
      <c r="E24" s="59">
        <v>13887.511121938944</v>
      </c>
      <c r="F24" s="59">
        <v>13943.375127795769</v>
      </c>
      <c r="G24" s="59">
        <v>13726.748214757721</v>
      </c>
      <c r="H24" s="59">
        <v>14015.427252068286</v>
      </c>
      <c r="I24" s="59">
        <v>14900.423145441726</v>
      </c>
      <c r="J24" s="59">
        <v>14328.213754412132</v>
      </c>
      <c r="K24" s="59">
        <v>14917.469742796275</v>
      </c>
      <c r="L24" s="59">
        <v>15450.689471301303</v>
      </c>
      <c r="M24" s="59">
        <v>16014.141266634857</v>
      </c>
      <c r="N24" s="59">
        <v>16605.021167420076</v>
      </c>
      <c r="O24" s="59">
        <v>17616.424918438788</v>
      </c>
      <c r="P24" s="59">
        <v>20373.96632163725</v>
      </c>
      <c r="Q24" s="59">
        <v>21456.817252880337</v>
      </c>
      <c r="R24" s="59">
        <v>22567.879614193414</v>
      </c>
      <c r="S24" s="59">
        <v>23187.312977280952</v>
      </c>
      <c r="T24" s="59">
        <v>23096.351623442806</v>
      </c>
      <c r="U24" s="59">
        <v>22908.270093017891</v>
      </c>
      <c r="V24" s="59">
        <v>22668.546401586362</v>
      </c>
      <c r="W24" s="91">
        <v>21404.475292088704</v>
      </c>
      <c r="X24" s="60">
        <v>19936.154082463636</v>
      </c>
    </row>
    <row r="25" spans="1:24" x14ac:dyDescent="0.35">
      <c r="A25" s="61" t="s">
        <v>71</v>
      </c>
      <c r="B25" s="67" t="s">
        <v>72</v>
      </c>
      <c r="C25" s="64">
        <v>809.23486068023067</v>
      </c>
      <c r="D25" s="64">
        <v>793.4641215345049</v>
      </c>
      <c r="E25" s="64">
        <v>785.13693110289023</v>
      </c>
      <c r="F25" s="64">
        <v>802.13422660366336</v>
      </c>
      <c r="G25" s="64">
        <v>805.04346385166002</v>
      </c>
      <c r="H25" s="64">
        <v>817.18644852506634</v>
      </c>
      <c r="I25" s="64">
        <v>851.89018228568125</v>
      </c>
      <c r="J25" s="64">
        <v>796.68255211915834</v>
      </c>
      <c r="K25" s="64">
        <v>786.02414466453092</v>
      </c>
      <c r="L25" s="64">
        <v>791.18203610670253</v>
      </c>
      <c r="M25" s="64">
        <v>801.06682275299693</v>
      </c>
      <c r="N25" s="64">
        <v>828.22352455564078</v>
      </c>
      <c r="O25" s="64">
        <v>878.69895247103523</v>
      </c>
      <c r="P25" s="64">
        <v>998.86103842851185</v>
      </c>
      <c r="Q25" s="64">
        <v>1050.3419262735233</v>
      </c>
      <c r="R25" s="64">
        <v>1111.2993606215418</v>
      </c>
      <c r="S25" s="64">
        <v>1153.5498019228207</v>
      </c>
      <c r="T25" s="64">
        <v>1139.4339956838794</v>
      </c>
      <c r="U25" s="64">
        <v>1148.9795965169401</v>
      </c>
      <c r="V25" s="64">
        <v>1132.8483273348438</v>
      </c>
      <c r="W25" s="97">
        <v>1082.0578893468605</v>
      </c>
      <c r="X25" s="65">
        <v>1003.4612756626228</v>
      </c>
    </row>
    <row r="26" spans="1:24" x14ac:dyDescent="0.35">
      <c r="A26" s="61" t="s">
        <v>73</v>
      </c>
      <c r="B26" s="67" t="s">
        <v>74</v>
      </c>
      <c r="C26" s="64">
        <v>2129.6383520786503</v>
      </c>
      <c r="D26" s="64">
        <v>2106.3114557814515</v>
      </c>
      <c r="E26" s="64">
        <v>2070.2843643075298</v>
      </c>
      <c r="F26" s="64">
        <v>2074.6183881857946</v>
      </c>
      <c r="G26" s="64">
        <v>2036.5798225524718</v>
      </c>
      <c r="H26" s="64">
        <v>2077.9483695670733</v>
      </c>
      <c r="I26" s="64">
        <v>2172.4975627385097</v>
      </c>
      <c r="J26" s="64">
        <v>1992.1234482919083</v>
      </c>
      <c r="K26" s="64">
        <v>1972.2863440965921</v>
      </c>
      <c r="L26" s="64">
        <v>1980.4865457904737</v>
      </c>
      <c r="M26" s="64">
        <v>2017.3718994828246</v>
      </c>
      <c r="N26" s="64">
        <v>2090.9444626685477</v>
      </c>
      <c r="O26" s="64">
        <v>2224.0986429429413</v>
      </c>
      <c r="P26" s="64">
        <v>2553.3086611723879</v>
      </c>
      <c r="Q26" s="64">
        <v>2696.5042210938491</v>
      </c>
      <c r="R26" s="64">
        <v>2846.6853890710813</v>
      </c>
      <c r="S26" s="64">
        <v>2914.3502027864083</v>
      </c>
      <c r="T26" s="64">
        <v>2905.290972824097</v>
      </c>
      <c r="U26" s="64">
        <v>2856.2588175164678</v>
      </c>
      <c r="V26" s="64">
        <v>2756.00721503568</v>
      </c>
      <c r="W26" s="97">
        <v>2555.6145730490703</v>
      </c>
      <c r="X26" s="65">
        <v>2360.448692652843</v>
      </c>
    </row>
    <row r="27" spans="1:24" x14ac:dyDescent="0.35">
      <c r="A27" s="61" t="s">
        <v>75</v>
      </c>
      <c r="B27" s="67" t="s">
        <v>76</v>
      </c>
      <c r="C27" s="64">
        <v>1239.5951002607117</v>
      </c>
      <c r="D27" s="64">
        <v>1227.9965973644009</v>
      </c>
      <c r="E27" s="64">
        <v>1212.1871144298987</v>
      </c>
      <c r="F27" s="64">
        <v>1225.8409002810665</v>
      </c>
      <c r="G27" s="64">
        <v>1222.8137130017226</v>
      </c>
      <c r="H27" s="64">
        <v>1256.2204358286592</v>
      </c>
      <c r="I27" s="64">
        <v>1313.3516036843555</v>
      </c>
      <c r="J27" s="64">
        <v>1199.854756247242</v>
      </c>
      <c r="K27" s="64">
        <v>1211.0605654174483</v>
      </c>
      <c r="L27" s="64">
        <v>1230.8670341133677</v>
      </c>
      <c r="M27" s="64">
        <v>1261.09208382632</v>
      </c>
      <c r="N27" s="64">
        <v>1288.9141222928258</v>
      </c>
      <c r="O27" s="64">
        <v>1379.5754260600197</v>
      </c>
      <c r="P27" s="64">
        <v>1602.3198960127297</v>
      </c>
      <c r="Q27" s="64">
        <v>1701.8777621179847</v>
      </c>
      <c r="R27" s="64">
        <v>1802.8206709752676</v>
      </c>
      <c r="S27" s="64">
        <v>1868.5341318199287</v>
      </c>
      <c r="T27" s="64">
        <v>1861.7627550107761</v>
      </c>
      <c r="U27" s="64">
        <v>1845.3616382496148</v>
      </c>
      <c r="V27" s="64">
        <v>1821.6940186586269</v>
      </c>
      <c r="W27" s="97">
        <v>1696.2669358543583</v>
      </c>
      <c r="X27" s="65">
        <v>1572.6625477989144</v>
      </c>
    </row>
    <row r="28" spans="1:24" x14ac:dyDescent="0.35">
      <c r="A28" s="61" t="s">
        <v>77</v>
      </c>
      <c r="B28" s="67" t="s">
        <v>78</v>
      </c>
      <c r="C28" s="64">
        <v>852.82998357403449</v>
      </c>
      <c r="D28" s="64">
        <v>839.96279611201294</v>
      </c>
      <c r="E28" s="64">
        <v>821.78239830729751</v>
      </c>
      <c r="F28" s="64">
        <v>831.74193307818553</v>
      </c>
      <c r="G28" s="64">
        <v>826.62901047824778</v>
      </c>
      <c r="H28" s="64">
        <v>837.80399282457813</v>
      </c>
      <c r="I28" s="64">
        <v>911.37019521847867</v>
      </c>
      <c r="J28" s="64">
        <v>835.61248642858209</v>
      </c>
      <c r="K28" s="64">
        <v>844.32391215076098</v>
      </c>
      <c r="L28" s="64">
        <v>874.34071571207949</v>
      </c>
      <c r="M28" s="64">
        <v>906.00958598902821</v>
      </c>
      <c r="N28" s="64">
        <v>946.79970485312003</v>
      </c>
      <c r="O28" s="64">
        <v>1022.5377836750918</v>
      </c>
      <c r="P28" s="64">
        <v>1198.5180801775898</v>
      </c>
      <c r="Q28" s="64">
        <v>1264.5998333103971</v>
      </c>
      <c r="R28" s="64">
        <v>1338.4781038997583</v>
      </c>
      <c r="S28" s="64">
        <v>1397.1902790741813</v>
      </c>
      <c r="T28" s="64">
        <v>1380.9737044902124</v>
      </c>
      <c r="U28" s="64">
        <v>1363.8749867598733</v>
      </c>
      <c r="V28" s="64">
        <v>1350.1063991472111</v>
      </c>
      <c r="W28" s="97">
        <v>1274.4546732398805</v>
      </c>
      <c r="X28" s="65">
        <v>1188.8588076422786</v>
      </c>
    </row>
    <row r="29" spans="1:24" x14ac:dyDescent="0.35">
      <c r="A29" s="61" t="s">
        <v>79</v>
      </c>
      <c r="B29" s="67" t="s">
        <v>80</v>
      </c>
      <c r="C29" s="64">
        <v>1361.5806302877224</v>
      </c>
      <c r="D29" s="64">
        <v>1333.0054823731914</v>
      </c>
      <c r="E29" s="64">
        <v>1312.926680736148</v>
      </c>
      <c r="F29" s="64">
        <v>1329.389158931966</v>
      </c>
      <c r="G29" s="64">
        <v>1309.7058610024731</v>
      </c>
      <c r="H29" s="64">
        <v>1346.9888904309826</v>
      </c>
      <c r="I29" s="64">
        <v>1404.5738869655106</v>
      </c>
      <c r="J29" s="64">
        <v>1332.9368370188822</v>
      </c>
      <c r="K29" s="64">
        <v>1367.5013685263025</v>
      </c>
      <c r="L29" s="64">
        <v>1396.5702443943319</v>
      </c>
      <c r="M29" s="64">
        <v>1462.1613586402405</v>
      </c>
      <c r="N29" s="64">
        <v>1516.3024815926285</v>
      </c>
      <c r="O29" s="64">
        <v>1622.8768866952826</v>
      </c>
      <c r="P29" s="64">
        <v>1868.2249715583646</v>
      </c>
      <c r="Q29" s="64">
        <v>1972.2386939475098</v>
      </c>
      <c r="R29" s="64">
        <v>2073.6007242880301</v>
      </c>
      <c r="S29" s="64">
        <v>2163.4526412655132</v>
      </c>
      <c r="T29" s="64">
        <v>2134.8469769567146</v>
      </c>
      <c r="U29" s="64">
        <v>2120.9619077461734</v>
      </c>
      <c r="V29" s="64">
        <v>2110.0419296412419</v>
      </c>
      <c r="W29" s="97">
        <v>2006.5562377791898</v>
      </c>
      <c r="X29" s="65">
        <v>1885.4773832764979</v>
      </c>
    </row>
    <row r="30" spans="1:24" x14ac:dyDescent="0.35">
      <c r="A30" s="61" t="s">
        <v>81</v>
      </c>
      <c r="B30" s="67" t="s">
        <v>82</v>
      </c>
      <c r="C30" s="64">
        <v>1203.5689470280156</v>
      </c>
      <c r="D30" s="64">
        <v>1167.4102447257574</v>
      </c>
      <c r="E30" s="64">
        <v>1136.2861403065854</v>
      </c>
      <c r="F30" s="64">
        <v>1140.2276020488725</v>
      </c>
      <c r="G30" s="64">
        <v>1113.325847453317</v>
      </c>
      <c r="H30" s="64">
        <v>1129.6032178033711</v>
      </c>
      <c r="I30" s="64">
        <v>1188.7180808001144</v>
      </c>
      <c r="J30" s="64">
        <v>1159.8013660378263</v>
      </c>
      <c r="K30" s="64">
        <v>1209.2740394777243</v>
      </c>
      <c r="L30" s="64">
        <v>1277.3907775295138</v>
      </c>
      <c r="M30" s="64">
        <v>1343.5187604872806</v>
      </c>
      <c r="N30" s="64">
        <v>1405.3269263343768</v>
      </c>
      <c r="O30" s="64">
        <v>1499.9493477126241</v>
      </c>
      <c r="P30" s="64">
        <v>1754.8161295807654</v>
      </c>
      <c r="Q30" s="64">
        <v>1855.6760553294685</v>
      </c>
      <c r="R30" s="64">
        <v>1953.3274797576246</v>
      </c>
      <c r="S30" s="64">
        <v>2030.149959733284</v>
      </c>
      <c r="T30" s="64">
        <v>2027.1179795871085</v>
      </c>
      <c r="U30" s="64">
        <v>2004.0137435250224</v>
      </c>
      <c r="V30" s="64">
        <v>1983.4395017361749</v>
      </c>
      <c r="W30" s="97">
        <v>1872.1142740342987</v>
      </c>
      <c r="X30" s="65">
        <v>1745.8000848621828</v>
      </c>
    </row>
    <row r="31" spans="1:24" x14ac:dyDescent="0.35">
      <c r="A31" s="61" t="s">
        <v>83</v>
      </c>
      <c r="B31" s="67" t="s">
        <v>84</v>
      </c>
      <c r="C31" s="64">
        <v>4074.5571460195911</v>
      </c>
      <c r="D31" s="64">
        <v>3860.3918941740667</v>
      </c>
      <c r="E31" s="64">
        <v>3679.7649006370893</v>
      </c>
      <c r="F31" s="64">
        <v>3677.8207981962191</v>
      </c>
      <c r="G31" s="64">
        <v>3620.070159326167</v>
      </c>
      <c r="H31" s="64">
        <v>3715.2435057885477</v>
      </c>
      <c r="I31" s="64">
        <v>4034.1511569680306</v>
      </c>
      <c r="J31" s="64">
        <v>4050.2230215467953</v>
      </c>
      <c r="K31" s="64">
        <v>4439.9665856175507</v>
      </c>
      <c r="L31" s="64">
        <v>4683.8720444120399</v>
      </c>
      <c r="M31" s="64">
        <v>4867.9730052435889</v>
      </c>
      <c r="N31" s="64">
        <v>5053.5124500549955</v>
      </c>
      <c r="O31" s="64">
        <v>5249.5172617834278</v>
      </c>
      <c r="P31" s="64">
        <v>6001.8673265792813</v>
      </c>
      <c r="Q31" s="64">
        <v>6296.9470498776955</v>
      </c>
      <c r="R31" s="64">
        <v>6600.9841990277364</v>
      </c>
      <c r="S31" s="64">
        <v>6678.4248874062696</v>
      </c>
      <c r="T31" s="64">
        <v>6686.6204138788135</v>
      </c>
      <c r="U31" s="64">
        <v>6650.2762829499361</v>
      </c>
      <c r="V31" s="64">
        <v>6653.1093818036879</v>
      </c>
      <c r="W31" s="97">
        <v>6309.7677018333925</v>
      </c>
      <c r="X31" s="65">
        <v>5910.1855057381999</v>
      </c>
    </row>
    <row r="32" spans="1:24" x14ac:dyDescent="0.35">
      <c r="A32" s="61" t="s">
        <v>85</v>
      </c>
      <c r="B32" s="67" t="s">
        <v>86</v>
      </c>
      <c r="C32" s="64">
        <v>1911.6247277156208</v>
      </c>
      <c r="D32" s="64">
        <v>1825.1327744468203</v>
      </c>
      <c r="E32" s="64">
        <v>1765.2114777352112</v>
      </c>
      <c r="F32" s="64">
        <v>1761.7026722966225</v>
      </c>
      <c r="G32" s="64">
        <v>1719.9874109095895</v>
      </c>
      <c r="H32" s="64">
        <v>1742.9795277129501</v>
      </c>
      <c r="I32" s="64">
        <v>1855.7182854624118</v>
      </c>
      <c r="J32" s="64">
        <v>1844.7665218476343</v>
      </c>
      <c r="K32" s="64">
        <v>1936.0159127265715</v>
      </c>
      <c r="L32" s="64">
        <v>2017.9117612125285</v>
      </c>
      <c r="M32" s="64">
        <v>2103.1013485660087</v>
      </c>
      <c r="N32" s="64">
        <v>2175.1401162059215</v>
      </c>
      <c r="O32" s="64">
        <v>2334.8405907123674</v>
      </c>
      <c r="P32" s="64">
        <v>2747.7897093207775</v>
      </c>
      <c r="Q32" s="64">
        <v>2884.0704605306996</v>
      </c>
      <c r="R32" s="64">
        <v>3021.28837796578</v>
      </c>
      <c r="S32" s="64">
        <v>3107.8063091063809</v>
      </c>
      <c r="T32" s="64">
        <v>3096.4737379665239</v>
      </c>
      <c r="U32" s="64">
        <v>3082.7131467318709</v>
      </c>
      <c r="V32" s="64">
        <v>3052.8678914230331</v>
      </c>
      <c r="W32" s="97">
        <v>2901.9037630997032</v>
      </c>
      <c r="X32" s="65">
        <v>2707.9469624634739</v>
      </c>
    </row>
    <row r="33" spans="1:24" x14ac:dyDescent="0.35">
      <c r="A33" s="61" t="s">
        <v>87</v>
      </c>
      <c r="B33" s="67" t="s">
        <v>88</v>
      </c>
      <c r="C33" s="64">
        <v>1174.7154094621039</v>
      </c>
      <c r="D33" s="64">
        <v>1132.5057582830925</v>
      </c>
      <c r="E33" s="64">
        <v>1103.9311143762936</v>
      </c>
      <c r="F33" s="64">
        <v>1099.8994481733794</v>
      </c>
      <c r="G33" s="64">
        <v>1072.5929261820704</v>
      </c>
      <c r="H33" s="64">
        <v>1091.4528635870588</v>
      </c>
      <c r="I33" s="64">
        <v>1168.1521913186339</v>
      </c>
      <c r="J33" s="64">
        <v>1116.2127648741048</v>
      </c>
      <c r="K33" s="64">
        <v>1151.0168701187929</v>
      </c>
      <c r="L33" s="64">
        <v>1198.0683120302658</v>
      </c>
      <c r="M33" s="64">
        <v>1251.8464016465684</v>
      </c>
      <c r="N33" s="64">
        <v>1299.8573788620197</v>
      </c>
      <c r="O33" s="64">
        <v>1404.3300263859971</v>
      </c>
      <c r="P33" s="64">
        <v>1648.2605088068403</v>
      </c>
      <c r="Q33" s="64">
        <v>1734.5612503992065</v>
      </c>
      <c r="R33" s="64">
        <v>1819.3953085865926</v>
      </c>
      <c r="S33" s="64">
        <v>1873.8547641661667</v>
      </c>
      <c r="T33" s="64">
        <v>1863.831087044684</v>
      </c>
      <c r="U33" s="64">
        <v>1835.8299730219937</v>
      </c>
      <c r="V33" s="64">
        <v>1808.4317368058637</v>
      </c>
      <c r="W33" s="97">
        <v>1705.7392438519469</v>
      </c>
      <c r="X33" s="65">
        <v>1561.312822366617</v>
      </c>
    </row>
    <row r="34" spans="1:24" x14ac:dyDescent="0.35">
      <c r="A34" s="49">
        <v>924</v>
      </c>
      <c r="B34" s="68" t="s">
        <v>89</v>
      </c>
      <c r="C34" s="59">
        <v>754.29539622495054</v>
      </c>
      <c r="D34" s="59">
        <v>741.27642613267665</v>
      </c>
      <c r="E34" s="59">
        <v>729.09535933436428</v>
      </c>
      <c r="F34" s="59">
        <v>736.70181407166467</v>
      </c>
      <c r="G34" s="59">
        <v>732.96699116940601</v>
      </c>
      <c r="H34" s="59">
        <v>744.93014386279424</v>
      </c>
      <c r="I34" s="59">
        <v>786.96927462256474</v>
      </c>
      <c r="J34" s="59">
        <v>732.57784041680031</v>
      </c>
      <c r="K34" s="59">
        <v>730.59619744208817</v>
      </c>
      <c r="L34" s="59">
        <v>742.63768802305913</v>
      </c>
      <c r="M34" s="59">
        <v>757.90136915498249</v>
      </c>
      <c r="N34" s="59">
        <v>790.73064584205645</v>
      </c>
      <c r="O34" s="59">
        <v>836.44530094566483</v>
      </c>
      <c r="P34" s="59">
        <v>965.3063616109763</v>
      </c>
      <c r="Q34" s="59">
        <v>1015.0537919188441</v>
      </c>
      <c r="R34" s="59">
        <v>1071.223571132005</v>
      </c>
      <c r="S34" s="59">
        <v>1088.6631322284479</v>
      </c>
      <c r="T34" s="59">
        <v>1083.7471289788334</v>
      </c>
      <c r="U34" s="59">
        <v>1076.0658628603924</v>
      </c>
      <c r="V34" s="59">
        <v>1082.4791707962695</v>
      </c>
      <c r="W34" s="91">
        <v>1043.1116129319453</v>
      </c>
      <c r="X34" s="60">
        <v>1006.6339738889668</v>
      </c>
    </row>
    <row r="35" spans="1:24" x14ac:dyDescent="0.35">
      <c r="A35" s="49">
        <v>923</v>
      </c>
      <c r="B35" s="68" t="s">
        <v>90</v>
      </c>
      <c r="C35" s="59">
        <v>1440.2149943233558</v>
      </c>
      <c r="D35" s="59">
        <v>1499.115416687534</v>
      </c>
      <c r="E35" s="59">
        <v>1514.433571182992</v>
      </c>
      <c r="F35" s="59">
        <v>1529.2612148322974</v>
      </c>
      <c r="G35" s="59">
        <v>1526.5029811269121</v>
      </c>
      <c r="H35" s="59">
        <v>1570.632075583032</v>
      </c>
      <c r="I35" s="59">
        <v>1706.5396839903892</v>
      </c>
      <c r="J35" s="59">
        <v>1544.522302655959</v>
      </c>
      <c r="K35" s="59">
        <v>1553.0647389174833</v>
      </c>
      <c r="L35" s="59">
        <v>1545.6689659502254</v>
      </c>
      <c r="M35" s="59">
        <v>1554.9279306249146</v>
      </c>
      <c r="N35" s="59">
        <v>1561.2050914789788</v>
      </c>
      <c r="O35" s="59">
        <v>1634.5074379187768</v>
      </c>
      <c r="P35" s="59">
        <v>1801.1486050001222</v>
      </c>
      <c r="Q35" s="59">
        <v>1887.8808055462296</v>
      </c>
      <c r="R35" s="59">
        <v>1936.3362983987349</v>
      </c>
      <c r="S35" s="59">
        <v>1963.967180450443</v>
      </c>
      <c r="T35" s="59">
        <v>1910.8585961955414</v>
      </c>
      <c r="U35" s="59">
        <v>1889.9627693874065</v>
      </c>
      <c r="V35" s="59">
        <v>1872.9547679174611</v>
      </c>
      <c r="W35" s="91">
        <v>1792.2146322083079</v>
      </c>
      <c r="X35" s="60">
        <v>1696.8185507623514</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6" priority="1" stopIfTrue="1" operator="equal">
      <formula>FALSE</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5" width="9.84375" style="77" bestFit="1" customWidth="1"/>
    <col min="6" max="23" width="8.84375" style="77" bestFit="1" customWidth="1"/>
    <col min="24" max="16384" width="8.84375" style="77"/>
  </cols>
  <sheetData>
    <row r="1" spans="1:24" s="85" customFormat="1" ht="60" customHeight="1" x14ac:dyDescent="0.35">
      <c r="A1" s="184" t="s">
        <v>141</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X3" si="0">SUM(C6,C16:C17,C4)</f>
        <v>7661.6239999999989</v>
      </c>
      <c r="D3" s="59">
        <f t="shared" si="0"/>
        <v>7412.2720000000008</v>
      </c>
      <c r="E3" s="59">
        <f t="shared" si="0"/>
        <v>7250.59</v>
      </c>
      <c r="F3" s="59">
        <f t="shared" si="0"/>
        <v>6790.0400000000009</v>
      </c>
      <c r="G3" s="59">
        <f t="shared" si="0"/>
        <v>6766.1830000000018</v>
      </c>
      <c r="H3" s="59">
        <f t="shared" si="0"/>
        <v>6749.0433528570802</v>
      </c>
      <c r="I3" s="59">
        <f t="shared" si="0"/>
        <v>6757.9545089520034</v>
      </c>
      <c r="J3" s="59">
        <f t="shared" si="0"/>
        <v>6724.1235550023985</v>
      </c>
      <c r="K3" s="59">
        <f t="shared" si="0"/>
        <v>6662.027000000001</v>
      </c>
      <c r="L3" s="59">
        <f t="shared" si="0"/>
        <v>6649.9306075199993</v>
      </c>
      <c r="M3" s="59">
        <f t="shared" si="0"/>
        <v>6566.1693209299983</v>
      </c>
      <c r="N3" s="59">
        <f t="shared" si="0"/>
        <v>6657.0001817393659</v>
      </c>
      <c r="O3" s="59">
        <f t="shared" si="0"/>
        <v>6515.8436022599999</v>
      </c>
      <c r="P3" s="59">
        <f t="shared" si="0"/>
        <v>6108.3423565899993</v>
      </c>
      <c r="Q3" s="59">
        <f t="shared" si="0"/>
        <v>5556.037014035257</v>
      </c>
      <c r="R3" s="59">
        <f t="shared" si="0"/>
        <v>4935.2797263500006</v>
      </c>
      <c r="S3" s="59">
        <f t="shared" si="0"/>
        <v>3275.84544611</v>
      </c>
      <c r="T3" s="59">
        <f t="shared" si="0"/>
        <v>1186.7982191800002</v>
      </c>
      <c r="U3" s="59">
        <f t="shared" si="0"/>
        <v>244.52811802000028</v>
      </c>
      <c r="V3" s="59">
        <f t="shared" si="0"/>
        <v>61.927221750000037</v>
      </c>
      <c r="W3" s="91">
        <f t="shared" si="0"/>
        <v>14.895368320000001</v>
      </c>
      <c r="X3" s="60">
        <f t="shared" si="0"/>
        <v>8.92846355</v>
      </c>
    </row>
    <row r="4" spans="1:24" s="51" customFormat="1" x14ac:dyDescent="0.35">
      <c r="A4" s="61"/>
      <c r="B4" s="90" t="s">
        <v>68</v>
      </c>
      <c r="C4" s="102">
        <v>34.449746866090749</v>
      </c>
      <c r="D4" s="102">
        <v>32.914411652459172</v>
      </c>
      <c r="E4" s="102">
        <v>32.806626151611077</v>
      </c>
      <c r="F4" s="102">
        <v>31.911211749520231</v>
      </c>
      <c r="G4" s="102">
        <v>36.271219767598424</v>
      </c>
      <c r="H4" s="102">
        <v>36.518713964701369</v>
      </c>
      <c r="I4" s="102">
        <v>37.47354571146986</v>
      </c>
      <c r="J4" s="102">
        <v>39.49874390974562</v>
      </c>
      <c r="K4" s="102">
        <v>41.344651878000832</v>
      </c>
      <c r="L4" s="102">
        <v>43.630579718892889</v>
      </c>
      <c r="M4" s="102">
        <v>43.867360071608658</v>
      </c>
      <c r="N4" s="102">
        <v>45.805815291138629</v>
      </c>
      <c r="O4" s="102">
        <v>44.795872511546428</v>
      </c>
      <c r="P4" s="102">
        <v>43.191144973125894</v>
      </c>
      <c r="Q4" s="102">
        <v>39.015316969930218</v>
      </c>
      <c r="R4" s="102">
        <v>35.319663974760466</v>
      </c>
      <c r="S4" s="102">
        <v>24.776837966800027</v>
      </c>
      <c r="T4" s="102">
        <v>9.5298298833646253</v>
      </c>
      <c r="U4" s="102">
        <v>4.3077448868843993</v>
      </c>
      <c r="V4" s="102">
        <v>1.3725181782777072</v>
      </c>
      <c r="W4" s="103">
        <v>0.43667684561040232</v>
      </c>
      <c r="X4" s="180">
        <v>0.28438039616775063</v>
      </c>
    </row>
    <row r="5" spans="1:24" s="51" customFormat="1" ht="25.5" customHeight="1" x14ac:dyDescent="0.35">
      <c r="A5" s="56">
        <v>941</v>
      </c>
      <c r="B5" s="57" t="s">
        <v>69</v>
      </c>
      <c r="C5" s="59">
        <v>6665.6736230202441</v>
      </c>
      <c r="D5" s="59">
        <v>6451.7680802359446</v>
      </c>
      <c r="E5" s="59">
        <v>6319.2852475661603</v>
      </c>
      <c r="F5" s="59">
        <v>5911.6670620777368</v>
      </c>
      <c r="G5" s="59">
        <v>5876.3003226108622</v>
      </c>
      <c r="H5" s="59">
        <v>5869.0592676433471</v>
      </c>
      <c r="I5" s="59">
        <f t="shared" ref="I5:X5" si="1">SUM(I6,I16)</f>
        <v>5884.9945106774594</v>
      </c>
      <c r="J5" s="59">
        <f t="shared" si="1"/>
        <v>5861.7187024437453</v>
      </c>
      <c r="K5" s="59">
        <f t="shared" si="1"/>
        <v>5811.5661015105725</v>
      </c>
      <c r="L5" s="59">
        <f t="shared" si="1"/>
        <v>5807.352097676212</v>
      </c>
      <c r="M5" s="59">
        <f t="shared" si="1"/>
        <v>5742.5342399886276</v>
      </c>
      <c r="N5" s="59">
        <f t="shared" si="1"/>
        <v>5827.4299511975187</v>
      </c>
      <c r="O5" s="59">
        <f t="shared" si="1"/>
        <v>5712.5211165743049</v>
      </c>
      <c r="P5" s="59">
        <f t="shared" si="1"/>
        <v>5359.4689365779259</v>
      </c>
      <c r="Q5" s="59">
        <f t="shared" si="1"/>
        <v>4881.8487264042114</v>
      </c>
      <c r="R5" s="59">
        <f t="shared" si="1"/>
        <v>4334.6658800017067</v>
      </c>
      <c r="S5" s="59">
        <f t="shared" si="1"/>
        <v>2880.2315171295763</v>
      </c>
      <c r="T5" s="59">
        <f t="shared" si="1"/>
        <v>1078.0942060127479</v>
      </c>
      <c r="U5" s="59">
        <f t="shared" si="1"/>
        <v>230.67339852692794</v>
      </c>
      <c r="V5" s="59">
        <f t="shared" si="1"/>
        <v>57.670555512289731</v>
      </c>
      <c r="W5" s="91">
        <f t="shared" si="1"/>
        <v>13.041377164736089</v>
      </c>
      <c r="X5" s="60">
        <f t="shared" si="1"/>
        <v>7.4262053025868653</v>
      </c>
    </row>
    <row r="6" spans="1:24" s="51" customFormat="1" ht="25.5" customHeight="1" x14ac:dyDescent="0.35">
      <c r="A6" s="56">
        <v>921</v>
      </c>
      <c r="B6" s="66" t="s">
        <v>70</v>
      </c>
      <c r="C6" s="59">
        <v>5911.5028228939655</v>
      </c>
      <c r="D6" s="59">
        <v>5732.5539714391789</v>
      </c>
      <c r="E6" s="59">
        <v>5624.601129851626</v>
      </c>
      <c r="F6" s="59">
        <v>5264.2888248993258</v>
      </c>
      <c r="G6" s="59">
        <v>5232.5991763583779</v>
      </c>
      <c r="H6" s="59">
        <v>5233.2698562916903</v>
      </c>
      <c r="I6" s="59">
        <f t="shared" ref="I6" si="2">SUM(I7:I15)</f>
        <v>5258.3374096908092</v>
      </c>
      <c r="J6" s="59">
        <f t="shared" ref="J6:X6" si="3">SUM(J7:J15)</f>
        <v>5247.4452328965372</v>
      </c>
      <c r="K6" s="59">
        <f t="shared" si="3"/>
        <v>5213.6304917628077</v>
      </c>
      <c r="L6" s="59">
        <f t="shared" si="3"/>
        <v>5214.1975364211239</v>
      </c>
      <c r="M6" s="59">
        <f t="shared" si="3"/>
        <v>5165.5524510661926</v>
      </c>
      <c r="N6" s="59">
        <f t="shared" si="3"/>
        <v>5252.1434048241854</v>
      </c>
      <c r="O6" s="59">
        <f t="shared" si="3"/>
        <v>5160.645224677226</v>
      </c>
      <c r="P6" s="59">
        <f t="shared" si="3"/>
        <v>4846.5870480186595</v>
      </c>
      <c r="Q6" s="59">
        <f t="shared" si="3"/>
        <v>4418.0595556341941</v>
      </c>
      <c r="R6" s="59">
        <f t="shared" si="3"/>
        <v>3922.8538583304053</v>
      </c>
      <c r="S6" s="59">
        <f t="shared" si="3"/>
        <v>2607.2220442444709</v>
      </c>
      <c r="T6" s="59">
        <f t="shared" si="3"/>
        <v>969.30489899227098</v>
      </c>
      <c r="U6" s="59">
        <f t="shared" si="3"/>
        <v>205.58133627577502</v>
      </c>
      <c r="V6" s="59">
        <f t="shared" si="3"/>
        <v>51.502881297923977</v>
      </c>
      <c r="W6" s="91">
        <f t="shared" si="3"/>
        <v>11.139685913016455</v>
      </c>
      <c r="X6" s="60">
        <f t="shared" si="3"/>
        <v>5.7202067987277907</v>
      </c>
    </row>
    <row r="7" spans="1:24" s="51" customFormat="1" x14ac:dyDescent="0.35">
      <c r="A7" s="61" t="s">
        <v>71</v>
      </c>
      <c r="B7" s="67" t="s">
        <v>72</v>
      </c>
      <c r="C7" s="64">
        <v>615.79092438369025</v>
      </c>
      <c r="D7" s="64">
        <v>588.59202503371921</v>
      </c>
      <c r="E7" s="64">
        <v>567.98355446943731</v>
      </c>
      <c r="F7" s="64">
        <v>525.49928755096118</v>
      </c>
      <c r="G7" s="64">
        <v>522.67291439115672</v>
      </c>
      <c r="H7" s="64">
        <v>518.1516025615299</v>
      </c>
      <c r="I7" s="64">
        <v>510.41450566826279</v>
      </c>
      <c r="J7" s="64">
        <v>499.05518577982082</v>
      </c>
      <c r="K7" s="64">
        <v>482.92332308747348</v>
      </c>
      <c r="L7" s="64">
        <v>472.58411055262843</v>
      </c>
      <c r="M7" s="64">
        <v>455.56339041377885</v>
      </c>
      <c r="N7" s="64">
        <v>452.18034383028947</v>
      </c>
      <c r="O7" s="64">
        <v>430.92760623399687</v>
      </c>
      <c r="P7" s="64">
        <v>395.47174723321382</v>
      </c>
      <c r="Q7" s="64">
        <v>352.23718540966127</v>
      </c>
      <c r="R7" s="64">
        <v>310.54721490838773</v>
      </c>
      <c r="S7" s="64">
        <v>195.31850174543561</v>
      </c>
      <c r="T7" s="64">
        <v>56.342746936234093</v>
      </c>
      <c r="U7" s="64">
        <v>9.1369506823273241</v>
      </c>
      <c r="V7" s="64">
        <v>2.7322738291557593</v>
      </c>
      <c r="W7" s="97">
        <v>0.80715093936972804</v>
      </c>
      <c r="X7" s="65">
        <v>0.50887286554431199</v>
      </c>
    </row>
    <row r="8" spans="1:24" s="51" customFormat="1" x14ac:dyDescent="0.35">
      <c r="A8" s="61" t="s">
        <v>73</v>
      </c>
      <c r="B8" s="67" t="s">
        <v>74</v>
      </c>
      <c r="C8" s="64">
        <v>1376.3167318947385</v>
      </c>
      <c r="D8" s="64">
        <v>1324.6124325081798</v>
      </c>
      <c r="E8" s="64">
        <v>1282.077309913818</v>
      </c>
      <c r="F8" s="64">
        <v>1178.4940440620089</v>
      </c>
      <c r="G8" s="64">
        <v>1144.2177965659123</v>
      </c>
      <c r="H8" s="64">
        <v>1125.9832347068213</v>
      </c>
      <c r="I8" s="64">
        <v>1108.7740633960454</v>
      </c>
      <c r="J8" s="64">
        <v>1093.068652351388</v>
      </c>
      <c r="K8" s="64">
        <v>1073.1526151102034</v>
      </c>
      <c r="L8" s="64">
        <v>1060.3383721016039</v>
      </c>
      <c r="M8" s="64">
        <v>1037.3308805241056</v>
      </c>
      <c r="N8" s="64">
        <v>1041.8299717301911</v>
      </c>
      <c r="O8" s="64">
        <v>1012.4692290084174</v>
      </c>
      <c r="P8" s="64">
        <v>947.71808050185484</v>
      </c>
      <c r="Q8" s="64">
        <v>857.67663786498849</v>
      </c>
      <c r="R8" s="64">
        <v>753.64610774459129</v>
      </c>
      <c r="S8" s="64">
        <v>470.0953852560819</v>
      </c>
      <c r="T8" s="64">
        <v>137.65411792222261</v>
      </c>
      <c r="U8" s="64">
        <v>10.42185930003858</v>
      </c>
      <c r="V8" s="64">
        <v>2.1446498528942581</v>
      </c>
      <c r="W8" s="97">
        <v>1.0187748559596912</v>
      </c>
      <c r="X8" s="65">
        <v>0.72846348166472397</v>
      </c>
    </row>
    <row r="9" spans="1:24" s="51" customFormat="1" x14ac:dyDescent="0.35">
      <c r="A9" s="61" t="s">
        <v>75</v>
      </c>
      <c r="B9" s="67" t="s">
        <v>76</v>
      </c>
      <c r="C9" s="64">
        <v>764.03615944440253</v>
      </c>
      <c r="D9" s="64">
        <v>729.37386152437057</v>
      </c>
      <c r="E9" s="64">
        <v>706.6909451830694</v>
      </c>
      <c r="F9" s="64">
        <v>648.47758008278868</v>
      </c>
      <c r="G9" s="64">
        <v>644.55994043248234</v>
      </c>
      <c r="H9" s="64">
        <v>643.91266274031295</v>
      </c>
      <c r="I9" s="64">
        <v>643.29056750124562</v>
      </c>
      <c r="J9" s="64">
        <v>638.43250644230454</v>
      </c>
      <c r="K9" s="64">
        <v>631.63496975168368</v>
      </c>
      <c r="L9" s="64">
        <v>627.22149350905295</v>
      </c>
      <c r="M9" s="64">
        <v>614.00769372335503</v>
      </c>
      <c r="N9" s="64">
        <v>620.83566465290642</v>
      </c>
      <c r="O9" s="64">
        <v>605.04455445110329</v>
      </c>
      <c r="P9" s="64">
        <v>567.62942248928016</v>
      </c>
      <c r="Q9" s="64">
        <v>519.72497116193972</v>
      </c>
      <c r="R9" s="64">
        <v>457.33666180334689</v>
      </c>
      <c r="S9" s="64">
        <v>299.26312825216201</v>
      </c>
      <c r="T9" s="64">
        <v>97.58771244838718</v>
      </c>
      <c r="U9" s="64">
        <v>12.036974972419188</v>
      </c>
      <c r="V9" s="64">
        <v>3.0142927130270509</v>
      </c>
      <c r="W9" s="97">
        <v>0.77973123649353282</v>
      </c>
      <c r="X9" s="65">
        <v>0.69728862568724503</v>
      </c>
    </row>
    <row r="10" spans="1:24" s="51" customFormat="1" x14ac:dyDescent="0.35">
      <c r="A10" s="61" t="s">
        <v>77</v>
      </c>
      <c r="B10" s="67" t="s">
        <v>78</v>
      </c>
      <c r="C10" s="64">
        <v>496.48925856060504</v>
      </c>
      <c r="D10" s="64">
        <v>485.7808929920696</v>
      </c>
      <c r="E10" s="64">
        <v>489.85137899890157</v>
      </c>
      <c r="F10" s="64">
        <v>471.57750444627419</v>
      </c>
      <c r="G10" s="64">
        <v>468.26861272616702</v>
      </c>
      <c r="H10" s="64">
        <v>475.93282112545205</v>
      </c>
      <c r="I10" s="64">
        <v>479.96888152836641</v>
      </c>
      <c r="J10" s="64">
        <v>478.05830331873977</v>
      </c>
      <c r="K10" s="64">
        <v>473.14708240976921</v>
      </c>
      <c r="L10" s="64">
        <v>473.94950695108616</v>
      </c>
      <c r="M10" s="64">
        <v>472.33583653372995</v>
      </c>
      <c r="N10" s="64">
        <v>484.57947261792793</v>
      </c>
      <c r="O10" s="64">
        <v>481.60514645128433</v>
      </c>
      <c r="P10" s="64">
        <v>455.38184983830797</v>
      </c>
      <c r="Q10" s="64">
        <v>418.9081824756982</v>
      </c>
      <c r="R10" s="64">
        <v>374.46717615640955</v>
      </c>
      <c r="S10" s="64">
        <v>247.00452070219262</v>
      </c>
      <c r="T10" s="64">
        <v>71.977113461586129</v>
      </c>
      <c r="U10" s="64">
        <v>8.8565041551400405</v>
      </c>
      <c r="V10" s="64">
        <v>4.4455026819224681</v>
      </c>
      <c r="W10" s="97">
        <v>0.77871149097071179</v>
      </c>
      <c r="X10" s="65">
        <v>0.15495595801155915</v>
      </c>
    </row>
    <row r="11" spans="1:24" s="51" customFormat="1" x14ac:dyDescent="0.35">
      <c r="A11" s="61" t="s">
        <v>79</v>
      </c>
      <c r="B11" s="67" t="s">
        <v>80</v>
      </c>
      <c r="C11" s="64">
        <v>680.4660286032115</v>
      </c>
      <c r="D11" s="64">
        <v>661.66472720861225</v>
      </c>
      <c r="E11" s="64">
        <v>652.58891537421789</v>
      </c>
      <c r="F11" s="64">
        <v>620.60463379638031</v>
      </c>
      <c r="G11" s="64">
        <v>616.56665930001145</v>
      </c>
      <c r="H11" s="64">
        <v>623.59656037336413</v>
      </c>
      <c r="I11" s="64">
        <v>633.33259562204</v>
      </c>
      <c r="J11" s="64">
        <v>630.64155181262004</v>
      </c>
      <c r="K11" s="64">
        <v>623.50527767251481</v>
      </c>
      <c r="L11" s="64">
        <v>624.27990576695402</v>
      </c>
      <c r="M11" s="64">
        <v>617.40710461030017</v>
      </c>
      <c r="N11" s="64">
        <v>626.38374623448919</v>
      </c>
      <c r="O11" s="64">
        <v>615.43808388395905</v>
      </c>
      <c r="P11" s="64">
        <v>577.09845719871055</v>
      </c>
      <c r="Q11" s="64">
        <v>523.2044590462632</v>
      </c>
      <c r="R11" s="64">
        <v>463.27138939556454</v>
      </c>
      <c r="S11" s="64">
        <v>304.22514446256952</v>
      </c>
      <c r="T11" s="64">
        <v>123.84704764338386</v>
      </c>
      <c r="U11" s="64">
        <v>30.408439611314066</v>
      </c>
      <c r="V11" s="64">
        <v>13.943684857937432</v>
      </c>
      <c r="W11" s="97">
        <v>2.0095792373971713</v>
      </c>
      <c r="X11" s="65">
        <v>0.60560845760340365</v>
      </c>
    </row>
    <row r="12" spans="1:24" s="51" customFormat="1" x14ac:dyDescent="0.35">
      <c r="A12" s="61" t="s">
        <v>81</v>
      </c>
      <c r="B12" s="67" t="s">
        <v>82</v>
      </c>
      <c r="C12" s="64">
        <v>425.06724996354734</v>
      </c>
      <c r="D12" s="64">
        <v>415.74611464037889</v>
      </c>
      <c r="E12" s="64">
        <v>406.74663014648905</v>
      </c>
      <c r="F12" s="64">
        <v>385.2459492654508</v>
      </c>
      <c r="G12" s="64">
        <v>392.83739059446623</v>
      </c>
      <c r="H12" s="64">
        <v>397.38208167145939</v>
      </c>
      <c r="I12" s="64">
        <v>406.14341948932866</v>
      </c>
      <c r="J12" s="64">
        <v>413.97049462137886</v>
      </c>
      <c r="K12" s="64">
        <v>420.92751463476509</v>
      </c>
      <c r="L12" s="64">
        <v>426.35914678205529</v>
      </c>
      <c r="M12" s="64">
        <v>429.198565507137</v>
      </c>
      <c r="N12" s="64">
        <v>446.00264461841647</v>
      </c>
      <c r="O12" s="64">
        <v>447.63366302972855</v>
      </c>
      <c r="P12" s="64">
        <v>423.16773965492587</v>
      </c>
      <c r="Q12" s="64">
        <v>388.23475917787954</v>
      </c>
      <c r="R12" s="64">
        <v>345.18029997199227</v>
      </c>
      <c r="S12" s="64">
        <v>241.85755991542845</v>
      </c>
      <c r="T12" s="64">
        <v>88.610236341641752</v>
      </c>
      <c r="U12" s="64">
        <v>19.938764234946348</v>
      </c>
      <c r="V12" s="64">
        <v>4.2884412318202152</v>
      </c>
      <c r="W12" s="97">
        <v>1.2129136814032735</v>
      </c>
      <c r="X12" s="65">
        <v>0.55238612050894664</v>
      </c>
    </row>
    <row r="13" spans="1:24" s="51" customFormat="1" x14ac:dyDescent="0.35">
      <c r="A13" s="61" t="s">
        <v>83</v>
      </c>
      <c r="B13" s="67" t="s">
        <v>84</v>
      </c>
      <c r="C13" s="64">
        <v>590.94604885400156</v>
      </c>
      <c r="D13" s="64">
        <v>578.81260971386484</v>
      </c>
      <c r="E13" s="64">
        <v>573.5557873228546</v>
      </c>
      <c r="F13" s="64">
        <v>535.79357462120583</v>
      </c>
      <c r="G13" s="64">
        <v>530.25266336668619</v>
      </c>
      <c r="H13" s="64">
        <v>526.35945363883843</v>
      </c>
      <c r="I13" s="64">
        <v>526.47523162303912</v>
      </c>
      <c r="J13" s="64">
        <v>527.80806195844502</v>
      </c>
      <c r="K13" s="64">
        <v>527.12695533715055</v>
      </c>
      <c r="L13" s="64">
        <v>530.70301786970435</v>
      </c>
      <c r="M13" s="64">
        <v>525.95844814544898</v>
      </c>
      <c r="N13" s="64">
        <v>531.97929717144939</v>
      </c>
      <c r="O13" s="64">
        <v>521.93164735921573</v>
      </c>
      <c r="P13" s="64">
        <v>491.3649079003514</v>
      </c>
      <c r="Q13" s="64">
        <v>447.70309585584801</v>
      </c>
      <c r="R13" s="64">
        <v>403.92850285828109</v>
      </c>
      <c r="S13" s="64">
        <v>294.1991963900702</v>
      </c>
      <c r="T13" s="64">
        <v>157.17567726844607</v>
      </c>
      <c r="U13" s="64">
        <v>56.488965460992773</v>
      </c>
      <c r="V13" s="64">
        <v>6.7704306131193412</v>
      </c>
      <c r="W13" s="97">
        <v>2.243141315689321</v>
      </c>
      <c r="X13" s="65">
        <v>1.8568390768426073</v>
      </c>
    </row>
    <row r="14" spans="1:24" s="51" customFormat="1" x14ac:dyDescent="0.35">
      <c r="A14" s="61" t="s">
        <v>85</v>
      </c>
      <c r="B14" s="67" t="s">
        <v>86</v>
      </c>
      <c r="C14" s="64">
        <v>530.94057458382406</v>
      </c>
      <c r="D14" s="64">
        <v>522.12055152296568</v>
      </c>
      <c r="E14" s="64">
        <v>521.22771731598357</v>
      </c>
      <c r="F14" s="64">
        <v>491.53213603609925</v>
      </c>
      <c r="G14" s="64">
        <v>494.62892049070973</v>
      </c>
      <c r="H14" s="64">
        <v>497.3408644632741</v>
      </c>
      <c r="I14" s="64">
        <v>512.54773312108614</v>
      </c>
      <c r="J14" s="64">
        <v>522.39591724299657</v>
      </c>
      <c r="K14" s="64">
        <v>532.90219357374633</v>
      </c>
      <c r="L14" s="64">
        <v>542.63498936255314</v>
      </c>
      <c r="M14" s="64">
        <v>549.99548207868122</v>
      </c>
      <c r="N14" s="64">
        <v>566.69374518271115</v>
      </c>
      <c r="O14" s="64">
        <v>567.67585906108218</v>
      </c>
      <c r="P14" s="64">
        <v>537.54020376993026</v>
      </c>
      <c r="Q14" s="64">
        <v>495.98380732134586</v>
      </c>
      <c r="R14" s="64">
        <v>447.01857731822366</v>
      </c>
      <c r="S14" s="64">
        <v>304.6193092308057</v>
      </c>
      <c r="T14" s="64">
        <v>120.60236084271857</v>
      </c>
      <c r="U14" s="64">
        <v>15.343319683420885</v>
      </c>
      <c r="V14" s="64">
        <v>2.3253658984247676</v>
      </c>
      <c r="W14" s="97">
        <v>0.60192688024277385</v>
      </c>
      <c r="X14" s="65">
        <v>0.15763646510859272</v>
      </c>
    </row>
    <row r="15" spans="1:24" s="51" customFormat="1" x14ac:dyDescent="0.35">
      <c r="A15" s="61" t="s">
        <v>87</v>
      </c>
      <c r="B15" s="67" t="s">
        <v>88</v>
      </c>
      <c r="C15" s="64">
        <v>431.44984660594531</v>
      </c>
      <c r="D15" s="64">
        <v>425.85075629501836</v>
      </c>
      <c r="E15" s="64">
        <v>423.87889112685446</v>
      </c>
      <c r="F15" s="64">
        <v>407.0641150381565</v>
      </c>
      <c r="G15" s="64">
        <v>418.59427849078685</v>
      </c>
      <c r="H15" s="64">
        <v>424.6105750106376</v>
      </c>
      <c r="I15" s="64">
        <v>437.39041174139618</v>
      </c>
      <c r="J15" s="64">
        <v>444.01455936884315</v>
      </c>
      <c r="K15" s="64">
        <v>448.31056018550157</v>
      </c>
      <c r="L15" s="64">
        <v>456.12699352548594</v>
      </c>
      <c r="M15" s="64">
        <v>463.75504952965593</v>
      </c>
      <c r="N15" s="64">
        <v>481.65851878580446</v>
      </c>
      <c r="O15" s="64">
        <v>477.91943519843767</v>
      </c>
      <c r="P15" s="64">
        <v>451.21463943208425</v>
      </c>
      <c r="Q15" s="64">
        <v>414.38645732057006</v>
      </c>
      <c r="R15" s="64">
        <v>367.45792817360785</v>
      </c>
      <c r="S15" s="64">
        <v>250.63929828972465</v>
      </c>
      <c r="T15" s="64">
        <v>115.50788612765074</v>
      </c>
      <c r="U15" s="64">
        <v>42.949558175175795</v>
      </c>
      <c r="V15" s="64">
        <v>11.838239619622675</v>
      </c>
      <c r="W15" s="97">
        <v>1.6877562754902509</v>
      </c>
      <c r="X15" s="65">
        <v>0.45815574775639967</v>
      </c>
    </row>
    <row r="16" spans="1:24" s="51" customFormat="1" x14ac:dyDescent="0.35">
      <c r="A16" s="49">
        <v>924</v>
      </c>
      <c r="B16" s="68" t="s">
        <v>89</v>
      </c>
      <c r="C16" s="59">
        <v>754.17080012627844</v>
      </c>
      <c r="D16" s="59">
        <v>719.21410879676546</v>
      </c>
      <c r="E16" s="59">
        <v>694.68411771453407</v>
      </c>
      <c r="F16" s="59">
        <v>647.3782371784107</v>
      </c>
      <c r="G16" s="59">
        <v>643.70114625248425</v>
      </c>
      <c r="H16" s="59">
        <v>635.78941135165655</v>
      </c>
      <c r="I16" s="59">
        <v>626.65710098665045</v>
      </c>
      <c r="J16" s="59">
        <v>614.27346954720849</v>
      </c>
      <c r="K16" s="59">
        <v>597.93560974776483</v>
      </c>
      <c r="L16" s="59">
        <v>593.15456125508763</v>
      </c>
      <c r="M16" s="59">
        <v>576.98178892243527</v>
      </c>
      <c r="N16" s="59">
        <v>575.28654637333364</v>
      </c>
      <c r="O16" s="59">
        <v>551.8758918970791</v>
      </c>
      <c r="P16" s="59">
        <v>512.88188855926637</v>
      </c>
      <c r="Q16" s="59">
        <v>463.78917077001739</v>
      </c>
      <c r="R16" s="59">
        <v>411.81202167130101</v>
      </c>
      <c r="S16" s="59">
        <v>273.00947288510542</v>
      </c>
      <c r="T16" s="59">
        <v>108.78930702047704</v>
      </c>
      <c r="U16" s="59">
        <v>25.092062251152939</v>
      </c>
      <c r="V16" s="59">
        <v>6.1676742143657517</v>
      </c>
      <c r="W16" s="91">
        <v>1.9016912517196338</v>
      </c>
      <c r="X16" s="60">
        <v>1.7059985038590746</v>
      </c>
    </row>
    <row r="17" spans="1:24" s="51" customFormat="1" x14ac:dyDescent="0.35">
      <c r="A17" s="49">
        <v>923</v>
      </c>
      <c r="B17" s="92" t="s">
        <v>90</v>
      </c>
      <c r="C17" s="91">
        <v>961.50063011366353</v>
      </c>
      <c r="D17" s="91">
        <v>927.58950811159718</v>
      </c>
      <c r="E17" s="91">
        <v>898.49812628222855</v>
      </c>
      <c r="F17" s="91">
        <v>846.46172617274397</v>
      </c>
      <c r="G17" s="91">
        <v>853.61145762154092</v>
      </c>
      <c r="H17" s="91">
        <v>843.46537124903125</v>
      </c>
      <c r="I17" s="91">
        <v>835.4864525630735</v>
      </c>
      <c r="J17" s="91">
        <v>822.90610864890766</v>
      </c>
      <c r="K17" s="91">
        <v>809.11624661142741</v>
      </c>
      <c r="L17" s="91">
        <v>798.94793012489515</v>
      </c>
      <c r="M17" s="91">
        <v>779.76772086976234</v>
      </c>
      <c r="N17" s="91">
        <v>783.76441525070834</v>
      </c>
      <c r="O17" s="91">
        <v>758.52661317414788</v>
      </c>
      <c r="P17" s="91">
        <v>705.68227503894707</v>
      </c>
      <c r="Q17" s="91">
        <v>635.17297066111519</v>
      </c>
      <c r="R17" s="91">
        <v>565.29418237353366</v>
      </c>
      <c r="S17" s="91">
        <v>370.83709101362371</v>
      </c>
      <c r="T17" s="91">
        <v>99.174183283887686</v>
      </c>
      <c r="U17" s="91">
        <v>9.5469746061879466</v>
      </c>
      <c r="V17" s="91">
        <v>2.884148059432599</v>
      </c>
      <c r="W17" s="91">
        <v>1.4173143096535115</v>
      </c>
      <c r="X17" s="60">
        <v>1.2178778512453849</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142</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11413.133570623555</v>
      </c>
      <c r="D21" s="59">
        <v>10960.550495496549</v>
      </c>
      <c r="E21" s="59">
        <v>10570.413661954439</v>
      </c>
      <c r="F21" s="59">
        <v>9855.5476340909263</v>
      </c>
      <c r="G21" s="59">
        <v>9621.5098816772897</v>
      </c>
      <c r="H21" s="59">
        <v>9480.6807476376143</v>
      </c>
      <c r="I21" s="59">
        <v>9276.1373508034394</v>
      </c>
      <c r="J21" s="59">
        <v>9032.0106363961422</v>
      </c>
      <c r="K21" s="59">
        <v>8706.2791205582944</v>
      </c>
      <c r="L21" s="59">
        <v>8469.367886010974</v>
      </c>
      <c r="M21" s="59">
        <v>8108.7298956745935</v>
      </c>
      <c r="N21" s="59">
        <v>8021.7432707731896</v>
      </c>
      <c r="O21" s="59">
        <v>7652.6244020015947</v>
      </c>
      <c r="P21" s="59">
        <v>7071.2882474395838</v>
      </c>
      <c r="Q21" s="59">
        <v>6316.5046061983057</v>
      </c>
      <c r="R21" s="59">
        <v>5531.1281011847959</v>
      </c>
      <c r="S21" s="59">
        <v>3596.6244220032295</v>
      </c>
      <c r="T21" s="59">
        <v>1281.1314900379105</v>
      </c>
      <c r="U21" s="59">
        <v>260.19272985183341</v>
      </c>
      <c r="V21" s="59">
        <v>65.452922590832699</v>
      </c>
      <c r="W21" s="91">
        <v>15.403222321458857</v>
      </c>
      <c r="X21" s="60">
        <v>9.063939122535988</v>
      </c>
    </row>
    <row r="22" spans="1:24" x14ac:dyDescent="0.35">
      <c r="A22" s="61"/>
      <c r="B22" s="90" t="s">
        <v>68</v>
      </c>
      <c r="C22" s="64">
        <v>51.318044641301114</v>
      </c>
      <c r="D22" s="64">
        <v>48.670646590726669</v>
      </c>
      <c r="E22" s="64">
        <v>47.827778053320003</v>
      </c>
      <c r="F22" s="64">
        <v>46.31820540953494</v>
      </c>
      <c r="G22" s="64">
        <v>51.577661942403388</v>
      </c>
      <c r="H22" s="64">
        <v>51.299458354651478</v>
      </c>
      <c r="I22" s="64">
        <v>51.437125920386158</v>
      </c>
      <c r="J22" s="64">
        <v>53.055698961941893</v>
      </c>
      <c r="K22" s="64">
        <v>54.031315002504471</v>
      </c>
      <c r="L22" s="64">
        <v>55.568013040822073</v>
      </c>
      <c r="M22" s="64">
        <v>54.172921329204222</v>
      </c>
      <c r="N22" s="64">
        <v>55.196406871355116</v>
      </c>
      <c r="O22" s="64">
        <v>52.611144161273522</v>
      </c>
      <c r="P22" s="64">
        <v>49.999986577770073</v>
      </c>
      <c r="Q22" s="64">
        <v>44.355433329603684</v>
      </c>
      <c r="R22" s="64">
        <v>39.583893267926896</v>
      </c>
      <c r="S22" s="64">
        <v>27.203047884090402</v>
      </c>
      <c r="T22" s="64">
        <v>10.287313345244421</v>
      </c>
      <c r="U22" s="64">
        <v>4.5837015010766731</v>
      </c>
      <c r="V22" s="64">
        <v>1.4506597185965544</v>
      </c>
      <c r="W22" s="97">
        <v>0.45156523766781159</v>
      </c>
      <c r="X22" s="65">
        <v>0.28869542716643093</v>
      </c>
    </row>
    <row r="23" spans="1:24" ht="25.5" customHeight="1" x14ac:dyDescent="0.35">
      <c r="A23" s="56">
        <v>941</v>
      </c>
      <c r="B23" s="57" t="s">
        <v>69</v>
      </c>
      <c r="C23" s="59">
        <v>9929.5166922459648</v>
      </c>
      <c r="D23" s="59">
        <v>9540.2502537223263</v>
      </c>
      <c r="E23" s="59">
        <v>9212.6929139091408</v>
      </c>
      <c r="F23" s="59">
        <v>8580.6145953769774</v>
      </c>
      <c r="G23" s="59">
        <v>8356.097022753278</v>
      </c>
      <c r="H23" s="59">
        <v>8244.5280458800316</v>
      </c>
      <c r="I23" s="59">
        <v>8077.8906276233565</v>
      </c>
      <c r="J23" s="59">
        <v>7873.6069072745076</v>
      </c>
      <c r="K23" s="59">
        <v>7594.8531291340987</v>
      </c>
      <c r="L23" s="59">
        <v>7396.2578351114707</v>
      </c>
      <c r="M23" s="59">
        <v>7091.6019360487026</v>
      </c>
      <c r="N23" s="59">
        <v>7022.103908776945</v>
      </c>
      <c r="O23" s="59">
        <v>6709.1509806164222</v>
      </c>
      <c r="P23" s="59">
        <v>6204.3591356424686</v>
      </c>
      <c r="Q23" s="59">
        <v>5550.0386137096129</v>
      </c>
      <c r="R23" s="59">
        <v>4858.0006782829432</v>
      </c>
      <c r="S23" s="59">
        <v>3162.2709880384868</v>
      </c>
      <c r="T23" s="59">
        <v>1163.7870821079046</v>
      </c>
      <c r="U23" s="59">
        <v>245.45046906226213</v>
      </c>
      <c r="V23" s="59">
        <v>60.953911689348757</v>
      </c>
      <c r="W23" s="91">
        <v>13.48601978352602</v>
      </c>
      <c r="X23" s="60">
        <v>7.5388864385408496</v>
      </c>
    </row>
    <row r="24" spans="1:24" ht="25.5" customHeight="1" x14ac:dyDescent="0.35">
      <c r="A24" s="56">
        <v>921</v>
      </c>
      <c r="B24" s="66" t="s">
        <v>70</v>
      </c>
      <c r="C24" s="59">
        <v>8806.0666147029715</v>
      </c>
      <c r="D24" s="59">
        <v>8476.7460330811391</v>
      </c>
      <c r="E24" s="59">
        <v>8199.9341606721664</v>
      </c>
      <c r="F24" s="59">
        <v>7640.9637164741071</v>
      </c>
      <c r="G24" s="59">
        <v>7440.7542158094993</v>
      </c>
      <c r="H24" s="59">
        <v>7351.4064408451804</v>
      </c>
      <c r="I24" s="59">
        <v>7217.7254203985567</v>
      </c>
      <c r="J24" s="59">
        <v>7048.4994467670585</v>
      </c>
      <c r="K24" s="59">
        <v>6813.4401575887632</v>
      </c>
      <c r="L24" s="59">
        <v>6640.8147351708731</v>
      </c>
      <c r="M24" s="59">
        <v>6379.0724150413907</v>
      </c>
      <c r="N24" s="59">
        <v>6328.8786036619822</v>
      </c>
      <c r="O24" s="59">
        <v>6060.9925570865598</v>
      </c>
      <c r="P24" s="59">
        <v>5610.6242957834938</v>
      </c>
      <c r="Q24" s="59">
        <v>5022.7695501534581</v>
      </c>
      <c r="R24" s="59">
        <v>4396.4695854635202</v>
      </c>
      <c r="S24" s="59">
        <v>2862.5277450284111</v>
      </c>
      <c r="T24" s="59">
        <v>1046.3506006985938</v>
      </c>
      <c r="U24" s="59">
        <v>218.75099487661603</v>
      </c>
      <c r="V24" s="59">
        <v>54.435093445765006</v>
      </c>
      <c r="W24" s="91">
        <v>11.519490825817716</v>
      </c>
      <c r="X24" s="60">
        <v>5.8070020560239799</v>
      </c>
    </row>
    <row r="25" spans="1:24" x14ac:dyDescent="0.35">
      <c r="A25" s="61" t="s">
        <v>71</v>
      </c>
      <c r="B25" s="67" t="s">
        <v>72</v>
      </c>
      <c r="C25" s="64">
        <v>917.31257910448323</v>
      </c>
      <c r="D25" s="64">
        <v>870.35292439735724</v>
      </c>
      <c r="E25" s="64">
        <v>828.04587267093893</v>
      </c>
      <c r="F25" s="64">
        <v>762.74709134840771</v>
      </c>
      <c r="G25" s="64">
        <v>743.24070317039627</v>
      </c>
      <c r="H25" s="64">
        <v>727.87055378494324</v>
      </c>
      <c r="I25" s="64">
        <v>700.60771408706637</v>
      </c>
      <c r="J25" s="64">
        <v>670.34338516261641</v>
      </c>
      <c r="K25" s="64">
        <v>631.10900700749141</v>
      </c>
      <c r="L25" s="64">
        <v>601.88427903703564</v>
      </c>
      <c r="M25" s="64">
        <v>562.58684518660573</v>
      </c>
      <c r="N25" s="64">
        <v>544.88125751391885</v>
      </c>
      <c r="O25" s="64">
        <v>506.10900387765793</v>
      </c>
      <c r="P25" s="64">
        <v>457.81564869028955</v>
      </c>
      <c r="Q25" s="64">
        <v>400.44870084451412</v>
      </c>
      <c r="R25" s="64">
        <v>348.04033861618706</v>
      </c>
      <c r="S25" s="64">
        <v>214.4445777443205</v>
      </c>
      <c r="T25" s="64">
        <v>60.821179345145843</v>
      </c>
      <c r="U25" s="64">
        <v>9.722268996328145</v>
      </c>
      <c r="V25" s="64">
        <v>2.887830301166221</v>
      </c>
      <c r="W25" s="97">
        <v>0.83467055657783684</v>
      </c>
      <c r="X25" s="65">
        <v>0.51659422123127607</v>
      </c>
    </row>
    <row r="26" spans="1:24" x14ac:dyDescent="0.35">
      <c r="A26" s="61" t="s">
        <v>73</v>
      </c>
      <c r="B26" s="67" t="s">
        <v>74</v>
      </c>
      <c r="C26" s="64">
        <v>2050.2293895652856</v>
      </c>
      <c r="D26" s="64">
        <v>1958.7086730584656</v>
      </c>
      <c r="E26" s="64">
        <v>1869.1013438071684</v>
      </c>
      <c r="F26" s="64">
        <v>1710.5501864120945</v>
      </c>
      <c r="G26" s="64">
        <v>1627.0773102722669</v>
      </c>
      <c r="H26" s="64">
        <v>1581.7186254891353</v>
      </c>
      <c r="I26" s="64">
        <v>1521.9310058163053</v>
      </c>
      <c r="J26" s="64">
        <v>1468.2371038533679</v>
      </c>
      <c r="K26" s="64">
        <v>1402.4509666662254</v>
      </c>
      <c r="L26" s="64">
        <v>1350.4495440639787</v>
      </c>
      <c r="M26" s="64">
        <v>1281.0263505999435</v>
      </c>
      <c r="N26" s="64">
        <v>1255.4142011203699</v>
      </c>
      <c r="O26" s="64">
        <v>1189.1087633684408</v>
      </c>
      <c r="P26" s="64">
        <v>1097.1205170431783</v>
      </c>
      <c r="Q26" s="64">
        <v>975.06881613954965</v>
      </c>
      <c r="R26" s="64">
        <v>844.63564296842253</v>
      </c>
      <c r="S26" s="64">
        <v>516.12830064702234</v>
      </c>
      <c r="T26" s="64">
        <v>148.59562674891751</v>
      </c>
      <c r="U26" s="64">
        <v>11.089489598848353</v>
      </c>
      <c r="V26" s="64">
        <v>2.2667511449587763</v>
      </c>
      <c r="W26" s="97">
        <v>1.0535097397215181</v>
      </c>
      <c r="X26" s="65">
        <v>0.73951678402715426</v>
      </c>
    </row>
    <row r="27" spans="1:24" x14ac:dyDescent="0.35">
      <c r="A27" s="61" t="s">
        <v>75</v>
      </c>
      <c r="B27" s="67" t="s">
        <v>76</v>
      </c>
      <c r="C27" s="64">
        <v>1138.1460041011153</v>
      </c>
      <c r="D27" s="64">
        <v>1078.5274797434809</v>
      </c>
      <c r="E27" s="64">
        <v>1030.2631402055022</v>
      </c>
      <c r="F27" s="64">
        <v>941.24654348809963</v>
      </c>
      <c r="G27" s="64">
        <v>916.56401197018351</v>
      </c>
      <c r="H27" s="64">
        <v>904.53269680329356</v>
      </c>
      <c r="I27" s="64">
        <v>882.99671930511749</v>
      </c>
      <c r="J27" s="64">
        <v>857.55848202969048</v>
      </c>
      <c r="K27" s="64">
        <v>825.45302637824079</v>
      </c>
      <c r="L27" s="64">
        <v>798.83082817950105</v>
      </c>
      <c r="M27" s="64">
        <v>758.25375480320452</v>
      </c>
      <c r="N27" s="64">
        <v>748.11238984887802</v>
      </c>
      <c r="O27" s="64">
        <v>710.60310902562674</v>
      </c>
      <c r="P27" s="64">
        <v>657.11301525511101</v>
      </c>
      <c r="Q27" s="64">
        <v>590.86092587356586</v>
      </c>
      <c r="R27" s="64">
        <v>512.5520339397973</v>
      </c>
      <c r="S27" s="64">
        <v>328.56772194638756</v>
      </c>
      <c r="T27" s="64">
        <v>105.34452229358408</v>
      </c>
      <c r="U27" s="64">
        <v>12.80807050981262</v>
      </c>
      <c r="V27" s="64">
        <v>3.1859053585246704</v>
      </c>
      <c r="W27" s="97">
        <v>0.80631598552481443</v>
      </c>
      <c r="X27" s="65">
        <v>0.7078688980105623</v>
      </c>
    </row>
    <row r="28" spans="1:24" x14ac:dyDescent="0.35">
      <c r="A28" s="61" t="s">
        <v>77</v>
      </c>
      <c r="B28" s="67" t="s">
        <v>78</v>
      </c>
      <c r="C28" s="64">
        <v>739.59492456586759</v>
      </c>
      <c r="D28" s="64">
        <v>718.32577209619183</v>
      </c>
      <c r="E28" s="64">
        <v>714.13936092058862</v>
      </c>
      <c r="F28" s="64">
        <v>684.48117510883299</v>
      </c>
      <c r="G28" s="64">
        <v>665.87780505258741</v>
      </c>
      <c r="H28" s="64">
        <v>668.56395766116827</v>
      </c>
      <c r="I28" s="64">
        <v>658.81728905853038</v>
      </c>
      <c r="J28" s="64">
        <v>642.13984842383081</v>
      </c>
      <c r="K28" s="64">
        <v>618.33291347171769</v>
      </c>
      <c r="L28" s="64">
        <v>603.62325122957191</v>
      </c>
      <c r="M28" s="64">
        <v>583.29956650539987</v>
      </c>
      <c r="N28" s="64">
        <v>583.92249023674049</v>
      </c>
      <c r="O28" s="64">
        <v>565.62795561641951</v>
      </c>
      <c r="P28" s="64">
        <v>527.17024273940262</v>
      </c>
      <c r="Q28" s="64">
        <v>476.24511094826863</v>
      </c>
      <c r="R28" s="64">
        <v>419.67751289790755</v>
      </c>
      <c r="S28" s="64">
        <v>271.19182089547127</v>
      </c>
      <c r="T28" s="64">
        <v>77.698251587689555</v>
      </c>
      <c r="U28" s="64">
        <v>9.4238569033664774</v>
      </c>
      <c r="V28" s="64">
        <v>4.6985983658666282</v>
      </c>
      <c r="W28" s="97">
        <v>0.80526147202357834</v>
      </c>
      <c r="X28" s="65">
        <v>0.15730717409839398</v>
      </c>
    </row>
    <row r="29" spans="1:24" x14ac:dyDescent="0.35">
      <c r="A29" s="61" t="s">
        <v>79</v>
      </c>
      <c r="B29" s="67" t="s">
        <v>80</v>
      </c>
      <c r="C29" s="64">
        <v>1013.6558090974188</v>
      </c>
      <c r="D29" s="64">
        <v>978.40576461022249</v>
      </c>
      <c r="E29" s="64">
        <v>951.3894437158441</v>
      </c>
      <c r="F29" s="64">
        <v>900.78976417190188</v>
      </c>
      <c r="G29" s="64">
        <v>876.75757589882119</v>
      </c>
      <c r="H29" s="64">
        <v>875.99376609753233</v>
      </c>
      <c r="I29" s="64">
        <v>869.3281580911306</v>
      </c>
      <c r="J29" s="64">
        <v>847.09347725882492</v>
      </c>
      <c r="K29" s="64">
        <v>814.828727136368</v>
      </c>
      <c r="L29" s="64">
        <v>795.08441483668469</v>
      </c>
      <c r="M29" s="64">
        <v>762.45177397380201</v>
      </c>
      <c r="N29" s="64">
        <v>754.79787653623669</v>
      </c>
      <c r="O29" s="64">
        <v>722.80993623265283</v>
      </c>
      <c r="P29" s="64">
        <v>668.07479014370324</v>
      </c>
      <c r="Q29" s="64">
        <v>594.81665928445216</v>
      </c>
      <c r="R29" s="64">
        <v>519.20327568865537</v>
      </c>
      <c r="S29" s="64">
        <v>334.01563118945643</v>
      </c>
      <c r="T29" s="64">
        <v>133.69109434103393</v>
      </c>
      <c r="U29" s="64">
        <v>32.356421736150985</v>
      </c>
      <c r="V29" s="64">
        <v>14.737540290793753</v>
      </c>
      <c r="W29" s="97">
        <v>2.0780953583171535</v>
      </c>
      <c r="X29" s="65">
        <v>0.61479762571357166</v>
      </c>
    </row>
    <row r="30" spans="1:24" x14ac:dyDescent="0.35">
      <c r="A30" s="61" t="s">
        <v>81</v>
      </c>
      <c r="B30" s="67" t="s">
        <v>82</v>
      </c>
      <c r="C30" s="64">
        <v>633.2011725362139</v>
      </c>
      <c r="D30" s="64">
        <v>614.76511963165535</v>
      </c>
      <c r="E30" s="64">
        <v>592.98348634447359</v>
      </c>
      <c r="F30" s="64">
        <v>559.17340749483458</v>
      </c>
      <c r="G30" s="64">
        <v>558.614633316447</v>
      </c>
      <c r="H30" s="64">
        <v>558.2202475501781</v>
      </c>
      <c r="I30" s="64">
        <v>557.48261375796551</v>
      </c>
      <c r="J30" s="64">
        <v>556.05550373815697</v>
      </c>
      <c r="K30" s="64">
        <v>550.08969971649026</v>
      </c>
      <c r="L30" s="64">
        <v>543.01205212269861</v>
      </c>
      <c r="M30" s="64">
        <v>530.02825075114674</v>
      </c>
      <c r="N30" s="64">
        <v>537.43707609153603</v>
      </c>
      <c r="O30" s="64">
        <v>525.72966786227198</v>
      </c>
      <c r="P30" s="64">
        <v>489.87775887989585</v>
      </c>
      <c r="Q30" s="64">
        <v>441.37334550482257</v>
      </c>
      <c r="R30" s="64">
        <v>386.85476062417712</v>
      </c>
      <c r="S30" s="64">
        <v>265.54085684075642</v>
      </c>
      <c r="T30" s="64">
        <v>95.653466850847423</v>
      </c>
      <c r="U30" s="64">
        <v>21.216052935631989</v>
      </c>
      <c r="V30" s="64">
        <v>4.5325949404740351</v>
      </c>
      <c r="W30" s="97">
        <v>1.2542676817402618</v>
      </c>
      <c r="X30" s="65">
        <v>0.56076772228374283</v>
      </c>
    </row>
    <row r="31" spans="1:24" x14ac:dyDescent="0.35">
      <c r="A31" s="61" t="s">
        <v>83</v>
      </c>
      <c r="B31" s="67" t="s">
        <v>84</v>
      </c>
      <c r="C31" s="64">
        <v>880.30242525644087</v>
      </c>
      <c r="D31" s="64">
        <v>855.89207144569866</v>
      </c>
      <c r="E31" s="64">
        <v>836.16946072120152</v>
      </c>
      <c r="F31" s="64">
        <v>777.68895274831141</v>
      </c>
      <c r="G31" s="64">
        <v>754.01910358739508</v>
      </c>
      <c r="H31" s="64">
        <v>739.40048649091318</v>
      </c>
      <c r="I31" s="64">
        <v>722.65306815282236</v>
      </c>
      <c r="J31" s="64">
        <v>708.96496630223044</v>
      </c>
      <c r="K31" s="64">
        <v>688.87658442922816</v>
      </c>
      <c r="L31" s="64">
        <v>675.90466154217904</v>
      </c>
      <c r="M31" s="64">
        <v>649.51949666682765</v>
      </c>
      <c r="N31" s="64">
        <v>641.03969216968278</v>
      </c>
      <c r="O31" s="64">
        <v>612.98998327287472</v>
      </c>
      <c r="P31" s="64">
        <v>568.8258279582883</v>
      </c>
      <c r="Q31" s="64">
        <v>508.98125049185654</v>
      </c>
      <c r="R31" s="64">
        <v>452.69577752612634</v>
      </c>
      <c r="S31" s="64">
        <v>323.0079172162263</v>
      </c>
      <c r="T31" s="64">
        <v>169.66886734610242</v>
      </c>
      <c r="U31" s="64">
        <v>60.107681066761693</v>
      </c>
      <c r="V31" s="64">
        <v>7.155891356083707</v>
      </c>
      <c r="W31" s="97">
        <v>2.3196206795114911</v>
      </c>
      <c r="X31" s="65">
        <v>1.8850137270087546</v>
      </c>
    </row>
    <row r="32" spans="1:24" x14ac:dyDescent="0.35">
      <c r="A32" s="61" t="s">
        <v>85</v>
      </c>
      <c r="B32" s="67" t="s">
        <v>86</v>
      </c>
      <c r="C32" s="64">
        <v>790.91530670113843</v>
      </c>
      <c r="D32" s="64">
        <v>772.06134228533062</v>
      </c>
      <c r="E32" s="64">
        <v>759.88196603396398</v>
      </c>
      <c r="F32" s="64">
        <v>713.4447485420169</v>
      </c>
      <c r="G32" s="64">
        <v>703.36215356054265</v>
      </c>
      <c r="H32" s="64">
        <v>698.63678631347796</v>
      </c>
      <c r="I32" s="64">
        <v>703.53583543305672</v>
      </c>
      <c r="J32" s="64">
        <v>701.69523839854264</v>
      </c>
      <c r="K32" s="64">
        <v>696.42396243828205</v>
      </c>
      <c r="L32" s="64">
        <v>691.10124961845975</v>
      </c>
      <c r="M32" s="64">
        <v>679.20344268333679</v>
      </c>
      <c r="N32" s="64">
        <v>682.87090474750562</v>
      </c>
      <c r="O32" s="64">
        <v>666.71491776924779</v>
      </c>
      <c r="P32" s="64">
        <v>622.28040007347647</v>
      </c>
      <c r="Q32" s="64">
        <v>563.87025421734779</v>
      </c>
      <c r="R32" s="64">
        <v>500.98822191484612</v>
      </c>
      <c r="S32" s="64">
        <v>334.44839355723383</v>
      </c>
      <c r="T32" s="64">
        <v>130.18850193024079</v>
      </c>
      <c r="U32" s="64">
        <v>16.32622156398439</v>
      </c>
      <c r="V32" s="64">
        <v>2.457755892221313</v>
      </c>
      <c r="W32" s="97">
        <v>0.62244943249859741</v>
      </c>
      <c r="X32" s="65">
        <v>0.160028353729019</v>
      </c>
    </row>
    <row r="33" spans="1:24" x14ac:dyDescent="0.35">
      <c r="A33" s="61" t="s">
        <v>87</v>
      </c>
      <c r="B33" s="67" t="s">
        <v>88</v>
      </c>
      <c r="C33" s="64">
        <v>642.7090037750088</v>
      </c>
      <c r="D33" s="64">
        <v>629.70688581273635</v>
      </c>
      <c r="E33" s="64">
        <v>617.9600862524843</v>
      </c>
      <c r="F33" s="64">
        <v>590.84184715960725</v>
      </c>
      <c r="G33" s="64">
        <v>595.24091898086112</v>
      </c>
      <c r="H33" s="64">
        <v>596.46932065453814</v>
      </c>
      <c r="I33" s="64">
        <v>600.37301669656381</v>
      </c>
      <c r="J33" s="64">
        <v>596.41144159979774</v>
      </c>
      <c r="K33" s="64">
        <v>585.87527034471998</v>
      </c>
      <c r="L33" s="64">
        <v>580.92445454076392</v>
      </c>
      <c r="M33" s="64">
        <v>572.70293387112361</v>
      </c>
      <c r="N33" s="64">
        <v>580.40271539711398</v>
      </c>
      <c r="O33" s="64">
        <v>561.29922006136667</v>
      </c>
      <c r="P33" s="64">
        <v>522.34609500014778</v>
      </c>
      <c r="Q33" s="64">
        <v>471.10448684908073</v>
      </c>
      <c r="R33" s="64">
        <v>411.82202128740062</v>
      </c>
      <c r="S33" s="64">
        <v>275.18252499153647</v>
      </c>
      <c r="T33" s="64">
        <v>124.68909025503216</v>
      </c>
      <c r="U33" s="64">
        <v>45.700931565731373</v>
      </c>
      <c r="V33" s="64">
        <v>12.512225795675892</v>
      </c>
      <c r="W33" s="97">
        <v>1.7452999199024637</v>
      </c>
      <c r="X33" s="65">
        <v>0.46510754992150477</v>
      </c>
    </row>
    <row r="34" spans="1:24" x14ac:dyDescent="0.35">
      <c r="A34" s="49">
        <v>924</v>
      </c>
      <c r="B34" s="68" t="s">
        <v>89</v>
      </c>
      <c r="C34" s="59">
        <v>1123.4500775429931</v>
      </c>
      <c r="D34" s="59">
        <v>1063.5042206411874</v>
      </c>
      <c r="E34" s="59">
        <v>1012.7587532369747</v>
      </c>
      <c r="F34" s="59">
        <v>939.65087890286941</v>
      </c>
      <c r="G34" s="59">
        <v>915.34280694377821</v>
      </c>
      <c r="H34" s="59">
        <v>893.12160503485018</v>
      </c>
      <c r="I34" s="59">
        <v>860.16520722479993</v>
      </c>
      <c r="J34" s="59">
        <v>825.10746050744899</v>
      </c>
      <c r="K34" s="59">
        <v>781.41297154533538</v>
      </c>
      <c r="L34" s="59">
        <v>755.44309994059745</v>
      </c>
      <c r="M34" s="59">
        <v>712.52952100731204</v>
      </c>
      <c r="N34" s="59">
        <v>693.22530511496325</v>
      </c>
      <c r="O34" s="59">
        <v>648.15842352986249</v>
      </c>
      <c r="P34" s="59">
        <v>593.73483985897519</v>
      </c>
      <c r="Q34" s="59">
        <v>527.2690635561554</v>
      </c>
      <c r="R34" s="59">
        <v>461.53109281942227</v>
      </c>
      <c r="S34" s="59">
        <v>299.74324301007539</v>
      </c>
      <c r="T34" s="59">
        <v>117.43648140931097</v>
      </c>
      <c r="U34" s="59">
        <v>26.69947418564611</v>
      </c>
      <c r="V34" s="59">
        <v>6.5188182435837465</v>
      </c>
      <c r="W34" s="91">
        <v>1.9665289577083043</v>
      </c>
      <c r="X34" s="60">
        <v>1.7318843825168697</v>
      </c>
    </row>
    <row r="35" spans="1:24" x14ac:dyDescent="0.35">
      <c r="A35" s="49">
        <v>923</v>
      </c>
      <c r="B35" s="68" t="s">
        <v>90</v>
      </c>
      <c r="C35" s="59">
        <v>1432.2988337362883</v>
      </c>
      <c r="D35" s="59">
        <v>1371.6295951834963</v>
      </c>
      <c r="E35" s="59">
        <v>1309.8929699919777</v>
      </c>
      <c r="F35" s="59">
        <v>1228.6148333044146</v>
      </c>
      <c r="G35" s="59">
        <v>1213.8351969816083</v>
      </c>
      <c r="H35" s="59">
        <v>1184.853243402931</v>
      </c>
      <c r="I35" s="59">
        <v>1146.8095972596957</v>
      </c>
      <c r="J35" s="59">
        <v>1105.3480301596931</v>
      </c>
      <c r="K35" s="59">
        <v>1057.3946764216903</v>
      </c>
      <c r="L35" s="59">
        <v>1017.5420378586825</v>
      </c>
      <c r="M35" s="59">
        <v>962.95503829668792</v>
      </c>
      <c r="N35" s="59">
        <v>944.44295512488952</v>
      </c>
      <c r="O35" s="59">
        <v>890.86227722389765</v>
      </c>
      <c r="P35" s="59">
        <v>816.92912521934397</v>
      </c>
      <c r="Q35" s="59">
        <v>722.11055915908912</v>
      </c>
      <c r="R35" s="59">
        <v>633.5435296339258</v>
      </c>
      <c r="S35" s="59">
        <v>407.15038608065237</v>
      </c>
      <c r="T35" s="59">
        <v>107.05709458476156</v>
      </c>
      <c r="U35" s="59">
        <v>10.158559288494585</v>
      </c>
      <c r="V35" s="59">
        <v>3.048351182887389</v>
      </c>
      <c r="W35" s="91">
        <v>1.4656373002650274</v>
      </c>
      <c r="X35" s="60">
        <v>1.236357256828708</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5" priority="1" stopIfTrue="1" operator="equal">
      <formula>FALSE</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1" width="10" style="77" bestFit="1" customWidth="1"/>
    <col min="12" max="14" width="9.84375" style="77" bestFit="1" customWidth="1"/>
    <col min="15" max="23" width="9" style="77" bestFit="1" customWidth="1"/>
    <col min="24" max="16384" width="8.84375" style="77"/>
  </cols>
  <sheetData>
    <row r="1" spans="1:24" s="85" customFormat="1" ht="60" customHeight="1" x14ac:dyDescent="0.35">
      <c r="A1" s="184" t="s">
        <v>143</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X3" si="0">SUM(C6,C16:C17,C4)</f>
        <v>14444.695</v>
      </c>
      <c r="D3" s="59">
        <f t="shared" si="0"/>
        <v>11965.316999999999</v>
      </c>
      <c r="E3" s="59">
        <f t="shared" si="0"/>
        <v>11790.69</v>
      </c>
      <c r="F3" s="59">
        <f t="shared" si="0"/>
        <v>12220.356763508138</v>
      </c>
      <c r="G3" s="59">
        <f t="shared" si="0"/>
        <v>13219.809382775966</v>
      </c>
      <c r="H3" s="59">
        <f t="shared" si="0"/>
        <v>14153.821606999456</v>
      </c>
      <c r="I3" s="59">
        <f t="shared" si="0"/>
        <v>14267.583351310546</v>
      </c>
      <c r="J3" s="59">
        <f t="shared" si="0"/>
        <v>12874.915283718321</v>
      </c>
      <c r="K3" s="59">
        <f t="shared" si="0"/>
        <v>10037.77677407898</v>
      </c>
      <c r="L3" s="59">
        <f t="shared" si="0"/>
        <v>9149.9960046050073</v>
      </c>
      <c r="M3" s="59">
        <f t="shared" si="0"/>
        <v>8838.7708489100023</v>
      </c>
      <c r="N3" s="59">
        <f t="shared" si="0"/>
        <v>9027.9858692587641</v>
      </c>
      <c r="O3" s="59">
        <f t="shared" si="0"/>
        <v>8684.7334093900063</v>
      </c>
      <c r="P3" s="59">
        <f t="shared" si="0"/>
        <v>8373.7599778200001</v>
      </c>
      <c r="Q3" s="59">
        <f t="shared" si="0"/>
        <v>7856.3960060182044</v>
      </c>
      <c r="R3" s="59">
        <f t="shared" si="0"/>
        <v>6997.2154425200024</v>
      </c>
      <c r="S3" s="59">
        <f t="shared" si="0"/>
        <v>5308.9188794399934</v>
      </c>
      <c r="T3" s="59">
        <f t="shared" si="0"/>
        <v>3582.8260193800043</v>
      </c>
      <c r="U3" s="59">
        <f t="shared" si="0"/>
        <v>2893.4764718199995</v>
      </c>
      <c r="V3" s="59">
        <f t="shared" si="0"/>
        <v>2539.111848399999</v>
      </c>
      <c r="W3" s="91">
        <f t="shared" si="0"/>
        <v>2231.8766785899979</v>
      </c>
      <c r="X3" s="60">
        <f t="shared" si="0"/>
        <v>2138.7000446999996</v>
      </c>
    </row>
    <row r="4" spans="1:24" s="51" customFormat="1" x14ac:dyDescent="0.35">
      <c r="A4" s="61"/>
      <c r="B4" s="90" t="s">
        <v>68</v>
      </c>
      <c r="C4" s="64">
        <v>0</v>
      </c>
      <c r="D4" s="64">
        <v>0</v>
      </c>
      <c r="E4" s="64">
        <v>0</v>
      </c>
      <c r="F4" s="64">
        <v>0</v>
      </c>
      <c r="G4" s="64">
        <v>2.6218761662859498</v>
      </c>
      <c r="H4" s="64">
        <v>2.2674182435797778</v>
      </c>
      <c r="I4" s="64">
        <v>1.5319591366554866</v>
      </c>
      <c r="J4" s="64">
        <v>1.488546799147799</v>
      </c>
      <c r="K4" s="64">
        <v>1.0354705779954478</v>
      </c>
      <c r="L4" s="64">
        <v>0.55798449223950342</v>
      </c>
      <c r="M4" s="64">
        <v>1.0391922848198192</v>
      </c>
      <c r="N4" s="64">
        <v>0.69630645664430657</v>
      </c>
      <c r="O4" s="64">
        <v>0.4588004853935454</v>
      </c>
      <c r="P4" s="64">
        <v>0.42131947785580887</v>
      </c>
      <c r="Q4" s="64">
        <v>0.33996331942733454</v>
      </c>
      <c r="R4" s="64">
        <v>0.30322728753481976</v>
      </c>
      <c r="S4" s="64">
        <v>0.18767886565117883</v>
      </c>
      <c r="T4" s="64">
        <v>0.13523887398598142</v>
      </c>
      <c r="U4" s="64">
        <v>9.2740592435896108E-2</v>
      </c>
      <c r="V4" s="64">
        <v>9.305192774873064E-2</v>
      </c>
      <c r="W4" s="97">
        <v>8.5052142611200171E-2</v>
      </c>
      <c r="X4" s="65">
        <v>6.9725973217741946E-2</v>
      </c>
    </row>
    <row r="5" spans="1:24" s="51" customFormat="1" ht="25.5" customHeight="1" x14ac:dyDescent="0.35">
      <c r="A5" s="56">
        <v>941</v>
      </c>
      <c r="B5" s="57" t="s">
        <v>69</v>
      </c>
      <c r="C5" s="59">
        <f t="shared" ref="C5:X5" si="1">SUM(C6,C16)</f>
        <v>13088.710491821472</v>
      </c>
      <c r="D5" s="59">
        <f t="shared" si="1"/>
        <v>10822.617983042992</v>
      </c>
      <c r="E5" s="59">
        <f t="shared" si="1"/>
        <v>10653.048218383379</v>
      </c>
      <c r="F5" s="59">
        <f t="shared" si="1"/>
        <v>11037.464499926469</v>
      </c>
      <c r="G5" s="59">
        <f t="shared" si="1"/>
        <v>11942.518005905273</v>
      </c>
      <c r="H5" s="59">
        <f t="shared" si="1"/>
        <v>12777.878659613834</v>
      </c>
      <c r="I5" s="59">
        <f t="shared" si="1"/>
        <v>12862.462118198724</v>
      </c>
      <c r="J5" s="59">
        <f t="shared" si="1"/>
        <v>11607.381930198528</v>
      </c>
      <c r="K5" s="59">
        <f t="shared" si="1"/>
        <v>9045.7464121366102</v>
      </c>
      <c r="L5" s="59">
        <f t="shared" si="1"/>
        <v>8242.6455108170849</v>
      </c>
      <c r="M5" s="59">
        <f t="shared" si="1"/>
        <v>7962.1079754353477</v>
      </c>
      <c r="N5" s="59">
        <f t="shared" si="1"/>
        <v>8134.8728831498001</v>
      </c>
      <c r="O5" s="59">
        <f t="shared" si="1"/>
        <v>7832.295265918252</v>
      </c>
      <c r="P5" s="59">
        <f t="shared" si="1"/>
        <v>7558.2368079695971</v>
      </c>
      <c r="Q5" s="59">
        <f t="shared" si="1"/>
        <v>7095.3046552803035</v>
      </c>
      <c r="R5" s="59">
        <f t="shared" si="1"/>
        <v>6322.1961362528273</v>
      </c>
      <c r="S5" s="59">
        <f t="shared" si="1"/>
        <v>4811.8233560304943</v>
      </c>
      <c r="T5" s="59">
        <f t="shared" si="1"/>
        <v>3269.2568106580211</v>
      </c>
      <c r="U5" s="59">
        <f t="shared" si="1"/>
        <v>2642.4360258038018</v>
      </c>
      <c r="V5" s="59">
        <f t="shared" si="1"/>
        <v>2317.210442869301</v>
      </c>
      <c r="W5" s="91">
        <f t="shared" si="1"/>
        <v>2038.9425095160245</v>
      </c>
      <c r="X5" s="60">
        <f t="shared" si="1"/>
        <v>1949.4490201126969</v>
      </c>
    </row>
    <row r="6" spans="1:24" s="51" customFormat="1" ht="25.5" customHeight="1" x14ac:dyDescent="0.35">
      <c r="A6" s="56">
        <v>921</v>
      </c>
      <c r="B6" s="66" t="s">
        <v>70</v>
      </c>
      <c r="C6" s="59">
        <f t="shared" ref="C6:I6" si="2">SUM(C7:C15)</f>
        <v>12280.77539590012</v>
      </c>
      <c r="D6" s="59">
        <f t="shared" si="2"/>
        <v>10143.062574066957</v>
      </c>
      <c r="E6" s="59">
        <f t="shared" si="2"/>
        <v>9980.2886461176258</v>
      </c>
      <c r="F6" s="59">
        <f t="shared" si="2"/>
        <v>10331.755014211114</v>
      </c>
      <c r="G6" s="59">
        <f t="shared" si="2"/>
        <v>11174.221238817443</v>
      </c>
      <c r="H6" s="59">
        <f t="shared" si="2"/>
        <v>11955.506918421459</v>
      </c>
      <c r="I6" s="59">
        <f t="shared" si="2"/>
        <v>12033.427781494209</v>
      </c>
      <c r="J6" s="59">
        <f t="shared" ref="J6:X6" si="3">SUM(J7:J15)</f>
        <v>10855.599884618056</v>
      </c>
      <c r="K6" s="59">
        <f t="shared" si="3"/>
        <v>8454.8171442203766</v>
      </c>
      <c r="L6" s="59">
        <f t="shared" si="3"/>
        <v>7702.9214249614142</v>
      </c>
      <c r="M6" s="59">
        <f t="shared" si="3"/>
        <v>7440.8406777416321</v>
      </c>
      <c r="N6" s="59">
        <f t="shared" si="3"/>
        <v>7608.8081721142216</v>
      </c>
      <c r="O6" s="59">
        <f t="shared" si="3"/>
        <v>7328.6747684733418</v>
      </c>
      <c r="P6" s="59">
        <f t="shared" si="3"/>
        <v>7071.7781875500787</v>
      </c>
      <c r="Q6" s="59">
        <f t="shared" si="3"/>
        <v>6638.0944558072997</v>
      </c>
      <c r="R6" s="59">
        <f t="shared" si="3"/>
        <v>5912.2907330945209</v>
      </c>
      <c r="S6" s="59">
        <f t="shared" si="3"/>
        <v>4501.5025408875936</v>
      </c>
      <c r="T6" s="59">
        <f t="shared" si="3"/>
        <v>3051.8150984479394</v>
      </c>
      <c r="U6" s="59">
        <f t="shared" si="3"/>
        <v>2467.5906773553488</v>
      </c>
      <c r="V6" s="59">
        <f t="shared" si="3"/>
        <v>2161.14051076225</v>
      </c>
      <c r="W6" s="91">
        <f t="shared" si="3"/>
        <v>1901.1785471328662</v>
      </c>
      <c r="X6" s="60">
        <f t="shared" si="3"/>
        <v>1818.8798947641542</v>
      </c>
    </row>
    <row r="7" spans="1:24" s="51" customFormat="1" x14ac:dyDescent="0.35">
      <c r="A7" s="61" t="s">
        <v>71</v>
      </c>
      <c r="B7" s="67" t="s">
        <v>72</v>
      </c>
      <c r="C7" s="64">
        <v>728.95497062028949</v>
      </c>
      <c r="D7" s="64">
        <v>604.56130066549395</v>
      </c>
      <c r="E7" s="64">
        <v>596.666270680764</v>
      </c>
      <c r="F7" s="64">
        <v>633.44261980806073</v>
      </c>
      <c r="G7" s="64">
        <v>701.1652352846811</v>
      </c>
      <c r="H7" s="64">
        <v>757.79364314084307</v>
      </c>
      <c r="I7" s="64">
        <v>775.49074718975453</v>
      </c>
      <c r="J7" s="64">
        <v>704.467710844267</v>
      </c>
      <c r="K7" s="64">
        <v>544.40653433713669</v>
      </c>
      <c r="L7" s="64">
        <v>487.48071542843581</v>
      </c>
      <c r="M7" s="64">
        <v>467.08402860594919</v>
      </c>
      <c r="N7" s="64">
        <v>472.9288146822139</v>
      </c>
      <c r="O7" s="64">
        <v>453.53642062225623</v>
      </c>
      <c r="P7" s="64">
        <v>433.05465739078647</v>
      </c>
      <c r="Q7" s="64">
        <v>402.69349293193716</v>
      </c>
      <c r="R7" s="64">
        <v>360.26259072486164</v>
      </c>
      <c r="S7" s="64">
        <v>271.40517925467873</v>
      </c>
      <c r="T7" s="64">
        <v>191.50052672044791</v>
      </c>
      <c r="U7" s="64">
        <v>165.65123460797508</v>
      </c>
      <c r="V7" s="64">
        <v>151.37256108639107</v>
      </c>
      <c r="W7" s="97">
        <v>140.00765930599289</v>
      </c>
      <c r="X7" s="65">
        <v>136.30749303507815</v>
      </c>
    </row>
    <row r="8" spans="1:24" s="51" customFormat="1" x14ac:dyDescent="0.35">
      <c r="A8" s="61" t="s">
        <v>73</v>
      </c>
      <c r="B8" s="67" t="s">
        <v>74</v>
      </c>
      <c r="C8" s="64">
        <v>2160.8087165629713</v>
      </c>
      <c r="D8" s="64">
        <v>1784.84617174705</v>
      </c>
      <c r="E8" s="64">
        <v>1753.3663210993595</v>
      </c>
      <c r="F8" s="64">
        <v>1797.1775415723489</v>
      </c>
      <c r="G8" s="64">
        <v>1919.9157208127608</v>
      </c>
      <c r="H8" s="64">
        <v>2040.2356000925081</v>
      </c>
      <c r="I8" s="64">
        <v>2056.2442122715665</v>
      </c>
      <c r="J8" s="64">
        <v>1869.5627569113883</v>
      </c>
      <c r="K8" s="64">
        <v>1480.0241302088939</v>
      </c>
      <c r="L8" s="64">
        <v>1345.4431888885852</v>
      </c>
      <c r="M8" s="64">
        <v>1299.2245311006866</v>
      </c>
      <c r="N8" s="64">
        <v>1322.1883617516282</v>
      </c>
      <c r="O8" s="64">
        <v>1270.4315379483733</v>
      </c>
      <c r="P8" s="64">
        <v>1225.3139774280783</v>
      </c>
      <c r="Q8" s="64">
        <v>1145.7905901606903</v>
      </c>
      <c r="R8" s="64">
        <v>1015.9721718188821</v>
      </c>
      <c r="S8" s="64">
        <v>736.60197883612216</v>
      </c>
      <c r="T8" s="64">
        <v>483.99572159576843</v>
      </c>
      <c r="U8" s="64">
        <v>394.17373518401541</v>
      </c>
      <c r="V8" s="64">
        <v>339.23970939203434</v>
      </c>
      <c r="W8" s="97">
        <v>282.06538261050173</v>
      </c>
      <c r="X8" s="65">
        <v>262.94020250398728</v>
      </c>
    </row>
    <row r="9" spans="1:24" s="51" customFormat="1" x14ac:dyDescent="0.35">
      <c r="A9" s="61" t="s">
        <v>75</v>
      </c>
      <c r="B9" s="67" t="s">
        <v>76</v>
      </c>
      <c r="C9" s="64">
        <v>1228.5220908056103</v>
      </c>
      <c r="D9" s="64">
        <v>1017.9243650585981</v>
      </c>
      <c r="E9" s="64">
        <v>1005.3924859391817</v>
      </c>
      <c r="F9" s="64">
        <v>1065.6874151578706</v>
      </c>
      <c r="G9" s="64">
        <v>1166.3215135085788</v>
      </c>
      <c r="H9" s="64">
        <v>1255.1139401753353</v>
      </c>
      <c r="I9" s="64">
        <v>1263.4057935831183</v>
      </c>
      <c r="J9" s="64">
        <v>1129.7671671757735</v>
      </c>
      <c r="K9" s="64">
        <v>864.26404546520985</v>
      </c>
      <c r="L9" s="64">
        <v>781.42451035918975</v>
      </c>
      <c r="M9" s="64">
        <v>750.71635251144676</v>
      </c>
      <c r="N9" s="64">
        <v>765.15248700243694</v>
      </c>
      <c r="O9" s="64">
        <v>736.28206845432862</v>
      </c>
      <c r="P9" s="64">
        <v>709.47408406631246</v>
      </c>
      <c r="Q9" s="64">
        <v>670.63415227137239</v>
      </c>
      <c r="R9" s="64">
        <v>595.61654139304562</v>
      </c>
      <c r="S9" s="64">
        <v>449.60472253708281</v>
      </c>
      <c r="T9" s="64">
        <v>306.93460182666354</v>
      </c>
      <c r="U9" s="64">
        <v>263.01540776335253</v>
      </c>
      <c r="V9" s="64">
        <v>239.81400657571788</v>
      </c>
      <c r="W9" s="97">
        <v>220.39251867062208</v>
      </c>
      <c r="X9" s="65">
        <v>219.0043438929294</v>
      </c>
    </row>
    <row r="10" spans="1:24" s="51" customFormat="1" x14ac:dyDescent="0.35">
      <c r="A10" s="61" t="s">
        <v>77</v>
      </c>
      <c r="B10" s="67" t="s">
        <v>78</v>
      </c>
      <c r="C10" s="64">
        <v>878.76290798217133</v>
      </c>
      <c r="D10" s="64">
        <v>743.76869928153985</v>
      </c>
      <c r="E10" s="64">
        <v>723.59382958033723</v>
      </c>
      <c r="F10" s="64">
        <v>750.08582730047328</v>
      </c>
      <c r="G10" s="64">
        <v>824.65367478741473</v>
      </c>
      <c r="H10" s="64">
        <v>889.78498584710701</v>
      </c>
      <c r="I10" s="64">
        <v>888.47332661737096</v>
      </c>
      <c r="J10" s="64">
        <v>785.48867475423162</v>
      </c>
      <c r="K10" s="64">
        <v>588.48052982925071</v>
      </c>
      <c r="L10" s="64">
        <v>532.99331831037932</v>
      </c>
      <c r="M10" s="64">
        <v>517.4800933528727</v>
      </c>
      <c r="N10" s="64">
        <v>535.96290809492655</v>
      </c>
      <c r="O10" s="64">
        <v>525.10448643522591</v>
      </c>
      <c r="P10" s="64">
        <v>512.7118642559069</v>
      </c>
      <c r="Q10" s="64">
        <v>488.14350919736</v>
      </c>
      <c r="R10" s="64">
        <v>442.81838258908749</v>
      </c>
      <c r="S10" s="64">
        <v>339.12144646602246</v>
      </c>
      <c r="T10" s="64">
        <v>231.09975793494573</v>
      </c>
      <c r="U10" s="64">
        <v>195.68241174670186</v>
      </c>
      <c r="V10" s="64">
        <v>176.43745235648146</v>
      </c>
      <c r="W10" s="97">
        <v>156.08223517226466</v>
      </c>
      <c r="X10" s="65">
        <v>152.36229023130127</v>
      </c>
    </row>
    <row r="11" spans="1:24" s="51" customFormat="1" x14ac:dyDescent="0.35">
      <c r="A11" s="61" t="s">
        <v>79</v>
      </c>
      <c r="B11" s="67" t="s">
        <v>80</v>
      </c>
      <c r="C11" s="64">
        <v>1306.2675427154991</v>
      </c>
      <c r="D11" s="64">
        <v>1092.5903128841769</v>
      </c>
      <c r="E11" s="64">
        <v>1068.5984665363865</v>
      </c>
      <c r="F11" s="64">
        <v>1111.1951117767032</v>
      </c>
      <c r="G11" s="64">
        <v>1228.321151537187</v>
      </c>
      <c r="H11" s="64">
        <v>1333.4353289034279</v>
      </c>
      <c r="I11" s="64">
        <v>1363.2005139389789</v>
      </c>
      <c r="J11" s="64">
        <v>1217.093563474642</v>
      </c>
      <c r="K11" s="64">
        <v>927.8160157161609</v>
      </c>
      <c r="L11" s="64">
        <v>844.17896371170127</v>
      </c>
      <c r="M11" s="64">
        <v>812.60995258664445</v>
      </c>
      <c r="N11" s="64">
        <v>831.54406032076179</v>
      </c>
      <c r="O11" s="64">
        <v>807.00109871960865</v>
      </c>
      <c r="P11" s="64">
        <v>781.8484239798214</v>
      </c>
      <c r="Q11" s="64">
        <v>734.41988289817948</v>
      </c>
      <c r="R11" s="64">
        <v>651.71559642606462</v>
      </c>
      <c r="S11" s="64">
        <v>498.4099108609006</v>
      </c>
      <c r="T11" s="64">
        <v>355.63326352760339</v>
      </c>
      <c r="U11" s="64">
        <v>299.9422362271693</v>
      </c>
      <c r="V11" s="64">
        <v>274.91572069667092</v>
      </c>
      <c r="W11" s="97">
        <v>246.43629689424191</v>
      </c>
      <c r="X11" s="65">
        <v>235.38760154446058</v>
      </c>
    </row>
    <row r="12" spans="1:24" s="51" customFormat="1" x14ac:dyDescent="0.35">
      <c r="A12" s="61" t="s">
        <v>81</v>
      </c>
      <c r="B12" s="67" t="s">
        <v>82</v>
      </c>
      <c r="C12" s="64">
        <v>977.28021860229546</v>
      </c>
      <c r="D12" s="64">
        <v>803.94107949730494</v>
      </c>
      <c r="E12" s="64">
        <v>805.46091325008967</v>
      </c>
      <c r="F12" s="64">
        <v>831.38183668721035</v>
      </c>
      <c r="G12" s="64">
        <v>900.21212725115868</v>
      </c>
      <c r="H12" s="64">
        <v>963.99829953785149</v>
      </c>
      <c r="I12" s="64">
        <v>969.1216564452526</v>
      </c>
      <c r="J12" s="64">
        <v>869.2734554985409</v>
      </c>
      <c r="K12" s="64">
        <v>662.87870809700348</v>
      </c>
      <c r="L12" s="64">
        <v>597.65434982145314</v>
      </c>
      <c r="M12" s="64">
        <v>580.63492243470205</v>
      </c>
      <c r="N12" s="64">
        <v>599.58288227451612</v>
      </c>
      <c r="O12" s="64">
        <v>580.47255369964171</v>
      </c>
      <c r="P12" s="64">
        <v>564.73864729217814</v>
      </c>
      <c r="Q12" s="64">
        <v>537.22345689181418</v>
      </c>
      <c r="R12" s="64">
        <v>482.60937810956813</v>
      </c>
      <c r="S12" s="64">
        <v>387.65491754074628</v>
      </c>
      <c r="T12" s="64">
        <v>268.68278005386912</v>
      </c>
      <c r="U12" s="64">
        <v>219.74354672969849</v>
      </c>
      <c r="V12" s="64">
        <v>193.38916213058303</v>
      </c>
      <c r="W12" s="97">
        <v>171.2536603391035</v>
      </c>
      <c r="X12" s="65">
        <v>164.6784483079137</v>
      </c>
    </row>
    <row r="13" spans="1:24" s="51" customFormat="1" x14ac:dyDescent="0.35">
      <c r="A13" s="61" t="s">
        <v>83</v>
      </c>
      <c r="B13" s="67" t="s">
        <v>84</v>
      </c>
      <c r="C13" s="64">
        <v>2492.4535985535913</v>
      </c>
      <c r="D13" s="64">
        <v>2027.4026315444726</v>
      </c>
      <c r="E13" s="64">
        <v>2007.726800660555</v>
      </c>
      <c r="F13" s="64">
        <v>2088.5824800090254</v>
      </c>
      <c r="G13" s="64">
        <v>2251.6851423098014</v>
      </c>
      <c r="H13" s="64">
        <v>2399.3388408146898</v>
      </c>
      <c r="I13" s="64">
        <v>2488.8876071840182</v>
      </c>
      <c r="J13" s="64">
        <v>2299.7937200897195</v>
      </c>
      <c r="K13" s="64">
        <v>1877.7280449541772</v>
      </c>
      <c r="L13" s="64">
        <v>1733.164481300777</v>
      </c>
      <c r="M13" s="64">
        <v>1665.4905557549209</v>
      </c>
      <c r="N13" s="64">
        <v>1687.9743433605358</v>
      </c>
      <c r="O13" s="64">
        <v>1598.0222381742574</v>
      </c>
      <c r="P13" s="64">
        <v>1508.0492587661806</v>
      </c>
      <c r="Q13" s="64">
        <v>1383.1310356097893</v>
      </c>
      <c r="R13" s="64">
        <v>1218.4563556073554</v>
      </c>
      <c r="S13" s="64">
        <v>936.37178878318002</v>
      </c>
      <c r="T13" s="64">
        <v>616.90769996963263</v>
      </c>
      <c r="U13" s="64">
        <v>441.43090712099911</v>
      </c>
      <c r="V13" s="64">
        <v>357.12255551897164</v>
      </c>
      <c r="W13" s="97">
        <v>306.00453223239322</v>
      </c>
      <c r="X13" s="65">
        <v>286.99837300843916</v>
      </c>
    </row>
    <row r="14" spans="1:24" s="51" customFormat="1" x14ac:dyDescent="0.35">
      <c r="A14" s="61" t="s">
        <v>85</v>
      </c>
      <c r="B14" s="67" t="s">
        <v>86</v>
      </c>
      <c r="C14" s="64">
        <v>1466.5198971536422</v>
      </c>
      <c r="D14" s="64">
        <v>1199.406122283084</v>
      </c>
      <c r="E14" s="64">
        <v>1169.619355355745</v>
      </c>
      <c r="F14" s="64">
        <v>1183.8817194489952</v>
      </c>
      <c r="G14" s="64">
        <v>1261.9431736569336</v>
      </c>
      <c r="H14" s="64">
        <v>1337.9419219513904</v>
      </c>
      <c r="I14" s="64">
        <v>1292.8307152612429</v>
      </c>
      <c r="J14" s="64">
        <v>1156.8261477929257</v>
      </c>
      <c r="K14" s="64">
        <v>892.33858045547674</v>
      </c>
      <c r="L14" s="64">
        <v>813.26944613257092</v>
      </c>
      <c r="M14" s="64">
        <v>788.98128963030467</v>
      </c>
      <c r="N14" s="64">
        <v>813.08433790684353</v>
      </c>
      <c r="O14" s="64">
        <v>792.80842466005527</v>
      </c>
      <c r="P14" s="64">
        <v>779.06523514406717</v>
      </c>
      <c r="Q14" s="64">
        <v>745.14340470777893</v>
      </c>
      <c r="R14" s="64">
        <v>670.43150349438349</v>
      </c>
      <c r="S14" s="64">
        <v>517.79497253288082</v>
      </c>
      <c r="T14" s="64">
        <v>349.12284474344415</v>
      </c>
      <c r="U14" s="64">
        <v>286.45937014705373</v>
      </c>
      <c r="V14" s="64">
        <v>256.0619406504191</v>
      </c>
      <c r="W14" s="97">
        <v>230.53459181121121</v>
      </c>
      <c r="X14" s="65">
        <v>223.86773692785439</v>
      </c>
    </row>
    <row r="15" spans="1:24" s="51" customFormat="1" x14ac:dyDescent="0.35">
      <c r="A15" s="61" t="s">
        <v>87</v>
      </c>
      <c r="B15" s="67" t="s">
        <v>88</v>
      </c>
      <c r="C15" s="64">
        <v>1041.2054529040483</v>
      </c>
      <c r="D15" s="64">
        <v>868.62189110523673</v>
      </c>
      <c r="E15" s="64">
        <v>849.86420301520661</v>
      </c>
      <c r="F15" s="64">
        <v>870.3204624504267</v>
      </c>
      <c r="G15" s="64">
        <v>920.00349966892747</v>
      </c>
      <c r="H15" s="64">
        <v>977.86435795830585</v>
      </c>
      <c r="I15" s="64">
        <v>935.77320900290499</v>
      </c>
      <c r="J15" s="64">
        <v>823.32668807656523</v>
      </c>
      <c r="K15" s="64">
        <v>616.88055515706776</v>
      </c>
      <c r="L15" s="64">
        <v>567.31245100832166</v>
      </c>
      <c r="M15" s="64">
        <v>558.61895176410508</v>
      </c>
      <c r="N15" s="64">
        <v>580.38997672035862</v>
      </c>
      <c r="O15" s="64">
        <v>565.01593975959406</v>
      </c>
      <c r="P15" s="64">
        <v>557.52203922674528</v>
      </c>
      <c r="Q15" s="64">
        <v>530.91493113837805</v>
      </c>
      <c r="R15" s="64">
        <v>474.40821293127169</v>
      </c>
      <c r="S15" s="64">
        <v>364.53762407597924</v>
      </c>
      <c r="T15" s="64">
        <v>247.93790207556478</v>
      </c>
      <c r="U15" s="64">
        <v>201.49182782838307</v>
      </c>
      <c r="V15" s="64">
        <v>172.7874023549806</v>
      </c>
      <c r="W15" s="97">
        <v>148.40167009653484</v>
      </c>
      <c r="X15" s="65">
        <v>137.33340531219025</v>
      </c>
    </row>
    <row r="16" spans="1:24" s="51" customFormat="1" x14ac:dyDescent="0.35">
      <c r="A16" s="49">
        <v>924</v>
      </c>
      <c r="B16" s="68" t="s">
        <v>89</v>
      </c>
      <c r="C16" s="59">
        <v>807.93509592135092</v>
      </c>
      <c r="D16" s="59">
        <v>679.55540897603453</v>
      </c>
      <c r="E16" s="59">
        <v>672.75957226575395</v>
      </c>
      <c r="F16" s="59">
        <v>705.70948571535439</v>
      </c>
      <c r="G16" s="59">
        <v>768.29676708782927</v>
      </c>
      <c r="H16" s="59">
        <v>822.37174119237477</v>
      </c>
      <c r="I16" s="59">
        <v>829.03433670451432</v>
      </c>
      <c r="J16" s="59">
        <v>751.78204558047264</v>
      </c>
      <c r="K16" s="59">
        <v>590.92926791623347</v>
      </c>
      <c r="L16" s="59">
        <v>539.7240858556703</v>
      </c>
      <c r="M16" s="59">
        <v>521.26729769371548</v>
      </c>
      <c r="N16" s="59">
        <v>526.06471103557817</v>
      </c>
      <c r="O16" s="59">
        <v>503.62049744491014</v>
      </c>
      <c r="P16" s="59">
        <v>486.4586204195183</v>
      </c>
      <c r="Q16" s="59">
        <v>457.2101994730034</v>
      </c>
      <c r="R16" s="59">
        <v>409.90540315830617</v>
      </c>
      <c r="S16" s="59">
        <v>310.3208151429003</v>
      </c>
      <c r="T16" s="59">
        <v>217.44171221008179</v>
      </c>
      <c r="U16" s="59">
        <v>174.84534844845314</v>
      </c>
      <c r="V16" s="59">
        <v>156.06993210705116</v>
      </c>
      <c r="W16" s="91">
        <v>137.76396238315826</v>
      </c>
      <c r="X16" s="60">
        <v>130.56912534854263</v>
      </c>
    </row>
    <row r="17" spans="1:24" s="51" customFormat="1" x14ac:dyDescent="0.35">
      <c r="A17" s="49">
        <v>923</v>
      </c>
      <c r="B17" s="92" t="s">
        <v>90</v>
      </c>
      <c r="C17" s="91">
        <v>1355.9845081785279</v>
      </c>
      <c r="D17" s="91">
        <v>1142.6990169570074</v>
      </c>
      <c r="E17" s="91">
        <v>1137.6417816166213</v>
      </c>
      <c r="F17" s="91">
        <v>1182.8922635816684</v>
      </c>
      <c r="G17" s="91">
        <v>1274.6695007044068</v>
      </c>
      <c r="H17" s="91">
        <v>1373.6755291420416</v>
      </c>
      <c r="I17" s="91">
        <v>1403.5892739751671</v>
      </c>
      <c r="J17" s="91">
        <v>1266.0448067206455</v>
      </c>
      <c r="K17" s="91">
        <v>990.99489136437478</v>
      </c>
      <c r="L17" s="91">
        <v>906.79250929568389</v>
      </c>
      <c r="M17" s="91">
        <v>875.62368118983591</v>
      </c>
      <c r="N17" s="91">
        <v>892.41667965231909</v>
      </c>
      <c r="O17" s="91">
        <v>851.9793429863596</v>
      </c>
      <c r="P17" s="91">
        <v>815.10185037254837</v>
      </c>
      <c r="Q17" s="91">
        <v>760.75138741847331</v>
      </c>
      <c r="R17" s="91">
        <v>674.71607897963975</v>
      </c>
      <c r="S17" s="91">
        <v>496.90784454384811</v>
      </c>
      <c r="T17" s="91">
        <v>313.4339698479971</v>
      </c>
      <c r="U17" s="91">
        <v>250.94770542376179</v>
      </c>
      <c r="V17" s="91">
        <v>221.80835360294938</v>
      </c>
      <c r="W17" s="91">
        <v>192.84911693136189</v>
      </c>
      <c r="X17" s="60">
        <v>189.18129861408499</v>
      </c>
    </row>
    <row r="18" spans="1:24" s="74" customFormat="1" ht="30" customHeight="1" x14ac:dyDescent="0.35">
      <c r="A18" s="69">
        <v>922</v>
      </c>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144</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145</v>
      </c>
      <c r="X20" s="87" t="s">
        <v>33</v>
      </c>
    </row>
    <row r="21" spans="1:24" ht="30" customHeight="1" x14ac:dyDescent="0.35">
      <c r="A21" s="56">
        <v>925</v>
      </c>
      <c r="B21" s="57" t="s">
        <v>67</v>
      </c>
      <c r="C21" s="59">
        <v>21517.531194681211</v>
      </c>
      <c r="D21" s="59">
        <v>17693.152811057564</v>
      </c>
      <c r="E21" s="59">
        <v>17189.286755956353</v>
      </c>
      <c r="F21" s="59">
        <v>17737.496124962396</v>
      </c>
      <c r="G21" s="59">
        <v>18798.56436195549</v>
      </c>
      <c r="H21" s="59">
        <v>19882.501415281491</v>
      </c>
      <c r="I21" s="59">
        <v>19584.041688276629</v>
      </c>
      <c r="J21" s="59">
        <v>17293.907649679059</v>
      </c>
      <c r="K21" s="59">
        <v>13117.88234196421</v>
      </c>
      <c r="L21" s="59">
        <v>11653.457290350727</v>
      </c>
      <c r="M21" s="59">
        <v>10915.22346143558</v>
      </c>
      <c r="N21" s="59">
        <v>10878.801700203607</v>
      </c>
      <c r="O21" s="59">
        <v>10199.907620637898</v>
      </c>
      <c r="P21" s="59">
        <v>9693.8362425210398</v>
      </c>
      <c r="Q21" s="59">
        <v>8931.7190354875238</v>
      </c>
      <c r="R21" s="59">
        <v>7842.0063522498467</v>
      </c>
      <c r="S21" s="59">
        <v>5828.7814887304467</v>
      </c>
      <c r="T21" s="59">
        <v>3867.6088003623217</v>
      </c>
      <c r="U21" s="59">
        <v>3078.8342382094461</v>
      </c>
      <c r="V21" s="59">
        <v>2683.6710345849024</v>
      </c>
      <c r="W21" s="91">
        <v>2307.9719773187126</v>
      </c>
      <c r="X21" s="60">
        <v>2171.1514974517418</v>
      </c>
    </row>
    <row r="22" spans="1:24" x14ac:dyDescent="0.35">
      <c r="A22" s="61"/>
      <c r="B22" s="90" t="s">
        <v>68</v>
      </c>
      <c r="C22" s="64">
        <v>0</v>
      </c>
      <c r="D22" s="64">
        <v>0</v>
      </c>
      <c r="E22" s="64">
        <v>0</v>
      </c>
      <c r="F22" s="64">
        <v>0</v>
      </c>
      <c r="G22" s="64">
        <v>3.7283070000404108</v>
      </c>
      <c r="H22" s="64">
        <v>3.1851430439617618</v>
      </c>
      <c r="I22" s="64">
        <v>2.1028054196887869</v>
      </c>
      <c r="J22" s="64">
        <v>1.999453224305239</v>
      </c>
      <c r="K22" s="64">
        <v>1.3532061447895956</v>
      </c>
      <c r="L22" s="64">
        <v>0.71065041402406504</v>
      </c>
      <c r="M22" s="64">
        <v>1.2833250462203074</v>
      </c>
      <c r="N22" s="64">
        <v>0.83905535233483586</v>
      </c>
      <c r="O22" s="64">
        <v>0.53884469985667438</v>
      </c>
      <c r="P22" s="64">
        <v>0.48773812898109242</v>
      </c>
      <c r="Q22" s="64">
        <v>0.38649488253528003</v>
      </c>
      <c r="R22" s="64">
        <v>0.33983665853329192</v>
      </c>
      <c r="S22" s="64">
        <v>0.20605684938416555</v>
      </c>
      <c r="T22" s="64">
        <v>0.14598840589803047</v>
      </c>
      <c r="U22" s="64">
        <v>9.868160810855478E-2</v>
      </c>
      <c r="V22" s="64">
        <v>9.8349650634301553E-2</v>
      </c>
      <c r="W22" s="97">
        <v>8.7951974963767832E-2</v>
      </c>
      <c r="X22" s="65">
        <v>7.0783956608658355E-2</v>
      </c>
    </row>
    <row r="23" spans="1:24" ht="25.5" customHeight="1" x14ac:dyDescent="0.35">
      <c r="A23" s="56">
        <v>941</v>
      </c>
      <c r="B23" s="57" t="s">
        <v>69</v>
      </c>
      <c r="C23" s="59">
        <v>19497.589689911747</v>
      </c>
      <c r="D23" s="59">
        <v>16003.440091865452</v>
      </c>
      <c r="E23" s="59">
        <v>15530.753556477344</v>
      </c>
      <c r="F23" s="59">
        <v>16020.562049503817</v>
      </c>
      <c r="G23" s="59">
        <v>16982.256466596678</v>
      </c>
      <c r="H23" s="59">
        <v>17949.653287167996</v>
      </c>
      <c r="I23" s="59">
        <v>17655.337146745642</v>
      </c>
      <c r="J23" s="59">
        <v>15591.325203456659</v>
      </c>
      <c r="K23" s="59">
        <v>11821.446103092956</v>
      </c>
      <c r="L23" s="59">
        <v>10497.853482281889</v>
      </c>
      <c r="M23" s="59">
        <v>9832.6101288928403</v>
      </c>
      <c r="N23" s="59">
        <v>9802.5927636300457</v>
      </c>
      <c r="O23" s="59">
        <v>9198.7496223602429</v>
      </c>
      <c r="P23" s="59">
        <v>8749.7504218799768</v>
      </c>
      <c r="Q23" s="59">
        <v>8066.455357342571</v>
      </c>
      <c r="R23" s="59">
        <v>7085.4903165320657</v>
      </c>
      <c r="S23" s="59">
        <v>5283.0091289000593</v>
      </c>
      <c r="T23" s="59">
        <v>3529.1153807500414</v>
      </c>
      <c r="U23" s="59">
        <v>2811.7119968857151</v>
      </c>
      <c r="V23" s="59">
        <v>2449.1361223353028</v>
      </c>
      <c r="W23" s="91">
        <v>2108.4597641388546</v>
      </c>
      <c r="X23" s="60">
        <v>1979.0288823869275</v>
      </c>
    </row>
    <row r="24" spans="1:24" ht="25.5" customHeight="1" x14ac:dyDescent="0.35">
      <c r="A24" s="56">
        <v>921</v>
      </c>
      <c r="B24" s="66" t="s">
        <v>70</v>
      </c>
      <c r="C24" s="59">
        <v>18294.049661564633</v>
      </c>
      <c r="D24" s="59">
        <v>14998.579318465658</v>
      </c>
      <c r="E24" s="59">
        <v>14549.957928274875</v>
      </c>
      <c r="F24" s="59">
        <v>14996.245042196422</v>
      </c>
      <c r="G24" s="59">
        <v>15889.73872999448</v>
      </c>
      <c r="H24" s="59">
        <v>16794.431202126387</v>
      </c>
      <c r="I24" s="59">
        <v>16517.383885057308</v>
      </c>
      <c r="J24" s="59">
        <v>14581.512790523975</v>
      </c>
      <c r="K24" s="59">
        <v>11049.189378977922</v>
      </c>
      <c r="L24" s="59">
        <v>9810.4595664892277</v>
      </c>
      <c r="M24" s="59">
        <v>9188.8838535174309</v>
      </c>
      <c r="N24" s="59">
        <v>9168.6801993317094</v>
      </c>
      <c r="O24" s="59">
        <v>8607.2654273193511</v>
      </c>
      <c r="P24" s="59">
        <v>8186.6043300884648</v>
      </c>
      <c r="Q24" s="59">
        <v>7546.6657440486542</v>
      </c>
      <c r="R24" s="59">
        <v>6626.0960329352611</v>
      </c>
      <c r="S24" s="59">
        <v>4942.3009237177112</v>
      </c>
      <c r="T24" s="59">
        <v>3294.390201475193</v>
      </c>
      <c r="U24" s="59">
        <v>2625.6659548882994</v>
      </c>
      <c r="V24" s="59">
        <v>2284.180665005113</v>
      </c>
      <c r="W24" s="91">
        <v>1965.9987725819246</v>
      </c>
      <c r="X24" s="60">
        <v>1846.4785732755729</v>
      </c>
    </row>
    <row r="25" spans="1:24" x14ac:dyDescent="0.35">
      <c r="A25" s="61" t="s">
        <v>71</v>
      </c>
      <c r="B25" s="67" t="s">
        <v>72</v>
      </c>
      <c r="C25" s="64">
        <v>1085.8873323278895</v>
      </c>
      <c r="D25" s="64">
        <v>893.96674374162433</v>
      </c>
      <c r="E25" s="64">
        <v>869.86152840408204</v>
      </c>
      <c r="F25" s="64">
        <v>919.42373137443815</v>
      </c>
      <c r="G25" s="64">
        <v>997.05672163761153</v>
      </c>
      <c r="H25" s="64">
        <v>1064.5063644710742</v>
      </c>
      <c r="I25" s="64">
        <v>1064.4579917903143</v>
      </c>
      <c r="J25" s="64">
        <v>946.25861724529125</v>
      </c>
      <c r="K25" s="64">
        <v>711.45842594077055</v>
      </c>
      <c r="L25" s="64">
        <v>620.85663144069611</v>
      </c>
      <c r="M25" s="64">
        <v>576.81397500312278</v>
      </c>
      <c r="N25" s="64">
        <v>569.88334582568007</v>
      </c>
      <c r="O25" s="64">
        <v>532.66224475469619</v>
      </c>
      <c r="P25" s="64">
        <v>501.32329370876266</v>
      </c>
      <c r="Q25" s="64">
        <v>457.81107947358339</v>
      </c>
      <c r="R25" s="64">
        <v>403.75797317523791</v>
      </c>
      <c r="S25" s="64">
        <v>297.98185293652699</v>
      </c>
      <c r="T25" s="64">
        <v>206.72204522679868</v>
      </c>
      <c r="U25" s="64">
        <v>176.26294793815993</v>
      </c>
      <c r="V25" s="64">
        <v>159.99065101226898</v>
      </c>
      <c r="W25" s="97">
        <v>144.78118678687875</v>
      </c>
      <c r="X25" s="65">
        <v>138.37574761846304</v>
      </c>
    </row>
    <row r="26" spans="1:24" x14ac:dyDescent="0.35">
      <c r="A26" s="61" t="s">
        <v>73</v>
      </c>
      <c r="B26" s="67" t="s">
        <v>74</v>
      </c>
      <c r="C26" s="64">
        <v>3218.8474013735013</v>
      </c>
      <c r="D26" s="64">
        <v>2639.2577865635863</v>
      </c>
      <c r="E26" s="64">
        <v>2556.1791957564092</v>
      </c>
      <c r="F26" s="64">
        <v>2608.5514765575326</v>
      </c>
      <c r="G26" s="64">
        <v>2730.1194897902628</v>
      </c>
      <c r="H26" s="64">
        <v>2866.0095013693308</v>
      </c>
      <c r="I26" s="64">
        <v>2822.4522249386364</v>
      </c>
      <c r="J26" s="64">
        <v>2511.243371379087</v>
      </c>
      <c r="K26" s="64">
        <v>1934.1715641140663</v>
      </c>
      <c r="L26" s="64">
        <v>1713.5597360278034</v>
      </c>
      <c r="M26" s="64">
        <v>1604.4454965468074</v>
      </c>
      <c r="N26" s="64">
        <v>1593.2485059365747</v>
      </c>
      <c r="O26" s="64">
        <v>1492.0762347647576</v>
      </c>
      <c r="P26" s="64">
        <v>1418.4778491766842</v>
      </c>
      <c r="Q26" s="64">
        <v>1302.6175891568223</v>
      </c>
      <c r="R26" s="64">
        <v>1138.6329734394155</v>
      </c>
      <c r="S26" s="64">
        <v>808.73188615289223</v>
      </c>
      <c r="T26" s="64">
        <v>522.4663720917805</v>
      </c>
      <c r="U26" s="64">
        <v>419.42473129014155</v>
      </c>
      <c r="V26" s="64">
        <v>358.55363459080723</v>
      </c>
      <c r="W26" s="97">
        <v>291.68233401138974</v>
      </c>
      <c r="X26" s="65">
        <v>266.92991185067058</v>
      </c>
    </row>
    <row r="27" spans="1:24" x14ac:dyDescent="0.35">
      <c r="A27" s="61" t="s">
        <v>75</v>
      </c>
      <c r="B27" s="67" t="s">
        <v>76</v>
      </c>
      <c r="C27" s="64">
        <v>1830.0671916066558</v>
      </c>
      <c r="D27" s="64">
        <v>1505.2080392922746</v>
      </c>
      <c r="E27" s="64">
        <v>1465.7309914086802</v>
      </c>
      <c r="F27" s="64">
        <v>1546.8146112746942</v>
      </c>
      <c r="G27" s="64">
        <v>1658.5087881063225</v>
      </c>
      <c r="H27" s="64">
        <v>1763.1142588044765</v>
      </c>
      <c r="I27" s="64">
        <v>1734.182385447167</v>
      </c>
      <c r="J27" s="64">
        <v>1517.5314651961485</v>
      </c>
      <c r="K27" s="64">
        <v>1129.4646529776896</v>
      </c>
      <c r="L27" s="64">
        <v>995.22416758663417</v>
      </c>
      <c r="M27" s="64">
        <v>927.07876286065277</v>
      </c>
      <c r="N27" s="64">
        <v>922.01541928205972</v>
      </c>
      <c r="O27" s="64">
        <v>864.73685799571649</v>
      </c>
      <c r="P27" s="64">
        <v>821.31869165921728</v>
      </c>
      <c r="Q27" s="64">
        <v>762.42539443045166</v>
      </c>
      <c r="R27" s="64">
        <v>667.5267811143998</v>
      </c>
      <c r="S27" s="64">
        <v>493.63114100669276</v>
      </c>
      <c r="T27" s="64">
        <v>331.3314575531449</v>
      </c>
      <c r="U27" s="64">
        <v>279.86432600541434</v>
      </c>
      <c r="V27" s="64">
        <v>253.46733092540029</v>
      </c>
      <c r="W27" s="97">
        <v>227.9067486039757</v>
      </c>
      <c r="X27" s="65">
        <v>222.3273947975571</v>
      </c>
    </row>
    <row r="28" spans="1:24" x14ac:dyDescent="0.35">
      <c r="A28" s="61" t="s">
        <v>77</v>
      </c>
      <c r="B28" s="67" t="s">
        <v>78</v>
      </c>
      <c r="C28" s="64">
        <v>1309.0486358649418</v>
      </c>
      <c r="D28" s="64">
        <v>1099.8131727282951</v>
      </c>
      <c r="E28" s="64">
        <v>1054.9053390002646</v>
      </c>
      <c r="F28" s="64">
        <v>1088.7279899111513</v>
      </c>
      <c r="G28" s="64">
        <v>1172.657239824669</v>
      </c>
      <c r="H28" s="64">
        <v>1249.9204618809497</v>
      </c>
      <c r="I28" s="64">
        <v>1219.5407055952576</v>
      </c>
      <c r="J28" s="64">
        <v>1055.0879987728601</v>
      </c>
      <c r="K28" s="64">
        <v>769.05658738811576</v>
      </c>
      <c r="L28" s="64">
        <v>678.82159378499591</v>
      </c>
      <c r="M28" s="64">
        <v>639.04936018198873</v>
      </c>
      <c r="N28" s="64">
        <v>645.83997807119704</v>
      </c>
      <c r="O28" s="64">
        <v>616.71636886756244</v>
      </c>
      <c r="P28" s="64">
        <v>593.5380121784134</v>
      </c>
      <c r="Q28" s="64">
        <v>554.95683641811024</v>
      </c>
      <c r="R28" s="64">
        <v>496.28092741789266</v>
      </c>
      <c r="S28" s="64">
        <v>372.32906632793595</v>
      </c>
      <c r="T28" s="64">
        <v>249.46884183493455</v>
      </c>
      <c r="U28" s="64">
        <v>208.21793955082256</v>
      </c>
      <c r="V28" s="64">
        <v>186.48256105906296</v>
      </c>
      <c r="W28" s="97">
        <v>161.40382145237331</v>
      </c>
      <c r="X28" s="65">
        <v>154.67415143635483</v>
      </c>
    </row>
    <row r="29" spans="1:24" x14ac:dyDescent="0.35">
      <c r="A29" s="61" t="s">
        <v>79</v>
      </c>
      <c r="B29" s="67" t="s">
        <v>80</v>
      </c>
      <c r="C29" s="64">
        <v>1945.8806571533923</v>
      </c>
      <c r="D29" s="64">
        <v>1615.6168169836985</v>
      </c>
      <c r="E29" s="64">
        <v>1557.8770596351169</v>
      </c>
      <c r="F29" s="64">
        <v>1612.8677231480651</v>
      </c>
      <c r="G29" s="64">
        <v>1746.6722519015921</v>
      </c>
      <c r="H29" s="64">
        <v>1873.1357897712808</v>
      </c>
      <c r="I29" s="64">
        <v>1871.1631141099201</v>
      </c>
      <c r="J29" s="64">
        <v>1634.8304609325889</v>
      </c>
      <c r="K29" s="64">
        <v>1212.517632448682</v>
      </c>
      <c r="L29" s="64">
        <v>1075.1483928600385</v>
      </c>
      <c r="M29" s="64">
        <v>1003.5127475404141</v>
      </c>
      <c r="N29" s="64">
        <v>1002.0178440924439</v>
      </c>
      <c r="O29" s="64">
        <v>947.7938203369032</v>
      </c>
      <c r="P29" s="64">
        <v>905.10244007575102</v>
      </c>
      <c r="Q29" s="64">
        <v>834.94162502721827</v>
      </c>
      <c r="R29" s="64">
        <v>730.39881207271924</v>
      </c>
      <c r="S29" s="64">
        <v>547.21545538707755</v>
      </c>
      <c r="T29" s="64">
        <v>383.90095759072011</v>
      </c>
      <c r="U29" s="64">
        <v>319.15670833170782</v>
      </c>
      <c r="V29" s="64">
        <v>290.56748998694059</v>
      </c>
      <c r="W29" s="97">
        <v>254.83848318421767</v>
      </c>
      <c r="X29" s="65">
        <v>238.95924294821685</v>
      </c>
    </row>
    <row r="30" spans="1:24" x14ac:dyDescent="0.35">
      <c r="A30" s="61" t="s">
        <v>81</v>
      </c>
      <c r="B30" s="67" t="s">
        <v>82</v>
      </c>
      <c r="C30" s="64">
        <v>1455.8048882111921</v>
      </c>
      <c r="D30" s="64">
        <v>1188.7902652836019</v>
      </c>
      <c r="E30" s="64">
        <v>1174.2568593161448</v>
      </c>
      <c r="F30" s="64">
        <v>1206.7268077343879</v>
      </c>
      <c r="G30" s="64">
        <v>1280.1013330488925</v>
      </c>
      <c r="H30" s="64">
        <v>1354.1711975097821</v>
      </c>
      <c r="I30" s="64">
        <v>1330.2406198378499</v>
      </c>
      <c r="J30" s="64">
        <v>1167.6298080749425</v>
      </c>
      <c r="K30" s="64">
        <v>866.28394867922282</v>
      </c>
      <c r="L30" s="64">
        <v>761.17404166421761</v>
      </c>
      <c r="M30" s="64">
        <v>717.04086871645291</v>
      </c>
      <c r="N30" s="64">
        <v>722.50260174992172</v>
      </c>
      <c r="O30" s="64">
        <v>681.7441762404053</v>
      </c>
      <c r="P30" s="64">
        <v>653.76652557199691</v>
      </c>
      <c r="Q30" s="64">
        <v>610.75446967736639</v>
      </c>
      <c r="R30" s="64">
        <v>540.87598700942283</v>
      </c>
      <c r="S30" s="64">
        <v>425.615056226886</v>
      </c>
      <c r="T30" s="64">
        <v>290.03916992374121</v>
      </c>
      <c r="U30" s="64">
        <v>233.82044467478252</v>
      </c>
      <c r="V30" s="64">
        <v>204.39938206720922</v>
      </c>
      <c r="W30" s="97">
        <v>177.09251271248942</v>
      </c>
      <c r="X30" s="65">
        <v>167.17718809039874</v>
      </c>
    </row>
    <row r="31" spans="1:24" x14ac:dyDescent="0.35">
      <c r="A31" s="61" t="s">
        <v>83</v>
      </c>
      <c r="B31" s="67" t="s">
        <v>84</v>
      </c>
      <c r="C31" s="64">
        <v>3712.8819998049344</v>
      </c>
      <c r="D31" s="64">
        <v>2997.9268054040344</v>
      </c>
      <c r="E31" s="64">
        <v>2927.0035684233153</v>
      </c>
      <c r="F31" s="64">
        <v>3031.517357696966</v>
      </c>
      <c r="G31" s="64">
        <v>3201.8954922087805</v>
      </c>
      <c r="H31" s="64">
        <v>3370.4577620680584</v>
      </c>
      <c r="I31" s="64">
        <v>3416.3093676301987</v>
      </c>
      <c r="J31" s="64">
        <v>3089.140342448688</v>
      </c>
      <c r="K31" s="64">
        <v>2453.9114704685671</v>
      </c>
      <c r="L31" s="64">
        <v>2207.3625223253161</v>
      </c>
      <c r="M31" s="64">
        <v>2056.7567481645206</v>
      </c>
      <c r="N31" s="64">
        <v>2034.0238035793864</v>
      </c>
      <c r="O31" s="64">
        <v>1876.8197521732893</v>
      </c>
      <c r="P31" s="64">
        <v>1745.7847608309885</v>
      </c>
      <c r="Q31" s="64">
        <v>1572.4433684180685</v>
      </c>
      <c r="R31" s="64">
        <v>1365.5635672653887</v>
      </c>
      <c r="S31" s="64">
        <v>1028.0636553264753</v>
      </c>
      <c r="T31" s="64">
        <v>665.94292787532891</v>
      </c>
      <c r="U31" s="64">
        <v>469.70922483192527</v>
      </c>
      <c r="V31" s="64">
        <v>377.45460431257908</v>
      </c>
      <c r="W31" s="97">
        <v>316.43768318375999</v>
      </c>
      <c r="X31" s="65">
        <v>291.35312774115187</v>
      </c>
    </row>
    <row r="32" spans="1:24" x14ac:dyDescent="0.35">
      <c r="A32" s="61" t="s">
        <v>85</v>
      </c>
      <c r="B32" s="67" t="s">
        <v>86</v>
      </c>
      <c r="C32" s="64">
        <v>2184.6004802887273</v>
      </c>
      <c r="D32" s="64">
        <v>1773.5656985997612</v>
      </c>
      <c r="E32" s="64">
        <v>1705.1523273469759</v>
      </c>
      <c r="F32" s="64">
        <v>1718.3702421722171</v>
      </c>
      <c r="G32" s="64">
        <v>1794.4827557066346</v>
      </c>
      <c r="H32" s="64">
        <v>1879.4664010466061</v>
      </c>
      <c r="I32" s="64">
        <v>1774.571768752626</v>
      </c>
      <c r="J32" s="64">
        <v>1553.8777635270792</v>
      </c>
      <c r="K32" s="64">
        <v>1166.1538975282062</v>
      </c>
      <c r="L32" s="64">
        <v>1035.7819556733493</v>
      </c>
      <c r="M32" s="64">
        <v>974.33310925448677</v>
      </c>
      <c r="N32" s="64">
        <v>979.77371760730693</v>
      </c>
      <c r="O32" s="64">
        <v>931.12503414932166</v>
      </c>
      <c r="P32" s="64">
        <v>901.88049714004751</v>
      </c>
      <c r="Q32" s="64">
        <v>847.1328999834318</v>
      </c>
      <c r="R32" s="64">
        <v>751.37433631140357</v>
      </c>
      <c r="S32" s="64">
        <v>568.49875076179512</v>
      </c>
      <c r="T32" s="64">
        <v>376.87305479905297</v>
      </c>
      <c r="U32" s="64">
        <v>304.81012209852452</v>
      </c>
      <c r="V32" s="64">
        <v>270.64030819128857</v>
      </c>
      <c r="W32" s="97">
        <v>238.39461328975412</v>
      </c>
      <c r="X32" s="65">
        <v>227.26458227115393</v>
      </c>
    </row>
    <row r="33" spans="1:24" x14ac:dyDescent="0.35">
      <c r="A33" s="61" t="s">
        <v>87</v>
      </c>
      <c r="B33" s="67" t="s">
        <v>88</v>
      </c>
      <c r="C33" s="64">
        <v>1551.0310749333951</v>
      </c>
      <c r="D33" s="64">
        <v>1284.4339898687813</v>
      </c>
      <c r="E33" s="64">
        <v>1238.9910589838842</v>
      </c>
      <c r="F33" s="64">
        <v>1263.2451023269705</v>
      </c>
      <c r="G33" s="64">
        <v>1308.2446577697162</v>
      </c>
      <c r="H33" s="64">
        <v>1373.6494652048279</v>
      </c>
      <c r="I33" s="64">
        <v>1284.4657069553366</v>
      </c>
      <c r="J33" s="64">
        <v>1105.9129629472868</v>
      </c>
      <c r="K33" s="64">
        <v>806.1711994326032</v>
      </c>
      <c r="L33" s="64">
        <v>722.53052512617569</v>
      </c>
      <c r="M33" s="64">
        <v>689.85278524898604</v>
      </c>
      <c r="N33" s="64">
        <v>699.37498318713824</v>
      </c>
      <c r="O33" s="64">
        <v>663.59093803669828</v>
      </c>
      <c r="P33" s="64">
        <v>645.41225974660176</v>
      </c>
      <c r="Q33" s="64">
        <v>603.58248146360188</v>
      </c>
      <c r="R33" s="64">
        <v>531.68467512938025</v>
      </c>
      <c r="S33" s="64">
        <v>400.23405959142849</v>
      </c>
      <c r="T33" s="64">
        <v>267.64537457969141</v>
      </c>
      <c r="U33" s="64">
        <v>214.39951016682076</v>
      </c>
      <c r="V33" s="64">
        <v>182.62470285955629</v>
      </c>
      <c r="W33" s="97">
        <v>153.46138935708564</v>
      </c>
      <c r="X33" s="65">
        <v>139.41722652160604</v>
      </c>
    </row>
    <row r="34" spans="1:24" x14ac:dyDescent="0.35">
      <c r="A34" s="49">
        <v>924</v>
      </c>
      <c r="B34" s="68" t="s">
        <v>89</v>
      </c>
      <c r="C34" s="59">
        <v>1203.5400283471147</v>
      </c>
      <c r="D34" s="59">
        <v>1004.8607733997935</v>
      </c>
      <c r="E34" s="59">
        <v>980.79562820247043</v>
      </c>
      <c r="F34" s="59">
        <v>1024.317007307392</v>
      </c>
      <c r="G34" s="59">
        <v>1092.5177366021969</v>
      </c>
      <c r="H34" s="59">
        <v>1155.2220850416095</v>
      </c>
      <c r="I34" s="59">
        <v>1137.9532616883316</v>
      </c>
      <c r="J34" s="59">
        <v>1009.8124129326853</v>
      </c>
      <c r="K34" s="59">
        <v>772.25672411503297</v>
      </c>
      <c r="L34" s="59">
        <v>687.39391579266146</v>
      </c>
      <c r="M34" s="59">
        <v>643.72627537540791</v>
      </c>
      <c r="N34" s="59">
        <v>633.91256429833618</v>
      </c>
      <c r="O34" s="59">
        <v>591.48419504089179</v>
      </c>
      <c r="P34" s="59">
        <v>563.14609179151205</v>
      </c>
      <c r="Q34" s="59">
        <v>519.78961329391643</v>
      </c>
      <c r="R34" s="59">
        <v>459.39428359680414</v>
      </c>
      <c r="S34" s="59">
        <v>340.70820518234757</v>
      </c>
      <c r="T34" s="59">
        <v>234.72517927484859</v>
      </c>
      <c r="U34" s="59">
        <v>186.0460419974159</v>
      </c>
      <c r="V34" s="59">
        <v>164.95545733018983</v>
      </c>
      <c r="W34" s="91">
        <v>142.46099155692991</v>
      </c>
      <c r="X34" s="60">
        <v>132.55030911135444</v>
      </c>
    </row>
    <row r="35" spans="1:24" x14ac:dyDescent="0.35">
      <c r="A35" s="49">
        <v>923</v>
      </c>
      <c r="B35" s="68" t="s">
        <v>90</v>
      </c>
      <c r="C35" s="59">
        <v>2019.9415047694627</v>
      </c>
      <c r="D35" s="59">
        <v>1689.7127191921109</v>
      </c>
      <c r="E35" s="59">
        <v>1658.5331994790108</v>
      </c>
      <c r="F35" s="59">
        <v>1716.9340754585792</v>
      </c>
      <c r="G35" s="59">
        <v>1812.5795883587696</v>
      </c>
      <c r="H35" s="59">
        <v>1929.6629850695306</v>
      </c>
      <c r="I35" s="59">
        <v>1926.6017361113015</v>
      </c>
      <c r="J35" s="59">
        <v>1700.5829929980948</v>
      </c>
      <c r="K35" s="59">
        <v>1295.0830327264644</v>
      </c>
      <c r="L35" s="59">
        <v>1154.8931576548148</v>
      </c>
      <c r="M35" s="59">
        <v>1081.3300074965211</v>
      </c>
      <c r="N35" s="59">
        <v>1075.3698812212263</v>
      </c>
      <c r="O35" s="59">
        <v>1000.6191535777965</v>
      </c>
      <c r="P35" s="59">
        <v>943.59808251208256</v>
      </c>
      <c r="Q35" s="59">
        <v>864.87718326241622</v>
      </c>
      <c r="R35" s="59">
        <v>756.17619905924721</v>
      </c>
      <c r="S35" s="59">
        <v>545.56630298100333</v>
      </c>
      <c r="T35" s="59">
        <v>338.34743120638223</v>
      </c>
      <c r="U35" s="59">
        <v>267.02355971562241</v>
      </c>
      <c r="V35" s="59">
        <v>234.43656259896537</v>
      </c>
      <c r="W35" s="91">
        <v>199.42426120489395</v>
      </c>
      <c r="X35" s="60">
        <v>192.05183110820542</v>
      </c>
    </row>
    <row r="36" spans="1:24" s="100" customFormat="1" ht="30" customHeight="1" x14ac:dyDescent="0.35">
      <c r="A36" s="69">
        <v>922</v>
      </c>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4" priority="1" stopIfTrue="1" operator="equal">
      <formula>FALSE</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146</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87" t="s">
        <v>19</v>
      </c>
      <c r="K2" s="120"/>
      <c r="L2" s="121"/>
      <c r="M2" s="121"/>
      <c r="N2" s="121"/>
      <c r="O2" s="121"/>
      <c r="P2" s="121"/>
      <c r="Q2" s="121"/>
      <c r="R2" s="121"/>
      <c r="S2" s="121"/>
      <c r="T2" s="121"/>
      <c r="U2" s="121"/>
      <c r="V2" s="121"/>
      <c r="W2" s="121"/>
      <c r="X2" s="121"/>
    </row>
    <row r="3" spans="1:24" s="51" customFormat="1" ht="30" customHeight="1" x14ac:dyDescent="0.35">
      <c r="A3" s="56">
        <v>925</v>
      </c>
      <c r="B3" s="57" t="s">
        <v>67</v>
      </c>
      <c r="C3" s="59">
        <f t="shared" ref="C3:J3" si="0">SUM(C6,C16:C17,C4)</f>
        <v>3815.0000000000009</v>
      </c>
      <c r="D3" s="59">
        <f t="shared" si="0"/>
        <v>3773</v>
      </c>
      <c r="E3" s="59">
        <f t="shared" si="0"/>
        <v>3619</v>
      </c>
      <c r="F3" s="59">
        <f t="shared" si="0"/>
        <v>3781</v>
      </c>
      <c r="G3" s="59">
        <f t="shared" si="0"/>
        <v>3923.0963265249125</v>
      </c>
      <c r="H3" s="59">
        <f t="shared" si="0"/>
        <v>4329.2688127383872</v>
      </c>
      <c r="I3" s="59">
        <f t="shared" si="0"/>
        <v>4326.6696378971765</v>
      </c>
      <c r="J3" s="60">
        <f t="shared" si="0"/>
        <v>2381.5516966624828</v>
      </c>
      <c r="K3" s="109"/>
      <c r="L3" s="91"/>
      <c r="M3" s="91"/>
      <c r="N3" s="91"/>
      <c r="O3" s="91"/>
      <c r="P3" s="91"/>
      <c r="Q3" s="91"/>
      <c r="R3" s="91"/>
      <c r="S3" s="91"/>
      <c r="T3" s="91"/>
      <c r="U3" s="91"/>
      <c r="V3" s="91"/>
      <c r="W3" s="91"/>
      <c r="X3" s="91"/>
    </row>
    <row r="4" spans="1:24" s="51" customFormat="1" x14ac:dyDescent="0.35">
      <c r="A4" s="61"/>
      <c r="B4" s="90" t="s">
        <v>68</v>
      </c>
      <c r="C4" s="64">
        <v>0</v>
      </c>
      <c r="D4" s="64">
        <v>0</v>
      </c>
      <c r="E4" s="64">
        <v>0</v>
      </c>
      <c r="F4" s="64">
        <v>0</v>
      </c>
      <c r="G4" s="64">
        <v>1.1452936360817658</v>
      </c>
      <c r="H4" s="64">
        <v>0.74182174539349099</v>
      </c>
      <c r="I4" s="64">
        <v>0.44103717985199203</v>
      </c>
      <c r="J4" s="65">
        <v>0.33797778639841886</v>
      </c>
      <c r="K4" s="107"/>
      <c r="L4" s="97"/>
      <c r="M4" s="97"/>
      <c r="N4" s="97"/>
      <c r="O4" s="97"/>
      <c r="P4" s="97"/>
      <c r="Q4" s="97"/>
      <c r="R4" s="97"/>
      <c r="S4" s="97"/>
      <c r="T4" s="97"/>
      <c r="U4" s="97"/>
      <c r="V4" s="97"/>
      <c r="W4" s="97"/>
      <c r="X4" s="97"/>
    </row>
    <row r="5" spans="1:24" s="51" customFormat="1" ht="25.5" customHeight="1" x14ac:dyDescent="0.35">
      <c r="A5" s="56">
        <v>941</v>
      </c>
      <c r="B5" s="57" t="s">
        <v>69</v>
      </c>
      <c r="C5" s="59">
        <f t="shared" ref="C5:J5" si="1">SUM(C6,C16)</f>
        <v>3471.3330855427494</v>
      </c>
      <c r="D5" s="59">
        <f t="shared" si="1"/>
        <v>3427.8516169255149</v>
      </c>
      <c r="E5" s="59">
        <f t="shared" si="1"/>
        <v>3283.5967859266043</v>
      </c>
      <c r="F5" s="59">
        <f t="shared" si="1"/>
        <v>3428.3034127446108</v>
      </c>
      <c r="G5" s="59">
        <f t="shared" si="1"/>
        <v>3550.3899372809192</v>
      </c>
      <c r="H5" s="59">
        <f t="shared" si="1"/>
        <v>3916.3037512690689</v>
      </c>
      <c r="I5" s="59">
        <f t="shared" si="1"/>
        <v>3905.398243512142</v>
      </c>
      <c r="J5" s="60">
        <f t="shared" si="1"/>
        <v>2146.7323332611272</v>
      </c>
      <c r="K5" s="109"/>
      <c r="L5" s="91"/>
      <c r="M5" s="91"/>
      <c r="N5" s="91"/>
      <c r="O5" s="91"/>
      <c r="P5" s="91"/>
      <c r="Q5" s="91"/>
      <c r="R5" s="91"/>
      <c r="S5" s="91"/>
      <c r="T5" s="91"/>
      <c r="U5" s="91"/>
      <c r="V5" s="91"/>
      <c r="W5" s="91"/>
      <c r="X5" s="91"/>
    </row>
    <row r="6" spans="1:24" s="51" customFormat="1" ht="25.5" customHeight="1" x14ac:dyDescent="0.35">
      <c r="A6" s="56">
        <v>921</v>
      </c>
      <c r="B6" s="66" t="s">
        <v>70</v>
      </c>
      <c r="C6" s="59">
        <f t="shared" ref="C6:H6" si="2">SUM(C7:C15)</f>
        <v>3258.3156329164563</v>
      </c>
      <c r="D6" s="59">
        <f t="shared" si="2"/>
        <v>3216.7563574644805</v>
      </c>
      <c r="E6" s="59">
        <f t="shared" si="2"/>
        <v>3084.4141691447448</v>
      </c>
      <c r="F6" s="59">
        <f t="shared" si="2"/>
        <v>3217.301752580413</v>
      </c>
      <c r="G6" s="59">
        <f t="shared" si="2"/>
        <v>3329.4113895341579</v>
      </c>
      <c r="H6" s="59">
        <f t="shared" si="2"/>
        <v>3675.6117608990094</v>
      </c>
      <c r="I6" s="59">
        <f t="shared" ref="I6:J6" si="3">SUM(I7:I15)</f>
        <v>3664.2228956734421</v>
      </c>
      <c r="J6" s="60">
        <f t="shared" si="3"/>
        <v>2012.2946837874363</v>
      </c>
      <c r="K6" s="109"/>
      <c r="L6" s="91"/>
      <c r="M6" s="91"/>
      <c r="N6" s="91"/>
      <c r="O6" s="91"/>
      <c r="P6" s="91"/>
      <c r="Q6" s="91"/>
      <c r="R6" s="91"/>
      <c r="S6" s="91"/>
      <c r="T6" s="91"/>
      <c r="U6" s="91"/>
      <c r="V6" s="91"/>
      <c r="W6" s="91"/>
      <c r="X6" s="91"/>
    </row>
    <row r="7" spans="1:24" s="51" customFormat="1" x14ac:dyDescent="0.35">
      <c r="A7" s="61" t="s">
        <v>71</v>
      </c>
      <c r="B7" s="67" t="s">
        <v>72</v>
      </c>
      <c r="C7" s="64">
        <v>182.39599012070261</v>
      </c>
      <c r="D7" s="64">
        <v>182.54201837139141</v>
      </c>
      <c r="E7" s="64">
        <v>174.43961332810903</v>
      </c>
      <c r="F7" s="64">
        <v>184.60692790727325</v>
      </c>
      <c r="G7" s="64">
        <v>199.79309952780255</v>
      </c>
      <c r="H7" s="64">
        <v>222.18886544045276</v>
      </c>
      <c r="I7" s="64">
        <v>225.31265128278312</v>
      </c>
      <c r="J7" s="65">
        <v>123.70363333651068</v>
      </c>
      <c r="K7" s="107"/>
      <c r="L7" s="97"/>
      <c r="M7" s="97"/>
      <c r="N7" s="97"/>
      <c r="O7" s="97"/>
      <c r="P7" s="97"/>
      <c r="Q7" s="97"/>
      <c r="R7" s="97"/>
      <c r="S7" s="97"/>
      <c r="T7" s="97"/>
      <c r="U7" s="97"/>
      <c r="V7" s="97"/>
      <c r="W7" s="97"/>
      <c r="X7" s="97"/>
    </row>
    <row r="8" spans="1:24" s="51" customFormat="1" x14ac:dyDescent="0.35">
      <c r="A8" s="61" t="s">
        <v>73</v>
      </c>
      <c r="B8" s="67" t="s">
        <v>74</v>
      </c>
      <c r="C8" s="64">
        <v>553.46852424168765</v>
      </c>
      <c r="D8" s="64">
        <v>545.02552837402902</v>
      </c>
      <c r="E8" s="64">
        <v>514.36205482258185</v>
      </c>
      <c r="F8" s="64">
        <v>528.55291728946804</v>
      </c>
      <c r="G8" s="64">
        <v>543.05299247385108</v>
      </c>
      <c r="H8" s="64">
        <v>590.99348913934909</v>
      </c>
      <c r="I8" s="64">
        <v>583.6861480567577</v>
      </c>
      <c r="J8" s="65">
        <v>320.69477721151418</v>
      </c>
      <c r="K8" s="107"/>
      <c r="L8" s="97"/>
      <c r="M8" s="97"/>
      <c r="N8" s="97"/>
      <c r="O8" s="97"/>
      <c r="P8" s="97"/>
      <c r="Q8" s="97"/>
      <c r="R8" s="97"/>
      <c r="S8" s="97"/>
      <c r="T8" s="97"/>
      <c r="U8" s="97"/>
      <c r="V8" s="97"/>
      <c r="W8" s="97"/>
      <c r="X8" s="97"/>
    </row>
    <row r="9" spans="1:24" s="51" customFormat="1" x14ac:dyDescent="0.35">
      <c r="A9" s="61" t="s">
        <v>75</v>
      </c>
      <c r="B9" s="67" t="s">
        <v>76</v>
      </c>
      <c r="C9" s="64">
        <v>365.23768419276229</v>
      </c>
      <c r="D9" s="64">
        <v>353.53419792630416</v>
      </c>
      <c r="E9" s="64">
        <v>334.75372930330798</v>
      </c>
      <c r="F9" s="64">
        <v>351.810962235879</v>
      </c>
      <c r="G9" s="64">
        <v>364.49386893479959</v>
      </c>
      <c r="H9" s="64">
        <v>401.12795774344613</v>
      </c>
      <c r="I9" s="64">
        <v>398.00665152865554</v>
      </c>
      <c r="J9" s="65">
        <v>215.40500986300282</v>
      </c>
      <c r="K9" s="107"/>
      <c r="L9" s="97"/>
      <c r="M9" s="97"/>
      <c r="N9" s="97"/>
      <c r="O9" s="97"/>
      <c r="P9" s="97"/>
      <c r="Q9" s="97"/>
      <c r="R9" s="97"/>
      <c r="S9" s="97"/>
      <c r="T9" s="97"/>
      <c r="U9" s="97"/>
      <c r="V9" s="97"/>
      <c r="W9" s="97"/>
      <c r="X9" s="97"/>
    </row>
    <row r="10" spans="1:24" s="51" customFormat="1" x14ac:dyDescent="0.35">
      <c r="A10" s="61" t="s">
        <v>77</v>
      </c>
      <c r="B10" s="67" t="s">
        <v>78</v>
      </c>
      <c r="C10" s="64">
        <v>257.59848713303711</v>
      </c>
      <c r="D10" s="64">
        <v>257.03680829761646</v>
      </c>
      <c r="E10" s="64">
        <v>240.68910552298661</v>
      </c>
      <c r="F10" s="64">
        <v>248.25693988821737</v>
      </c>
      <c r="G10" s="64">
        <v>267.21857612944473</v>
      </c>
      <c r="H10" s="64">
        <v>295.18306366024274</v>
      </c>
      <c r="I10" s="64">
        <v>292.50794502188677</v>
      </c>
      <c r="J10" s="65">
        <v>159.23792047911712</v>
      </c>
      <c r="K10" s="107"/>
      <c r="L10" s="97"/>
      <c r="M10" s="97"/>
      <c r="N10" s="97"/>
      <c r="O10" s="97"/>
      <c r="P10" s="97"/>
      <c r="Q10" s="97"/>
      <c r="R10" s="97"/>
      <c r="S10" s="97"/>
      <c r="T10" s="97"/>
      <c r="U10" s="97"/>
      <c r="V10" s="97"/>
      <c r="W10" s="97"/>
      <c r="X10" s="97"/>
    </row>
    <row r="11" spans="1:24" s="51" customFormat="1" x14ac:dyDescent="0.35">
      <c r="A11" s="61" t="s">
        <v>79</v>
      </c>
      <c r="B11" s="67" t="s">
        <v>80</v>
      </c>
      <c r="C11" s="64">
        <v>367.01359165813733</v>
      </c>
      <c r="D11" s="64">
        <v>367.53867891168267</v>
      </c>
      <c r="E11" s="64">
        <v>354.99057821057335</v>
      </c>
      <c r="F11" s="64">
        <v>374.41199817382778</v>
      </c>
      <c r="G11" s="64">
        <v>393.69458641497232</v>
      </c>
      <c r="H11" s="64">
        <v>435.88054428994036</v>
      </c>
      <c r="I11" s="64">
        <v>445.6412233159399</v>
      </c>
      <c r="J11" s="65">
        <v>245.62466069040329</v>
      </c>
      <c r="K11" s="107"/>
      <c r="L11" s="97"/>
      <c r="M11" s="97"/>
      <c r="N11" s="97"/>
      <c r="O11" s="97"/>
      <c r="P11" s="97"/>
      <c r="Q11" s="97"/>
      <c r="R11" s="97"/>
      <c r="S11" s="97"/>
      <c r="T11" s="97"/>
      <c r="U11" s="97"/>
      <c r="V11" s="97"/>
      <c r="W11" s="97"/>
      <c r="X11" s="97"/>
    </row>
    <row r="12" spans="1:24" s="51" customFormat="1" x14ac:dyDescent="0.35">
      <c r="A12" s="61" t="s">
        <v>81</v>
      </c>
      <c r="B12" s="67" t="s">
        <v>82</v>
      </c>
      <c r="C12" s="64">
        <v>261.99399232148511</v>
      </c>
      <c r="D12" s="64">
        <v>258.82409212105472</v>
      </c>
      <c r="E12" s="64">
        <v>254.82368075496831</v>
      </c>
      <c r="F12" s="64">
        <v>270.75758581105714</v>
      </c>
      <c r="G12" s="64">
        <v>283.58848765289378</v>
      </c>
      <c r="H12" s="64">
        <v>315.92274187546354</v>
      </c>
      <c r="I12" s="64">
        <v>315.75411623766331</v>
      </c>
      <c r="J12" s="65">
        <v>173.20599601888179</v>
      </c>
      <c r="K12" s="107"/>
      <c r="L12" s="97"/>
      <c r="M12" s="97"/>
      <c r="N12" s="97"/>
      <c r="O12" s="97"/>
      <c r="P12" s="97"/>
      <c r="Q12" s="97"/>
      <c r="R12" s="97"/>
      <c r="S12" s="97"/>
      <c r="T12" s="97"/>
      <c r="U12" s="97"/>
      <c r="V12" s="97"/>
      <c r="W12" s="97"/>
      <c r="X12" s="97"/>
    </row>
    <row r="13" spans="1:24" s="51" customFormat="1" x14ac:dyDescent="0.35">
      <c r="A13" s="61" t="s">
        <v>83</v>
      </c>
      <c r="B13" s="67" t="s">
        <v>84</v>
      </c>
      <c r="C13" s="64">
        <v>514.78118184508492</v>
      </c>
      <c r="D13" s="64">
        <v>525.49683906193422</v>
      </c>
      <c r="E13" s="64">
        <v>523.46777654044797</v>
      </c>
      <c r="F13" s="64">
        <v>565.18494481572463</v>
      </c>
      <c r="G13" s="64">
        <v>581.37553436588996</v>
      </c>
      <c r="H13" s="64">
        <v>655.94486721583644</v>
      </c>
      <c r="I13" s="64">
        <v>686.811379220444</v>
      </c>
      <c r="J13" s="65">
        <v>382.39151647952292</v>
      </c>
      <c r="K13" s="107"/>
      <c r="L13" s="97"/>
      <c r="M13" s="97"/>
      <c r="N13" s="97"/>
      <c r="O13" s="97"/>
      <c r="P13" s="97"/>
      <c r="Q13" s="97"/>
      <c r="R13" s="97"/>
      <c r="S13" s="97"/>
      <c r="T13" s="97"/>
      <c r="U13" s="97"/>
      <c r="V13" s="97"/>
      <c r="W13" s="97"/>
      <c r="X13" s="97"/>
    </row>
    <row r="14" spans="1:24" s="51" customFormat="1" x14ac:dyDescent="0.35">
      <c r="A14" s="61" t="s">
        <v>85</v>
      </c>
      <c r="B14" s="67" t="s">
        <v>86</v>
      </c>
      <c r="C14" s="64">
        <v>421.84559292055832</v>
      </c>
      <c r="D14" s="64">
        <v>408.21262307073181</v>
      </c>
      <c r="E14" s="64">
        <v>386.55822079995949</v>
      </c>
      <c r="F14" s="64">
        <v>387.10514010300983</v>
      </c>
      <c r="G14" s="64">
        <v>387.69192602856265</v>
      </c>
      <c r="H14" s="64">
        <v>422.69487927637499</v>
      </c>
      <c r="I14" s="64">
        <v>401.8696128183646</v>
      </c>
      <c r="J14" s="65">
        <v>219.15612161360212</v>
      </c>
      <c r="K14" s="107"/>
      <c r="L14" s="97"/>
      <c r="M14" s="97"/>
      <c r="N14" s="97"/>
      <c r="O14" s="97"/>
      <c r="P14" s="97"/>
      <c r="Q14" s="97"/>
      <c r="R14" s="97"/>
      <c r="S14" s="97"/>
      <c r="T14" s="97"/>
      <c r="U14" s="97"/>
      <c r="V14" s="97"/>
      <c r="W14" s="97"/>
      <c r="X14" s="97"/>
    </row>
    <row r="15" spans="1:24" s="51" customFormat="1" x14ac:dyDescent="0.35">
      <c r="A15" s="61" t="s">
        <v>87</v>
      </c>
      <c r="B15" s="67" t="s">
        <v>88</v>
      </c>
      <c r="C15" s="64">
        <v>333.98058848300059</v>
      </c>
      <c r="D15" s="64">
        <v>318.54557132973588</v>
      </c>
      <c r="E15" s="64">
        <v>300.32940986181023</v>
      </c>
      <c r="F15" s="64">
        <v>306.61433635595591</v>
      </c>
      <c r="G15" s="64">
        <v>308.50231800594088</v>
      </c>
      <c r="H15" s="64">
        <v>335.67535225790294</v>
      </c>
      <c r="I15" s="64">
        <v>314.63316819094678</v>
      </c>
      <c r="J15" s="65">
        <v>172.87504809488155</v>
      </c>
      <c r="K15" s="107"/>
      <c r="L15" s="97"/>
      <c r="M15" s="97"/>
      <c r="N15" s="97"/>
      <c r="O15" s="97"/>
      <c r="P15" s="97"/>
      <c r="Q15" s="97"/>
      <c r="R15" s="97"/>
      <c r="S15" s="97"/>
      <c r="T15" s="97"/>
      <c r="U15" s="97"/>
      <c r="V15" s="97"/>
      <c r="W15" s="97"/>
      <c r="X15" s="97"/>
    </row>
    <row r="16" spans="1:24" s="51" customFormat="1" x14ac:dyDescent="0.35">
      <c r="A16" s="49">
        <v>924</v>
      </c>
      <c r="B16" s="68" t="s">
        <v>89</v>
      </c>
      <c r="C16" s="59">
        <v>213.01745262629291</v>
      </c>
      <c r="D16" s="59">
        <v>211.09525946103432</v>
      </c>
      <c r="E16" s="59">
        <v>199.18261678185951</v>
      </c>
      <c r="F16" s="59">
        <v>211.00166016419792</v>
      </c>
      <c r="G16" s="59">
        <v>220.97854774676145</v>
      </c>
      <c r="H16" s="59">
        <v>240.6919903700595</v>
      </c>
      <c r="I16" s="59">
        <v>241.17534783870008</v>
      </c>
      <c r="J16" s="60">
        <v>134.43764947369095</v>
      </c>
      <c r="K16" s="109"/>
      <c r="L16" s="91"/>
      <c r="M16" s="91"/>
      <c r="N16" s="91"/>
      <c r="O16" s="91"/>
      <c r="P16" s="91"/>
      <c r="Q16" s="91"/>
      <c r="R16" s="91"/>
      <c r="S16" s="91"/>
      <c r="T16" s="91"/>
      <c r="U16" s="91"/>
      <c r="V16" s="91"/>
      <c r="W16" s="91"/>
      <c r="X16" s="91"/>
    </row>
    <row r="17" spans="1:24" s="51" customFormat="1" x14ac:dyDescent="0.35">
      <c r="A17" s="49">
        <v>923</v>
      </c>
      <c r="B17" s="92" t="s">
        <v>90</v>
      </c>
      <c r="C17" s="91">
        <v>343.66691445725144</v>
      </c>
      <c r="D17" s="91">
        <v>345.14838307448491</v>
      </c>
      <c r="E17" s="91">
        <v>335.40321407339587</v>
      </c>
      <c r="F17" s="91">
        <v>352.69658725538926</v>
      </c>
      <c r="G17" s="91">
        <v>371.56109560791134</v>
      </c>
      <c r="H17" s="91">
        <v>412.22323972392519</v>
      </c>
      <c r="I17" s="91">
        <v>420.830357205182</v>
      </c>
      <c r="J17" s="60">
        <v>234.48138561495739</v>
      </c>
      <c r="K17" s="109"/>
      <c r="L17" s="91"/>
      <c r="M17" s="91"/>
      <c r="N17" s="91"/>
      <c r="O17" s="91"/>
      <c r="P17" s="91"/>
      <c r="Q17" s="91"/>
      <c r="R17" s="91"/>
      <c r="S17" s="91"/>
      <c r="T17" s="91"/>
      <c r="U17" s="91"/>
      <c r="V17" s="91"/>
      <c r="W17" s="91"/>
      <c r="X17" s="91"/>
    </row>
    <row r="18" spans="1:24" s="74" customFormat="1" ht="30" customHeight="1" x14ac:dyDescent="0.35">
      <c r="A18" s="69">
        <v>922</v>
      </c>
      <c r="B18" s="70" t="s">
        <v>91</v>
      </c>
      <c r="C18" s="93"/>
      <c r="D18" s="93"/>
      <c r="E18" s="93"/>
      <c r="F18" s="93"/>
      <c r="G18" s="72"/>
      <c r="H18" s="72"/>
      <c r="I18" s="72"/>
      <c r="J18" s="73"/>
      <c r="K18" s="122"/>
      <c r="L18" s="123"/>
      <c r="M18" s="123"/>
      <c r="N18" s="123"/>
      <c r="O18" s="123"/>
      <c r="P18" s="123"/>
      <c r="Q18" s="123"/>
      <c r="R18" s="123"/>
      <c r="S18" s="123"/>
      <c r="T18" s="123"/>
      <c r="U18" s="123"/>
      <c r="V18" s="123"/>
    </row>
    <row r="19" spans="1:24" ht="60" customHeight="1" x14ac:dyDescent="0.35">
      <c r="A19" s="184" t="s">
        <v>147</v>
      </c>
      <c r="B19" s="184"/>
      <c r="C19" s="50"/>
      <c r="D19" s="49"/>
      <c r="E19" s="49"/>
      <c r="F19" s="50"/>
      <c r="G19" s="50"/>
      <c r="H19" s="50"/>
      <c r="I19" s="50"/>
      <c r="J19" s="50"/>
      <c r="K19" s="50"/>
      <c r="L19" s="50"/>
      <c r="M19" s="50"/>
      <c r="N19" s="50"/>
      <c r="O19" s="50"/>
      <c r="P19" s="50"/>
      <c r="Q19" s="50"/>
      <c r="R19" s="50"/>
      <c r="S19" s="50"/>
      <c r="T19" s="50"/>
      <c r="U19" s="50"/>
      <c r="V19" s="50"/>
      <c r="W19" s="124"/>
    </row>
    <row r="20" spans="1:24" x14ac:dyDescent="0.35">
      <c r="A20" s="86" t="s">
        <v>42</v>
      </c>
      <c r="B20" s="53" t="s">
        <v>43</v>
      </c>
      <c r="C20" s="55" t="s">
        <v>12</v>
      </c>
      <c r="D20" s="55" t="s">
        <v>13</v>
      </c>
      <c r="E20" s="55" t="s">
        <v>14</v>
      </c>
      <c r="F20" s="55" t="s">
        <v>15</v>
      </c>
      <c r="G20" s="55" t="s">
        <v>16</v>
      </c>
      <c r="H20" s="55" t="s">
        <v>17</v>
      </c>
      <c r="I20" s="55" t="s">
        <v>18</v>
      </c>
      <c r="J20" s="87" t="s">
        <v>19</v>
      </c>
      <c r="K20" s="120"/>
      <c r="L20" s="121"/>
      <c r="M20" s="121"/>
      <c r="N20" s="121"/>
      <c r="O20" s="121"/>
      <c r="P20" s="121"/>
      <c r="Q20" s="121"/>
      <c r="R20" s="121"/>
      <c r="S20" s="121"/>
      <c r="T20" s="121"/>
      <c r="U20" s="121"/>
      <c r="V20" s="121"/>
      <c r="W20" s="121"/>
      <c r="X20" s="121"/>
    </row>
    <row r="21" spans="1:24" ht="30" customHeight="1" x14ac:dyDescent="0.35">
      <c r="A21" s="56">
        <v>925</v>
      </c>
      <c r="B21" s="57" t="s">
        <v>67</v>
      </c>
      <c r="C21" s="59">
        <v>5683.012449048515</v>
      </c>
      <c r="D21" s="59">
        <v>5579.147260045027</v>
      </c>
      <c r="E21" s="59">
        <v>5276.0295427838446</v>
      </c>
      <c r="F21" s="59">
        <v>5488.0126780545897</v>
      </c>
      <c r="G21" s="59">
        <v>5578.6416170581424</v>
      </c>
      <c r="H21" s="59">
        <v>6081.5160517381182</v>
      </c>
      <c r="I21" s="59">
        <v>5938.8949392186914</v>
      </c>
      <c r="J21" s="60">
        <v>3198.9596977854981</v>
      </c>
      <c r="K21" s="109" t="s">
        <v>215</v>
      </c>
      <c r="L21" s="91" t="s">
        <v>215</v>
      </c>
      <c r="M21" s="91" t="s">
        <v>215</v>
      </c>
      <c r="N21" s="91" t="s">
        <v>215</v>
      </c>
      <c r="O21" s="91" t="s">
        <v>215</v>
      </c>
      <c r="P21" s="91" t="s">
        <v>215</v>
      </c>
      <c r="Q21" s="91" t="s">
        <v>215</v>
      </c>
      <c r="R21" s="91" t="s">
        <v>215</v>
      </c>
      <c r="S21" s="91" t="s">
        <v>215</v>
      </c>
      <c r="T21" s="91" t="s">
        <v>215</v>
      </c>
      <c r="U21" s="91" t="s">
        <v>215</v>
      </c>
      <c r="V21" s="91" t="s">
        <v>215</v>
      </c>
      <c r="W21" s="91"/>
      <c r="X21" s="91"/>
    </row>
    <row r="22" spans="1:24" x14ac:dyDescent="0.35">
      <c r="A22" s="61"/>
      <c r="B22" s="90" t="s">
        <v>68</v>
      </c>
      <c r="C22" s="64">
        <v>0</v>
      </c>
      <c r="D22" s="64">
        <v>0</v>
      </c>
      <c r="E22" s="64">
        <v>0</v>
      </c>
      <c r="F22" s="64">
        <v>0</v>
      </c>
      <c r="G22" s="64">
        <v>1.6286071536910576</v>
      </c>
      <c r="H22" s="64">
        <v>1.0420699308078567</v>
      </c>
      <c r="I22" s="64">
        <v>0.60537866179754918</v>
      </c>
      <c r="J22" s="65">
        <v>0.45398020078693418</v>
      </c>
      <c r="K22" s="107" t="s">
        <v>215</v>
      </c>
      <c r="L22" s="97" t="s">
        <v>215</v>
      </c>
      <c r="M22" s="97" t="s">
        <v>215</v>
      </c>
      <c r="N22" s="97" t="s">
        <v>215</v>
      </c>
      <c r="O22" s="97" t="s">
        <v>215</v>
      </c>
      <c r="P22" s="97" t="s">
        <v>215</v>
      </c>
      <c r="Q22" s="97" t="s">
        <v>215</v>
      </c>
      <c r="R22" s="97" t="s">
        <v>215</v>
      </c>
      <c r="S22" s="97" t="s">
        <v>215</v>
      </c>
      <c r="T22" s="97" t="s">
        <v>215</v>
      </c>
      <c r="U22" s="97" t="s">
        <v>215</v>
      </c>
      <c r="V22" s="97" t="s">
        <v>215</v>
      </c>
      <c r="W22" s="97"/>
      <c r="X22" s="97"/>
    </row>
    <row r="23" spans="1:24" ht="25.5" customHeight="1" x14ac:dyDescent="0.35">
      <c r="A23" s="56">
        <v>941</v>
      </c>
      <c r="B23" s="57" t="s">
        <v>69</v>
      </c>
      <c r="C23" s="59">
        <v>5171.0692372040457</v>
      </c>
      <c r="D23" s="59">
        <v>5068.7752336100993</v>
      </c>
      <c r="E23" s="59">
        <v>4787.0554432547233</v>
      </c>
      <c r="F23" s="59">
        <v>4976.083732705697</v>
      </c>
      <c r="G23" s="59">
        <v>5048.6532606871506</v>
      </c>
      <c r="H23" s="59">
        <v>5501.4057008301288</v>
      </c>
      <c r="I23" s="59">
        <v>5360.6472888233548</v>
      </c>
      <c r="J23" s="60">
        <v>2883.5444662651048</v>
      </c>
      <c r="K23" s="109" t="s">
        <v>215</v>
      </c>
      <c r="L23" s="91" t="s">
        <v>215</v>
      </c>
      <c r="M23" s="91" t="s">
        <v>215</v>
      </c>
      <c r="N23" s="91" t="s">
        <v>215</v>
      </c>
      <c r="O23" s="91" t="s">
        <v>215</v>
      </c>
      <c r="P23" s="91" t="s">
        <v>215</v>
      </c>
      <c r="Q23" s="91" t="s">
        <v>215</v>
      </c>
      <c r="R23" s="91" t="s">
        <v>215</v>
      </c>
      <c r="S23" s="91" t="s">
        <v>215</v>
      </c>
      <c r="T23" s="91" t="s">
        <v>215</v>
      </c>
      <c r="U23" s="91" t="s">
        <v>215</v>
      </c>
      <c r="V23" s="91" t="s">
        <v>215</v>
      </c>
      <c r="W23" s="91"/>
      <c r="X23" s="91"/>
    </row>
    <row r="24" spans="1:24" ht="25.5" customHeight="1" x14ac:dyDescent="0.35">
      <c r="A24" s="56">
        <v>921</v>
      </c>
      <c r="B24" s="66" t="s">
        <v>70</v>
      </c>
      <c r="C24" s="59">
        <v>4853.7479173770926</v>
      </c>
      <c r="D24" s="59">
        <v>4756.6279931037316</v>
      </c>
      <c r="E24" s="59">
        <v>4496.6731910994085</v>
      </c>
      <c r="F24" s="59">
        <v>4669.8208958710811</v>
      </c>
      <c r="G24" s="59">
        <v>4734.4218423551074</v>
      </c>
      <c r="H24" s="59">
        <v>5163.2949790719131</v>
      </c>
      <c r="I24" s="59">
        <v>5029.6039754633621</v>
      </c>
      <c r="J24" s="60">
        <v>2702.9644590647404</v>
      </c>
      <c r="K24" s="109" t="s">
        <v>215</v>
      </c>
      <c r="L24" s="91" t="s">
        <v>215</v>
      </c>
      <c r="M24" s="91" t="s">
        <v>215</v>
      </c>
      <c r="N24" s="91" t="s">
        <v>215</v>
      </c>
      <c r="O24" s="91" t="s">
        <v>215</v>
      </c>
      <c r="P24" s="91" t="s">
        <v>215</v>
      </c>
      <c r="Q24" s="91" t="s">
        <v>215</v>
      </c>
      <c r="R24" s="91" t="s">
        <v>215</v>
      </c>
      <c r="S24" s="91" t="s">
        <v>215</v>
      </c>
      <c r="T24" s="91" t="s">
        <v>215</v>
      </c>
      <c r="U24" s="91" t="s">
        <v>215</v>
      </c>
      <c r="V24" s="91" t="s">
        <v>215</v>
      </c>
      <c r="W24" s="91"/>
      <c r="X24" s="91"/>
    </row>
    <row r="25" spans="1:24" x14ac:dyDescent="0.35">
      <c r="A25" s="61" t="s">
        <v>71</v>
      </c>
      <c r="B25" s="67" t="s">
        <v>72</v>
      </c>
      <c r="C25" s="64">
        <v>271.70607667430738</v>
      </c>
      <c r="D25" s="64">
        <v>269.92547088254372</v>
      </c>
      <c r="E25" s="64">
        <v>254.31018329673768</v>
      </c>
      <c r="F25" s="64">
        <v>267.95164263735131</v>
      </c>
      <c r="G25" s="64">
        <v>284.10571830494177</v>
      </c>
      <c r="H25" s="64">
        <v>312.11856092597139</v>
      </c>
      <c r="I25" s="64">
        <v>309.26977939910529</v>
      </c>
      <c r="J25" s="65">
        <v>166.16180873491018</v>
      </c>
      <c r="K25" s="107" t="s">
        <v>215</v>
      </c>
      <c r="L25" s="97" t="s">
        <v>215</v>
      </c>
      <c r="M25" s="97" t="s">
        <v>215</v>
      </c>
      <c r="N25" s="97" t="s">
        <v>215</v>
      </c>
      <c r="O25" s="97" t="s">
        <v>215</v>
      </c>
      <c r="P25" s="97" t="s">
        <v>215</v>
      </c>
      <c r="Q25" s="97" t="s">
        <v>215</v>
      </c>
      <c r="R25" s="97" t="s">
        <v>215</v>
      </c>
      <c r="S25" s="97" t="s">
        <v>215</v>
      </c>
      <c r="T25" s="97" t="s">
        <v>215</v>
      </c>
      <c r="U25" s="97" t="s">
        <v>215</v>
      </c>
      <c r="V25" s="97" t="s">
        <v>215</v>
      </c>
      <c r="W25" s="97"/>
      <c r="X25" s="97"/>
    </row>
    <row r="26" spans="1:24" x14ac:dyDescent="0.35">
      <c r="A26" s="61" t="s">
        <v>73</v>
      </c>
      <c r="B26" s="67" t="s">
        <v>74</v>
      </c>
      <c r="C26" s="64">
        <v>824.47405332163032</v>
      </c>
      <c r="D26" s="64">
        <v>805.93100537571092</v>
      </c>
      <c r="E26" s="64">
        <v>749.87272642468781</v>
      </c>
      <c r="F26" s="64">
        <v>767.17934702653781</v>
      </c>
      <c r="G26" s="64">
        <v>772.22116714277161</v>
      </c>
      <c r="H26" s="64">
        <v>830.19478487875972</v>
      </c>
      <c r="I26" s="64">
        <v>801.18220268628477</v>
      </c>
      <c r="J26" s="65">
        <v>430.76523135215558</v>
      </c>
      <c r="K26" s="107" t="s">
        <v>215</v>
      </c>
      <c r="L26" s="97" t="s">
        <v>215</v>
      </c>
      <c r="M26" s="97" t="s">
        <v>215</v>
      </c>
      <c r="N26" s="97" t="s">
        <v>215</v>
      </c>
      <c r="O26" s="97" t="s">
        <v>215</v>
      </c>
      <c r="P26" s="97" t="s">
        <v>215</v>
      </c>
      <c r="Q26" s="97" t="s">
        <v>215</v>
      </c>
      <c r="R26" s="97" t="s">
        <v>215</v>
      </c>
      <c r="S26" s="97" t="s">
        <v>215</v>
      </c>
      <c r="T26" s="97" t="s">
        <v>215</v>
      </c>
      <c r="U26" s="97" t="s">
        <v>215</v>
      </c>
      <c r="V26" s="97" t="s">
        <v>215</v>
      </c>
      <c r="W26" s="97"/>
      <c r="X26" s="97"/>
    </row>
    <row r="27" spans="1:24" x14ac:dyDescent="0.35">
      <c r="A27" s="61" t="s">
        <v>75</v>
      </c>
      <c r="B27" s="67" t="s">
        <v>76</v>
      </c>
      <c r="C27" s="64">
        <v>544.07609597093517</v>
      </c>
      <c r="D27" s="64">
        <v>522.77215788305227</v>
      </c>
      <c r="E27" s="64">
        <v>488.0272355239897</v>
      </c>
      <c r="F27" s="64">
        <v>510.64348612247778</v>
      </c>
      <c r="G27" s="64">
        <v>518.31015533676225</v>
      </c>
      <c r="H27" s="64">
        <v>563.48224592564964</v>
      </c>
      <c r="I27" s="64">
        <v>546.31388258422965</v>
      </c>
      <c r="J27" s="65">
        <v>289.33738714070421</v>
      </c>
      <c r="K27" s="107" t="s">
        <v>215</v>
      </c>
      <c r="L27" s="97" t="s">
        <v>215</v>
      </c>
      <c r="M27" s="97" t="s">
        <v>215</v>
      </c>
      <c r="N27" s="97" t="s">
        <v>215</v>
      </c>
      <c r="O27" s="97" t="s">
        <v>215</v>
      </c>
      <c r="P27" s="97" t="s">
        <v>215</v>
      </c>
      <c r="Q27" s="97" t="s">
        <v>215</v>
      </c>
      <c r="R27" s="97" t="s">
        <v>215</v>
      </c>
      <c r="S27" s="97" t="s">
        <v>215</v>
      </c>
      <c r="T27" s="97" t="s">
        <v>215</v>
      </c>
      <c r="U27" s="97" t="s">
        <v>215</v>
      </c>
      <c r="V27" s="97" t="s">
        <v>215</v>
      </c>
      <c r="W27" s="97"/>
      <c r="X27" s="97"/>
    </row>
    <row r="28" spans="1:24" x14ac:dyDescent="0.35">
      <c r="A28" s="61" t="s">
        <v>77</v>
      </c>
      <c r="B28" s="67" t="s">
        <v>78</v>
      </c>
      <c r="C28" s="64">
        <v>383.73143099164173</v>
      </c>
      <c r="D28" s="64">
        <v>380.08115683656661</v>
      </c>
      <c r="E28" s="64">
        <v>350.89329410486198</v>
      </c>
      <c r="F28" s="64">
        <v>360.33780310012514</v>
      </c>
      <c r="G28" s="64">
        <v>379.98472267114073</v>
      </c>
      <c r="H28" s="64">
        <v>414.65675094347171</v>
      </c>
      <c r="I28" s="64">
        <v>401.5037198948321</v>
      </c>
      <c r="J28" s="65">
        <v>213.8923503889238</v>
      </c>
      <c r="K28" s="107" t="s">
        <v>215</v>
      </c>
      <c r="L28" s="97" t="s">
        <v>215</v>
      </c>
      <c r="M28" s="97" t="s">
        <v>215</v>
      </c>
      <c r="N28" s="97" t="s">
        <v>215</v>
      </c>
      <c r="O28" s="97" t="s">
        <v>215</v>
      </c>
      <c r="P28" s="97" t="s">
        <v>215</v>
      </c>
      <c r="Q28" s="97" t="s">
        <v>215</v>
      </c>
      <c r="R28" s="97" t="s">
        <v>215</v>
      </c>
      <c r="S28" s="97" t="s">
        <v>215</v>
      </c>
      <c r="T28" s="97" t="s">
        <v>215</v>
      </c>
      <c r="U28" s="97" t="s">
        <v>215</v>
      </c>
      <c r="V28" s="97" t="s">
        <v>215</v>
      </c>
      <c r="W28" s="97"/>
      <c r="X28" s="97"/>
    </row>
    <row r="29" spans="1:24" x14ac:dyDescent="0.35">
      <c r="A29" s="61" t="s">
        <v>79</v>
      </c>
      <c r="B29" s="67" t="s">
        <v>80</v>
      </c>
      <c r="C29" s="64">
        <v>546.72157545562311</v>
      </c>
      <c r="D29" s="64">
        <v>543.48062905133406</v>
      </c>
      <c r="E29" s="64">
        <v>517.52991932824091</v>
      </c>
      <c r="F29" s="64">
        <v>543.4482393001108</v>
      </c>
      <c r="G29" s="64">
        <v>559.83356547620849</v>
      </c>
      <c r="H29" s="64">
        <v>612.30074670805743</v>
      </c>
      <c r="I29" s="64">
        <v>611.69828698651361</v>
      </c>
      <c r="J29" s="65">
        <v>329.9291766086717</v>
      </c>
      <c r="K29" s="107" t="s">
        <v>215</v>
      </c>
      <c r="L29" s="97" t="s">
        <v>215</v>
      </c>
      <c r="M29" s="97" t="s">
        <v>215</v>
      </c>
      <c r="N29" s="97" t="s">
        <v>215</v>
      </c>
      <c r="O29" s="97" t="s">
        <v>215</v>
      </c>
      <c r="P29" s="97" t="s">
        <v>215</v>
      </c>
      <c r="Q29" s="97" t="s">
        <v>215</v>
      </c>
      <c r="R29" s="97" t="s">
        <v>215</v>
      </c>
      <c r="S29" s="97" t="s">
        <v>215</v>
      </c>
      <c r="T29" s="97" t="s">
        <v>215</v>
      </c>
      <c r="U29" s="97" t="s">
        <v>215</v>
      </c>
      <c r="V29" s="97" t="s">
        <v>215</v>
      </c>
      <c r="W29" s="97"/>
      <c r="X29" s="97"/>
    </row>
    <row r="30" spans="1:24" x14ac:dyDescent="0.35">
      <c r="A30" s="61" t="s">
        <v>81</v>
      </c>
      <c r="B30" s="67" t="s">
        <v>82</v>
      </c>
      <c r="C30" s="64">
        <v>390.2791926445401</v>
      </c>
      <c r="D30" s="64">
        <v>382.72401918654231</v>
      </c>
      <c r="E30" s="64">
        <v>371.49965953692504</v>
      </c>
      <c r="F30" s="64">
        <v>392.99684306017855</v>
      </c>
      <c r="G30" s="64">
        <v>403.26273118569731</v>
      </c>
      <c r="H30" s="64">
        <v>443.79069744331235</v>
      </c>
      <c r="I30" s="64">
        <v>433.41199580763879</v>
      </c>
      <c r="J30" s="65">
        <v>232.6546181868263</v>
      </c>
      <c r="K30" s="107" t="s">
        <v>215</v>
      </c>
      <c r="L30" s="97" t="s">
        <v>215</v>
      </c>
      <c r="M30" s="97" t="s">
        <v>215</v>
      </c>
      <c r="N30" s="97" t="s">
        <v>215</v>
      </c>
      <c r="O30" s="97" t="s">
        <v>215</v>
      </c>
      <c r="P30" s="97" t="s">
        <v>215</v>
      </c>
      <c r="Q30" s="97" t="s">
        <v>215</v>
      </c>
      <c r="R30" s="97" t="s">
        <v>215</v>
      </c>
      <c r="S30" s="97" t="s">
        <v>215</v>
      </c>
      <c r="T30" s="97" t="s">
        <v>215</v>
      </c>
      <c r="U30" s="97" t="s">
        <v>215</v>
      </c>
      <c r="V30" s="97" t="s">
        <v>215</v>
      </c>
      <c r="W30" s="97"/>
      <c r="X30" s="97"/>
    </row>
    <row r="31" spans="1:24" x14ac:dyDescent="0.35">
      <c r="A31" s="61" t="s">
        <v>83</v>
      </c>
      <c r="B31" s="67" t="s">
        <v>84</v>
      </c>
      <c r="C31" s="64">
        <v>766.84347705413484</v>
      </c>
      <c r="D31" s="64">
        <v>777.05386955067934</v>
      </c>
      <c r="E31" s="64">
        <v>763.147679945503</v>
      </c>
      <c r="F31" s="64">
        <v>820.34968066497765</v>
      </c>
      <c r="G31" s="64">
        <v>826.71580843539459</v>
      </c>
      <c r="H31" s="64">
        <v>921.43486846802944</v>
      </c>
      <c r="I31" s="64">
        <v>942.73447376779814</v>
      </c>
      <c r="J31" s="65">
        <v>513.6378318838714</v>
      </c>
      <c r="K31" s="107" t="s">
        <v>215</v>
      </c>
      <c r="L31" s="97" t="s">
        <v>215</v>
      </c>
      <c r="M31" s="97" t="s">
        <v>215</v>
      </c>
      <c r="N31" s="97" t="s">
        <v>215</v>
      </c>
      <c r="O31" s="97" t="s">
        <v>215</v>
      </c>
      <c r="P31" s="97" t="s">
        <v>215</v>
      </c>
      <c r="Q31" s="97" t="s">
        <v>215</v>
      </c>
      <c r="R31" s="97" t="s">
        <v>215</v>
      </c>
      <c r="S31" s="97" t="s">
        <v>215</v>
      </c>
      <c r="T31" s="97" t="s">
        <v>215</v>
      </c>
      <c r="U31" s="97" t="s">
        <v>215</v>
      </c>
      <c r="V31" s="97" t="s">
        <v>215</v>
      </c>
      <c r="W31" s="97"/>
      <c r="X31" s="97"/>
    </row>
    <row r="32" spans="1:24" x14ac:dyDescent="0.35">
      <c r="A32" s="61" t="s">
        <v>85</v>
      </c>
      <c r="B32" s="67" t="s">
        <v>86</v>
      </c>
      <c r="C32" s="64">
        <v>628.40203306521221</v>
      </c>
      <c r="D32" s="64">
        <v>603.62532136784171</v>
      </c>
      <c r="E32" s="64">
        <v>563.55142109603389</v>
      </c>
      <c r="F32" s="64">
        <v>561.8719694856959</v>
      </c>
      <c r="G32" s="64">
        <v>551.29778448651405</v>
      </c>
      <c r="H32" s="64">
        <v>593.77825783028379</v>
      </c>
      <c r="I32" s="64">
        <v>551.61627984906931</v>
      </c>
      <c r="J32" s="65">
        <v>294.37597409595412</v>
      </c>
      <c r="K32" s="107" t="s">
        <v>215</v>
      </c>
      <c r="L32" s="97" t="s">
        <v>215</v>
      </c>
      <c r="M32" s="97" t="s">
        <v>215</v>
      </c>
      <c r="N32" s="97" t="s">
        <v>215</v>
      </c>
      <c r="O32" s="97" t="s">
        <v>215</v>
      </c>
      <c r="P32" s="97" t="s">
        <v>215</v>
      </c>
      <c r="Q32" s="97" t="s">
        <v>215</v>
      </c>
      <c r="R32" s="97" t="s">
        <v>215</v>
      </c>
      <c r="S32" s="97" t="s">
        <v>215</v>
      </c>
      <c r="T32" s="97" t="s">
        <v>215</v>
      </c>
      <c r="U32" s="97" t="s">
        <v>215</v>
      </c>
      <c r="V32" s="97" t="s">
        <v>215</v>
      </c>
      <c r="W32" s="97"/>
      <c r="X32" s="97"/>
    </row>
    <row r="33" spans="1:24" x14ac:dyDescent="0.35">
      <c r="A33" s="61" t="s">
        <v>87</v>
      </c>
      <c r="B33" s="67" t="s">
        <v>88</v>
      </c>
      <c r="C33" s="64">
        <v>497.51398219906707</v>
      </c>
      <c r="D33" s="64">
        <v>471.03436296946029</v>
      </c>
      <c r="E33" s="64">
        <v>437.84107184242839</v>
      </c>
      <c r="F33" s="64">
        <v>445.04188447362611</v>
      </c>
      <c r="G33" s="64">
        <v>438.69018931567609</v>
      </c>
      <c r="H33" s="64">
        <v>471.53806594837664</v>
      </c>
      <c r="I33" s="64">
        <v>431.8733544878898</v>
      </c>
      <c r="J33" s="65">
        <v>232.21008067272314</v>
      </c>
      <c r="K33" s="107" t="s">
        <v>215</v>
      </c>
      <c r="L33" s="97" t="s">
        <v>215</v>
      </c>
      <c r="M33" s="97" t="s">
        <v>215</v>
      </c>
      <c r="N33" s="97" t="s">
        <v>215</v>
      </c>
      <c r="O33" s="97" t="s">
        <v>215</v>
      </c>
      <c r="P33" s="97" t="s">
        <v>215</v>
      </c>
      <c r="Q33" s="97" t="s">
        <v>215</v>
      </c>
      <c r="R33" s="97" t="s">
        <v>215</v>
      </c>
      <c r="S33" s="97" t="s">
        <v>215</v>
      </c>
      <c r="T33" s="97" t="s">
        <v>215</v>
      </c>
      <c r="U33" s="97" t="s">
        <v>215</v>
      </c>
      <c r="V33" s="97" t="s">
        <v>215</v>
      </c>
      <c r="W33" s="97"/>
      <c r="X33" s="97"/>
    </row>
    <row r="34" spans="1:24" x14ac:dyDescent="0.35">
      <c r="A34" s="49">
        <v>924</v>
      </c>
      <c r="B34" s="68" t="s">
        <v>89</v>
      </c>
      <c r="C34" s="59">
        <v>317.32131982695273</v>
      </c>
      <c r="D34" s="59">
        <v>312.14724050636727</v>
      </c>
      <c r="E34" s="59">
        <v>290.38225215531469</v>
      </c>
      <c r="F34" s="59">
        <v>306.26283683461634</v>
      </c>
      <c r="G34" s="59">
        <v>314.23141833204357</v>
      </c>
      <c r="H34" s="59">
        <v>338.11072175821658</v>
      </c>
      <c r="I34" s="59">
        <v>331.04331335999325</v>
      </c>
      <c r="J34" s="60">
        <v>180.58000720036438</v>
      </c>
      <c r="K34" s="109" t="s">
        <v>215</v>
      </c>
      <c r="L34" s="91" t="s">
        <v>215</v>
      </c>
      <c r="M34" s="91" t="s">
        <v>215</v>
      </c>
      <c r="N34" s="91" t="s">
        <v>215</v>
      </c>
      <c r="O34" s="91" t="s">
        <v>215</v>
      </c>
      <c r="P34" s="91" t="s">
        <v>215</v>
      </c>
      <c r="Q34" s="91" t="s">
        <v>215</v>
      </c>
      <c r="R34" s="91" t="s">
        <v>215</v>
      </c>
      <c r="S34" s="91" t="s">
        <v>215</v>
      </c>
      <c r="T34" s="91" t="s">
        <v>215</v>
      </c>
      <c r="U34" s="91" t="s">
        <v>215</v>
      </c>
      <c r="V34" s="91" t="s">
        <v>215</v>
      </c>
      <c r="W34" s="91"/>
      <c r="X34" s="91"/>
    </row>
    <row r="35" spans="1:24" x14ac:dyDescent="0.35">
      <c r="A35" s="49">
        <v>923</v>
      </c>
      <c r="B35" s="68" t="s">
        <v>90</v>
      </c>
      <c r="C35" s="59">
        <v>511.94321184446932</v>
      </c>
      <c r="D35" s="59">
        <v>510.37202643492816</v>
      </c>
      <c r="E35" s="59">
        <v>488.97409952912147</v>
      </c>
      <c r="F35" s="59">
        <v>511.92894534889268</v>
      </c>
      <c r="G35" s="59">
        <v>528.35974921729996</v>
      </c>
      <c r="H35" s="59">
        <v>579.06828097718153</v>
      </c>
      <c r="I35" s="59">
        <v>577.642271733538</v>
      </c>
      <c r="J35" s="60">
        <v>314.96125131960713</v>
      </c>
      <c r="K35" s="109" t="s">
        <v>215</v>
      </c>
      <c r="L35" s="91" t="s">
        <v>215</v>
      </c>
      <c r="M35" s="91" t="s">
        <v>215</v>
      </c>
      <c r="N35" s="91" t="s">
        <v>215</v>
      </c>
      <c r="O35" s="91" t="s">
        <v>215</v>
      </c>
      <c r="P35" s="91" t="s">
        <v>215</v>
      </c>
      <c r="Q35" s="91" t="s">
        <v>215</v>
      </c>
      <c r="R35" s="91" t="s">
        <v>215</v>
      </c>
      <c r="S35" s="91" t="s">
        <v>215</v>
      </c>
      <c r="T35" s="91" t="s">
        <v>215</v>
      </c>
      <c r="U35" s="91" t="s">
        <v>215</v>
      </c>
      <c r="V35" s="91" t="s">
        <v>215</v>
      </c>
      <c r="W35" s="91"/>
      <c r="X35" s="91"/>
    </row>
    <row r="36" spans="1:24" s="100" customFormat="1" ht="30" customHeight="1" x14ac:dyDescent="0.35">
      <c r="A36" s="69">
        <v>922</v>
      </c>
      <c r="B36" s="70" t="s">
        <v>91</v>
      </c>
      <c r="C36" s="82"/>
      <c r="D36" s="82"/>
      <c r="E36" s="82"/>
      <c r="F36" s="82"/>
      <c r="G36" s="82"/>
      <c r="H36" s="82"/>
      <c r="I36" s="82"/>
      <c r="J36" s="113"/>
      <c r="K36" s="125"/>
      <c r="L36" s="126"/>
      <c r="M36" s="126"/>
      <c r="N36" s="126"/>
      <c r="O36" s="126"/>
      <c r="P36" s="126"/>
      <c r="Q36" s="126"/>
      <c r="R36" s="126"/>
      <c r="S36" s="126"/>
      <c r="T36" s="126"/>
      <c r="U36" s="126"/>
      <c r="V36" s="126"/>
      <c r="W36" s="126"/>
      <c r="X36" s="126"/>
    </row>
    <row r="49" spans="1:1" x14ac:dyDescent="0.35">
      <c r="A49" s="77"/>
    </row>
    <row r="50" spans="1:1" x14ac:dyDescent="0.35">
      <c r="A50" s="77"/>
    </row>
  </sheetData>
  <mergeCells count="2">
    <mergeCell ref="A1:B1"/>
    <mergeCell ref="A19:B19"/>
  </mergeCells>
  <conditionalFormatting sqref="C1:V1">
    <cfRule type="cellIs" dxfId="13" priority="1" stopIfTrue="1" operator="equal">
      <formula>FALSE</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148</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4216.9707421205239</v>
      </c>
      <c r="H3" s="59">
        <f t="shared" si="0"/>
        <v>4560.3279730823833</v>
      </c>
      <c r="I3" s="59">
        <f t="shared" si="0"/>
        <v>4550.8799907039584</v>
      </c>
      <c r="J3" s="59">
        <f t="shared" si="0"/>
        <v>4864.9706290727363</v>
      </c>
      <c r="K3" s="59">
        <f t="shared" si="0"/>
        <v>4855.6777992951511</v>
      </c>
      <c r="L3" s="59">
        <f t="shared" si="0"/>
        <v>4532.1900443650766</v>
      </c>
      <c r="M3" s="59">
        <f t="shared" si="0"/>
        <v>4574.2510630700244</v>
      </c>
      <c r="N3" s="59">
        <f t="shared" si="0"/>
        <v>5056.8584049752217</v>
      </c>
      <c r="O3" s="59">
        <f t="shared" si="0"/>
        <v>5098.7516794821686</v>
      </c>
      <c r="P3" s="59">
        <f t="shared" si="0"/>
        <v>4984.9200626353195</v>
      </c>
      <c r="Q3" s="59">
        <f t="shared" si="0"/>
        <v>4635.0118573493255</v>
      </c>
      <c r="R3" s="59">
        <f t="shared" si="0"/>
        <v>4042.2862376047101</v>
      </c>
      <c r="S3" s="59">
        <f t="shared" si="0"/>
        <v>2489.4119175746537</v>
      </c>
      <c r="T3" s="59">
        <f t="shared" si="0"/>
        <v>991.64976374931405</v>
      </c>
      <c r="U3" s="59">
        <f t="shared" si="0"/>
        <v>459.84335153560278</v>
      </c>
      <c r="V3" s="59">
        <f t="shared" si="0"/>
        <v>232.57879501520836</v>
      </c>
      <c r="W3" s="91">
        <f t="shared" si="0"/>
        <v>91.004562413146544</v>
      </c>
      <c r="X3" s="60">
        <f t="shared" si="0"/>
        <v>19.737945281754389</v>
      </c>
    </row>
    <row r="4" spans="1:24" s="51" customFormat="1" x14ac:dyDescent="0.35">
      <c r="A4" s="61"/>
      <c r="B4" s="90" t="s">
        <v>68</v>
      </c>
      <c r="C4" s="64"/>
      <c r="D4" s="64"/>
      <c r="E4" s="64"/>
      <c r="F4" s="64"/>
      <c r="G4" s="64">
        <v>0.64347736164575253</v>
      </c>
      <c r="H4" s="64">
        <v>0.67738802553358979</v>
      </c>
      <c r="I4" s="64">
        <v>0.42366642954147526</v>
      </c>
      <c r="J4" s="64">
        <v>0.44918446391426786</v>
      </c>
      <c r="K4" s="64">
        <v>0.41982480028964086</v>
      </c>
      <c r="L4" s="64">
        <v>0.22464070251190746</v>
      </c>
      <c r="M4" s="64">
        <v>0.14463551887383039</v>
      </c>
      <c r="N4" s="64">
        <v>0.18949076662401532</v>
      </c>
      <c r="O4" s="64">
        <v>0.20358332338974863</v>
      </c>
      <c r="P4" s="64">
        <v>0.19479154115233049</v>
      </c>
      <c r="Q4" s="64">
        <v>0.15441314154887514</v>
      </c>
      <c r="R4" s="64">
        <v>0.14422611348109446</v>
      </c>
      <c r="S4" s="64">
        <v>5.887702629550351E-2</v>
      </c>
      <c r="T4" s="64">
        <v>4.5070432643303342E-2</v>
      </c>
      <c r="U4" s="64">
        <v>2.8003170288067012E-2</v>
      </c>
      <c r="V4" s="64">
        <v>7.7997901210857838E-3</v>
      </c>
      <c r="W4" s="97">
        <v>0</v>
      </c>
      <c r="X4" s="65">
        <v>0</v>
      </c>
    </row>
    <row r="5" spans="1:24" s="51" customFormat="1" ht="25.5" customHeight="1" x14ac:dyDescent="0.35">
      <c r="A5" s="56">
        <v>941</v>
      </c>
      <c r="B5" s="57" t="s">
        <v>69</v>
      </c>
      <c r="C5" s="59"/>
      <c r="D5" s="59"/>
      <c r="E5" s="59"/>
      <c r="F5" s="59"/>
      <c r="G5" s="59">
        <f t="shared" ref="G5:X5" si="1">SUM(G6,G16)</f>
        <v>3753.1326942528513</v>
      </c>
      <c r="H5" s="59">
        <f t="shared" si="1"/>
        <v>4059.4322965846914</v>
      </c>
      <c r="I5" s="59">
        <f t="shared" si="1"/>
        <v>4041.0591761770274</v>
      </c>
      <c r="J5" s="59">
        <f t="shared" si="1"/>
        <v>4321.7112268888059</v>
      </c>
      <c r="K5" s="59">
        <f t="shared" si="1"/>
        <v>4310.1563411132865</v>
      </c>
      <c r="L5" s="59">
        <f t="shared" si="1"/>
        <v>4021.3064607519668</v>
      </c>
      <c r="M5" s="59">
        <f t="shared" si="1"/>
        <v>4060.188927432715</v>
      </c>
      <c r="N5" s="59">
        <f t="shared" si="1"/>
        <v>4493.4684807937456</v>
      </c>
      <c r="O5" s="59">
        <f t="shared" si="1"/>
        <v>4538.1553906345043</v>
      </c>
      <c r="P5" s="59">
        <f t="shared" si="1"/>
        <v>4444.9717281178246</v>
      </c>
      <c r="Q5" s="59">
        <f t="shared" si="1"/>
        <v>4141.5335017750103</v>
      </c>
      <c r="R5" s="59">
        <f t="shared" si="1"/>
        <v>3611.7854645814546</v>
      </c>
      <c r="S5" s="59">
        <f t="shared" si="1"/>
        <v>2224.6173893852033</v>
      </c>
      <c r="T5" s="59">
        <f t="shared" si="1"/>
        <v>893.54846288216243</v>
      </c>
      <c r="U5" s="59">
        <f t="shared" si="1"/>
        <v>412.92621174970702</v>
      </c>
      <c r="V5" s="59">
        <f t="shared" si="1"/>
        <v>204.23752552249115</v>
      </c>
      <c r="W5" s="91">
        <f t="shared" si="1"/>
        <v>80.559731771340523</v>
      </c>
      <c r="X5" s="60">
        <f t="shared" si="1"/>
        <v>16.503419490370341</v>
      </c>
    </row>
    <row r="6" spans="1:24" s="51" customFormat="1" ht="25.5" customHeight="1" x14ac:dyDescent="0.35">
      <c r="A6" s="56">
        <v>921</v>
      </c>
      <c r="B6" s="66" t="s">
        <v>70</v>
      </c>
      <c r="C6" s="59"/>
      <c r="D6" s="59"/>
      <c r="E6" s="59"/>
      <c r="F6" s="59"/>
      <c r="G6" s="59">
        <f t="shared" ref="G6:I6" si="2">SUM(G7:G15)</f>
        <v>3477.9699705763242</v>
      </c>
      <c r="H6" s="59">
        <f t="shared" si="2"/>
        <v>3762.7618818999954</v>
      </c>
      <c r="I6" s="59">
        <f t="shared" si="2"/>
        <v>3740.8624659098978</v>
      </c>
      <c r="J6" s="59">
        <f t="shared" ref="J6:X6" si="3">SUM(J7:J15)</f>
        <v>4003.8841875284397</v>
      </c>
      <c r="K6" s="59">
        <f t="shared" si="3"/>
        <v>3995.3616177668996</v>
      </c>
      <c r="L6" s="59">
        <f t="shared" si="3"/>
        <v>3729.1318963551776</v>
      </c>
      <c r="M6" s="59">
        <f t="shared" si="3"/>
        <v>3767.148822484241</v>
      </c>
      <c r="N6" s="59">
        <f t="shared" si="3"/>
        <v>4173.875832355121</v>
      </c>
      <c r="O6" s="59">
        <f t="shared" si="3"/>
        <v>4220.1786013874525</v>
      </c>
      <c r="P6" s="59">
        <f t="shared" si="3"/>
        <v>4136.922845563291</v>
      </c>
      <c r="Q6" s="59">
        <f t="shared" si="3"/>
        <v>3856.5690661392241</v>
      </c>
      <c r="R6" s="59">
        <f t="shared" si="3"/>
        <v>3363.9380846917647</v>
      </c>
      <c r="S6" s="59">
        <f t="shared" si="3"/>
        <v>2071.3891285830032</v>
      </c>
      <c r="T6" s="59">
        <f t="shared" si="3"/>
        <v>822.45391367571369</v>
      </c>
      <c r="U6" s="59">
        <f t="shared" si="3"/>
        <v>379.02472594615176</v>
      </c>
      <c r="V6" s="59">
        <f t="shared" si="3"/>
        <v>186.16681737053253</v>
      </c>
      <c r="W6" s="91">
        <f t="shared" si="3"/>
        <v>71.722745618668824</v>
      </c>
      <c r="X6" s="60">
        <f t="shared" si="3"/>
        <v>14.482994914484014</v>
      </c>
    </row>
    <row r="7" spans="1:24" s="51" customFormat="1" x14ac:dyDescent="0.35">
      <c r="A7" s="61" t="s">
        <v>71</v>
      </c>
      <c r="B7" s="67" t="s">
        <v>72</v>
      </c>
      <c r="C7" s="64"/>
      <c r="D7" s="64"/>
      <c r="E7" s="64"/>
      <c r="F7" s="64"/>
      <c r="G7" s="64">
        <v>238.67912653511775</v>
      </c>
      <c r="H7" s="64">
        <v>263.62870124568548</v>
      </c>
      <c r="I7" s="64">
        <v>272.6702952137897</v>
      </c>
      <c r="J7" s="64">
        <v>291.16843951228526</v>
      </c>
      <c r="K7" s="64">
        <v>283.77993895443672</v>
      </c>
      <c r="L7" s="64">
        <v>258.93026212594413</v>
      </c>
      <c r="M7" s="64">
        <v>255.52033041540307</v>
      </c>
      <c r="N7" s="64">
        <v>275.60905961918593</v>
      </c>
      <c r="O7" s="64">
        <v>269.99679836864357</v>
      </c>
      <c r="P7" s="64">
        <v>256.17440352241022</v>
      </c>
      <c r="Q7" s="64">
        <v>231.03003245856786</v>
      </c>
      <c r="R7" s="64">
        <v>200.63780272512321</v>
      </c>
      <c r="S7" s="64">
        <v>117.51050827003542</v>
      </c>
      <c r="T7" s="64">
        <v>46.552360500823696</v>
      </c>
      <c r="U7" s="64">
        <v>23.552721303215161</v>
      </c>
      <c r="V7" s="64">
        <v>12.079143599134444</v>
      </c>
      <c r="W7" s="97">
        <v>5.2266321681578525</v>
      </c>
      <c r="X7" s="65">
        <v>1.2159745879110404</v>
      </c>
    </row>
    <row r="8" spans="1:24" s="51" customFormat="1" x14ac:dyDescent="0.35">
      <c r="A8" s="61" t="s">
        <v>73</v>
      </c>
      <c r="B8" s="67" t="s">
        <v>74</v>
      </c>
      <c r="C8" s="64"/>
      <c r="D8" s="64"/>
      <c r="E8" s="64"/>
      <c r="F8" s="64"/>
      <c r="G8" s="64">
        <v>676.70863569718381</v>
      </c>
      <c r="H8" s="64">
        <v>726.07358302749344</v>
      </c>
      <c r="I8" s="64">
        <v>736.76482033621039</v>
      </c>
      <c r="J8" s="64">
        <v>785.44210765490823</v>
      </c>
      <c r="K8" s="64">
        <v>783.14708825259368</v>
      </c>
      <c r="L8" s="64">
        <v>724.31597813646999</v>
      </c>
      <c r="M8" s="64">
        <v>727.22733745162282</v>
      </c>
      <c r="N8" s="64">
        <v>794.8522930405137</v>
      </c>
      <c r="O8" s="64">
        <v>793.68289066051466</v>
      </c>
      <c r="P8" s="64">
        <v>773.93298248567419</v>
      </c>
      <c r="Q8" s="64">
        <v>715.94995451425802</v>
      </c>
      <c r="R8" s="64">
        <v>617.56644032217798</v>
      </c>
      <c r="S8" s="64">
        <v>352.02888921630858</v>
      </c>
      <c r="T8" s="64">
        <v>129.04853627325051</v>
      </c>
      <c r="U8" s="64">
        <v>60.816176147092136</v>
      </c>
      <c r="V8" s="64">
        <v>32.372187059010145</v>
      </c>
      <c r="W8" s="97">
        <v>11.922295254854614</v>
      </c>
      <c r="X8" s="65">
        <v>2.5227957119397</v>
      </c>
    </row>
    <row r="9" spans="1:24" s="51" customFormat="1" x14ac:dyDescent="0.35">
      <c r="A9" s="61" t="s">
        <v>75</v>
      </c>
      <c r="B9" s="67" t="s">
        <v>76</v>
      </c>
      <c r="C9" s="64"/>
      <c r="D9" s="64"/>
      <c r="E9" s="64"/>
      <c r="F9" s="64"/>
      <c r="G9" s="64">
        <v>353.01890059844925</v>
      </c>
      <c r="H9" s="64">
        <v>385.68199427816648</v>
      </c>
      <c r="I9" s="64">
        <v>389.94296833444423</v>
      </c>
      <c r="J9" s="64">
        <v>418.71482336174148</v>
      </c>
      <c r="K9" s="64">
        <v>417.08105400124253</v>
      </c>
      <c r="L9" s="64">
        <v>386.96261271848709</v>
      </c>
      <c r="M9" s="64">
        <v>385.37568771670777</v>
      </c>
      <c r="N9" s="64">
        <v>425.16422617037995</v>
      </c>
      <c r="O9" s="64">
        <v>427.67839711332454</v>
      </c>
      <c r="P9" s="64">
        <v>417.06030849808093</v>
      </c>
      <c r="Q9" s="64">
        <v>391.40463551039466</v>
      </c>
      <c r="R9" s="64">
        <v>335.08230419161418</v>
      </c>
      <c r="S9" s="64">
        <v>194.9513185851572</v>
      </c>
      <c r="T9" s="64">
        <v>64.931476416499834</v>
      </c>
      <c r="U9" s="64">
        <v>29.810524370098982</v>
      </c>
      <c r="V9" s="64">
        <v>13.173432701829192</v>
      </c>
      <c r="W9" s="97">
        <v>4.4810821977169057</v>
      </c>
      <c r="X9" s="65">
        <v>0.93144913751289726</v>
      </c>
    </row>
    <row r="10" spans="1:24" s="51" customFormat="1" x14ac:dyDescent="0.35">
      <c r="A10" s="61" t="s">
        <v>77</v>
      </c>
      <c r="B10" s="67" t="s">
        <v>78</v>
      </c>
      <c r="C10" s="64"/>
      <c r="D10" s="64"/>
      <c r="E10" s="64"/>
      <c r="F10" s="64"/>
      <c r="G10" s="64">
        <v>244.85061646782481</v>
      </c>
      <c r="H10" s="64">
        <v>268.81379541875322</v>
      </c>
      <c r="I10" s="64">
        <v>262.74077216580497</v>
      </c>
      <c r="J10" s="64">
        <v>277.99077289374861</v>
      </c>
      <c r="K10" s="64">
        <v>274.62269805306209</v>
      </c>
      <c r="L10" s="64">
        <v>256.68245511354831</v>
      </c>
      <c r="M10" s="64">
        <v>262.65602116183663</v>
      </c>
      <c r="N10" s="64">
        <v>296.01523787468199</v>
      </c>
      <c r="O10" s="64">
        <v>303.71930011733571</v>
      </c>
      <c r="P10" s="64">
        <v>299.06432313522271</v>
      </c>
      <c r="Q10" s="64">
        <v>282.75787487258759</v>
      </c>
      <c r="R10" s="64">
        <v>249.29428319115527</v>
      </c>
      <c r="S10" s="64">
        <v>149.21904464560009</v>
      </c>
      <c r="T10" s="64">
        <v>53.164344405010603</v>
      </c>
      <c r="U10" s="64">
        <v>25.620339618142616</v>
      </c>
      <c r="V10" s="64">
        <v>13.909883048314789</v>
      </c>
      <c r="W10" s="97">
        <v>5.0171604759463069</v>
      </c>
      <c r="X10" s="65">
        <v>0.84226663357220921</v>
      </c>
    </row>
    <row r="11" spans="1:24" s="51" customFormat="1" x14ac:dyDescent="0.35">
      <c r="A11" s="61" t="s">
        <v>79</v>
      </c>
      <c r="B11" s="67" t="s">
        <v>80</v>
      </c>
      <c r="C11" s="64"/>
      <c r="D11" s="64"/>
      <c r="E11" s="64"/>
      <c r="F11" s="64"/>
      <c r="G11" s="64">
        <v>370.39159917378259</v>
      </c>
      <c r="H11" s="64">
        <v>405.57036609198718</v>
      </c>
      <c r="I11" s="64">
        <v>406.93276430596387</v>
      </c>
      <c r="J11" s="64">
        <v>432.78984752092447</v>
      </c>
      <c r="K11" s="64">
        <v>428.62529839659646</v>
      </c>
      <c r="L11" s="64">
        <v>396.594690177053</v>
      </c>
      <c r="M11" s="64">
        <v>396.40800478678324</v>
      </c>
      <c r="N11" s="64">
        <v>438.37812383801378</v>
      </c>
      <c r="O11" s="64">
        <v>446.44998757459899</v>
      </c>
      <c r="P11" s="64">
        <v>436.41087154647329</v>
      </c>
      <c r="Q11" s="64">
        <v>403.30064943062291</v>
      </c>
      <c r="R11" s="64">
        <v>348.21871901182567</v>
      </c>
      <c r="S11" s="64">
        <v>206.78076153880315</v>
      </c>
      <c r="T11" s="64">
        <v>82.081038757709933</v>
      </c>
      <c r="U11" s="64">
        <v>41.233177413610186</v>
      </c>
      <c r="V11" s="64">
        <v>27.507256916969986</v>
      </c>
      <c r="W11" s="97">
        <v>12.22591160302234</v>
      </c>
      <c r="X11" s="65">
        <v>2.0760164345766481</v>
      </c>
    </row>
    <row r="12" spans="1:24" s="51" customFormat="1" x14ac:dyDescent="0.35">
      <c r="A12" s="61" t="s">
        <v>81</v>
      </c>
      <c r="B12" s="67" t="s">
        <v>82</v>
      </c>
      <c r="C12" s="64"/>
      <c r="D12" s="64"/>
      <c r="E12" s="64"/>
      <c r="F12" s="64"/>
      <c r="G12" s="64">
        <v>260.24253303179665</v>
      </c>
      <c r="H12" s="64">
        <v>279.55050258614233</v>
      </c>
      <c r="I12" s="64">
        <v>272.972839082017</v>
      </c>
      <c r="J12" s="64">
        <v>292.32374932046423</v>
      </c>
      <c r="K12" s="64">
        <v>292.54255906810516</v>
      </c>
      <c r="L12" s="64">
        <v>273.77342344830765</v>
      </c>
      <c r="M12" s="64">
        <v>279.74566087635094</v>
      </c>
      <c r="N12" s="64">
        <v>315.86662241763014</v>
      </c>
      <c r="O12" s="64">
        <v>324.57724073025958</v>
      </c>
      <c r="P12" s="64">
        <v>320.54207105497539</v>
      </c>
      <c r="Q12" s="64">
        <v>300.8799375069288</v>
      </c>
      <c r="R12" s="64">
        <v>263.10131354135342</v>
      </c>
      <c r="S12" s="64">
        <v>174.8957066871501</v>
      </c>
      <c r="T12" s="64">
        <v>70.192334963654915</v>
      </c>
      <c r="U12" s="64">
        <v>32.894281638829767</v>
      </c>
      <c r="V12" s="64">
        <v>16.580471820566732</v>
      </c>
      <c r="W12" s="97">
        <v>6.250862097512087</v>
      </c>
      <c r="X12" s="65">
        <v>1.2442373014428765</v>
      </c>
    </row>
    <row r="13" spans="1:24" s="51" customFormat="1" x14ac:dyDescent="0.35">
      <c r="A13" s="61" t="s">
        <v>83</v>
      </c>
      <c r="B13" s="67" t="s">
        <v>84</v>
      </c>
      <c r="C13" s="64"/>
      <c r="D13" s="64"/>
      <c r="E13" s="64"/>
      <c r="F13" s="64"/>
      <c r="G13" s="64">
        <v>655.20223579536651</v>
      </c>
      <c r="H13" s="64">
        <v>711.57657214661958</v>
      </c>
      <c r="I13" s="64">
        <v>735.60655398491781</v>
      </c>
      <c r="J13" s="64">
        <v>803.498005546174</v>
      </c>
      <c r="K13" s="64">
        <v>813.90003621765254</v>
      </c>
      <c r="L13" s="64">
        <v>765.89644123517633</v>
      </c>
      <c r="M13" s="64">
        <v>773.2301525498674</v>
      </c>
      <c r="N13" s="64">
        <v>855.17278224834672</v>
      </c>
      <c r="O13" s="64">
        <v>860.53296701920021</v>
      </c>
      <c r="P13" s="64">
        <v>847.80740768397618</v>
      </c>
      <c r="Q13" s="64">
        <v>788.46827088596842</v>
      </c>
      <c r="R13" s="64">
        <v>698.65193746272848</v>
      </c>
      <c r="S13" s="64">
        <v>469.14840821405147</v>
      </c>
      <c r="T13" s="64">
        <v>218.05230233970119</v>
      </c>
      <c r="U13" s="64">
        <v>89.293179093692785</v>
      </c>
      <c r="V13" s="64">
        <v>32.488379487316976</v>
      </c>
      <c r="W13" s="97">
        <v>12.375871212090358</v>
      </c>
      <c r="X13" s="65">
        <v>3.3040882157225466</v>
      </c>
    </row>
    <row r="14" spans="1:24" s="51" customFormat="1" x14ac:dyDescent="0.35">
      <c r="A14" s="61" t="s">
        <v>85</v>
      </c>
      <c r="B14" s="67" t="s">
        <v>86</v>
      </c>
      <c r="C14" s="64"/>
      <c r="D14" s="64"/>
      <c r="E14" s="64"/>
      <c r="F14" s="64"/>
      <c r="G14" s="64">
        <v>381.08131034220884</v>
      </c>
      <c r="H14" s="64">
        <v>403.16045171988856</v>
      </c>
      <c r="I14" s="64">
        <v>367.14835230891219</v>
      </c>
      <c r="J14" s="64">
        <v>389.09553642572411</v>
      </c>
      <c r="K14" s="64">
        <v>389.84555261433468</v>
      </c>
      <c r="L14" s="64">
        <v>369.63117163512499</v>
      </c>
      <c r="M14" s="64">
        <v>379.93903161946599</v>
      </c>
      <c r="N14" s="64">
        <v>427.30304527300615</v>
      </c>
      <c r="O14" s="64">
        <v>441.46038882496947</v>
      </c>
      <c r="P14" s="64">
        <v>436.85713499835259</v>
      </c>
      <c r="Q14" s="64">
        <v>413.43087755530854</v>
      </c>
      <c r="R14" s="64">
        <v>363.85904492222812</v>
      </c>
      <c r="S14" s="64">
        <v>225.80353915508448</v>
      </c>
      <c r="T14" s="64">
        <v>81.416066875624651</v>
      </c>
      <c r="U14" s="64">
        <v>34.774629790864601</v>
      </c>
      <c r="V14" s="64">
        <v>17.818211460440473</v>
      </c>
      <c r="W14" s="97">
        <v>7.3395481152679061</v>
      </c>
      <c r="X14" s="65">
        <v>1.2594318393668062</v>
      </c>
    </row>
    <row r="15" spans="1:24" s="51" customFormat="1" x14ac:dyDescent="0.35">
      <c r="A15" s="61" t="s">
        <v>87</v>
      </c>
      <c r="B15" s="67" t="s">
        <v>88</v>
      </c>
      <c r="C15" s="64"/>
      <c r="D15" s="64"/>
      <c r="E15" s="64"/>
      <c r="F15" s="64"/>
      <c r="G15" s="64">
        <v>297.79501293459418</v>
      </c>
      <c r="H15" s="64">
        <v>318.70591538525878</v>
      </c>
      <c r="I15" s="64">
        <v>296.08310017783799</v>
      </c>
      <c r="J15" s="64">
        <v>312.86090529246934</v>
      </c>
      <c r="K15" s="64">
        <v>311.8173922088759</v>
      </c>
      <c r="L15" s="64">
        <v>296.34486176506618</v>
      </c>
      <c r="M15" s="64">
        <v>307.04659590620321</v>
      </c>
      <c r="N15" s="64">
        <v>345.51444187336273</v>
      </c>
      <c r="O15" s="64">
        <v>352.080630978606</v>
      </c>
      <c r="P15" s="64">
        <v>349.07334263812555</v>
      </c>
      <c r="Q15" s="64">
        <v>329.34683340458724</v>
      </c>
      <c r="R15" s="64">
        <v>287.52623932355795</v>
      </c>
      <c r="S15" s="64">
        <v>181.05095227081279</v>
      </c>
      <c r="T15" s="64">
        <v>77.015453143438378</v>
      </c>
      <c r="U15" s="64">
        <v>41.02969657060558</v>
      </c>
      <c r="V15" s="64">
        <v>20.237851276949804</v>
      </c>
      <c r="W15" s="97">
        <v>6.8833824941004629</v>
      </c>
      <c r="X15" s="65">
        <v>1.0867350524392887</v>
      </c>
    </row>
    <row r="16" spans="1:24" s="51" customFormat="1" x14ac:dyDescent="0.35">
      <c r="A16" s="49">
        <v>924</v>
      </c>
      <c r="B16" s="68" t="s">
        <v>89</v>
      </c>
      <c r="C16" s="59"/>
      <c r="D16" s="59"/>
      <c r="E16" s="59"/>
      <c r="F16" s="59"/>
      <c r="G16" s="59">
        <v>275.16272367652726</v>
      </c>
      <c r="H16" s="59">
        <v>296.67041468469603</v>
      </c>
      <c r="I16" s="59">
        <v>300.19671026712945</v>
      </c>
      <c r="J16" s="59">
        <v>317.82703936036609</v>
      </c>
      <c r="K16" s="59">
        <v>314.7947233463874</v>
      </c>
      <c r="L16" s="59">
        <v>292.17456439678926</v>
      </c>
      <c r="M16" s="59">
        <v>293.04010494847398</v>
      </c>
      <c r="N16" s="59">
        <v>319.59264843862417</v>
      </c>
      <c r="O16" s="59">
        <v>317.97678924705178</v>
      </c>
      <c r="P16" s="59">
        <v>308.04888255453318</v>
      </c>
      <c r="Q16" s="59">
        <v>284.96443563578651</v>
      </c>
      <c r="R16" s="59">
        <v>247.8473798896899</v>
      </c>
      <c r="S16" s="59">
        <v>153.22826080220025</v>
      </c>
      <c r="T16" s="59">
        <v>71.094549206448775</v>
      </c>
      <c r="U16" s="59">
        <v>33.901485803555289</v>
      </c>
      <c r="V16" s="59">
        <v>18.070708151958627</v>
      </c>
      <c r="W16" s="91">
        <v>8.8369861526716917</v>
      </c>
      <c r="X16" s="60">
        <v>2.0204245758863291</v>
      </c>
    </row>
    <row r="17" spans="1:24" s="51" customFormat="1" x14ac:dyDescent="0.35">
      <c r="A17" s="49">
        <v>923</v>
      </c>
      <c r="B17" s="92" t="s">
        <v>90</v>
      </c>
      <c r="C17" s="91"/>
      <c r="D17" s="91"/>
      <c r="E17" s="91"/>
      <c r="F17" s="91"/>
      <c r="G17" s="91">
        <v>463.19457050602659</v>
      </c>
      <c r="H17" s="91">
        <v>500.21828847215909</v>
      </c>
      <c r="I17" s="91">
        <v>509.39714809738996</v>
      </c>
      <c r="J17" s="91">
        <v>542.81021772001657</v>
      </c>
      <c r="K17" s="91">
        <v>545.10163338157486</v>
      </c>
      <c r="L17" s="91">
        <v>510.6589429105976</v>
      </c>
      <c r="M17" s="91">
        <v>513.91750011843567</v>
      </c>
      <c r="N17" s="91">
        <v>563.2004334148528</v>
      </c>
      <c r="O17" s="91">
        <v>560.39270552427456</v>
      </c>
      <c r="P17" s="91">
        <v>539.75354297634294</v>
      </c>
      <c r="Q17" s="91">
        <v>493.32394243276656</v>
      </c>
      <c r="R17" s="91">
        <v>430.35654690977435</v>
      </c>
      <c r="S17" s="91">
        <v>264.73565116315467</v>
      </c>
      <c r="T17" s="91">
        <v>98.056230434508294</v>
      </c>
      <c r="U17" s="91">
        <v>46.88913661560769</v>
      </c>
      <c r="V17" s="91">
        <v>28.333469702596123</v>
      </c>
      <c r="W17" s="91">
        <v>10.444830641806021</v>
      </c>
      <c r="X17" s="60">
        <v>3.2345257913840482</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149</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145</v>
      </c>
      <c r="X20" s="87" t="s">
        <v>33</v>
      </c>
    </row>
    <row r="21" spans="1:24" ht="30" customHeight="1" x14ac:dyDescent="0.35">
      <c r="A21" s="56">
        <v>925</v>
      </c>
      <c r="B21" s="57" t="s">
        <v>67</v>
      </c>
      <c r="C21" s="59" t="s">
        <v>215</v>
      </c>
      <c r="D21" s="59" t="s">
        <v>215</v>
      </c>
      <c r="E21" s="59" t="s">
        <v>215</v>
      </c>
      <c r="F21" s="59" t="s">
        <v>215</v>
      </c>
      <c r="G21" s="59">
        <v>5996.5309342145529</v>
      </c>
      <c r="H21" s="59">
        <v>6406.0951096147119</v>
      </c>
      <c r="I21" s="59">
        <v>6246.6516761651692</v>
      </c>
      <c r="J21" s="59">
        <v>6534.7500098879591</v>
      </c>
      <c r="K21" s="59">
        <v>6345.6491905784551</v>
      </c>
      <c r="L21" s="59">
        <v>5772.2083252473685</v>
      </c>
      <c r="M21" s="59">
        <v>5648.8592560667885</v>
      </c>
      <c r="N21" s="59">
        <v>6093.5584758785308</v>
      </c>
      <c r="O21" s="59">
        <v>5988.3008101388896</v>
      </c>
      <c r="P21" s="59">
        <v>5770.7647337922363</v>
      </c>
      <c r="Q21" s="59">
        <v>5269.4166134554471</v>
      </c>
      <c r="R21" s="59">
        <v>4530.3213275782527</v>
      </c>
      <c r="S21" s="59">
        <v>2733.1813562227012</v>
      </c>
      <c r="T21" s="59">
        <v>1070.4715585988047</v>
      </c>
      <c r="U21" s="59">
        <v>489.3011810219657</v>
      </c>
      <c r="V21" s="59">
        <v>245.82019726082044</v>
      </c>
      <c r="W21" s="91">
        <v>94.107341087674058</v>
      </c>
      <c r="X21" s="60">
        <v>20.037437957370415</v>
      </c>
    </row>
    <row r="22" spans="1:24" x14ac:dyDescent="0.35">
      <c r="A22" s="61"/>
      <c r="B22" s="90" t="s">
        <v>68</v>
      </c>
      <c r="C22" s="64" t="s">
        <v>215</v>
      </c>
      <c r="D22" s="64" t="s">
        <v>215</v>
      </c>
      <c r="E22" s="64" t="s">
        <v>215</v>
      </c>
      <c r="F22" s="64" t="s">
        <v>215</v>
      </c>
      <c r="G22" s="64">
        <v>0.91502458531054176</v>
      </c>
      <c r="H22" s="64">
        <v>0.95155702469119374</v>
      </c>
      <c r="I22" s="64">
        <v>0.58153513554216851</v>
      </c>
      <c r="J22" s="64">
        <v>0.60335578645923904</v>
      </c>
      <c r="K22" s="64">
        <v>0.54864861596241732</v>
      </c>
      <c r="L22" s="64">
        <v>0.28610294814111292</v>
      </c>
      <c r="M22" s="64">
        <v>0.17861408966872708</v>
      </c>
      <c r="N22" s="64">
        <v>0.22833802621929394</v>
      </c>
      <c r="O22" s="64">
        <v>0.23910130499028606</v>
      </c>
      <c r="P22" s="64">
        <v>0.22549933439226408</v>
      </c>
      <c r="Q22" s="64">
        <v>0.17554802413791687</v>
      </c>
      <c r="R22" s="64">
        <v>0.16163888440624027</v>
      </c>
      <c r="S22" s="64">
        <v>6.4642411906457073E-2</v>
      </c>
      <c r="T22" s="64">
        <v>4.8652879314955363E-2</v>
      </c>
      <c r="U22" s="64">
        <v>2.9797069477146828E-2</v>
      </c>
      <c r="V22" s="64">
        <v>8.2438553610742135E-3</v>
      </c>
      <c r="W22" s="104" t="s">
        <v>150</v>
      </c>
      <c r="X22" s="108" t="s">
        <v>150</v>
      </c>
    </row>
    <row r="23" spans="1:24" ht="25.5" customHeight="1" x14ac:dyDescent="0.35">
      <c r="A23" s="56">
        <v>941</v>
      </c>
      <c r="B23" s="57" t="s">
        <v>69</v>
      </c>
      <c r="C23" s="59" t="s">
        <v>215</v>
      </c>
      <c r="D23" s="59" t="s">
        <v>215</v>
      </c>
      <c r="E23" s="59" t="s">
        <v>215</v>
      </c>
      <c r="F23" s="59" t="s">
        <v>215</v>
      </c>
      <c r="G23" s="59">
        <v>5336.9533908556577</v>
      </c>
      <c r="H23" s="59">
        <v>5702.4647210595303</v>
      </c>
      <c r="I23" s="59">
        <v>5546.8588773847468</v>
      </c>
      <c r="J23" s="59">
        <v>5805.0304176301524</v>
      </c>
      <c r="K23" s="59">
        <v>5632.7337248823114</v>
      </c>
      <c r="L23" s="59">
        <v>5121.545743648383</v>
      </c>
      <c r="M23" s="59">
        <v>5014.0308190068999</v>
      </c>
      <c r="N23" s="59">
        <v>5414.6687042481899</v>
      </c>
      <c r="O23" s="59">
        <v>5329.9005934395218</v>
      </c>
      <c r="P23" s="59">
        <v>5145.6965746739215</v>
      </c>
      <c r="Q23" s="59">
        <v>4708.3947379405363</v>
      </c>
      <c r="R23" s="59">
        <v>4047.8451448124702</v>
      </c>
      <c r="S23" s="59">
        <v>2442.4574858307342</v>
      </c>
      <c r="T23" s="59">
        <v>964.5726250451055</v>
      </c>
      <c r="U23" s="59">
        <v>439.37850228637006</v>
      </c>
      <c r="V23" s="59">
        <v>215.86537503867308</v>
      </c>
      <c r="W23" s="91">
        <v>83.30639645646913</v>
      </c>
      <c r="X23" s="60">
        <v>16.753833258846722</v>
      </c>
    </row>
    <row r="24" spans="1:24" ht="25.5" customHeight="1" x14ac:dyDescent="0.35">
      <c r="A24" s="56">
        <v>921</v>
      </c>
      <c r="B24" s="66" t="s">
        <v>70</v>
      </c>
      <c r="C24" s="59" t="s">
        <v>215</v>
      </c>
      <c r="D24" s="59" t="s">
        <v>215</v>
      </c>
      <c r="E24" s="59" t="s">
        <v>215</v>
      </c>
      <c r="F24" s="59" t="s">
        <v>215</v>
      </c>
      <c r="G24" s="59">
        <v>4945.6720931250256</v>
      </c>
      <c r="H24" s="59">
        <v>5285.718622117347</v>
      </c>
      <c r="I24" s="59">
        <v>5134.8013660462939</v>
      </c>
      <c r="J24" s="59">
        <v>5378.1172033568164</v>
      </c>
      <c r="K24" s="59">
        <v>5221.3438090004674</v>
      </c>
      <c r="L24" s="59">
        <v>4749.4315038376526</v>
      </c>
      <c r="M24" s="59">
        <v>4652.1481224926465</v>
      </c>
      <c r="N24" s="59">
        <v>5029.5567759004171</v>
      </c>
      <c r="O24" s="59">
        <v>4956.4482693508799</v>
      </c>
      <c r="P24" s="59">
        <v>4789.0855146381809</v>
      </c>
      <c r="Q24" s="59">
        <v>4384.4265631877097</v>
      </c>
      <c r="R24" s="59">
        <v>3770.0745454290895</v>
      </c>
      <c r="S24" s="59">
        <v>2274.224730650938</v>
      </c>
      <c r="T24" s="59">
        <v>887.82708878927724</v>
      </c>
      <c r="U24" s="59">
        <v>403.30526781057557</v>
      </c>
      <c r="V24" s="59">
        <v>196.76584774829087</v>
      </c>
      <c r="W24" s="91">
        <v>74.168115385668756</v>
      </c>
      <c r="X24" s="60">
        <v>14.702751876819994</v>
      </c>
    </row>
    <row r="25" spans="1:24" x14ac:dyDescent="0.35">
      <c r="A25" s="61" t="s">
        <v>71</v>
      </c>
      <c r="B25" s="67" t="s">
        <v>72</v>
      </c>
      <c r="C25" s="64" t="s">
        <v>215</v>
      </c>
      <c r="D25" s="64" t="s">
        <v>215</v>
      </c>
      <c r="E25" s="64" t="s">
        <v>215</v>
      </c>
      <c r="F25" s="64" t="s">
        <v>215</v>
      </c>
      <c r="G25" s="64">
        <v>339.40163523625347</v>
      </c>
      <c r="H25" s="64">
        <v>370.33093754933628</v>
      </c>
      <c r="I25" s="64">
        <v>374.27406570090579</v>
      </c>
      <c r="J25" s="64">
        <v>391.10471738749737</v>
      </c>
      <c r="K25" s="64">
        <v>370.85820236878641</v>
      </c>
      <c r="L25" s="64">
        <v>329.77421513030123</v>
      </c>
      <c r="M25" s="64">
        <v>315.54857039516145</v>
      </c>
      <c r="N25" s="64">
        <v>332.11132026537945</v>
      </c>
      <c r="O25" s="64">
        <v>317.10154721048502</v>
      </c>
      <c r="P25" s="64">
        <v>296.55886051778714</v>
      </c>
      <c r="Q25" s="64">
        <v>262.65164549989584</v>
      </c>
      <c r="R25" s="64">
        <v>224.86129466741372</v>
      </c>
      <c r="S25" s="64">
        <v>129.0174310231576</v>
      </c>
      <c r="T25" s="64">
        <v>50.252598975425961</v>
      </c>
      <c r="U25" s="64">
        <v>25.061522171539171</v>
      </c>
      <c r="V25" s="64">
        <v>12.76684515493703</v>
      </c>
      <c r="W25" s="97">
        <v>5.4048329352505684</v>
      </c>
      <c r="X25" s="65">
        <v>1.2344251144281655</v>
      </c>
    </row>
    <row r="26" spans="1:24" x14ac:dyDescent="0.35">
      <c r="A26" s="61" t="s">
        <v>73</v>
      </c>
      <c r="B26" s="67" t="s">
        <v>74</v>
      </c>
      <c r="C26" s="64" t="s">
        <v>215</v>
      </c>
      <c r="D26" s="64" t="s">
        <v>215</v>
      </c>
      <c r="E26" s="64" t="s">
        <v>215</v>
      </c>
      <c r="F26" s="64" t="s">
        <v>215</v>
      </c>
      <c r="G26" s="64">
        <v>962.2794454978249</v>
      </c>
      <c r="H26" s="64">
        <v>1019.9477881651102</v>
      </c>
      <c r="I26" s="64">
        <v>1011.3018161968283</v>
      </c>
      <c r="J26" s="64">
        <v>1055.0254486824349</v>
      </c>
      <c r="K26" s="64">
        <v>1023.4568462090559</v>
      </c>
      <c r="L26" s="64">
        <v>922.49060127281894</v>
      </c>
      <c r="M26" s="64">
        <v>898.07157932238715</v>
      </c>
      <c r="N26" s="64">
        <v>957.80394455245585</v>
      </c>
      <c r="O26" s="64">
        <v>932.15206307486483</v>
      </c>
      <c r="P26" s="64">
        <v>895.93917365364666</v>
      </c>
      <c r="Q26" s="64">
        <v>813.94367497424332</v>
      </c>
      <c r="R26" s="64">
        <v>692.12674494965734</v>
      </c>
      <c r="S26" s="64">
        <v>386.5004381417113</v>
      </c>
      <c r="T26" s="64">
        <v>139.30602598746034</v>
      </c>
      <c r="U26" s="64">
        <v>64.712095357342903</v>
      </c>
      <c r="V26" s="64">
        <v>34.21523190921036</v>
      </c>
      <c r="W26" s="97">
        <v>12.328783044996875</v>
      </c>
      <c r="X26" s="65">
        <v>2.5610752201162628</v>
      </c>
    </row>
    <row r="27" spans="1:24" x14ac:dyDescent="0.35">
      <c r="A27" s="61" t="s">
        <v>75</v>
      </c>
      <c r="B27" s="67" t="s">
        <v>76</v>
      </c>
      <c r="C27" s="64" t="s">
        <v>215</v>
      </c>
      <c r="D27" s="64" t="s">
        <v>215</v>
      </c>
      <c r="E27" s="64" t="s">
        <v>215</v>
      </c>
      <c r="F27" s="64" t="s">
        <v>215</v>
      </c>
      <c r="G27" s="64">
        <v>501.99275433827779</v>
      </c>
      <c r="H27" s="64">
        <v>541.78461549155281</v>
      </c>
      <c r="I27" s="64">
        <v>535.24546938852302</v>
      </c>
      <c r="J27" s="64">
        <v>562.42820455113304</v>
      </c>
      <c r="K27" s="64">
        <v>545.06294736293671</v>
      </c>
      <c r="L27" s="64">
        <v>492.83652998404619</v>
      </c>
      <c r="M27" s="64">
        <v>475.91026172502495</v>
      </c>
      <c r="N27" s="64">
        <v>512.32660014207966</v>
      </c>
      <c r="O27" s="64">
        <v>502.29292440708269</v>
      </c>
      <c r="P27" s="64">
        <v>482.80752547772727</v>
      </c>
      <c r="Q27" s="64">
        <v>444.9770901171841</v>
      </c>
      <c r="R27" s="64">
        <v>375.53760915081932</v>
      </c>
      <c r="S27" s="64">
        <v>214.04143909100767</v>
      </c>
      <c r="T27" s="64">
        <v>70.092588434542634</v>
      </c>
      <c r="U27" s="64">
        <v>31.72020370081222</v>
      </c>
      <c r="V27" s="64">
        <v>13.923435389516237</v>
      </c>
      <c r="W27" s="97">
        <v>4.6338636178259307</v>
      </c>
      <c r="X27" s="65">
        <v>0.94558243205859904</v>
      </c>
    </row>
    <row r="28" spans="1:24" x14ac:dyDescent="0.35">
      <c r="A28" s="61" t="s">
        <v>77</v>
      </c>
      <c r="B28" s="67" t="s">
        <v>78</v>
      </c>
      <c r="C28" s="64" t="s">
        <v>215</v>
      </c>
      <c r="D28" s="64" t="s">
        <v>215</v>
      </c>
      <c r="E28" s="64" t="s">
        <v>215</v>
      </c>
      <c r="F28" s="64" t="s">
        <v>215</v>
      </c>
      <c r="G28" s="64">
        <v>348.17749178228729</v>
      </c>
      <c r="H28" s="64">
        <v>377.61466946972484</v>
      </c>
      <c r="I28" s="64">
        <v>360.64455406405426</v>
      </c>
      <c r="J28" s="64">
        <v>373.40414658627225</v>
      </c>
      <c r="K28" s="64">
        <v>358.89104953954086</v>
      </c>
      <c r="L28" s="64">
        <v>326.91140262167039</v>
      </c>
      <c r="M28" s="64">
        <v>324.36061681885911</v>
      </c>
      <c r="N28" s="64">
        <v>356.70094301351241</v>
      </c>
      <c r="O28" s="64">
        <v>356.70741492791666</v>
      </c>
      <c r="P28" s="64">
        <v>346.21013524774844</v>
      </c>
      <c r="Q28" s="64">
        <v>321.45959693208948</v>
      </c>
      <c r="R28" s="64">
        <v>279.39219085421541</v>
      </c>
      <c r="S28" s="64">
        <v>163.83094655386074</v>
      </c>
      <c r="T28" s="64">
        <v>57.390139843266525</v>
      </c>
      <c r="U28" s="64">
        <v>27.261593304498284</v>
      </c>
      <c r="V28" s="64">
        <v>14.701814043658164</v>
      </c>
      <c r="W28" s="97">
        <v>5.1882193560580108</v>
      </c>
      <c r="X28" s="65">
        <v>0.85504672208039989</v>
      </c>
    </row>
    <row r="29" spans="1:24" x14ac:dyDescent="0.35">
      <c r="A29" s="61" t="s">
        <v>79</v>
      </c>
      <c r="B29" s="67" t="s">
        <v>80</v>
      </c>
      <c r="C29" s="64" t="s">
        <v>215</v>
      </c>
      <c r="D29" s="64" t="s">
        <v>215</v>
      </c>
      <c r="E29" s="64" t="s">
        <v>215</v>
      </c>
      <c r="F29" s="64" t="s">
        <v>215</v>
      </c>
      <c r="G29" s="64">
        <v>526.69672569317174</v>
      </c>
      <c r="H29" s="64">
        <v>569.72269410492061</v>
      </c>
      <c r="I29" s="64">
        <v>558.56608819191638</v>
      </c>
      <c r="J29" s="64">
        <v>581.33412840476274</v>
      </c>
      <c r="K29" s="64">
        <v>560.14955898157655</v>
      </c>
      <c r="L29" s="64">
        <v>505.10396739322715</v>
      </c>
      <c r="M29" s="64">
        <v>489.53435133836001</v>
      </c>
      <c r="N29" s="64">
        <v>528.24946206219636</v>
      </c>
      <c r="O29" s="64">
        <v>524.33948353236678</v>
      </c>
      <c r="P29" s="64">
        <v>505.20859619011333</v>
      </c>
      <c r="Q29" s="64">
        <v>458.50133888167301</v>
      </c>
      <c r="R29" s="64">
        <v>390.26001541544434</v>
      </c>
      <c r="S29" s="64">
        <v>227.02925067299168</v>
      </c>
      <c r="T29" s="64">
        <v>88.605292616785974</v>
      </c>
      <c r="U29" s="64">
        <v>43.874598465746537</v>
      </c>
      <c r="V29" s="64">
        <v>29.07332683098419</v>
      </c>
      <c r="W29" s="97">
        <v>12.642751119554493</v>
      </c>
      <c r="X29" s="65">
        <v>2.1075167608638501</v>
      </c>
    </row>
    <row r="30" spans="1:24" x14ac:dyDescent="0.35">
      <c r="A30" s="61" t="s">
        <v>81</v>
      </c>
      <c r="B30" s="67" t="s">
        <v>82</v>
      </c>
      <c r="C30" s="64" t="s">
        <v>215</v>
      </c>
      <c r="D30" s="64" t="s">
        <v>215</v>
      </c>
      <c r="E30" s="64" t="s">
        <v>215</v>
      </c>
      <c r="F30" s="64" t="s">
        <v>215</v>
      </c>
      <c r="G30" s="64">
        <v>370.06479180331945</v>
      </c>
      <c r="H30" s="64">
        <v>392.69699856630672</v>
      </c>
      <c r="I30" s="64">
        <v>374.68934497995429</v>
      </c>
      <c r="J30" s="64">
        <v>392.65655836579742</v>
      </c>
      <c r="K30" s="64">
        <v>382.30964448047644</v>
      </c>
      <c r="L30" s="64">
        <v>348.67850169358439</v>
      </c>
      <c r="M30" s="64">
        <v>345.46504859427409</v>
      </c>
      <c r="N30" s="64">
        <v>380.622034499996</v>
      </c>
      <c r="O30" s="64">
        <v>381.2043174095229</v>
      </c>
      <c r="P30" s="64">
        <v>371.07372958812891</v>
      </c>
      <c r="Q30" s="64">
        <v>342.06206804854708</v>
      </c>
      <c r="R30" s="64">
        <v>294.86617769961197</v>
      </c>
      <c r="S30" s="64">
        <v>192.0219315357148</v>
      </c>
      <c r="T30" s="64">
        <v>75.771609046869017</v>
      </c>
      <c r="U30" s="64">
        <v>35.001508233184524</v>
      </c>
      <c r="V30" s="64">
        <v>17.524447374244374</v>
      </c>
      <c r="W30" s="97">
        <v>6.4639837377824101</v>
      </c>
      <c r="X30" s="65">
        <v>1.2631166707587322</v>
      </c>
    </row>
    <row r="31" spans="1:24" x14ac:dyDescent="0.35">
      <c r="A31" s="61" t="s">
        <v>83</v>
      </c>
      <c r="B31" s="67" t="s">
        <v>84</v>
      </c>
      <c r="C31" s="64" t="s">
        <v>215</v>
      </c>
      <c r="D31" s="64" t="s">
        <v>215</v>
      </c>
      <c r="E31" s="64" t="s">
        <v>215</v>
      </c>
      <c r="F31" s="64" t="s">
        <v>215</v>
      </c>
      <c r="G31" s="64">
        <v>931.69735228890067</v>
      </c>
      <c r="H31" s="64">
        <v>999.58319354468733</v>
      </c>
      <c r="I31" s="64">
        <v>1009.7119508390235</v>
      </c>
      <c r="J31" s="64">
        <v>1079.278581521178</v>
      </c>
      <c r="K31" s="64">
        <v>1063.6463784285752</v>
      </c>
      <c r="L31" s="64">
        <v>975.44758077203528</v>
      </c>
      <c r="M31" s="64">
        <v>954.88162850636002</v>
      </c>
      <c r="N31" s="64">
        <v>1030.4906600673489</v>
      </c>
      <c r="O31" s="64">
        <v>1010.6650779423039</v>
      </c>
      <c r="P31" s="64">
        <v>981.45948738123741</v>
      </c>
      <c r="Q31" s="64">
        <v>896.38774045446439</v>
      </c>
      <c r="R31" s="64">
        <v>783.00189219573508</v>
      </c>
      <c r="S31" s="64">
        <v>515.0885932455368</v>
      </c>
      <c r="T31" s="64">
        <v>235.38430247702379</v>
      </c>
      <c r="U31" s="64">
        <v>95.013351485559184</v>
      </c>
      <c r="V31" s="64">
        <v>34.338039517895112</v>
      </c>
      <c r="W31" s="97">
        <v>12.797823565437707</v>
      </c>
      <c r="X31" s="65">
        <v>3.3542226246527846</v>
      </c>
    </row>
    <row r="32" spans="1:24" x14ac:dyDescent="0.35">
      <c r="A32" s="61" t="s">
        <v>85</v>
      </c>
      <c r="B32" s="67" t="s">
        <v>86</v>
      </c>
      <c r="C32" s="64" t="s">
        <v>215</v>
      </c>
      <c r="D32" s="64" t="s">
        <v>215</v>
      </c>
      <c r="E32" s="64" t="s">
        <v>215</v>
      </c>
      <c r="F32" s="64" t="s">
        <v>215</v>
      </c>
      <c r="G32" s="64">
        <v>541.89749127094126</v>
      </c>
      <c r="H32" s="64">
        <v>566.33738042467314</v>
      </c>
      <c r="I32" s="64">
        <v>503.95700942159579</v>
      </c>
      <c r="J32" s="64">
        <v>522.64283885101054</v>
      </c>
      <c r="K32" s="64">
        <v>509.47019502753307</v>
      </c>
      <c r="L32" s="64">
        <v>470.76316423136802</v>
      </c>
      <c r="M32" s="64">
        <v>469.19639650566717</v>
      </c>
      <c r="N32" s="64">
        <v>514.90389581212571</v>
      </c>
      <c r="O32" s="64">
        <v>518.47937891991603</v>
      </c>
      <c r="P32" s="64">
        <v>505.7252105706304</v>
      </c>
      <c r="Q32" s="64">
        <v>470.01811467884198</v>
      </c>
      <c r="R32" s="64">
        <v>407.78863607150089</v>
      </c>
      <c r="S32" s="64">
        <v>247.91478623154453</v>
      </c>
      <c r="T32" s="64">
        <v>87.887465100396668</v>
      </c>
      <c r="U32" s="64">
        <v>37.002312568945115</v>
      </c>
      <c r="V32" s="64">
        <v>18.832655211555615</v>
      </c>
      <c r="W32" s="97">
        <v>7.5897882435522002</v>
      </c>
      <c r="X32" s="65">
        <v>1.2785417622054642</v>
      </c>
    </row>
    <row r="33" spans="1:24" x14ac:dyDescent="0.35">
      <c r="A33" s="61" t="s">
        <v>87</v>
      </c>
      <c r="B33" s="67" t="s">
        <v>88</v>
      </c>
      <c r="C33" s="64" t="s">
        <v>215</v>
      </c>
      <c r="D33" s="64" t="s">
        <v>215</v>
      </c>
      <c r="E33" s="64" t="s">
        <v>215</v>
      </c>
      <c r="F33" s="64" t="s">
        <v>215</v>
      </c>
      <c r="G33" s="64">
        <v>423.46440521404958</v>
      </c>
      <c r="H33" s="64">
        <v>447.70034480103459</v>
      </c>
      <c r="I33" s="64">
        <v>406.41106726349312</v>
      </c>
      <c r="J33" s="64">
        <v>420.24257900672995</v>
      </c>
      <c r="K33" s="64">
        <v>407.49898660198647</v>
      </c>
      <c r="L33" s="64">
        <v>377.42554073860157</v>
      </c>
      <c r="M33" s="64">
        <v>379.17966928655289</v>
      </c>
      <c r="N33" s="64">
        <v>416.34791548532309</v>
      </c>
      <c r="O33" s="64">
        <v>413.50606192642118</v>
      </c>
      <c r="P33" s="64">
        <v>404.10279601116184</v>
      </c>
      <c r="Q33" s="64">
        <v>374.42529360077089</v>
      </c>
      <c r="R33" s="64">
        <v>322.23998442469076</v>
      </c>
      <c r="S33" s="64">
        <v>198.77991415541297</v>
      </c>
      <c r="T33" s="64">
        <v>83.137066307506316</v>
      </c>
      <c r="U33" s="64">
        <v>43.658082522947723</v>
      </c>
      <c r="V33" s="64">
        <v>21.390052316289797</v>
      </c>
      <c r="W33" s="97">
        <v>7.1180697652105716</v>
      </c>
      <c r="X33" s="65">
        <v>1.1032245696557352</v>
      </c>
    </row>
    <row r="34" spans="1:24" x14ac:dyDescent="0.35">
      <c r="A34" s="49">
        <v>924</v>
      </c>
      <c r="B34" s="68" t="s">
        <v>89</v>
      </c>
      <c r="C34" s="59" t="s">
        <v>215</v>
      </c>
      <c r="D34" s="59" t="s">
        <v>215</v>
      </c>
      <c r="E34" s="59" t="s">
        <v>215</v>
      </c>
      <c r="F34" s="59" t="s">
        <v>215</v>
      </c>
      <c r="G34" s="59">
        <v>391.28129773063245</v>
      </c>
      <c r="H34" s="59">
        <v>416.74609894218383</v>
      </c>
      <c r="I34" s="59">
        <v>412.05751133845268</v>
      </c>
      <c r="J34" s="59">
        <v>426.91321427333554</v>
      </c>
      <c r="K34" s="59">
        <v>411.38991588184444</v>
      </c>
      <c r="L34" s="59">
        <v>372.11423981073028</v>
      </c>
      <c r="M34" s="59">
        <v>361.88269651425333</v>
      </c>
      <c r="N34" s="59">
        <v>385.11192834777188</v>
      </c>
      <c r="O34" s="59">
        <v>373.45232408864211</v>
      </c>
      <c r="P34" s="59">
        <v>356.61106003573951</v>
      </c>
      <c r="Q34" s="59">
        <v>323.96817475282649</v>
      </c>
      <c r="R34" s="59">
        <v>277.77059938338078</v>
      </c>
      <c r="S34" s="59">
        <v>168.2327551797961</v>
      </c>
      <c r="T34" s="59">
        <v>76.745536255828384</v>
      </c>
      <c r="U34" s="59">
        <v>36.073234475794521</v>
      </c>
      <c r="V34" s="59">
        <v>19.099527290382227</v>
      </c>
      <c r="W34" s="91">
        <v>9.1382810708003639</v>
      </c>
      <c r="X34" s="60">
        <v>2.0510813820267293</v>
      </c>
    </row>
    <row r="35" spans="1:24" x14ac:dyDescent="0.35">
      <c r="A35" s="49">
        <v>923</v>
      </c>
      <c r="B35" s="68" t="s">
        <v>90</v>
      </c>
      <c r="C35" s="59" t="s">
        <v>215</v>
      </c>
      <c r="D35" s="59" t="s">
        <v>215</v>
      </c>
      <c r="E35" s="59" t="s">
        <v>215</v>
      </c>
      <c r="F35" s="59" t="s">
        <v>215</v>
      </c>
      <c r="G35" s="59">
        <v>658.66251877358354</v>
      </c>
      <c r="H35" s="59">
        <v>702.67883153049047</v>
      </c>
      <c r="I35" s="59">
        <v>699.21126364488077</v>
      </c>
      <c r="J35" s="59">
        <v>729.11623647134877</v>
      </c>
      <c r="K35" s="59">
        <v>712.36681708018091</v>
      </c>
      <c r="L35" s="59">
        <v>650.37647865084432</v>
      </c>
      <c r="M35" s="59">
        <v>634.6498229702197</v>
      </c>
      <c r="N35" s="59">
        <v>678.66143360412207</v>
      </c>
      <c r="O35" s="59">
        <v>658.16111539437702</v>
      </c>
      <c r="P35" s="59">
        <v>624.84265978392273</v>
      </c>
      <c r="Q35" s="59">
        <v>560.84632749077366</v>
      </c>
      <c r="R35" s="59">
        <v>482.31454388137661</v>
      </c>
      <c r="S35" s="59">
        <v>290.65922798006056</v>
      </c>
      <c r="T35" s="59">
        <v>105.85028067438417</v>
      </c>
      <c r="U35" s="59">
        <v>49.892881666118448</v>
      </c>
      <c r="V35" s="59">
        <v>29.946578366786273</v>
      </c>
      <c r="W35" s="91">
        <v>10.800944631204926</v>
      </c>
      <c r="X35" s="60">
        <v>3.2836046985236953</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2" priority="1" stopIfTrue="1" operator="equal">
      <formula>FALSE</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B1"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151</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4481.2978391556726</v>
      </c>
      <c r="H3" s="59">
        <f t="shared" si="0"/>
        <v>4647.6406698571791</v>
      </c>
      <c r="I3" s="59">
        <f t="shared" si="0"/>
        <v>4788.8082001820831</v>
      </c>
      <c r="J3" s="59">
        <f t="shared" si="0"/>
        <v>5011.3967715952967</v>
      </c>
      <c r="K3" s="59">
        <f t="shared" si="0"/>
        <v>4587.9632156862672</v>
      </c>
      <c r="L3" s="59">
        <f t="shared" si="0"/>
        <v>3943.0085425279758</v>
      </c>
      <c r="M3" s="59">
        <f t="shared" si="0"/>
        <v>3604.4662883198712</v>
      </c>
      <c r="N3" s="59">
        <f t="shared" si="0"/>
        <v>3385.751883020183</v>
      </c>
      <c r="O3" s="59">
        <f t="shared" si="0"/>
        <v>3061.3235328641563</v>
      </c>
      <c r="P3" s="59">
        <f t="shared" si="0"/>
        <v>2842.3252079987501</v>
      </c>
      <c r="Q3" s="59">
        <f t="shared" si="0"/>
        <v>2586.2728269605468</v>
      </c>
      <c r="R3" s="59">
        <f t="shared" si="0"/>
        <v>2304.3874099657328</v>
      </c>
      <c r="S3" s="59">
        <f t="shared" si="0"/>
        <v>2110.4942592273342</v>
      </c>
      <c r="T3" s="59">
        <f t="shared" si="0"/>
        <v>1856.53073702336</v>
      </c>
      <c r="U3" s="59">
        <f t="shared" si="0"/>
        <v>1698.8486351058352</v>
      </c>
      <c r="V3" s="59">
        <f t="shared" si="0"/>
        <v>1558.7264041113701</v>
      </c>
      <c r="W3" s="91">
        <f t="shared" si="0"/>
        <v>1403.0825804667936</v>
      </c>
      <c r="X3" s="60">
        <f t="shared" si="0"/>
        <v>1347.8081515080116</v>
      </c>
    </row>
    <row r="4" spans="1:24" s="51" customFormat="1" x14ac:dyDescent="0.35">
      <c r="A4" s="61"/>
      <c r="B4" s="90" t="s">
        <v>68</v>
      </c>
      <c r="C4" s="64"/>
      <c r="D4" s="64"/>
      <c r="E4" s="64"/>
      <c r="F4" s="64"/>
      <c r="G4" s="64">
        <v>0.67755272013469658</v>
      </c>
      <c r="H4" s="64">
        <v>0.68411238514292216</v>
      </c>
      <c r="I4" s="64">
        <v>0.55248746414918004</v>
      </c>
      <c r="J4" s="64">
        <v>0.60533424940263836</v>
      </c>
      <c r="K4" s="64">
        <v>0.44850044352321378</v>
      </c>
      <c r="L4" s="64">
        <v>0.21548558529809003</v>
      </c>
      <c r="M4" s="64">
        <v>0.28468508755710759</v>
      </c>
      <c r="N4" s="64">
        <v>0.23656993769001664</v>
      </c>
      <c r="O4" s="64">
        <v>0.21747368257712155</v>
      </c>
      <c r="P4" s="64">
        <v>0.18511446195698592</v>
      </c>
      <c r="Q4" s="64">
        <v>0.13663088740726495</v>
      </c>
      <c r="R4" s="64">
        <v>0.12265440249706738</v>
      </c>
      <c r="S4" s="64">
        <v>9.064837573351317E-2</v>
      </c>
      <c r="T4" s="64">
        <v>6.3822939732951098E-2</v>
      </c>
      <c r="U4" s="64">
        <v>5.0483717658406778E-2</v>
      </c>
      <c r="V4" s="64">
        <v>3.5052064383917246E-2</v>
      </c>
      <c r="W4" s="97">
        <v>4.1311501142632247E-2</v>
      </c>
      <c r="X4" s="65">
        <v>3.8166852435645666E-2</v>
      </c>
    </row>
    <row r="5" spans="1:24" s="51" customFormat="1" ht="25.5" customHeight="1" x14ac:dyDescent="0.35">
      <c r="A5" s="56">
        <v>941</v>
      </c>
      <c r="B5" s="57" t="s">
        <v>69</v>
      </c>
      <c r="C5" s="59"/>
      <c r="D5" s="59"/>
      <c r="E5" s="59"/>
      <c r="F5" s="59"/>
      <c r="G5" s="59">
        <f t="shared" ref="G5:X5" si="1">SUM(G6,G16)</f>
        <v>4091.4803979787512</v>
      </c>
      <c r="H5" s="59">
        <f t="shared" si="1"/>
        <v>4244.516250544124</v>
      </c>
      <c r="I5" s="59">
        <f t="shared" si="1"/>
        <v>4375.5376313273073</v>
      </c>
      <c r="J5" s="59">
        <f t="shared" si="1"/>
        <v>4584.8303790065029</v>
      </c>
      <c r="K5" s="59">
        <f t="shared" si="1"/>
        <v>4202.3707841072164</v>
      </c>
      <c r="L5" s="59">
        <f t="shared" si="1"/>
        <v>3615.2804168956636</v>
      </c>
      <c r="M5" s="59">
        <f t="shared" si="1"/>
        <v>3307.8347876609905</v>
      </c>
      <c r="N5" s="59">
        <f t="shared" si="1"/>
        <v>3112.3172595382193</v>
      </c>
      <c r="O5" s="59">
        <f t="shared" si="1"/>
        <v>2816.9957096688763</v>
      </c>
      <c r="P5" s="59">
        <f t="shared" si="1"/>
        <v>2616.5653596025854</v>
      </c>
      <c r="Q5" s="59">
        <f t="shared" si="1"/>
        <v>2380.2337337338854</v>
      </c>
      <c r="R5" s="59">
        <f t="shared" si="1"/>
        <v>2121.1508769945431</v>
      </c>
      <c r="S5" s="59">
        <f t="shared" si="1"/>
        <v>1943.6075810418506</v>
      </c>
      <c r="T5" s="59">
        <f t="shared" si="1"/>
        <v>1709.2284983685074</v>
      </c>
      <c r="U5" s="59">
        <f t="shared" si="1"/>
        <v>1563.770398581262</v>
      </c>
      <c r="V5" s="59">
        <f t="shared" si="1"/>
        <v>1436.1767715808398</v>
      </c>
      <c r="W5" s="91">
        <f t="shared" si="1"/>
        <v>1291.7873516160776</v>
      </c>
      <c r="X5" s="60">
        <f t="shared" si="1"/>
        <v>1237.9643725574542</v>
      </c>
    </row>
    <row r="6" spans="1:24" s="51" customFormat="1" ht="25.5" customHeight="1" x14ac:dyDescent="0.35">
      <c r="A6" s="56">
        <v>921</v>
      </c>
      <c r="B6" s="66" t="s">
        <v>70</v>
      </c>
      <c r="C6" s="59"/>
      <c r="D6" s="59"/>
      <c r="E6" s="59"/>
      <c r="F6" s="59"/>
      <c r="G6" s="59">
        <f t="shared" ref="G6:I6" si="2">SUM(G7:G15)</f>
        <v>3848.4499536755266</v>
      </c>
      <c r="H6" s="59">
        <f t="shared" si="2"/>
        <v>3993.1387449918748</v>
      </c>
      <c r="I6" s="59">
        <f t="shared" si="2"/>
        <v>4121.8577182172176</v>
      </c>
      <c r="J6" s="59">
        <f t="shared" ref="J6:X6" si="3">SUM(J7:J15)</f>
        <v>4321.3600394150862</v>
      </c>
      <c r="K6" s="59">
        <f t="shared" si="3"/>
        <v>3962.0079347249516</v>
      </c>
      <c r="L6" s="59">
        <f t="shared" si="3"/>
        <v>3408.6095231050399</v>
      </c>
      <c r="M6" s="59">
        <f t="shared" si="3"/>
        <v>3120.5315877739904</v>
      </c>
      <c r="N6" s="59">
        <f t="shared" si="3"/>
        <v>2940.262110981022</v>
      </c>
      <c r="O6" s="59">
        <f t="shared" si="3"/>
        <v>2661.1968602312832</v>
      </c>
      <c r="P6" s="59">
        <f t="shared" si="3"/>
        <v>2470.1766548503815</v>
      </c>
      <c r="Q6" s="59">
        <f t="shared" si="3"/>
        <v>2246.6630558250249</v>
      </c>
      <c r="R6" s="59">
        <f t="shared" si="3"/>
        <v>1999.824007303263</v>
      </c>
      <c r="S6" s="59">
        <f t="shared" si="3"/>
        <v>1831.1046610967605</v>
      </c>
      <c r="T6" s="59">
        <f t="shared" si="3"/>
        <v>1609.1491191220971</v>
      </c>
      <c r="U6" s="59">
        <f t="shared" si="3"/>
        <v>1469.9173872571446</v>
      </c>
      <c r="V6" s="59">
        <f t="shared" si="3"/>
        <v>1347.5999921466232</v>
      </c>
      <c r="W6" s="91">
        <f t="shared" si="3"/>
        <v>1211.5170992812994</v>
      </c>
      <c r="X6" s="60">
        <f t="shared" si="3"/>
        <v>1160.246823118837</v>
      </c>
    </row>
    <row r="7" spans="1:24" s="51" customFormat="1" x14ac:dyDescent="0.35">
      <c r="A7" s="61" t="s">
        <v>71</v>
      </c>
      <c r="B7" s="67" t="s">
        <v>72</v>
      </c>
      <c r="C7" s="64"/>
      <c r="D7" s="64"/>
      <c r="E7" s="64"/>
      <c r="F7" s="64"/>
      <c r="G7" s="64">
        <v>232.18067385467828</v>
      </c>
      <c r="H7" s="64">
        <v>237.94959612814171</v>
      </c>
      <c r="I7" s="64">
        <v>242.34513123890414</v>
      </c>
      <c r="J7" s="64">
        <v>252.24759257089357</v>
      </c>
      <c r="K7" s="64">
        <v>225.68290420614269</v>
      </c>
      <c r="L7" s="64">
        <v>190.4568792959835</v>
      </c>
      <c r="M7" s="64">
        <v>173.57576681506538</v>
      </c>
      <c r="N7" s="64">
        <v>164.47379692546355</v>
      </c>
      <c r="O7" s="64">
        <v>151.04003496927066</v>
      </c>
      <c r="P7" s="64">
        <v>141.63318122870189</v>
      </c>
      <c r="Q7" s="64">
        <v>129.81969807968142</v>
      </c>
      <c r="R7" s="64">
        <v>117.69431515223268</v>
      </c>
      <c r="S7" s="64">
        <v>109.18383804784034</v>
      </c>
      <c r="T7" s="64">
        <v>97.88586859613126</v>
      </c>
      <c r="U7" s="64">
        <v>92.671456450684985</v>
      </c>
      <c r="V7" s="64">
        <v>87.02295653419003</v>
      </c>
      <c r="W7" s="97">
        <v>80.831159975751433</v>
      </c>
      <c r="X7" s="65">
        <v>78.431604376115004</v>
      </c>
    </row>
    <row r="8" spans="1:24" s="51" customFormat="1" x14ac:dyDescent="0.35">
      <c r="A8" s="61" t="s">
        <v>73</v>
      </c>
      <c r="B8" s="67" t="s">
        <v>74</v>
      </c>
      <c r="C8" s="64"/>
      <c r="D8" s="64"/>
      <c r="E8" s="64"/>
      <c r="F8" s="64"/>
      <c r="G8" s="64">
        <v>620.84565127096357</v>
      </c>
      <c r="H8" s="64">
        <v>636.9958691141353</v>
      </c>
      <c r="I8" s="64">
        <v>651.78460200052189</v>
      </c>
      <c r="J8" s="64">
        <v>676.92925661918582</v>
      </c>
      <c r="K8" s="64">
        <v>614.76252068937345</v>
      </c>
      <c r="L8" s="64">
        <v>525.16859357644182</v>
      </c>
      <c r="M8" s="64">
        <v>478.07700325645419</v>
      </c>
      <c r="N8" s="64">
        <v>449.28516227696065</v>
      </c>
      <c r="O8" s="64">
        <v>408.44084561357533</v>
      </c>
      <c r="P8" s="64">
        <v>377.74132644464197</v>
      </c>
      <c r="Q8" s="64">
        <v>341.14401265870185</v>
      </c>
      <c r="R8" s="64">
        <v>304.71380713723454</v>
      </c>
      <c r="S8" s="64">
        <v>281.45883921139864</v>
      </c>
      <c r="T8" s="64">
        <v>248.31209964311512</v>
      </c>
      <c r="U8" s="64">
        <v>226.57097579698271</v>
      </c>
      <c r="V8" s="64">
        <v>199.56758440718176</v>
      </c>
      <c r="W8" s="97">
        <v>166.03347079796706</v>
      </c>
      <c r="X8" s="65">
        <v>153.08857915645723</v>
      </c>
    </row>
    <row r="9" spans="1:24" s="51" customFormat="1" x14ac:dyDescent="0.35">
      <c r="A9" s="61" t="s">
        <v>75</v>
      </c>
      <c r="B9" s="67" t="s">
        <v>76</v>
      </c>
      <c r="C9" s="64"/>
      <c r="D9" s="64"/>
      <c r="E9" s="64"/>
      <c r="F9" s="64"/>
      <c r="G9" s="64">
        <v>397.70318442944097</v>
      </c>
      <c r="H9" s="64">
        <v>410.73434046722554</v>
      </c>
      <c r="I9" s="64">
        <v>416.88114005398052</v>
      </c>
      <c r="J9" s="64">
        <v>434.22108631511048</v>
      </c>
      <c r="K9" s="64">
        <v>389.77785646507471</v>
      </c>
      <c r="L9" s="64">
        <v>330.24611767416286</v>
      </c>
      <c r="M9" s="64">
        <v>300.45928201067306</v>
      </c>
      <c r="N9" s="64">
        <v>282.68583768162233</v>
      </c>
      <c r="O9" s="64">
        <v>257.13719459077174</v>
      </c>
      <c r="P9" s="64">
        <v>237.80755524478144</v>
      </c>
      <c r="Q9" s="64">
        <v>216.99479106130156</v>
      </c>
      <c r="R9" s="64">
        <v>195.18545080113319</v>
      </c>
      <c r="S9" s="64">
        <v>182.17813130392705</v>
      </c>
      <c r="T9" s="64">
        <v>166.44967047204034</v>
      </c>
      <c r="U9" s="64">
        <v>156.80100947308426</v>
      </c>
      <c r="V9" s="64">
        <v>147.74043218626167</v>
      </c>
      <c r="W9" s="97">
        <v>137.88533617966834</v>
      </c>
      <c r="X9" s="65">
        <v>135.58390212645662</v>
      </c>
    </row>
    <row r="10" spans="1:24" s="51" customFormat="1" x14ac:dyDescent="0.35">
      <c r="A10" s="61" t="s">
        <v>77</v>
      </c>
      <c r="B10" s="67" t="s">
        <v>78</v>
      </c>
      <c r="C10" s="64"/>
      <c r="D10" s="64"/>
      <c r="E10" s="64"/>
      <c r="F10" s="64"/>
      <c r="G10" s="64">
        <v>278.30825613745446</v>
      </c>
      <c r="H10" s="64">
        <v>288.36390127016534</v>
      </c>
      <c r="I10" s="64">
        <v>295.16597131951153</v>
      </c>
      <c r="J10" s="64">
        <v>308.72550707803521</v>
      </c>
      <c r="K10" s="64">
        <v>276.20607027656206</v>
      </c>
      <c r="L10" s="64">
        <v>234.66438572144762</v>
      </c>
      <c r="M10" s="64">
        <v>214.50749528116495</v>
      </c>
      <c r="N10" s="64">
        <v>203.49993777839919</v>
      </c>
      <c r="O10" s="64">
        <v>188.19015723191791</v>
      </c>
      <c r="P10" s="64">
        <v>177.74776389347579</v>
      </c>
      <c r="Q10" s="64">
        <v>164.33188781743092</v>
      </c>
      <c r="R10" s="64">
        <v>150.10712786074984</v>
      </c>
      <c r="S10" s="64">
        <v>140.99377326637878</v>
      </c>
      <c r="T10" s="64">
        <v>127.06298187108575</v>
      </c>
      <c r="U10" s="64">
        <v>118.64200814009946</v>
      </c>
      <c r="V10" s="64">
        <v>109.66752717788384</v>
      </c>
      <c r="W10" s="97">
        <v>99.041195034827481</v>
      </c>
      <c r="X10" s="65">
        <v>96.1075931429977</v>
      </c>
    </row>
    <row r="11" spans="1:24" s="51" customFormat="1" x14ac:dyDescent="0.35">
      <c r="A11" s="61" t="s">
        <v>79</v>
      </c>
      <c r="B11" s="67" t="s">
        <v>80</v>
      </c>
      <c r="C11" s="64"/>
      <c r="D11" s="64"/>
      <c r="E11" s="64"/>
      <c r="F11" s="64"/>
      <c r="G11" s="64">
        <v>412.8075566512897</v>
      </c>
      <c r="H11" s="64">
        <v>433.88019365388436</v>
      </c>
      <c r="I11" s="64">
        <v>451.01861457667877</v>
      </c>
      <c r="J11" s="64">
        <v>476.84520809870901</v>
      </c>
      <c r="K11" s="64">
        <v>439.21864279654329</v>
      </c>
      <c r="L11" s="64">
        <v>380.79013819624527</v>
      </c>
      <c r="M11" s="64">
        <v>351.34671225178511</v>
      </c>
      <c r="N11" s="64">
        <v>332.47366668879505</v>
      </c>
      <c r="O11" s="64">
        <v>304.82105138239433</v>
      </c>
      <c r="P11" s="64">
        <v>286.53433916524563</v>
      </c>
      <c r="Q11" s="64">
        <v>263.24905383438556</v>
      </c>
      <c r="R11" s="64">
        <v>234.81052366559763</v>
      </c>
      <c r="S11" s="64">
        <v>216.09162058537049</v>
      </c>
      <c r="T11" s="64">
        <v>193.35748150020223</v>
      </c>
      <c r="U11" s="64">
        <v>178.13997650968631</v>
      </c>
      <c r="V11" s="64">
        <v>165.18359735226935</v>
      </c>
      <c r="W11" s="97">
        <v>152.22413483233655</v>
      </c>
      <c r="X11" s="65">
        <v>148.52187276907301</v>
      </c>
    </row>
    <row r="12" spans="1:24" s="51" customFormat="1" x14ac:dyDescent="0.35">
      <c r="A12" s="61" t="s">
        <v>81</v>
      </c>
      <c r="B12" s="67" t="s">
        <v>82</v>
      </c>
      <c r="C12" s="64"/>
      <c r="D12" s="64"/>
      <c r="E12" s="64"/>
      <c r="F12" s="64"/>
      <c r="G12" s="64">
        <v>321.09647782310583</v>
      </c>
      <c r="H12" s="64">
        <v>330.20951686145764</v>
      </c>
      <c r="I12" s="64">
        <v>341.94847950649063</v>
      </c>
      <c r="J12" s="64">
        <v>362.42178282313233</v>
      </c>
      <c r="K12" s="64">
        <v>331.26009302162248</v>
      </c>
      <c r="L12" s="64">
        <v>281.72483791937674</v>
      </c>
      <c r="M12" s="64">
        <v>258.6556677464647</v>
      </c>
      <c r="N12" s="64">
        <v>244.25447898118372</v>
      </c>
      <c r="O12" s="64">
        <v>220.80509637121116</v>
      </c>
      <c r="P12" s="64">
        <v>207.30680973040035</v>
      </c>
      <c r="Q12" s="64">
        <v>194.17467845368475</v>
      </c>
      <c r="R12" s="64">
        <v>175.97354722881096</v>
      </c>
      <c r="S12" s="64">
        <v>164.17510012921079</v>
      </c>
      <c r="T12" s="64">
        <v>146.98175824880275</v>
      </c>
      <c r="U12" s="64">
        <v>135.42733543781446</v>
      </c>
      <c r="V12" s="64">
        <v>125.15023713220371</v>
      </c>
      <c r="W12" s="97">
        <v>114.40402577202489</v>
      </c>
      <c r="X12" s="65">
        <v>111.0032039707785</v>
      </c>
    </row>
    <row r="13" spans="1:24" s="51" customFormat="1" x14ac:dyDescent="0.35">
      <c r="A13" s="61" t="s">
        <v>83</v>
      </c>
      <c r="B13" s="67" t="s">
        <v>84</v>
      </c>
      <c r="C13" s="64"/>
      <c r="D13" s="64"/>
      <c r="E13" s="64"/>
      <c r="F13" s="64"/>
      <c r="G13" s="64">
        <v>857.41743080943047</v>
      </c>
      <c r="H13" s="64">
        <v>903.76101081034608</v>
      </c>
      <c r="I13" s="64">
        <v>955.35394110858988</v>
      </c>
      <c r="J13" s="64">
        <v>1007.6876694865542</v>
      </c>
      <c r="K13" s="64">
        <v>958.13165104405402</v>
      </c>
      <c r="L13" s="64">
        <v>844.90348783479055</v>
      </c>
      <c r="M13" s="64">
        <v>776.7812085738891</v>
      </c>
      <c r="N13" s="64">
        <v>728.18907636479912</v>
      </c>
      <c r="O13" s="64">
        <v>642.78751631464706</v>
      </c>
      <c r="P13" s="64">
        <v>572.06653126308061</v>
      </c>
      <c r="Q13" s="64">
        <v>497.7208754750169</v>
      </c>
      <c r="R13" s="64">
        <v>426.49085412785337</v>
      </c>
      <c r="S13" s="64">
        <v>372.98367697739093</v>
      </c>
      <c r="T13" s="64">
        <v>304.30906748544908</v>
      </c>
      <c r="U13" s="64">
        <v>261.92650498400678</v>
      </c>
      <c r="V13" s="64">
        <v>236.04126889405148</v>
      </c>
      <c r="W13" s="97">
        <v>208.49589127299532</v>
      </c>
      <c r="X13" s="65">
        <v>195.43276783757273</v>
      </c>
    </row>
    <row r="14" spans="1:24" s="51" customFormat="1" x14ac:dyDescent="0.35">
      <c r="A14" s="61" t="s">
        <v>85</v>
      </c>
      <c r="B14" s="67" t="s">
        <v>86</v>
      </c>
      <c r="C14" s="64"/>
      <c r="D14" s="64"/>
      <c r="E14" s="64"/>
      <c r="F14" s="64"/>
      <c r="G14" s="64">
        <v>445.87998489112255</v>
      </c>
      <c r="H14" s="64">
        <v>462.66635368060224</v>
      </c>
      <c r="I14" s="64">
        <v>475.80003332444073</v>
      </c>
      <c r="J14" s="64">
        <v>499.652924359228</v>
      </c>
      <c r="K14" s="64">
        <v>455.27384391423095</v>
      </c>
      <c r="L14" s="64">
        <v>389.04421973571436</v>
      </c>
      <c r="M14" s="64">
        <v>354.686456229187</v>
      </c>
      <c r="N14" s="64">
        <v>334.69148324772908</v>
      </c>
      <c r="O14" s="64">
        <v>305.53939063167115</v>
      </c>
      <c r="P14" s="64">
        <v>294.02530237651735</v>
      </c>
      <c r="Q14" s="64">
        <v>276.18420833347852</v>
      </c>
      <c r="R14" s="64">
        <v>248.14929374613303</v>
      </c>
      <c r="S14" s="64">
        <v>227.26761616655114</v>
      </c>
      <c r="T14" s="64">
        <v>202.27999766382516</v>
      </c>
      <c r="U14" s="64">
        <v>186.54883017739022</v>
      </c>
      <c r="V14" s="64">
        <v>172.28552218992476</v>
      </c>
      <c r="W14" s="97">
        <v>157.19549308786335</v>
      </c>
      <c r="X14" s="65">
        <v>153.01711932258689</v>
      </c>
    </row>
    <row r="15" spans="1:24" s="51" customFormat="1" x14ac:dyDescent="0.35">
      <c r="A15" s="61" t="s">
        <v>87</v>
      </c>
      <c r="B15" s="67" t="s">
        <v>88</v>
      </c>
      <c r="C15" s="64"/>
      <c r="D15" s="64"/>
      <c r="E15" s="64"/>
      <c r="F15" s="64"/>
      <c r="G15" s="64">
        <v>282.21073780804022</v>
      </c>
      <c r="H15" s="64">
        <v>288.57796300591633</v>
      </c>
      <c r="I15" s="64">
        <v>291.55980508809967</v>
      </c>
      <c r="J15" s="64">
        <v>302.62901206423811</v>
      </c>
      <c r="K15" s="64">
        <v>271.69435231134764</v>
      </c>
      <c r="L15" s="64">
        <v>231.61086315087726</v>
      </c>
      <c r="M15" s="64">
        <v>212.44199560930653</v>
      </c>
      <c r="N15" s="64">
        <v>200.70867103606923</v>
      </c>
      <c r="O15" s="64">
        <v>182.43557312582317</v>
      </c>
      <c r="P15" s="64">
        <v>175.31384550353661</v>
      </c>
      <c r="Q15" s="64">
        <v>163.04385011134323</v>
      </c>
      <c r="R15" s="64">
        <v>146.69908758351758</v>
      </c>
      <c r="S15" s="64">
        <v>136.77206540869213</v>
      </c>
      <c r="T15" s="64">
        <v>122.5101936414452</v>
      </c>
      <c r="U15" s="64">
        <v>113.18929028739512</v>
      </c>
      <c r="V15" s="64">
        <v>104.94086627265676</v>
      </c>
      <c r="W15" s="97">
        <v>95.406392327864964</v>
      </c>
      <c r="X15" s="65">
        <v>89.060180416799341</v>
      </c>
    </row>
    <row r="16" spans="1:24" s="51" customFormat="1" x14ac:dyDescent="0.35">
      <c r="A16" s="49">
        <v>924</v>
      </c>
      <c r="B16" s="68" t="s">
        <v>89</v>
      </c>
      <c r="C16" s="59"/>
      <c r="D16" s="59"/>
      <c r="E16" s="59"/>
      <c r="F16" s="59"/>
      <c r="G16" s="59">
        <v>243.03044430322484</v>
      </c>
      <c r="H16" s="59">
        <v>251.37750555224929</v>
      </c>
      <c r="I16" s="59">
        <v>253.67991311008947</v>
      </c>
      <c r="J16" s="59">
        <v>263.47033959141686</v>
      </c>
      <c r="K16" s="59">
        <v>240.36284938226441</v>
      </c>
      <c r="L16" s="59">
        <v>206.67089379062378</v>
      </c>
      <c r="M16" s="59">
        <v>187.30319988700023</v>
      </c>
      <c r="N16" s="59">
        <v>172.05514855719753</v>
      </c>
      <c r="O16" s="59">
        <v>155.79884943759333</v>
      </c>
      <c r="P16" s="59">
        <v>146.38870475220401</v>
      </c>
      <c r="Q16" s="59">
        <v>133.57067790886043</v>
      </c>
      <c r="R16" s="59">
        <v>121.32686969128019</v>
      </c>
      <c r="S16" s="59">
        <v>112.50291994508996</v>
      </c>
      <c r="T16" s="59">
        <v>100.0793792464103</v>
      </c>
      <c r="U16" s="59">
        <v>93.853011324117489</v>
      </c>
      <c r="V16" s="59">
        <v>88.576779434216689</v>
      </c>
      <c r="W16" s="91">
        <v>80.270252334778206</v>
      </c>
      <c r="X16" s="60">
        <v>77.71754943861724</v>
      </c>
    </row>
    <row r="17" spans="1:24" s="51" customFormat="1" x14ac:dyDescent="0.35">
      <c r="A17" s="49">
        <v>923</v>
      </c>
      <c r="B17" s="92" t="s">
        <v>90</v>
      </c>
      <c r="C17" s="91"/>
      <c r="D17" s="91"/>
      <c r="E17" s="91"/>
      <c r="F17" s="91"/>
      <c r="G17" s="91">
        <v>389.13988845678671</v>
      </c>
      <c r="H17" s="91">
        <v>402.44030692791245</v>
      </c>
      <c r="I17" s="91">
        <v>412.71808139062722</v>
      </c>
      <c r="J17" s="91">
        <v>425.96105833939151</v>
      </c>
      <c r="K17" s="91">
        <v>385.14393113552796</v>
      </c>
      <c r="L17" s="91">
        <v>327.51264004701409</v>
      </c>
      <c r="M17" s="91">
        <v>296.34681557132365</v>
      </c>
      <c r="N17" s="91">
        <v>273.19805354427342</v>
      </c>
      <c r="O17" s="91">
        <v>244.11034951270261</v>
      </c>
      <c r="P17" s="91">
        <v>225.57473393420807</v>
      </c>
      <c r="Q17" s="91">
        <v>205.90246233925416</v>
      </c>
      <c r="R17" s="91">
        <v>183.11387856869283</v>
      </c>
      <c r="S17" s="91">
        <v>166.79602980974994</v>
      </c>
      <c r="T17" s="91">
        <v>147.2384157151196</v>
      </c>
      <c r="U17" s="91">
        <v>135.02775280691478</v>
      </c>
      <c r="V17" s="91">
        <v>122.51458046614628</v>
      </c>
      <c r="W17" s="91">
        <v>111.25391734957337</v>
      </c>
      <c r="X17" s="60">
        <v>109.80561209812186</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152</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6372.403974615434</v>
      </c>
      <c r="H21" s="59">
        <v>6528.7471300653879</v>
      </c>
      <c r="I21" s="59">
        <v>6573.2378862123387</v>
      </c>
      <c r="J21" s="59">
        <v>6731.4332602613613</v>
      </c>
      <c r="K21" s="59">
        <v>5995.7860198733551</v>
      </c>
      <c r="L21" s="59">
        <v>5021.8253234987524</v>
      </c>
      <c r="M21" s="59">
        <v>4451.2473135418513</v>
      </c>
      <c r="N21" s="59">
        <v>4079.8605441871023</v>
      </c>
      <c r="O21" s="59">
        <v>3595.4145925007065</v>
      </c>
      <c r="P21" s="59">
        <v>3290.4018251431316</v>
      </c>
      <c r="Q21" s="59">
        <v>2940.2619498600311</v>
      </c>
      <c r="R21" s="59">
        <v>2582.6017299944228</v>
      </c>
      <c r="S21" s="59">
        <v>2317.1591334531345</v>
      </c>
      <c r="T21" s="59">
        <v>2004.0980437831101</v>
      </c>
      <c r="U21" s="59">
        <v>1807.6778554239493</v>
      </c>
      <c r="V21" s="59">
        <v>1647.4693323148872</v>
      </c>
      <c r="W21" s="91">
        <v>1450.9203436935359</v>
      </c>
      <c r="X21" s="60">
        <v>1368.2590476752721</v>
      </c>
    </row>
    <row r="22" spans="1:24" x14ac:dyDescent="0.35">
      <c r="A22" s="61"/>
      <c r="B22" s="90" t="s">
        <v>68</v>
      </c>
      <c r="C22" s="64" t="s">
        <v>215</v>
      </c>
      <c r="D22" s="64" t="s">
        <v>215</v>
      </c>
      <c r="E22" s="64" t="s">
        <v>215</v>
      </c>
      <c r="F22" s="64" t="s">
        <v>215</v>
      </c>
      <c r="G22" s="64">
        <v>0.96347973327551273</v>
      </c>
      <c r="H22" s="64">
        <v>0.96100303108873764</v>
      </c>
      <c r="I22" s="64">
        <v>0.75835810898934886</v>
      </c>
      <c r="J22" s="64">
        <v>0.81310007682890573</v>
      </c>
      <c r="K22" s="64">
        <v>0.58612341964499537</v>
      </c>
      <c r="L22" s="64">
        <v>0.27444296846618388</v>
      </c>
      <c r="M22" s="64">
        <v>0.35156487253059487</v>
      </c>
      <c r="N22" s="64">
        <v>0.2850688379035442</v>
      </c>
      <c r="O22" s="64">
        <v>0.25541503321313475</v>
      </c>
      <c r="P22" s="64">
        <v>0.2142967179721551</v>
      </c>
      <c r="Q22" s="64">
        <v>0.15533187188581149</v>
      </c>
      <c r="R22" s="64">
        <v>0.1374627680703519</v>
      </c>
      <c r="S22" s="64">
        <v>9.9524891311716254E-2</v>
      </c>
      <c r="T22" s="64">
        <v>6.8895939138811702E-2</v>
      </c>
      <c r="U22" s="64">
        <v>5.3717733637224069E-2</v>
      </c>
      <c r="V22" s="64">
        <v>3.70476826173688E-2</v>
      </c>
      <c r="W22" s="97">
        <v>4.2720006841238424E-2</v>
      </c>
      <c r="X22" s="65">
        <v>3.874597516562709E-2</v>
      </c>
    </row>
    <row r="23" spans="1:24" ht="25.5" customHeight="1" x14ac:dyDescent="0.35">
      <c r="A23" s="56">
        <v>941</v>
      </c>
      <c r="B23" s="57" t="s">
        <v>69</v>
      </c>
      <c r="C23" s="59" t="s">
        <v>215</v>
      </c>
      <c r="D23" s="59" t="s">
        <v>215</v>
      </c>
      <c r="E23" s="59" t="s">
        <v>215</v>
      </c>
      <c r="F23" s="59" t="s">
        <v>215</v>
      </c>
      <c r="G23" s="59">
        <v>5818.0837083243941</v>
      </c>
      <c r="H23" s="59">
        <v>5962.4603659618579</v>
      </c>
      <c r="I23" s="59">
        <v>6005.9723690113269</v>
      </c>
      <c r="J23" s="59">
        <v>6158.4586318988477</v>
      </c>
      <c r="K23" s="59">
        <v>5491.8740219030688</v>
      </c>
      <c r="L23" s="59">
        <v>4604.4299811422379</v>
      </c>
      <c r="M23" s="59">
        <v>4084.9295109039494</v>
      </c>
      <c r="N23" s="59">
        <v>3750.3694384290525</v>
      </c>
      <c r="O23" s="59">
        <v>3308.4603351542573</v>
      </c>
      <c r="P23" s="59">
        <v>3029.0522036725461</v>
      </c>
      <c r="Q23" s="59">
        <v>2706.0218110460692</v>
      </c>
      <c r="R23" s="59">
        <v>2377.2426028775931</v>
      </c>
      <c r="S23" s="59">
        <v>2133.9304945130211</v>
      </c>
      <c r="T23" s="59">
        <v>1845.08741043029</v>
      </c>
      <c r="U23" s="59">
        <v>1663.946429404363</v>
      </c>
      <c r="V23" s="59">
        <v>1517.9425848703227</v>
      </c>
      <c r="W23" s="91">
        <v>1335.8305307747494</v>
      </c>
      <c r="X23" s="60">
        <v>1256.7485599164736</v>
      </c>
    </row>
    <row r="24" spans="1:24" ht="25.5" customHeight="1" x14ac:dyDescent="0.35">
      <c r="A24" s="56">
        <v>921</v>
      </c>
      <c r="B24" s="66" t="s">
        <v>70</v>
      </c>
      <c r="C24" s="59" t="s">
        <v>215</v>
      </c>
      <c r="D24" s="59" t="s">
        <v>215</v>
      </c>
      <c r="E24" s="59" t="s">
        <v>215</v>
      </c>
      <c r="F24" s="59" t="s">
        <v>215</v>
      </c>
      <c r="G24" s="59">
        <v>5472.4945007295219</v>
      </c>
      <c r="H24" s="59">
        <v>5609.3392267607769</v>
      </c>
      <c r="I24" s="59">
        <v>5657.7649766662144</v>
      </c>
      <c r="J24" s="59">
        <v>5804.5586938475562</v>
      </c>
      <c r="K24" s="59">
        <v>5177.755502579339</v>
      </c>
      <c r="L24" s="59">
        <v>4341.2134253387676</v>
      </c>
      <c r="M24" s="59">
        <v>3853.6240141605122</v>
      </c>
      <c r="N24" s="59">
        <v>3543.0414840260287</v>
      </c>
      <c r="O24" s="59">
        <v>3125.4801794310042</v>
      </c>
      <c r="P24" s="59">
        <v>2859.5861411890996</v>
      </c>
      <c r="Q24" s="59">
        <v>2554.1690065861535</v>
      </c>
      <c r="R24" s="59">
        <v>2241.2676438909152</v>
      </c>
      <c r="S24" s="59">
        <v>2010.4110073828588</v>
      </c>
      <c r="T24" s="59">
        <v>1737.0531699133039</v>
      </c>
      <c r="U24" s="59">
        <v>1564.0811402140221</v>
      </c>
      <c r="V24" s="59">
        <v>1424.3228660484779</v>
      </c>
      <c r="W24" s="91">
        <v>1252.8234834866303</v>
      </c>
      <c r="X24" s="60">
        <v>1177.8517673250644</v>
      </c>
    </row>
    <row r="25" spans="1:24" x14ac:dyDescent="0.35">
      <c r="A25" s="61" t="s">
        <v>71</v>
      </c>
      <c r="B25" s="67" t="s">
        <v>72</v>
      </c>
      <c r="C25" s="64" t="s">
        <v>215</v>
      </c>
      <c r="D25" s="64" t="s">
        <v>215</v>
      </c>
      <c r="E25" s="64" t="s">
        <v>215</v>
      </c>
      <c r="F25" s="64" t="s">
        <v>215</v>
      </c>
      <c r="G25" s="64">
        <v>330.16083777622902</v>
      </c>
      <c r="H25" s="64">
        <v>334.25835884803081</v>
      </c>
      <c r="I25" s="64">
        <v>332.64898730713344</v>
      </c>
      <c r="J25" s="64">
        <v>338.825264061469</v>
      </c>
      <c r="K25" s="64">
        <v>294.93401283977045</v>
      </c>
      <c r="L25" s="64">
        <v>242.56634728716904</v>
      </c>
      <c r="M25" s="64">
        <v>214.35313966874901</v>
      </c>
      <c r="N25" s="64">
        <v>198.19235957428265</v>
      </c>
      <c r="O25" s="64">
        <v>177.39109896439365</v>
      </c>
      <c r="P25" s="64">
        <v>163.96085736574642</v>
      </c>
      <c r="Q25" s="64">
        <v>147.58841937592203</v>
      </c>
      <c r="R25" s="64">
        <v>131.90383726631489</v>
      </c>
      <c r="S25" s="64">
        <v>119.87539243563009</v>
      </c>
      <c r="T25" s="64">
        <v>105.66637753708727</v>
      </c>
      <c r="U25" s="64">
        <v>98.608043232381291</v>
      </c>
      <c r="V25" s="64">
        <v>91.977432164680238</v>
      </c>
      <c r="W25" s="97">
        <v>83.587078940247793</v>
      </c>
      <c r="X25" s="65">
        <v>79.621682203981621</v>
      </c>
    </row>
    <row r="26" spans="1:24" x14ac:dyDescent="0.35">
      <c r="A26" s="61" t="s">
        <v>73</v>
      </c>
      <c r="B26" s="67" t="s">
        <v>74</v>
      </c>
      <c r="C26" s="64" t="s">
        <v>215</v>
      </c>
      <c r="D26" s="64" t="s">
        <v>215</v>
      </c>
      <c r="E26" s="64" t="s">
        <v>215</v>
      </c>
      <c r="F26" s="64" t="s">
        <v>215</v>
      </c>
      <c r="G26" s="64">
        <v>882.84230099894535</v>
      </c>
      <c r="H26" s="64">
        <v>894.81636980128599</v>
      </c>
      <c r="I26" s="64">
        <v>894.65584346367427</v>
      </c>
      <c r="J26" s="64">
        <v>909.26827799344903</v>
      </c>
      <c r="K26" s="64">
        <v>803.40324318404555</v>
      </c>
      <c r="L26" s="64">
        <v>668.85600522629045</v>
      </c>
      <c r="M26" s="64">
        <v>590.38947965951468</v>
      </c>
      <c r="N26" s="64">
        <v>541.39253849498471</v>
      </c>
      <c r="O26" s="64">
        <v>479.69911076940099</v>
      </c>
      <c r="P26" s="64">
        <v>437.29012657230879</v>
      </c>
      <c r="Q26" s="64">
        <v>387.83717997059216</v>
      </c>
      <c r="R26" s="64">
        <v>341.5026492778448</v>
      </c>
      <c r="S26" s="64">
        <v>309.01999241096195</v>
      </c>
      <c r="T26" s="64">
        <v>268.04931543462084</v>
      </c>
      <c r="U26" s="64">
        <v>241.08524277354815</v>
      </c>
      <c r="V26" s="64">
        <v>210.92956029216231</v>
      </c>
      <c r="W26" s="97">
        <v>171.69434206407951</v>
      </c>
      <c r="X26" s="65">
        <v>155.41146066835429</v>
      </c>
    </row>
    <row r="27" spans="1:24" x14ac:dyDescent="0.35">
      <c r="A27" s="61" t="s">
        <v>75</v>
      </c>
      <c r="B27" s="67" t="s">
        <v>76</v>
      </c>
      <c r="C27" s="64" t="s">
        <v>215</v>
      </c>
      <c r="D27" s="64" t="s">
        <v>215</v>
      </c>
      <c r="E27" s="64" t="s">
        <v>215</v>
      </c>
      <c r="F27" s="64" t="s">
        <v>215</v>
      </c>
      <c r="G27" s="64">
        <v>565.5337904638983</v>
      </c>
      <c r="H27" s="64">
        <v>576.976758107916</v>
      </c>
      <c r="I27" s="64">
        <v>572.22147751626915</v>
      </c>
      <c r="J27" s="64">
        <v>583.25660408602744</v>
      </c>
      <c r="K27" s="64">
        <v>509.38172622204127</v>
      </c>
      <c r="L27" s="64">
        <v>420.60226317947252</v>
      </c>
      <c r="M27" s="64">
        <v>371.04482741663406</v>
      </c>
      <c r="N27" s="64">
        <v>340.63889954302817</v>
      </c>
      <c r="O27" s="64">
        <v>301.99840421354742</v>
      </c>
      <c r="P27" s="64">
        <v>275.29658168890256</v>
      </c>
      <c r="Q27" s="64">
        <v>246.69536826290346</v>
      </c>
      <c r="R27" s="64">
        <v>218.75066697931831</v>
      </c>
      <c r="S27" s="64">
        <v>200.01746937746498</v>
      </c>
      <c r="T27" s="64">
        <v>179.6800087006381</v>
      </c>
      <c r="U27" s="64">
        <v>166.84577229268996</v>
      </c>
      <c r="V27" s="64">
        <v>156.15173421571342</v>
      </c>
      <c r="W27" s="97">
        <v>142.58650356384916</v>
      </c>
      <c r="X27" s="65">
        <v>137.64117734121012</v>
      </c>
    </row>
    <row r="28" spans="1:24" x14ac:dyDescent="0.35">
      <c r="A28" s="61" t="s">
        <v>77</v>
      </c>
      <c r="B28" s="67" t="s">
        <v>78</v>
      </c>
      <c r="C28" s="64" t="s">
        <v>215</v>
      </c>
      <c r="D28" s="64" t="s">
        <v>215</v>
      </c>
      <c r="E28" s="64" t="s">
        <v>215</v>
      </c>
      <c r="F28" s="64" t="s">
        <v>215</v>
      </c>
      <c r="G28" s="64">
        <v>395.75424380021821</v>
      </c>
      <c r="H28" s="64">
        <v>405.07757087208387</v>
      </c>
      <c r="I28" s="64">
        <v>405.15219325850353</v>
      </c>
      <c r="J28" s="64">
        <v>414.68780887899845</v>
      </c>
      <c r="K28" s="64">
        <v>360.96028170109315</v>
      </c>
      <c r="L28" s="64">
        <v>298.86913559251656</v>
      </c>
      <c r="M28" s="64">
        <v>264.90077468582575</v>
      </c>
      <c r="N28" s="64">
        <v>245.21919962605597</v>
      </c>
      <c r="O28" s="64">
        <v>221.02258392911406</v>
      </c>
      <c r="P28" s="64">
        <v>205.76870130283149</v>
      </c>
      <c r="Q28" s="64">
        <v>186.82437206986521</v>
      </c>
      <c r="R28" s="64">
        <v>168.22992801519919</v>
      </c>
      <c r="S28" s="64">
        <v>154.8002360375142</v>
      </c>
      <c r="T28" s="64">
        <v>137.16264876571643</v>
      </c>
      <c r="U28" s="64">
        <v>126.24228339479158</v>
      </c>
      <c r="V28" s="64">
        <v>115.91122553632188</v>
      </c>
      <c r="W28" s="97">
        <v>102.41798076627988</v>
      </c>
      <c r="X28" s="65">
        <v>97.565876657646015</v>
      </c>
    </row>
    <row r="29" spans="1:24" x14ac:dyDescent="0.35">
      <c r="A29" s="61" t="s">
        <v>79</v>
      </c>
      <c r="B29" s="67" t="s">
        <v>80</v>
      </c>
      <c r="C29" s="64" t="s">
        <v>215</v>
      </c>
      <c r="D29" s="64" t="s">
        <v>215</v>
      </c>
      <c r="E29" s="64" t="s">
        <v>215</v>
      </c>
      <c r="F29" s="64" t="s">
        <v>215</v>
      </c>
      <c r="G29" s="64">
        <v>587.01220253005874</v>
      </c>
      <c r="H29" s="64">
        <v>609.49076538592647</v>
      </c>
      <c r="I29" s="64">
        <v>619.07942869996373</v>
      </c>
      <c r="J29" s="64">
        <v>640.51038863763642</v>
      </c>
      <c r="K29" s="64">
        <v>573.99348563725357</v>
      </c>
      <c r="L29" s="64">
        <v>484.97525133599845</v>
      </c>
      <c r="M29" s="64">
        <v>433.88701237139509</v>
      </c>
      <c r="N29" s="64">
        <v>400.63366766700034</v>
      </c>
      <c r="O29" s="64">
        <v>358.00138223753709</v>
      </c>
      <c r="P29" s="64">
        <v>331.70486962655821</v>
      </c>
      <c r="Q29" s="64">
        <v>299.28055859270967</v>
      </c>
      <c r="R29" s="64">
        <v>263.15977166733717</v>
      </c>
      <c r="S29" s="64">
        <v>237.25185231510511</v>
      </c>
      <c r="T29" s="64">
        <v>208.72660101856874</v>
      </c>
      <c r="U29" s="64">
        <v>189.55172582649848</v>
      </c>
      <c r="V29" s="64">
        <v>174.58799063229986</v>
      </c>
      <c r="W29" s="97">
        <v>157.414180108989</v>
      </c>
      <c r="X29" s="65">
        <v>150.77546160155555</v>
      </c>
    </row>
    <row r="30" spans="1:24" x14ac:dyDescent="0.35">
      <c r="A30" s="61" t="s">
        <v>81</v>
      </c>
      <c r="B30" s="67" t="s">
        <v>82</v>
      </c>
      <c r="C30" s="64" t="s">
        <v>215</v>
      </c>
      <c r="D30" s="64" t="s">
        <v>215</v>
      </c>
      <c r="E30" s="64" t="s">
        <v>215</v>
      </c>
      <c r="F30" s="64" t="s">
        <v>215</v>
      </c>
      <c r="G30" s="64">
        <v>456.59908021210549</v>
      </c>
      <c r="H30" s="64">
        <v>463.85996437107707</v>
      </c>
      <c r="I30" s="64">
        <v>469.36703385600282</v>
      </c>
      <c r="J30" s="64">
        <v>486.8139870637782</v>
      </c>
      <c r="K30" s="64">
        <v>432.90770682081438</v>
      </c>
      <c r="L30" s="64">
        <v>358.80544261135589</v>
      </c>
      <c r="M30" s="64">
        <v>319.42047839917302</v>
      </c>
      <c r="N30" s="64">
        <v>294.32877717175853</v>
      </c>
      <c r="O30" s="64">
        <v>259.32765912161608</v>
      </c>
      <c r="P30" s="64">
        <v>239.98756482259969</v>
      </c>
      <c r="Q30" s="64">
        <v>220.75181424484146</v>
      </c>
      <c r="R30" s="64">
        <v>197.21926336732616</v>
      </c>
      <c r="S30" s="64">
        <v>180.25153638146256</v>
      </c>
      <c r="T30" s="64">
        <v>158.66467939578271</v>
      </c>
      <c r="U30" s="64">
        <v>144.10288840992422</v>
      </c>
      <c r="V30" s="64">
        <v>132.27541219768156</v>
      </c>
      <c r="W30" s="97">
        <v>118.30460352365481</v>
      </c>
      <c r="X30" s="65">
        <v>112.68750525364258</v>
      </c>
    </row>
    <row r="31" spans="1:24" x14ac:dyDescent="0.35">
      <c r="A31" s="61" t="s">
        <v>83</v>
      </c>
      <c r="B31" s="67" t="s">
        <v>84</v>
      </c>
      <c r="C31" s="64" t="s">
        <v>215</v>
      </c>
      <c r="D31" s="64" t="s">
        <v>215</v>
      </c>
      <c r="E31" s="64" t="s">
        <v>215</v>
      </c>
      <c r="F31" s="64" t="s">
        <v>215</v>
      </c>
      <c r="G31" s="64">
        <v>1219.2472895361072</v>
      </c>
      <c r="H31" s="64">
        <v>1269.5532044594058</v>
      </c>
      <c r="I31" s="64">
        <v>1311.3427094863564</v>
      </c>
      <c r="J31" s="64">
        <v>1353.5512360115388</v>
      </c>
      <c r="K31" s="64">
        <v>1252.1356620486365</v>
      </c>
      <c r="L31" s="64">
        <v>1076.0711485552322</v>
      </c>
      <c r="M31" s="64">
        <v>959.26691812285162</v>
      </c>
      <c r="N31" s="64">
        <v>877.47418712757542</v>
      </c>
      <c r="O31" s="64">
        <v>754.93086281956221</v>
      </c>
      <c r="P31" s="64">
        <v>662.24960932484839</v>
      </c>
      <c r="Q31" s="64">
        <v>565.84507889296208</v>
      </c>
      <c r="R31" s="64">
        <v>477.98213656868234</v>
      </c>
      <c r="S31" s="64">
        <v>409.50717110858534</v>
      </c>
      <c r="T31" s="64">
        <v>328.49723125557779</v>
      </c>
      <c r="U31" s="64">
        <v>278.70566748795892</v>
      </c>
      <c r="V31" s="64">
        <v>249.4798000713518</v>
      </c>
      <c r="W31" s="97">
        <v>215.60450855562732</v>
      </c>
      <c r="X31" s="65">
        <v>198.39815667147661</v>
      </c>
    </row>
    <row r="32" spans="1:24" x14ac:dyDescent="0.35">
      <c r="A32" s="61" t="s">
        <v>85</v>
      </c>
      <c r="B32" s="67" t="s">
        <v>86</v>
      </c>
      <c r="C32" s="64" t="s">
        <v>215</v>
      </c>
      <c r="D32" s="64" t="s">
        <v>215</v>
      </c>
      <c r="E32" s="64" t="s">
        <v>215</v>
      </c>
      <c r="F32" s="64" t="s">
        <v>215</v>
      </c>
      <c r="G32" s="64">
        <v>634.04118402828522</v>
      </c>
      <c r="H32" s="64">
        <v>649.92796202183001</v>
      </c>
      <c r="I32" s="64">
        <v>653.09502376611988</v>
      </c>
      <c r="J32" s="64">
        <v>671.14628254587069</v>
      </c>
      <c r="K32" s="64">
        <v>594.97524723433037</v>
      </c>
      <c r="L32" s="64">
        <v>495.48766977234158</v>
      </c>
      <c r="M32" s="64">
        <v>438.0113473542192</v>
      </c>
      <c r="N32" s="64">
        <v>403.30615596078763</v>
      </c>
      <c r="O32" s="64">
        <v>358.84504589852867</v>
      </c>
      <c r="P32" s="64">
        <v>340.37674114677844</v>
      </c>
      <c r="Q32" s="64">
        <v>313.98617750219682</v>
      </c>
      <c r="R32" s="64">
        <v>278.10896403707886</v>
      </c>
      <c r="S32" s="64">
        <v>249.52222932425437</v>
      </c>
      <c r="T32" s="64">
        <v>218.35832799865099</v>
      </c>
      <c r="U32" s="64">
        <v>198.49925549482697</v>
      </c>
      <c r="V32" s="64">
        <v>182.09424916463863</v>
      </c>
      <c r="W32" s="97">
        <v>162.55503562893489</v>
      </c>
      <c r="X32" s="65">
        <v>155.33891654244954</v>
      </c>
    </row>
    <row r="33" spans="1:24" x14ac:dyDescent="0.35">
      <c r="A33" s="61" t="s">
        <v>87</v>
      </c>
      <c r="B33" s="67" t="s">
        <v>88</v>
      </c>
      <c r="C33" s="64" t="s">
        <v>215</v>
      </c>
      <c r="D33" s="64" t="s">
        <v>215</v>
      </c>
      <c r="E33" s="64" t="s">
        <v>215</v>
      </c>
      <c r="F33" s="64" t="s">
        <v>215</v>
      </c>
      <c r="G33" s="64">
        <v>401.30357138367333</v>
      </c>
      <c r="H33" s="64">
        <v>405.37827289322013</v>
      </c>
      <c r="I33" s="64">
        <v>400.20227931219125</v>
      </c>
      <c r="J33" s="64">
        <v>406.49884456878931</v>
      </c>
      <c r="K33" s="64">
        <v>355.06413689135371</v>
      </c>
      <c r="L33" s="64">
        <v>294.98016177839088</v>
      </c>
      <c r="M33" s="64">
        <v>262.35003648214933</v>
      </c>
      <c r="N33" s="64">
        <v>241.85569886055532</v>
      </c>
      <c r="O33" s="64">
        <v>214.26403147730309</v>
      </c>
      <c r="P33" s="64">
        <v>202.95108933852566</v>
      </c>
      <c r="Q33" s="64">
        <v>185.36003767416054</v>
      </c>
      <c r="R33" s="64">
        <v>164.41042671181307</v>
      </c>
      <c r="S33" s="64">
        <v>150.16512799187996</v>
      </c>
      <c r="T33" s="64">
        <v>132.24797980666077</v>
      </c>
      <c r="U33" s="64">
        <v>120.44026130140219</v>
      </c>
      <c r="V33" s="64">
        <v>110.91546177362825</v>
      </c>
      <c r="W33" s="97">
        <v>98.659250334967922</v>
      </c>
      <c r="X33" s="65">
        <v>90.411530384748104</v>
      </c>
    </row>
    <row r="34" spans="1:24" x14ac:dyDescent="0.35">
      <c r="A34" s="49">
        <v>924</v>
      </c>
      <c r="B34" s="68" t="s">
        <v>89</v>
      </c>
      <c r="C34" s="59" t="s">
        <v>215</v>
      </c>
      <c r="D34" s="59" t="s">
        <v>215</v>
      </c>
      <c r="E34" s="59" t="s">
        <v>215</v>
      </c>
      <c r="F34" s="59" t="s">
        <v>215</v>
      </c>
      <c r="G34" s="59">
        <v>345.58920759487285</v>
      </c>
      <c r="H34" s="59">
        <v>353.12113920108129</v>
      </c>
      <c r="I34" s="59">
        <v>348.20739234511245</v>
      </c>
      <c r="J34" s="59">
        <v>353.89993805129177</v>
      </c>
      <c r="K34" s="59">
        <v>314.11851932372929</v>
      </c>
      <c r="L34" s="59">
        <v>263.21655580347044</v>
      </c>
      <c r="M34" s="59">
        <v>231.30549674343752</v>
      </c>
      <c r="N34" s="59">
        <v>207.32795440302385</v>
      </c>
      <c r="O34" s="59">
        <v>182.9801557232534</v>
      </c>
      <c r="P34" s="59">
        <v>169.46606248344642</v>
      </c>
      <c r="Q34" s="59">
        <v>151.85280445991523</v>
      </c>
      <c r="R34" s="59">
        <v>135.97495898667819</v>
      </c>
      <c r="S34" s="59">
        <v>123.51948713016225</v>
      </c>
      <c r="T34" s="59">
        <v>108.03424051698596</v>
      </c>
      <c r="U34" s="59">
        <v>99.865289190341002</v>
      </c>
      <c r="V34" s="59">
        <v>93.619718821844984</v>
      </c>
      <c r="W34" s="91">
        <v>83.007047288119054</v>
      </c>
      <c r="X34" s="60">
        <v>78.896792591409252</v>
      </c>
    </row>
    <row r="35" spans="1:24" x14ac:dyDescent="0.35">
      <c r="A35" s="49">
        <v>923</v>
      </c>
      <c r="B35" s="68" t="s">
        <v>90</v>
      </c>
      <c r="C35" s="59" t="s">
        <v>215</v>
      </c>
      <c r="D35" s="59" t="s">
        <v>215</v>
      </c>
      <c r="E35" s="59" t="s">
        <v>215</v>
      </c>
      <c r="F35" s="59" t="s">
        <v>215</v>
      </c>
      <c r="G35" s="59">
        <v>553.35678655776394</v>
      </c>
      <c r="H35" s="59">
        <v>565.32576107244165</v>
      </c>
      <c r="I35" s="59">
        <v>566.50715909202358</v>
      </c>
      <c r="J35" s="59">
        <v>572.16152828568443</v>
      </c>
      <c r="K35" s="59">
        <v>503.32587455064169</v>
      </c>
      <c r="L35" s="59">
        <v>417.12089938804837</v>
      </c>
      <c r="M35" s="59">
        <v>365.96623776537177</v>
      </c>
      <c r="N35" s="59">
        <v>329.20603692014606</v>
      </c>
      <c r="O35" s="59">
        <v>286.69884231323579</v>
      </c>
      <c r="P35" s="59">
        <v>261.13532475261394</v>
      </c>
      <c r="Q35" s="59">
        <v>234.08480694207611</v>
      </c>
      <c r="R35" s="59">
        <v>205.22166434875945</v>
      </c>
      <c r="S35" s="59">
        <v>183.12911404880151</v>
      </c>
      <c r="T35" s="59">
        <v>158.94173741368155</v>
      </c>
      <c r="U35" s="59">
        <v>143.67770828594902</v>
      </c>
      <c r="V35" s="59">
        <v>129.48969976194695</v>
      </c>
      <c r="W35" s="91">
        <v>115.04709291194534</v>
      </c>
      <c r="X35" s="60">
        <v>111.47174178363282</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1" priority="1" stopIfTrue="1" operator="equal">
      <formula>FALSE</formula>
    </cfRule>
  </conditionalFormatting>
  <hyperlinks>
    <hyperlink ref="B16" display="WALES"/>
    <hyperlink ref="B17" display="SCOTLAND"/>
    <hyperlink ref="B34" display="WALES"/>
    <hyperlink ref="B35" display="SCOTLAND"/>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153</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210.12097544210181</v>
      </c>
      <c r="H3" s="59">
        <f t="shared" si="0"/>
        <v>270.55906472417536</v>
      </c>
      <c r="I3" s="59">
        <f t="shared" si="0"/>
        <v>292.00557556425974</v>
      </c>
      <c r="J3" s="59">
        <f t="shared" si="0"/>
        <v>317.28259298054263</v>
      </c>
      <c r="K3" s="59">
        <f t="shared" si="0"/>
        <v>312.66128505767614</v>
      </c>
      <c r="L3" s="59">
        <f t="shared" si="0"/>
        <v>296.30574154435203</v>
      </c>
      <c r="M3" s="59">
        <f t="shared" si="0"/>
        <v>290.48548701729459</v>
      </c>
      <c r="N3" s="59">
        <f t="shared" si="0"/>
        <v>283.72187865289754</v>
      </c>
      <c r="O3" s="59">
        <f t="shared" si="0"/>
        <v>276.94990169243863</v>
      </c>
      <c r="P3" s="59">
        <f t="shared" si="0"/>
        <v>304.28514955817315</v>
      </c>
      <c r="Q3" s="59">
        <f t="shared" si="0"/>
        <v>388.24454173128265</v>
      </c>
      <c r="R3" s="59">
        <f t="shared" si="0"/>
        <v>430.68552026831765</v>
      </c>
      <c r="S3" s="59">
        <f t="shared" si="0"/>
        <v>508.21788711256062</v>
      </c>
      <c r="T3" s="59">
        <f t="shared" si="0"/>
        <v>557.83154347728646</v>
      </c>
      <c r="U3" s="59">
        <f t="shared" si="0"/>
        <v>585.49981248498966</v>
      </c>
      <c r="V3" s="59">
        <f t="shared" si="0"/>
        <v>622.29042815614923</v>
      </c>
      <c r="W3" s="91">
        <f t="shared" si="0"/>
        <v>628.90405687815132</v>
      </c>
      <c r="X3" s="60">
        <f t="shared" si="0"/>
        <v>670.81014193019121</v>
      </c>
    </row>
    <row r="4" spans="1:24" s="51" customFormat="1" x14ac:dyDescent="0.35">
      <c r="A4" s="61"/>
      <c r="B4" s="90" t="s">
        <v>68</v>
      </c>
      <c r="C4" s="64"/>
      <c r="D4" s="64"/>
      <c r="E4" s="64"/>
      <c r="F4" s="64"/>
      <c r="G4" s="97">
        <v>1.7758296722277078E-2</v>
      </c>
      <c r="H4" s="97">
        <v>1.0019513495952483E-2</v>
      </c>
      <c r="I4" s="104">
        <v>0</v>
      </c>
      <c r="J4" s="104">
        <v>0</v>
      </c>
      <c r="K4" s="104">
        <v>0</v>
      </c>
      <c r="L4" s="104">
        <v>0</v>
      </c>
      <c r="M4" s="104">
        <v>0</v>
      </c>
      <c r="N4" s="104">
        <v>0</v>
      </c>
      <c r="O4" s="104">
        <v>0</v>
      </c>
      <c r="P4" s="104">
        <v>0</v>
      </c>
      <c r="Q4" s="104">
        <v>0</v>
      </c>
      <c r="R4" s="104">
        <v>0</v>
      </c>
      <c r="S4" s="104">
        <v>0</v>
      </c>
      <c r="T4" s="104">
        <v>0</v>
      </c>
      <c r="U4" s="104">
        <v>0</v>
      </c>
      <c r="V4" s="104">
        <v>0</v>
      </c>
      <c r="W4" s="104">
        <v>0</v>
      </c>
      <c r="X4" s="108">
        <v>0</v>
      </c>
    </row>
    <row r="5" spans="1:24" s="51" customFormat="1" ht="25.5" customHeight="1" x14ac:dyDescent="0.35">
      <c r="A5" s="56">
        <v>941</v>
      </c>
      <c r="B5" s="57" t="s">
        <v>69</v>
      </c>
      <c r="C5" s="59"/>
      <c r="D5" s="59"/>
      <c r="E5" s="59"/>
      <c r="F5" s="59"/>
      <c r="G5" s="59">
        <f t="shared" ref="G5:X5" si="1">SUM(G6,G16)</f>
        <v>189.76379167226028</v>
      </c>
      <c r="H5" s="59">
        <f t="shared" si="1"/>
        <v>243.51521121497754</v>
      </c>
      <c r="I5" s="59">
        <f t="shared" si="1"/>
        <v>262.53960898902744</v>
      </c>
      <c r="J5" s="59">
        <f t="shared" si="1"/>
        <v>285.0837190916746</v>
      </c>
      <c r="K5" s="59">
        <f t="shared" si="1"/>
        <v>280.45061274002973</v>
      </c>
      <c r="L5" s="59">
        <f t="shared" si="1"/>
        <v>265.60311243019407</v>
      </c>
      <c r="M5" s="59">
        <f t="shared" si="1"/>
        <v>260.70108514150007</v>
      </c>
      <c r="N5" s="59">
        <f t="shared" si="1"/>
        <v>255.07988443145905</v>
      </c>
      <c r="O5" s="59">
        <f t="shared" si="1"/>
        <v>249.56803821716068</v>
      </c>
      <c r="P5" s="59">
        <f t="shared" si="1"/>
        <v>274.6510251875311</v>
      </c>
      <c r="Q5" s="59">
        <f t="shared" si="1"/>
        <v>350.31947105412496</v>
      </c>
      <c r="R5" s="59">
        <f t="shared" si="1"/>
        <v>388.94673724707252</v>
      </c>
      <c r="S5" s="59">
        <f t="shared" si="1"/>
        <v>459.16497385207009</v>
      </c>
      <c r="T5" s="59">
        <f t="shared" si="1"/>
        <v>503.37841684419817</v>
      </c>
      <c r="U5" s="59">
        <f t="shared" si="1"/>
        <v>527.88792138086455</v>
      </c>
      <c r="V5" s="59">
        <f t="shared" si="1"/>
        <v>561.12172276662386</v>
      </c>
      <c r="W5" s="91">
        <f t="shared" si="1"/>
        <v>566.89034121021405</v>
      </c>
      <c r="X5" s="60">
        <f t="shared" si="1"/>
        <v>603.60732803484188</v>
      </c>
    </row>
    <row r="6" spans="1:24" s="51" customFormat="1" ht="25.5" customHeight="1" x14ac:dyDescent="0.35">
      <c r="A6" s="56">
        <v>921</v>
      </c>
      <c r="B6" s="66" t="s">
        <v>70</v>
      </c>
      <c r="C6" s="59"/>
      <c r="D6" s="59"/>
      <c r="E6" s="59"/>
      <c r="F6" s="59"/>
      <c r="G6" s="59">
        <f t="shared" ref="G6:I6" si="2">SUM(G7:G15)</f>
        <v>175.279966815324</v>
      </c>
      <c r="H6" s="59">
        <f t="shared" si="2"/>
        <v>225.00934180215881</v>
      </c>
      <c r="I6" s="59">
        <f t="shared" si="2"/>
        <v>242.59171234201025</v>
      </c>
      <c r="J6" s="59">
        <f t="shared" ref="J6:X6" si="3">SUM(J7:J15)</f>
        <v>263.35905158315484</v>
      </c>
      <c r="K6" s="59">
        <f t="shared" si="3"/>
        <v>259.04297416663934</v>
      </c>
      <c r="L6" s="59">
        <f t="shared" si="3"/>
        <v>245.24611234498434</v>
      </c>
      <c r="M6" s="59">
        <f t="shared" si="3"/>
        <v>240.8828572442288</v>
      </c>
      <c r="N6" s="59">
        <f t="shared" si="3"/>
        <v>235.76240556805013</v>
      </c>
      <c r="O6" s="59">
        <f t="shared" si="3"/>
        <v>230.85210101956906</v>
      </c>
      <c r="P6" s="59">
        <f t="shared" si="3"/>
        <v>254.15088922767151</v>
      </c>
      <c r="Q6" s="59">
        <f t="shared" si="3"/>
        <v>324.24644245665206</v>
      </c>
      <c r="R6" s="59">
        <f t="shared" si="3"/>
        <v>360.3047140695441</v>
      </c>
      <c r="S6" s="59">
        <f t="shared" si="3"/>
        <v>425.36865524945068</v>
      </c>
      <c r="T6" s="59">
        <f t="shared" si="3"/>
        <v>466.89604040169922</v>
      </c>
      <c r="U6" s="59">
        <f t="shared" si="3"/>
        <v>489.10623932363711</v>
      </c>
      <c r="V6" s="59">
        <f t="shared" si="3"/>
        <v>518.92562836144884</v>
      </c>
      <c r="W6" s="91">
        <f t="shared" si="3"/>
        <v>524.95440613376172</v>
      </c>
      <c r="X6" s="60">
        <f t="shared" si="3"/>
        <v>559.03871080677357</v>
      </c>
    </row>
    <row r="7" spans="1:24" s="51" customFormat="1" x14ac:dyDescent="0.35">
      <c r="A7" s="61" t="s">
        <v>71</v>
      </c>
      <c r="B7" s="67" t="s">
        <v>72</v>
      </c>
      <c r="C7" s="64"/>
      <c r="D7" s="64"/>
      <c r="E7" s="64"/>
      <c r="F7" s="64"/>
      <c r="G7" s="64">
        <v>14.576418972122482</v>
      </c>
      <c r="H7" s="64">
        <v>19.079773056309993</v>
      </c>
      <c r="I7" s="64">
        <v>20.607515023043149</v>
      </c>
      <c r="J7" s="64">
        <v>22.336886012049245</v>
      </c>
      <c r="K7" s="64">
        <v>21.198530211722638</v>
      </c>
      <c r="L7" s="64">
        <v>19.731018697009347</v>
      </c>
      <c r="M7" s="64">
        <v>19.20354447340933</v>
      </c>
      <c r="N7" s="64">
        <v>18.463418137613147</v>
      </c>
      <c r="O7" s="64">
        <v>18.076191887599233</v>
      </c>
      <c r="P7" s="64">
        <v>19.730555937457567</v>
      </c>
      <c r="Q7" s="64">
        <v>25.338921749687302</v>
      </c>
      <c r="R7" s="64">
        <v>28.164401101586968</v>
      </c>
      <c r="S7" s="64">
        <v>33.758031111893658</v>
      </c>
      <c r="T7" s="64">
        <v>37.313748964577329</v>
      </c>
      <c r="U7" s="64">
        <v>40.733161592551113</v>
      </c>
      <c r="V7" s="64">
        <v>45.018455634988442</v>
      </c>
      <c r="W7" s="97">
        <v>47.516654067486897</v>
      </c>
      <c r="X7" s="65">
        <v>51.054137855444026</v>
      </c>
    </row>
    <row r="8" spans="1:24" s="51" customFormat="1" x14ac:dyDescent="0.35">
      <c r="A8" s="61" t="s">
        <v>73</v>
      </c>
      <c r="B8" s="67" t="s">
        <v>74</v>
      </c>
      <c r="C8" s="64"/>
      <c r="D8" s="64"/>
      <c r="E8" s="64"/>
      <c r="F8" s="64"/>
      <c r="G8" s="64">
        <v>32.772752868473212</v>
      </c>
      <c r="H8" s="64">
        <v>41.770528504132422</v>
      </c>
      <c r="I8" s="64">
        <v>44.584445866724153</v>
      </c>
      <c r="J8" s="64">
        <v>47.638210820648354</v>
      </c>
      <c r="K8" s="64">
        <v>46.449387114281052</v>
      </c>
      <c r="L8" s="64">
        <v>43.893185858946225</v>
      </c>
      <c r="M8" s="64">
        <v>42.647330849771194</v>
      </c>
      <c r="N8" s="64">
        <v>41.03642754969421</v>
      </c>
      <c r="O8" s="64">
        <v>40.09245247793077</v>
      </c>
      <c r="P8" s="64">
        <v>44.673816242919926</v>
      </c>
      <c r="Q8" s="64">
        <v>57.11368611333242</v>
      </c>
      <c r="R8" s="64">
        <v>63.669529943123479</v>
      </c>
      <c r="S8" s="64">
        <v>75.977417225896076</v>
      </c>
      <c r="T8" s="64">
        <v>84.835232296004591</v>
      </c>
      <c r="U8" s="64">
        <v>88.586415833412033</v>
      </c>
      <c r="V8" s="64">
        <v>91.763860475513724</v>
      </c>
      <c r="W8" s="97">
        <v>90.41275143184069</v>
      </c>
      <c r="X8" s="65">
        <v>94.842651254177255</v>
      </c>
    </row>
    <row r="9" spans="1:24" s="51" customFormat="1" x14ac:dyDescent="0.35">
      <c r="A9" s="61" t="s">
        <v>75</v>
      </c>
      <c r="B9" s="67" t="s">
        <v>76</v>
      </c>
      <c r="C9" s="64"/>
      <c r="D9" s="64"/>
      <c r="E9" s="64"/>
      <c r="F9" s="64"/>
      <c r="G9" s="64">
        <v>23.859587691916481</v>
      </c>
      <c r="H9" s="64">
        <v>30.760806947548321</v>
      </c>
      <c r="I9" s="64">
        <v>33.086341638368324</v>
      </c>
      <c r="J9" s="64">
        <v>35.910532356860863</v>
      </c>
      <c r="K9" s="64">
        <v>34.774771770380084</v>
      </c>
      <c r="L9" s="64">
        <v>32.542128829422929</v>
      </c>
      <c r="M9" s="64">
        <v>31.833334088772411</v>
      </c>
      <c r="N9" s="64">
        <v>30.718183824451415</v>
      </c>
      <c r="O9" s="64">
        <v>29.501456856402967</v>
      </c>
      <c r="P9" s="64">
        <v>32.221118244480145</v>
      </c>
      <c r="Q9" s="64">
        <v>40.149301873784403</v>
      </c>
      <c r="R9" s="64">
        <v>43.99008768129675</v>
      </c>
      <c r="S9" s="64">
        <v>50.925158964545801</v>
      </c>
      <c r="T9" s="64">
        <v>55.447706970292003</v>
      </c>
      <c r="U9" s="64">
        <v>58.90032300171503</v>
      </c>
      <c r="V9" s="64">
        <v>64.035154468645601</v>
      </c>
      <c r="W9" s="97">
        <v>66.170171274296592</v>
      </c>
      <c r="X9" s="65">
        <v>72.066766278403762</v>
      </c>
    </row>
    <row r="10" spans="1:24" s="51" customFormat="1" x14ac:dyDescent="0.35">
      <c r="A10" s="61" t="s">
        <v>77</v>
      </c>
      <c r="B10" s="67" t="s">
        <v>78</v>
      </c>
      <c r="C10" s="64"/>
      <c r="D10" s="64"/>
      <c r="E10" s="64"/>
      <c r="F10" s="64"/>
      <c r="G10" s="64">
        <v>15.494269733938708</v>
      </c>
      <c r="H10" s="64">
        <v>19.829601036040671</v>
      </c>
      <c r="I10" s="64">
        <v>21.283491057889165</v>
      </c>
      <c r="J10" s="64">
        <v>23.063270582825936</v>
      </c>
      <c r="K10" s="64">
        <v>22.287005081064077</v>
      </c>
      <c r="L10" s="64">
        <v>21.08618938260549</v>
      </c>
      <c r="M10" s="64">
        <v>20.785175257705546</v>
      </c>
      <c r="N10" s="64">
        <v>20.397798016071611</v>
      </c>
      <c r="O10" s="64">
        <v>20.111912640018193</v>
      </c>
      <c r="P10" s="64">
        <v>21.969738080319129</v>
      </c>
      <c r="Q10" s="64">
        <v>27.678464095526625</v>
      </c>
      <c r="R10" s="64">
        <v>30.48216931020557</v>
      </c>
      <c r="S10" s="64">
        <v>36.306268538839923</v>
      </c>
      <c r="T10" s="64">
        <v>39.715482483672446</v>
      </c>
      <c r="U10" s="64">
        <v>42.170865174816711</v>
      </c>
      <c r="V10" s="64">
        <v>45.145080673075547</v>
      </c>
      <c r="W10" s="97">
        <v>45.193126207835668</v>
      </c>
      <c r="X10" s="65">
        <v>48.836059597034392</v>
      </c>
    </row>
    <row r="11" spans="1:24" s="51" customFormat="1" x14ac:dyDescent="0.35">
      <c r="A11" s="61" t="s">
        <v>79</v>
      </c>
      <c r="B11" s="67" t="s">
        <v>80</v>
      </c>
      <c r="C11" s="64"/>
      <c r="D11" s="64"/>
      <c r="E11" s="64"/>
      <c r="F11" s="64"/>
      <c r="G11" s="64">
        <v>23.541190147577964</v>
      </c>
      <c r="H11" s="64">
        <v>30.176080743421359</v>
      </c>
      <c r="I11" s="64">
        <v>32.642256241244816</v>
      </c>
      <c r="J11" s="64">
        <v>35.434590077458914</v>
      </c>
      <c r="K11" s="64">
        <v>35.096835866548901</v>
      </c>
      <c r="L11" s="64">
        <v>33.280939496476464</v>
      </c>
      <c r="M11" s="64">
        <v>32.818394471192207</v>
      </c>
      <c r="N11" s="64">
        <v>31.724566482125116</v>
      </c>
      <c r="O11" s="64">
        <v>30.836404862988282</v>
      </c>
      <c r="P11" s="64">
        <v>33.994603218931999</v>
      </c>
      <c r="Q11" s="64">
        <v>43.425971901813746</v>
      </c>
      <c r="R11" s="64">
        <v>47.476989993669413</v>
      </c>
      <c r="S11" s="64">
        <v>56.438639414966914</v>
      </c>
      <c r="T11" s="64">
        <v>62.833343687663394</v>
      </c>
      <c r="U11" s="64">
        <v>65.608417292851442</v>
      </c>
      <c r="V11" s="64">
        <v>69.477222624082785</v>
      </c>
      <c r="W11" s="97">
        <v>70.220552503407546</v>
      </c>
      <c r="X11" s="65">
        <v>73.873913315491663</v>
      </c>
    </row>
    <row r="12" spans="1:24" s="51" customFormat="1" x14ac:dyDescent="0.35">
      <c r="A12" s="61" t="s">
        <v>81</v>
      </c>
      <c r="B12" s="67" t="s">
        <v>82</v>
      </c>
      <c r="C12" s="64"/>
      <c r="D12" s="64"/>
      <c r="E12" s="64"/>
      <c r="F12" s="64"/>
      <c r="G12" s="64">
        <v>13.869346039668441</v>
      </c>
      <c r="H12" s="64">
        <v>17.669845470219993</v>
      </c>
      <c r="I12" s="64">
        <v>19.215412336247429</v>
      </c>
      <c r="J12" s="64">
        <v>21.036821905348361</v>
      </c>
      <c r="K12" s="64">
        <v>20.861308693424931</v>
      </c>
      <c r="L12" s="64">
        <v>19.673943101284983</v>
      </c>
      <c r="M12" s="64">
        <v>19.274448707618291</v>
      </c>
      <c r="N12" s="64">
        <v>19.053673086304268</v>
      </c>
      <c r="O12" s="64">
        <v>18.673802234281023</v>
      </c>
      <c r="P12" s="64">
        <v>20.161539365994653</v>
      </c>
      <c r="Q12" s="64">
        <v>25.588646701608042</v>
      </c>
      <c r="R12" s="64">
        <v>28.864144385254072</v>
      </c>
      <c r="S12" s="64">
        <v>34.465959584499657</v>
      </c>
      <c r="T12" s="64">
        <v>38.039580286583643</v>
      </c>
      <c r="U12" s="64">
        <v>39.912904088884645</v>
      </c>
      <c r="V12" s="64">
        <v>42.351225031746516</v>
      </c>
      <c r="W12" s="97">
        <v>42.682605059813056</v>
      </c>
      <c r="X12" s="65">
        <v>45.436664247409155</v>
      </c>
    </row>
    <row r="13" spans="1:24" s="51" customFormat="1" x14ac:dyDescent="0.35">
      <c r="A13" s="61" t="s">
        <v>83</v>
      </c>
      <c r="B13" s="67" t="s">
        <v>84</v>
      </c>
      <c r="C13" s="64"/>
      <c r="D13" s="64"/>
      <c r="E13" s="64"/>
      <c r="F13" s="64"/>
      <c r="G13" s="64">
        <v>22.11590721768863</v>
      </c>
      <c r="H13" s="64">
        <v>28.858990287967259</v>
      </c>
      <c r="I13" s="64">
        <v>31.70921047638609</v>
      </c>
      <c r="J13" s="64">
        <v>35.074012837916953</v>
      </c>
      <c r="K13" s="64">
        <v>35.406657828486303</v>
      </c>
      <c r="L13" s="64">
        <v>34.296201706176674</v>
      </c>
      <c r="M13" s="64">
        <v>34.372193968039568</v>
      </c>
      <c r="N13" s="64">
        <v>34.491230435179325</v>
      </c>
      <c r="O13" s="64">
        <v>34.16936971219998</v>
      </c>
      <c r="P13" s="64">
        <v>37.679167899842142</v>
      </c>
      <c r="Q13" s="64">
        <v>48.221210013652552</v>
      </c>
      <c r="R13" s="64">
        <v>53.642510608520467</v>
      </c>
      <c r="S13" s="64">
        <v>61.034385861769515</v>
      </c>
      <c r="T13" s="64">
        <v>64.635667110903782</v>
      </c>
      <c r="U13" s="64">
        <v>65.738735662355325</v>
      </c>
      <c r="V13" s="64">
        <v>68.663510500375651</v>
      </c>
      <c r="W13" s="97">
        <v>68.788802926410241</v>
      </c>
      <c r="X13" s="65">
        <v>72.566325340922248</v>
      </c>
    </row>
    <row r="14" spans="1:24" s="51" customFormat="1" x14ac:dyDescent="0.35">
      <c r="A14" s="61" t="s">
        <v>85</v>
      </c>
      <c r="B14" s="67" t="s">
        <v>86</v>
      </c>
      <c r="C14" s="64"/>
      <c r="D14" s="64"/>
      <c r="E14" s="64"/>
      <c r="F14" s="64"/>
      <c r="G14" s="64">
        <v>15.856423109736376</v>
      </c>
      <c r="H14" s="64">
        <v>20.067157667888122</v>
      </c>
      <c r="I14" s="64">
        <v>21.71708016284888</v>
      </c>
      <c r="J14" s="64">
        <v>23.774664060584033</v>
      </c>
      <c r="K14" s="64">
        <v>24.111603112881685</v>
      </c>
      <c r="L14" s="64">
        <v>23.007164302415106</v>
      </c>
      <c r="M14" s="64">
        <v>22.797104366538605</v>
      </c>
      <c r="N14" s="64">
        <v>23.074176866382103</v>
      </c>
      <c r="O14" s="64">
        <v>23.069233998711432</v>
      </c>
      <c r="P14" s="64">
        <v>25.53624044976323</v>
      </c>
      <c r="Q14" s="64">
        <v>33.610615784394291</v>
      </c>
      <c r="R14" s="64">
        <v>38.002029222911091</v>
      </c>
      <c r="S14" s="64">
        <v>44.852763973992381</v>
      </c>
      <c r="T14" s="64">
        <v>48.918404319529522</v>
      </c>
      <c r="U14" s="64">
        <v>51.219904029238059</v>
      </c>
      <c r="V14" s="64">
        <v>54.525116287071533</v>
      </c>
      <c r="W14" s="97">
        <v>55.731196125750749</v>
      </c>
      <c r="X14" s="65">
        <v>59.93361545723522</v>
      </c>
    </row>
    <row r="15" spans="1:24" s="51" customFormat="1" x14ac:dyDescent="0.35">
      <c r="A15" s="61" t="s">
        <v>87</v>
      </c>
      <c r="B15" s="67" t="s">
        <v>88</v>
      </c>
      <c r="C15" s="64"/>
      <c r="D15" s="64"/>
      <c r="E15" s="64"/>
      <c r="F15" s="64"/>
      <c r="G15" s="64">
        <v>13.194071034201736</v>
      </c>
      <c r="H15" s="64">
        <v>16.796558088630672</v>
      </c>
      <c r="I15" s="64">
        <v>17.745959539258241</v>
      </c>
      <c r="J15" s="64">
        <v>19.090062929462185</v>
      </c>
      <c r="K15" s="64">
        <v>18.856874487849673</v>
      </c>
      <c r="L15" s="64">
        <v>17.735340970647144</v>
      </c>
      <c r="M15" s="64">
        <v>17.151331061181644</v>
      </c>
      <c r="N15" s="64">
        <v>16.802931170228966</v>
      </c>
      <c r="O15" s="64">
        <v>16.321276349437209</v>
      </c>
      <c r="P15" s="64">
        <v>18.184109787962736</v>
      </c>
      <c r="Q15" s="64">
        <v>23.119624222852657</v>
      </c>
      <c r="R15" s="64">
        <v>26.012851822976291</v>
      </c>
      <c r="S15" s="64">
        <v>31.610030573046711</v>
      </c>
      <c r="T15" s="64">
        <v>35.156874282472458</v>
      </c>
      <c r="U15" s="64">
        <v>36.235512647812733</v>
      </c>
      <c r="V15" s="64">
        <v>37.946002665949017</v>
      </c>
      <c r="W15" s="97">
        <v>38.238546536920339</v>
      </c>
      <c r="X15" s="65">
        <v>40.428577460655887</v>
      </c>
    </row>
    <row r="16" spans="1:24" s="51" customFormat="1" x14ac:dyDescent="0.35">
      <c r="A16" s="49">
        <v>924</v>
      </c>
      <c r="B16" s="68" t="s">
        <v>89</v>
      </c>
      <c r="C16" s="59"/>
      <c r="D16" s="59"/>
      <c r="E16" s="59"/>
      <c r="F16" s="59"/>
      <c r="G16" s="59">
        <v>14.483824856936291</v>
      </c>
      <c r="H16" s="59">
        <v>18.505869412818733</v>
      </c>
      <c r="I16" s="59">
        <v>19.94789664701716</v>
      </c>
      <c r="J16" s="59">
        <v>21.724667508519772</v>
      </c>
      <c r="K16" s="59">
        <v>21.407638573390393</v>
      </c>
      <c r="L16" s="59">
        <v>20.357000085209719</v>
      </c>
      <c r="M16" s="59">
        <v>19.818227897271278</v>
      </c>
      <c r="N16" s="59">
        <v>19.317478863408937</v>
      </c>
      <c r="O16" s="59">
        <v>18.7159371975916</v>
      </c>
      <c r="P16" s="59">
        <v>20.50013595985958</v>
      </c>
      <c r="Q16" s="59">
        <v>26.073028597472902</v>
      </c>
      <c r="R16" s="59">
        <v>28.642023177528433</v>
      </c>
      <c r="S16" s="59">
        <v>33.796318602619415</v>
      </c>
      <c r="T16" s="59">
        <v>36.482376442498946</v>
      </c>
      <c r="U16" s="59">
        <v>38.781682057227421</v>
      </c>
      <c r="V16" s="59">
        <v>42.196094405174975</v>
      </c>
      <c r="W16" s="91">
        <v>41.935935076452274</v>
      </c>
      <c r="X16" s="60">
        <v>44.568617228068277</v>
      </c>
    </row>
    <row r="17" spans="1:24" s="51" customFormat="1" x14ac:dyDescent="0.35">
      <c r="A17" s="49">
        <v>923</v>
      </c>
      <c r="B17" s="92" t="s">
        <v>90</v>
      </c>
      <c r="C17" s="91"/>
      <c r="D17" s="91"/>
      <c r="E17" s="91"/>
      <c r="F17" s="91"/>
      <c r="G17" s="91">
        <v>20.339425473119267</v>
      </c>
      <c r="H17" s="91">
        <v>27.033833995701908</v>
      </c>
      <c r="I17" s="91">
        <v>29.465966575232304</v>
      </c>
      <c r="J17" s="91">
        <v>32.198873888868029</v>
      </c>
      <c r="K17" s="91">
        <v>32.210672317646399</v>
      </c>
      <c r="L17" s="91">
        <v>30.702629114157961</v>
      </c>
      <c r="M17" s="91">
        <v>29.784401875794522</v>
      </c>
      <c r="N17" s="91">
        <v>28.641994221438491</v>
      </c>
      <c r="O17" s="91">
        <v>27.381863475277974</v>
      </c>
      <c r="P17" s="91">
        <v>29.634124370642063</v>
      </c>
      <c r="Q17" s="91">
        <v>37.92507067715772</v>
      </c>
      <c r="R17" s="91">
        <v>41.738783021245112</v>
      </c>
      <c r="S17" s="91">
        <v>49.052913260490534</v>
      </c>
      <c r="T17" s="91">
        <v>54.453126633088232</v>
      </c>
      <c r="U17" s="91">
        <v>57.611891104125156</v>
      </c>
      <c r="V17" s="91">
        <v>61.168705389525407</v>
      </c>
      <c r="W17" s="91">
        <v>62.013715667937305</v>
      </c>
      <c r="X17" s="60">
        <v>67.202813895349308</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154</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298.7919542767101</v>
      </c>
      <c r="H21" s="59">
        <v>380.0663267251719</v>
      </c>
      <c r="I21" s="59">
        <v>400.81415501486379</v>
      </c>
      <c r="J21" s="59">
        <v>426.18190030307778</v>
      </c>
      <c r="K21" s="59">
        <v>408.60182912866759</v>
      </c>
      <c r="L21" s="59">
        <v>377.37571712982054</v>
      </c>
      <c r="M21" s="59">
        <v>358.72793370231187</v>
      </c>
      <c r="N21" s="59">
        <v>341.88733794811782</v>
      </c>
      <c r="O21" s="59">
        <v>325.26771745847208</v>
      </c>
      <c r="P21" s="59">
        <v>352.25399565558928</v>
      </c>
      <c r="Q21" s="59">
        <v>441.38446701885766</v>
      </c>
      <c r="R21" s="59">
        <v>482.68323499695106</v>
      </c>
      <c r="S21" s="59">
        <v>557.98385319382908</v>
      </c>
      <c r="T21" s="59">
        <v>602.17107250041511</v>
      </c>
      <c r="U21" s="59">
        <v>623.00726710596814</v>
      </c>
      <c r="V21" s="91">
        <v>657.71927227012327</v>
      </c>
      <c r="W21" s="88">
        <v>650.34638948502152</v>
      </c>
      <c r="X21" s="89">
        <v>680.9886443715144</v>
      </c>
    </row>
    <row r="22" spans="1:24" x14ac:dyDescent="0.35">
      <c r="A22" s="61"/>
      <c r="B22" s="90" t="s">
        <v>68</v>
      </c>
      <c r="C22" s="64" t="s">
        <v>215</v>
      </c>
      <c r="D22" s="64" t="s">
        <v>215</v>
      </c>
      <c r="E22" s="64" t="s">
        <v>215</v>
      </c>
      <c r="F22" s="64" t="s">
        <v>215</v>
      </c>
      <c r="G22" s="64">
        <v>2.5252291786247327E-2</v>
      </c>
      <c r="H22" s="64">
        <v>1.407485531435488E-2</v>
      </c>
      <c r="I22" s="127" t="s">
        <v>150</v>
      </c>
      <c r="J22" s="127" t="s">
        <v>150</v>
      </c>
      <c r="K22" s="127" t="s">
        <v>150</v>
      </c>
      <c r="L22" s="127" t="s">
        <v>150</v>
      </c>
      <c r="M22" s="127" t="s">
        <v>150</v>
      </c>
      <c r="N22" s="127" t="s">
        <v>150</v>
      </c>
      <c r="O22" s="127" t="s">
        <v>150</v>
      </c>
      <c r="P22" s="127" t="s">
        <v>150</v>
      </c>
      <c r="Q22" s="127" t="s">
        <v>150</v>
      </c>
      <c r="R22" s="127" t="s">
        <v>150</v>
      </c>
      <c r="S22" s="127" t="s">
        <v>150</v>
      </c>
      <c r="T22" s="127" t="s">
        <v>150</v>
      </c>
      <c r="U22" s="127" t="s">
        <v>150</v>
      </c>
      <c r="V22" s="127" t="s">
        <v>150</v>
      </c>
      <c r="W22" s="127" t="s">
        <v>150</v>
      </c>
      <c r="X22" s="108" t="s">
        <v>150</v>
      </c>
    </row>
    <row r="23" spans="1:24" ht="25.5" customHeight="1" x14ac:dyDescent="0.35">
      <c r="A23" s="56">
        <v>941</v>
      </c>
      <c r="B23" s="57" t="s">
        <v>69</v>
      </c>
      <c r="C23" s="59" t="s">
        <v>215</v>
      </c>
      <c r="D23" s="59" t="s">
        <v>215</v>
      </c>
      <c r="E23" s="59" t="s">
        <v>215</v>
      </c>
      <c r="F23" s="59" t="s">
        <v>215</v>
      </c>
      <c r="G23" s="59">
        <v>269.84404600927917</v>
      </c>
      <c r="H23" s="59">
        <v>342.07662538504877</v>
      </c>
      <c r="I23" s="59">
        <v>360.3684324572514</v>
      </c>
      <c r="J23" s="59">
        <v>382.93156900482569</v>
      </c>
      <c r="K23" s="59">
        <v>366.50726783999829</v>
      </c>
      <c r="L23" s="59">
        <v>338.27277359812399</v>
      </c>
      <c r="M23" s="59">
        <v>321.9464164872129</v>
      </c>
      <c r="N23" s="59">
        <v>307.37348514132452</v>
      </c>
      <c r="O23" s="59">
        <v>293.10870177391683</v>
      </c>
      <c r="P23" s="59">
        <v>317.94821789262403</v>
      </c>
      <c r="Q23" s="59">
        <v>398.26850450501564</v>
      </c>
      <c r="R23" s="59">
        <v>435.90522676259235</v>
      </c>
      <c r="S23" s="59">
        <v>504.12755603164544</v>
      </c>
      <c r="T23" s="59">
        <v>543.38971090646862</v>
      </c>
      <c r="U23" s="59">
        <v>561.70472513374887</v>
      </c>
      <c r="V23" s="91">
        <v>593.06805063119907</v>
      </c>
      <c r="W23" s="91">
        <v>586.21833109183547</v>
      </c>
      <c r="X23" s="60">
        <v>612.76613211064932</v>
      </c>
    </row>
    <row r="24" spans="1:24" ht="25.5" customHeight="1" x14ac:dyDescent="0.35">
      <c r="A24" s="56">
        <v>921</v>
      </c>
      <c r="B24" s="66" t="s">
        <v>70</v>
      </c>
      <c r="C24" s="59" t="s">
        <v>215</v>
      </c>
      <c r="D24" s="59" t="s">
        <v>215</v>
      </c>
      <c r="E24" s="59" t="s">
        <v>215</v>
      </c>
      <c r="F24" s="59" t="s">
        <v>215</v>
      </c>
      <c r="G24" s="59">
        <v>249.24805208101921</v>
      </c>
      <c r="H24" s="59">
        <v>316.08060925542446</v>
      </c>
      <c r="I24" s="59">
        <v>332.9874506953517</v>
      </c>
      <c r="J24" s="59">
        <v>353.75045322013068</v>
      </c>
      <c r="K24" s="59">
        <v>338.53066601416253</v>
      </c>
      <c r="L24" s="59">
        <v>312.34604850083815</v>
      </c>
      <c r="M24" s="59">
        <v>297.47238160089734</v>
      </c>
      <c r="N24" s="59">
        <v>284.0957546545626</v>
      </c>
      <c r="O24" s="59">
        <v>271.12750540896087</v>
      </c>
      <c r="P24" s="59">
        <v>294.21635055099154</v>
      </c>
      <c r="Q24" s="59">
        <v>368.62680038795366</v>
      </c>
      <c r="R24" s="59">
        <v>403.80518217420206</v>
      </c>
      <c r="S24" s="59">
        <v>467.02181741863353</v>
      </c>
      <c r="T24" s="59">
        <v>504.00751388548213</v>
      </c>
      <c r="U24" s="59">
        <v>520.43866622640246</v>
      </c>
      <c r="V24" s="91">
        <v>548.46960712461009</v>
      </c>
      <c r="W24" s="91">
        <v>542.85260039194088</v>
      </c>
      <c r="X24" s="60">
        <v>567.52125531089803</v>
      </c>
    </row>
    <row r="25" spans="1:24" x14ac:dyDescent="0.35">
      <c r="A25" s="61" t="s">
        <v>71</v>
      </c>
      <c r="B25" s="67" t="s">
        <v>72</v>
      </c>
      <c r="C25" s="64" t="s">
        <v>215</v>
      </c>
      <c r="D25" s="64" t="s">
        <v>215</v>
      </c>
      <c r="E25" s="64" t="s">
        <v>215</v>
      </c>
      <c r="F25" s="64" t="s">
        <v>215</v>
      </c>
      <c r="G25" s="64">
        <v>20.72766272797303</v>
      </c>
      <c r="H25" s="64">
        <v>26.802204049804626</v>
      </c>
      <c r="I25" s="64">
        <v>28.286390439484858</v>
      </c>
      <c r="J25" s="64">
        <v>30.003462963542319</v>
      </c>
      <c r="K25" s="64">
        <v>27.703328276640871</v>
      </c>
      <c r="L25" s="64">
        <v>25.129473670260474</v>
      </c>
      <c r="M25" s="64">
        <v>23.714946655136821</v>
      </c>
      <c r="N25" s="64">
        <v>22.248579864417472</v>
      </c>
      <c r="O25" s="64">
        <v>21.229838464251308</v>
      </c>
      <c r="P25" s="64">
        <v>22.840967347789704</v>
      </c>
      <c r="Q25" s="64">
        <v>28.807118372984732</v>
      </c>
      <c r="R25" s="64">
        <v>31.564758032720274</v>
      </c>
      <c r="S25" s="64">
        <v>37.06370191547326</v>
      </c>
      <c r="T25" s="64">
        <v>40.279651618384463</v>
      </c>
      <c r="U25" s="64">
        <v>43.342551343706262</v>
      </c>
      <c r="V25" s="97">
        <v>47.581490151957816</v>
      </c>
      <c r="W25" s="97">
        <v>49.136722963111858</v>
      </c>
      <c r="X25" s="65">
        <v>51.82880513358927</v>
      </c>
    </row>
    <row r="26" spans="1:24" x14ac:dyDescent="0.35">
      <c r="A26" s="61" t="s">
        <v>73</v>
      </c>
      <c r="B26" s="67" t="s">
        <v>74</v>
      </c>
      <c r="C26" s="64" t="s">
        <v>215</v>
      </c>
      <c r="D26" s="64" t="s">
        <v>215</v>
      </c>
      <c r="E26" s="64" t="s">
        <v>215</v>
      </c>
      <c r="F26" s="64" t="s">
        <v>215</v>
      </c>
      <c r="G26" s="64">
        <v>46.602843223983548</v>
      </c>
      <c r="H26" s="64">
        <v>58.676915334990667</v>
      </c>
      <c r="I26" s="64">
        <v>61.197725291188583</v>
      </c>
      <c r="J26" s="64">
        <v>63.988834130045106</v>
      </c>
      <c r="K26" s="64">
        <v>60.702445246138225</v>
      </c>
      <c r="L26" s="64">
        <v>55.902468863071093</v>
      </c>
      <c r="M26" s="64">
        <v>52.666276139112036</v>
      </c>
      <c r="N26" s="64">
        <v>49.449253051893521</v>
      </c>
      <c r="O26" s="64">
        <v>47.087146177401394</v>
      </c>
      <c r="P26" s="64">
        <v>51.716392652095578</v>
      </c>
      <c r="Q26" s="64">
        <v>64.930967972406521</v>
      </c>
      <c r="R26" s="64">
        <v>71.356507793751391</v>
      </c>
      <c r="S26" s="64">
        <v>83.417315868756887</v>
      </c>
      <c r="T26" s="64">
        <v>91.578404654320181</v>
      </c>
      <c r="U26" s="64">
        <v>94.261312564471211</v>
      </c>
      <c r="V26" s="97">
        <v>96.988249861859316</v>
      </c>
      <c r="W26" s="97">
        <v>93.495352453254384</v>
      </c>
      <c r="X26" s="65">
        <v>96.281741239541049</v>
      </c>
    </row>
    <row r="27" spans="1:24" x14ac:dyDescent="0.35">
      <c r="A27" s="61" t="s">
        <v>75</v>
      </c>
      <c r="B27" s="67" t="s">
        <v>76</v>
      </c>
      <c r="C27" s="64" t="s">
        <v>215</v>
      </c>
      <c r="D27" s="64" t="s">
        <v>215</v>
      </c>
      <c r="E27" s="64" t="s">
        <v>215</v>
      </c>
      <c r="F27" s="64" t="s">
        <v>215</v>
      </c>
      <c r="G27" s="64">
        <v>33.928325431121237</v>
      </c>
      <c r="H27" s="64">
        <v>43.211070808422242</v>
      </c>
      <c r="I27" s="64">
        <v>45.415139901660332</v>
      </c>
      <c r="J27" s="64">
        <v>48.235923619297537</v>
      </c>
      <c r="K27" s="64">
        <v>45.445458174612632</v>
      </c>
      <c r="L27" s="64">
        <v>41.445734868071341</v>
      </c>
      <c r="M27" s="64">
        <v>39.311795841424647</v>
      </c>
      <c r="N27" s="64">
        <v>37.015679383650429</v>
      </c>
      <c r="O27" s="64">
        <v>34.648402020515228</v>
      </c>
      <c r="P27" s="64">
        <v>37.300596702105715</v>
      </c>
      <c r="Q27" s="64">
        <v>45.644629360958426</v>
      </c>
      <c r="R27" s="64">
        <v>49.301118404397435</v>
      </c>
      <c r="S27" s="64">
        <v>55.911877846306616</v>
      </c>
      <c r="T27" s="64">
        <v>59.85499666414794</v>
      </c>
      <c r="U27" s="64">
        <v>62.673511557952935</v>
      </c>
      <c r="V27" s="97">
        <v>67.680866185931762</v>
      </c>
      <c r="W27" s="97">
        <v>68.426227354074641</v>
      </c>
      <c r="X27" s="65">
        <v>73.160267569830765</v>
      </c>
    </row>
    <row r="28" spans="1:24" x14ac:dyDescent="0.35">
      <c r="A28" s="61" t="s">
        <v>77</v>
      </c>
      <c r="B28" s="67" t="s">
        <v>78</v>
      </c>
      <c r="C28" s="64" t="s">
        <v>215</v>
      </c>
      <c r="D28" s="64" t="s">
        <v>215</v>
      </c>
      <c r="E28" s="64" t="s">
        <v>215</v>
      </c>
      <c r="F28" s="64" t="s">
        <v>215</v>
      </c>
      <c r="G28" s="64">
        <v>22.032846193262078</v>
      </c>
      <c r="H28" s="64">
        <v>27.855520693335038</v>
      </c>
      <c r="I28" s="64">
        <v>29.21425204861184</v>
      </c>
      <c r="J28" s="64">
        <v>30.979160854234454</v>
      </c>
      <c r="K28" s="64">
        <v>29.125803152260527</v>
      </c>
      <c r="L28" s="64">
        <v>26.855422369886348</v>
      </c>
      <c r="M28" s="64">
        <v>25.668142833563348</v>
      </c>
      <c r="N28" s="64">
        <v>24.579524486547388</v>
      </c>
      <c r="O28" s="64">
        <v>23.620719408695553</v>
      </c>
      <c r="P28" s="64">
        <v>25.433143988578525</v>
      </c>
      <c r="Q28" s="64">
        <v>31.466879272085954</v>
      </c>
      <c r="R28" s="64">
        <v>34.162356057868955</v>
      </c>
      <c r="S28" s="64">
        <v>39.861469122012544</v>
      </c>
      <c r="T28" s="64">
        <v>42.87228816962422</v>
      </c>
      <c r="U28" s="64">
        <v>44.872355044059653</v>
      </c>
      <c r="V28" s="97">
        <v>47.715324329913273</v>
      </c>
      <c r="W28" s="97">
        <v>46.733974979750052</v>
      </c>
      <c r="X28" s="65">
        <v>49.577070981273046</v>
      </c>
    </row>
    <row r="29" spans="1:24" x14ac:dyDescent="0.35">
      <c r="A29" s="61" t="s">
        <v>79</v>
      </c>
      <c r="B29" s="67" t="s">
        <v>80</v>
      </c>
      <c r="C29" s="64" t="s">
        <v>215</v>
      </c>
      <c r="D29" s="64" t="s">
        <v>215</v>
      </c>
      <c r="E29" s="64" t="s">
        <v>215</v>
      </c>
      <c r="F29" s="64" t="s">
        <v>215</v>
      </c>
      <c r="G29" s="64">
        <v>33.4755642333891</v>
      </c>
      <c r="H29" s="64">
        <v>42.389679956967875</v>
      </c>
      <c r="I29" s="64">
        <v>44.805577180611088</v>
      </c>
      <c r="J29" s="64">
        <v>47.596626067028289</v>
      </c>
      <c r="K29" s="64">
        <v>45.866348080335925</v>
      </c>
      <c r="L29" s="64">
        <v>42.386685940599769</v>
      </c>
      <c r="M29" s="64">
        <v>40.528272021304929</v>
      </c>
      <c r="N29" s="64">
        <v>38.22837926221758</v>
      </c>
      <c r="O29" s="64">
        <v>36.216250531651198</v>
      </c>
      <c r="P29" s="64">
        <v>39.353661629503307</v>
      </c>
      <c r="Q29" s="64">
        <v>49.36978476808688</v>
      </c>
      <c r="R29" s="64">
        <v>53.209002949031841</v>
      </c>
      <c r="S29" s="64">
        <v>61.965252086464851</v>
      </c>
      <c r="T29" s="64">
        <v>67.827684539549637</v>
      </c>
      <c r="U29" s="64">
        <v>69.811330226199189</v>
      </c>
      <c r="V29" s="97">
        <v>73.432767460460767</v>
      </c>
      <c r="W29" s="97">
        <v>72.614705357326855</v>
      </c>
      <c r="X29" s="65">
        <v>74.994835257530639</v>
      </c>
    </row>
    <row r="30" spans="1:24" x14ac:dyDescent="0.35">
      <c r="A30" s="61" t="s">
        <v>81</v>
      </c>
      <c r="B30" s="67" t="s">
        <v>82</v>
      </c>
      <c r="C30" s="64" t="s">
        <v>215</v>
      </c>
      <c r="D30" s="64" t="s">
        <v>215</v>
      </c>
      <c r="E30" s="64" t="s">
        <v>215</v>
      </c>
      <c r="F30" s="64" t="s">
        <v>215</v>
      </c>
      <c r="G30" s="64">
        <v>19.722205263007467</v>
      </c>
      <c r="H30" s="64">
        <v>24.821616191327184</v>
      </c>
      <c r="I30" s="64">
        <v>26.375555480173755</v>
      </c>
      <c r="J30" s="64">
        <v>28.257184397470517</v>
      </c>
      <c r="K30" s="64">
        <v>27.26262987302313</v>
      </c>
      <c r="L30" s="64">
        <v>25.056782051951522</v>
      </c>
      <c r="M30" s="64">
        <v>23.80250810163005</v>
      </c>
      <c r="N30" s="64">
        <v>22.95984222485599</v>
      </c>
      <c r="O30" s="64">
        <v>21.931710363128605</v>
      </c>
      <c r="P30" s="64">
        <v>23.339892895040276</v>
      </c>
      <c r="Q30" s="64">
        <v>29.091023754663315</v>
      </c>
      <c r="R30" s="64">
        <v>32.348983032013038</v>
      </c>
      <c r="S30" s="64">
        <v>37.84095251398049</v>
      </c>
      <c r="T30" s="64">
        <v>41.063176018783906</v>
      </c>
      <c r="U30" s="64">
        <v>42.469747672747765</v>
      </c>
      <c r="V30" s="97">
        <v>44.762406180927037</v>
      </c>
      <c r="W30" s="97">
        <v>44.137858216810123</v>
      </c>
      <c r="X30" s="65">
        <v>46.126095084929148</v>
      </c>
    </row>
    <row r="31" spans="1:24" x14ac:dyDescent="0.35">
      <c r="A31" s="61" t="s">
        <v>83</v>
      </c>
      <c r="B31" s="67" t="s">
        <v>84</v>
      </c>
      <c r="C31" s="64" t="s">
        <v>215</v>
      </c>
      <c r="D31" s="64" t="s">
        <v>215</v>
      </c>
      <c r="E31" s="64" t="s">
        <v>215</v>
      </c>
      <c r="F31" s="64" t="s">
        <v>215</v>
      </c>
      <c r="G31" s="64">
        <v>31.448812400913365</v>
      </c>
      <c r="H31" s="64">
        <v>40.539504536382552</v>
      </c>
      <c r="I31" s="64">
        <v>43.52485523169149</v>
      </c>
      <c r="J31" s="64">
        <v>47.11228971655143</v>
      </c>
      <c r="K31" s="64">
        <v>46.271239336151311</v>
      </c>
      <c r="L31" s="64">
        <v>43.679726373982909</v>
      </c>
      <c r="M31" s="64">
        <v>42.447098633315882</v>
      </c>
      <c r="N31" s="64">
        <v>41.562233452094524</v>
      </c>
      <c r="O31" s="64">
        <v>40.130698098692918</v>
      </c>
      <c r="P31" s="64">
        <v>43.619077253586951</v>
      </c>
      <c r="Q31" s="64">
        <v>54.821358172787612</v>
      </c>
      <c r="R31" s="64">
        <v>60.118901925813439</v>
      </c>
      <c r="S31" s="64">
        <v>67.01102551498019</v>
      </c>
      <c r="T31" s="64">
        <v>69.773266573150565</v>
      </c>
      <c r="U31" s="64">
        <v>69.949996865380058</v>
      </c>
      <c r="V31" s="97">
        <v>72.572728286424592</v>
      </c>
      <c r="W31" s="97">
        <v>71.134140622748731</v>
      </c>
      <c r="X31" s="65">
        <v>73.667406665535395</v>
      </c>
    </row>
    <row r="32" spans="1:24" x14ac:dyDescent="0.35">
      <c r="A32" s="61" t="s">
        <v>85</v>
      </c>
      <c r="B32" s="67" t="s">
        <v>86</v>
      </c>
      <c r="C32" s="64" t="s">
        <v>215</v>
      </c>
      <c r="D32" s="64" t="s">
        <v>215</v>
      </c>
      <c r="E32" s="64" t="s">
        <v>215</v>
      </c>
      <c r="F32" s="64" t="s">
        <v>215</v>
      </c>
      <c r="G32" s="64">
        <v>22.547828168168767</v>
      </c>
      <c r="H32" s="64">
        <v>28.189227037816636</v>
      </c>
      <c r="I32" s="64">
        <v>29.809407296563037</v>
      </c>
      <c r="J32" s="64">
        <v>31.934722334510031</v>
      </c>
      <c r="K32" s="64">
        <v>31.510281592204617</v>
      </c>
      <c r="L32" s="64">
        <v>29.301980726039712</v>
      </c>
      <c r="M32" s="64">
        <v>28.152725383204622</v>
      </c>
      <c r="N32" s="64">
        <v>27.804584340294955</v>
      </c>
      <c r="O32" s="64">
        <v>27.093987181152034</v>
      </c>
      <c r="P32" s="64">
        <v>29.56188544039108</v>
      </c>
      <c r="Q32" s="64">
        <v>38.210978235563793</v>
      </c>
      <c r="R32" s="64">
        <v>42.590107023648528</v>
      </c>
      <c r="S32" s="64">
        <v>49.244858756926433</v>
      </c>
      <c r="T32" s="64">
        <v>52.806709011964394</v>
      </c>
      <c r="U32" s="64">
        <v>54.501080530241246</v>
      </c>
      <c r="V32" s="97">
        <v>57.629393257801723</v>
      </c>
      <c r="W32" s="97">
        <v>57.63133785776472</v>
      </c>
      <c r="X32" s="65">
        <v>60.843015022205236</v>
      </c>
    </row>
    <row r="33" spans="1:24" x14ac:dyDescent="0.35">
      <c r="A33" s="61" t="s">
        <v>87</v>
      </c>
      <c r="B33" s="67" t="s">
        <v>88</v>
      </c>
      <c r="C33" s="64" t="s">
        <v>215</v>
      </c>
      <c r="D33" s="64" t="s">
        <v>215</v>
      </c>
      <c r="E33" s="64" t="s">
        <v>215</v>
      </c>
      <c r="F33" s="64" t="s">
        <v>215</v>
      </c>
      <c r="G33" s="64">
        <v>18.761964439200664</v>
      </c>
      <c r="H33" s="64">
        <v>23.59487064637764</v>
      </c>
      <c r="I33" s="64">
        <v>24.358547825366706</v>
      </c>
      <c r="J33" s="64">
        <v>25.642249137450992</v>
      </c>
      <c r="K33" s="64">
        <v>24.643132282795303</v>
      </c>
      <c r="L33" s="64">
        <v>22.587773636975037</v>
      </c>
      <c r="M33" s="64">
        <v>21.180615992205013</v>
      </c>
      <c r="N33" s="64">
        <v>20.247678588590809</v>
      </c>
      <c r="O33" s="64">
        <v>19.168753163472694</v>
      </c>
      <c r="P33" s="64">
        <v>21.050732641900414</v>
      </c>
      <c r="Q33" s="64">
        <v>26.284060478416396</v>
      </c>
      <c r="R33" s="64">
        <v>29.153446954957175</v>
      </c>
      <c r="S33" s="64">
        <v>34.705363793732211</v>
      </c>
      <c r="T33" s="64">
        <v>37.951336635556736</v>
      </c>
      <c r="U33" s="64">
        <v>38.55678042164412</v>
      </c>
      <c r="V33" s="97">
        <v>40.106381409333785</v>
      </c>
      <c r="W33" s="97">
        <v>39.542280587099619</v>
      </c>
      <c r="X33" s="65">
        <v>41.042018356463529</v>
      </c>
    </row>
    <row r="34" spans="1:24" x14ac:dyDescent="0.35">
      <c r="A34" s="49">
        <v>924</v>
      </c>
      <c r="B34" s="68" t="s">
        <v>89</v>
      </c>
      <c r="C34" s="59" t="s">
        <v>215</v>
      </c>
      <c r="D34" s="59" t="s">
        <v>215</v>
      </c>
      <c r="E34" s="59" t="s">
        <v>215</v>
      </c>
      <c r="F34" s="59" t="s">
        <v>215</v>
      </c>
      <c r="G34" s="59">
        <v>20.595993928259944</v>
      </c>
      <c r="H34" s="59">
        <v>25.996016129624305</v>
      </c>
      <c r="I34" s="59">
        <v>27.380981761899687</v>
      </c>
      <c r="J34" s="59">
        <v>29.181115784695045</v>
      </c>
      <c r="K34" s="59">
        <v>27.976601825835754</v>
      </c>
      <c r="L34" s="59">
        <v>25.926725097285814</v>
      </c>
      <c r="M34" s="59">
        <v>24.474034886315579</v>
      </c>
      <c r="N34" s="59">
        <v>23.277730486761904</v>
      </c>
      <c r="O34" s="59">
        <v>21.981196364955924</v>
      </c>
      <c r="P34" s="59">
        <v>23.731867341632487</v>
      </c>
      <c r="Q34" s="59">
        <v>29.641704117062002</v>
      </c>
      <c r="R34" s="59">
        <v>32.100044588390311</v>
      </c>
      <c r="S34" s="59">
        <v>37.105738613011908</v>
      </c>
      <c r="T34" s="59">
        <v>39.38219702098646</v>
      </c>
      <c r="U34" s="59">
        <v>41.266058907346334</v>
      </c>
      <c r="V34" s="91">
        <v>44.598443506589</v>
      </c>
      <c r="W34" s="91">
        <v>43.365730699894442</v>
      </c>
      <c r="X34" s="60">
        <v>45.244876799751225</v>
      </c>
    </row>
    <row r="35" spans="1:24" x14ac:dyDescent="0.35">
      <c r="A35" s="49">
        <v>923</v>
      </c>
      <c r="B35" s="68" t="s">
        <v>90</v>
      </c>
      <c r="C35" s="59" t="s">
        <v>215</v>
      </c>
      <c r="D35" s="59" t="s">
        <v>215</v>
      </c>
      <c r="E35" s="59" t="s">
        <v>215</v>
      </c>
      <c r="F35" s="59" t="s">
        <v>215</v>
      </c>
      <c r="G35" s="59">
        <v>28.922655975644727</v>
      </c>
      <c r="H35" s="59">
        <v>37.975626484808828</v>
      </c>
      <c r="I35" s="59">
        <v>40.445722557612342</v>
      </c>
      <c r="J35" s="59">
        <v>43.250331298252043</v>
      </c>
      <c r="K35" s="59">
        <v>42.094561288669325</v>
      </c>
      <c r="L35" s="59">
        <v>39.102943531696539</v>
      </c>
      <c r="M35" s="59">
        <v>36.78151721509898</v>
      </c>
      <c r="N35" s="59">
        <v>34.513852806793309</v>
      </c>
      <c r="O35" s="59">
        <v>32.159015684555264</v>
      </c>
      <c r="P35" s="59">
        <v>34.305777762965285</v>
      </c>
      <c r="Q35" s="59">
        <v>43.115962513842049</v>
      </c>
      <c r="R35" s="59">
        <v>46.778008234358659</v>
      </c>
      <c r="S35" s="59">
        <v>53.856297162183679</v>
      </c>
      <c r="T35" s="59">
        <v>58.781361593946492</v>
      </c>
      <c r="U35" s="59">
        <v>61.302541972219373</v>
      </c>
      <c r="V35" s="91">
        <v>64.651221638924156</v>
      </c>
      <c r="W35" s="91">
        <v>64.128058393186123</v>
      </c>
      <c r="X35" s="60">
        <v>68.222512260865045</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0" priority="1" stopIfTrue="1" operator="equal">
      <formula>FALSE</formula>
    </cfRule>
  </conditionalFormatting>
  <hyperlinks>
    <hyperlink ref="B16" display="WALES"/>
    <hyperlink ref="B17" display="SCOTLAND"/>
    <hyperlink ref="B34" display="WALES"/>
    <hyperlink ref="B35" display="SCOTLAND"/>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155</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388.32349953275497</v>
      </c>
      <c r="H3" s="59">
        <f t="shared" si="0"/>
        <v>346.02508659733024</v>
      </c>
      <c r="I3" s="59">
        <f t="shared" si="0"/>
        <v>309.21994696306729</v>
      </c>
      <c r="J3" s="59">
        <f t="shared" si="0"/>
        <v>299.71359340725877</v>
      </c>
      <c r="K3" s="59">
        <f t="shared" si="0"/>
        <v>281.47447403988542</v>
      </c>
      <c r="L3" s="59">
        <f t="shared" si="0"/>
        <v>378.49167616759217</v>
      </c>
      <c r="M3" s="59">
        <f t="shared" si="0"/>
        <v>369.56801050281302</v>
      </c>
      <c r="N3" s="59">
        <f t="shared" si="0"/>
        <v>301.6537026104661</v>
      </c>
      <c r="O3" s="59">
        <f t="shared" si="0"/>
        <v>247.70829535123679</v>
      </c>
      <c r="P3" s="59">
        <f t="shared" si="0"/>
        <v>242.22955762775749</v>
      </c>
      <c r="Q3" s="59">
        <f t="shared" si="0"/>
        <v>246.86677997705539</v>
      </c>
      <c r="R3" s="59">
        <f t="shared" si="0"/>
        <v>219.85627468124144</v>
      </c>
      <c r="S3" s="59">
        <f t="shared" si="0"/>
        <v>200.79481552544752</v>
      </c>
      <c r="T3" s="59">
        <f t="shared" si="0"/>
        <v>176.81397513004154</v>
      </c>
      <c r="U3" s="59">
        <f t="shared" si="0"/>
        <v>149.28467269357446</v>
      </c>
      <c r="V3" s="59">
        <f t="shared" si="0"/>
        <v>125.51622111727117</v>
      </c>
      <c r="W3" s="91">
        <f t="shared" si="0"/>
        <v>108.8854788319086</v>
      </c>
      <c r="X3" s="60">
        <f t="shared" si="0"/>
        <v>100.34380598004401</v>
      </c>
    </row>
    <row r="4" spans="1:24" s="51" customFormat="1" x14ac:dyDescent="0.35">
      <c r="A4" s="61"/>
      <c r="B4" s="90" t="s">
        <v>68</v>
      </c>
      <c r="C4" s="64"/>
      <c r="D4" s="64"/>
      <c r="E4" s="64"/>
      <c r="F4" s="64"/>
      <c r="G4" s="128">
        <v>0.13779415170145798</v>
      </c>
      <c r="H4" s="128">
        <v>0.15407657401382285</v>
      </c>
      <c r="I4" s="128">
        <v>0.11476806311283926</v>
      </c>
      <c r="J4" s="128">
        <v>9.6050299432473993E-2</v>
      </c>
      <c r="K4" s="128">
        <v>0.16714533418259334</v>
      </c>
      <c r="L4" s="128">
        <v>0.14162836014182636</v>
      </c>
      <c r="M4" s="128">
        <v>0.90047888955264244</v>
      </c>
      <c r="N4" s="128">
        <v>0.30021206849830462</v>
      </c>
      <c r="O4" s="128">
        <v>3.450725034061581E-2</v>
      </c>
      <c r="P4" s="128">
        <v>3.2935475097173608E-2</v>
      </c>
      <c r="Q4" s="128">
        <v>2.929733061469814E-2</v>
      </c>
      <c r="R4" s="128">
        <v>4.1480476832688129E-2</v>
      </c>
      <c r="S4" s="128">
        <v>3.1159027563544522E-2</v>
      </c>
      <c r="T4" s="128">
        <v>0</v>
      </c>
      <c r="U4" s="128">
        <v>1.7816404786449667E-2</v>
      </c>
      <c r="V4" s="128">
        <v>1.4271009961779208E-2</v>
      </c>
      <c r="W4" s="181">
        <v>0</v>
      </c>
      <c r="X4" s="182">
        <v>0</v>
      </c>
    </row>
    <row r="5" spans="1:24" s="51" customFormat="1" ht="25.5" customHeight="1" x14ac:dyDescent="0.35">
      <c r="A5" s="56">
        <v>941</v>
      </c>
      <c r="B5" s="57" t="s">
        <v>69</v>
      </c>
      <c r="C5" s="59"/>
      <c r="D5" s="59"/>
      <c r="E5" s="59"/>
      <c r="F5" s="59"/>
      <c r="G5" s="59">
        <f t="shared" ref="G5:X5" si="1">SUM(G6,G16)</f>
        <v>357.75118472049076</v>
      </c>
      <c r="H5" s="59">
        <f t="shared" si="1"/>
        <v>314.111150000973</v>
      </c>
      <c r="I5" s="59">
        <f t="shared" si="1"/>
        <v>277.92745819321851</v>
      </c>
      <c r="J5" s="59">
        <f t="shared" si="1"/>
        <v>269.02427195041452</v>
      </c>
      <c r="K5" s="59">
        <f t="shared" si="1"/>
        <v>252.76867417607772</v>
      </c>
      <c r="L5" s="59">
        <f t="shared" si="1"/>
        <v>343.42523814184921</v>
      </c>
      <c r="M5" s="59">
        <f t="shared" si="1"/>
        <v>336.85480207912815</v>
      </c>
      <c r="N5" s="59">
        <f t="shared" si="1"/>
        <v>272.51694511214487</v>
      </c>
      <c r="O5" s="59">
        <f t="shared" si="1"/>
        <v>223.75249790083649</v>
      </c>
      <c r="P5" s="59">
        <f t="shared" si="1"/>
        <v>219.82741542275627</v>
      </c>
      <c r="Q5" s="59">
        <f t="shared" si="1"/>
        <v>222.59532375549713</v>
      </c>
      <c r="R5" s="59">
        <f t="shared" si="1"/>
        <v>200.91577307601176</v>
      </c>
      <c r="S5" s="59">
        <f t="shared" si="1"/>
        <v>184.8304218697495</v>
      </c>
      <c r="T5" s="59">
        <f t="shared" si="1"/>
        <v>163.22467035333432</v>
      </c>
      <c r="U5" s="59">
        <f t="shared" si="1"/>
        <v>137.90018119817461</v>
      </c>
      <c r="V5" s="59">
        <f t="shared" si="1"/>
        <v>115.80181588572546</v>
      </c>
      <c r="W5" s="91">
        <f t="shared" si="1"/>
        <v>100.20226011206805</v>
      </c>
      <c r="X5" s="60">
        <f t="shared" si="1"/>
        <v>91.93236585135169</v>
      </c>
    </row>
    <row r="6" spans="1:24" s="51" customFormat="1" ht="25.5" customHeight="1" x14ac:dyDescent="0.35">
      <c r="A6" s="56">
        <v>921</v>
      </c>
      <c r="B6" s="66" t="s">
        <v>70</v>
      </c>
      <c r="C6" s="59"/>
      <c r="D6" s="59"/>
      <c r="E6" s="59"/>
      <c r="F6" s="59"/>
      <c r="G6" s="59">
        <f t="shared" ref="G6:I6" si="2">SUM(G7:G15)</f>
        <v>343.10995821611141</v>
      </c>
      <c r="H6" s="59">
        <f t="shared" si="2"/>
        <v>298.98518882842183</v>
      </c>
      <c r="I6" s="59">
        <f t="shared" si="2"/>
        <v>263.89298935164044</v>
      </c>
      <c r="J6" s="59">
        <f t="shared" ref="J6:X6" si="3">SUM(J7:J15)</f>
        <v>254.70192230393559</v>
      </c>
      <c r="K6" s="59">
        <f t="shared" si="3"/>
        <v>238.40461756188648</v>
      </c>
      <c r="L6" s="59">
        <f t="shared" si="3"/>
        <v>324.93764774960522</v>
      </c>
      <c r="M6" s="59">
        <f t="shared" si="3"/>
        <v>317.30022043978789</v>
      </c>
      <c r="N6" s="59">
        <f t="shared" si="3"/>
        <v>257.38681641621099</v>
      </c>
      <c r="O6" s="59">
        <f t="shared" si="3"/>
        <v>211.35078509890928</v>
      </c>
      <c r="P6" s="59">
        <f t="shared" si="3"/>
        <v>207.8151164860742</v>
      </c>
      <c r="Q6" s="59">
        <f t="shared" si="3"/>
        <v>209.70713250593246</v>
      </c>
      <c r="R6" s="59">
        <f t="shared" si="3"/>
        <v>188.96696306438545</v>
      </c>
      <c r="S6" s="59">
        <f t="shared" si="3"/>
        <v>174.16608320692052</v>
      </c>
      <c r="T6" s="59">
        <f t="shared" si="3"/>
        <v>153.46073912852236</v>
      </c>
      <c r="U6" s="59">
        <f t="shared" si="3"/>
        <v>129.52674240020417</v>
      </c>
      <c r="V6" s="59">
        <f t="shared" si="3"/>
        <v>108.55345807329839</v>
      </c>
      <c r="W6" s="91">
        <f t="shared" si="3"/>
        <v>93.885573710602472</v>
      </c>
      <c r="X6" s="60">
        <f t="shared" si="3"/>
        <v>86.221777906546436</v>
      </c>
    </row>
    <row r="7" spans="1:24" s="51" customFormat="1" x14ac:dyDescent="0.35">
      <c r="A7" s="61" t="s">
        <v>71</v>
      </c>
      <c r="B7" s="67" t="s">
        <v>72</v>
      </c>
      <c r="C7" s="64"/>
      <c r="D7" s="64"/>
      <c r="E7" s="64"/>
      <c r="F7" s="64"/>
      <c r="G7" s="64">
        <v>15.935916394960071</v>
      </c>
      <c r="H7" s="64">
        <v>14.946707270253103</v>
      </c>
      <c r="I7" s="64">
        <v>14.555154431234399</v>
      </c>
      <c r="J7" s="64">
        <v>15.011159412528254</v>
      </c>
      <c r="K7" s="64">
        <v>13.745160964834591</v>
      </c>
      <c r="L7" s="64">
        <v>16.434058947275361</v>
      </c>
      <c r="M7" s="64">
        <v>17.717329496842304</v>
      </c>
      <c r="N7" s="64">
        <v>14.25382750111047</v>
      </c>
      <c r="O7" s="64">
        <v>14.221572241104322</v>
      </c>
      <c r="P7" s="64">
        <v>14.736231918350155</v>
      </c>
      <c r="Q7" s="64">
        <v>16.319145409350039</v>
      </c>
      <c r="R7" s="64">
        <v>13.751856045005781</v>
      </c>
      <c r="S7" s="64">
        <v>11.067995338812626</v>
      </c>
      <c r="T7" s="64">
        <v>9.7740501344563988</v>
      </c>
      <c r="U7" s="64">
        <v>8.6627450962946071</v>
      </c>
      <c r="V7" s="64">
        <v>7.2758632705242974</v>
      </c>
      <c r="W7" s="97">
        <v>6.5632163838360391</v>
      </c>
      <c r="X7" s="65">
        <v>5.5847073641203195</v>
      </c>
    </row>
    <row r="8" spans="1:24" s="51" customFormat="1" x14ac:dyDescent="0.35">
      <c r="A8" s="61" t="s">
        <v>73</v>
      </c>
      <c r="B8" s="67" t="s">
        <v>74</v>
      </c>
      <c r="C8" s="64"/>
      <c r="D8" s="64"/>
      <c r="E8" s="64"/>
      <c r="F8" s="64"/>
      <c r="G8" s="64">
        <v>46.535688502289148</v>
      </c>
      <c r="H8" s="64">
        <v>44.402130307397705</v>
      </c>
      <c r="I8" s="64">
        <v>39.42419601135245</v>
      </c>
      <c r="J8" s="64">
        <v>38.858404605131767</v>
      </c>
      <c r="K8" s="64">
        <v>35.665134152645734</v>
      </c>
      <c r="L8" s="64">
        <v>46.922824236122324</v>
      </c>
      <c r="M8" s="64">
        <v>46.751934471575019</v>
      </c>
      <c r="N8" s="64">
        <v>37.759839486547875</v>
      </c>
      <c r="O8" s="64">
        <v>31.549348022161489</v>
      </c>
      <c r="P8" s="64">
        <v>30.989783059616872</v>
      </c>
      <c r="Q8" s="64">
        <v>32.26211402151295</v>
      </c>
      <c r="R8" s="64">
        <v>29.521334994098829</v>
      </c>
      <c r="S8" s="64">
        <v>26.903399404866384</v>
      </c>
      <c r="T8" s="64">
        <v>21.732025166090814</v>
      </c>
      <c r="U8" s="64">
        <v>18.287860246927838</v>
      </c>
      <c r="V8" s="64">
        <v>15.550951965245305</v>
      </c>
      <c r="W8" s="97">
        <v>13.726103204697822</v>
      </c>
      <c r="X8" s="65">
        <v>12.437467123780534</v>
      </c>
    </row>
    <row r="9" spans="1:24" s="51" customFormat="1" x14ac:dyDescent="0.35">
      <c r="A9" s="61" t="s">
        <v>75</v>
      </c>
      <c r="B9" s="67" t="s">
        <v>76</v>
      </c>
      <c r="C9" s="64"/>
      <c r="D9" s="64"/>
      <c r="E9" s="64"/>
      <c r="F9" s="64"/>
      <c r="G9" s="64">
        <v>27.245971853972421</v>
      </c>
      <c r="H9" s="64">
        <v>26.808840738948827</v>
      </c>
      <c r="I9" s="64">
        <v>25.488692027669778</v>
      </c>
      <c r="J9" s="64">
        <v>25.515715279057673</v>
      </c>
      <c r="K9" s="64">
        <v>22.630363228512529</v>
      </c>
      <c r="L9" s="64">
        <v>31.331470852161154</v>
      </c>
      <c r="M9" s="64">
        <v>34.080864381572546</v>
      </c>
      <c r="N9" s="64">
        <v>26.0204735927698</v>
      </c>
      <c r="O9" s="64">
        <v>21.077561697470397</v>
      </c>
      <c r="P9" s="64">
        <v>21.237776009931267</v>
      </c>
      <c r="Q9" s="64">
        <v>22.026628327284108</v>
      </c>
      <c r="R9" s="64">
        <v>21.363136759949263</v>
      </c>
      <c r="S9" s="64">
        <v>21.590742574771696</v>
      </c>
      <c r="T9" s="64">
        <v>20.050286635542946</v>
      </c>
      <c r="U9" s="64">
        <v>17.558727067094743</v>
      </c>
      <c r="V9" s="64">
        <v>14.924543277918808</v>
      </c>
      <c r="W9" s="97">
        <v>12.332281240297128</v>
      </c>
      <c r="X9" s="65">
        <v>10.980500572569017</v>
      </c>
    </row>
    <row r="10" spans="1:24" s="51" customFormat="1" x14ac:dyDescent="0.35">
      <c r="A10" s="61" t="s">
        <v>77</v>
      </c>
      <c r="B10" s="67" t="s">
        <v>78</v>
      </c>
      <c r="C10" s="64"/>
      <c r="D10" s="64"/>
      <c r="E10" s="64"/>
      <c r="F10" s="64"/>
      <c r="G10" s="64">
        <v>18.781956318752016</v>
      </c>
      <c r="H10" s="64">
        <v>17.594624461905095</v>
      </c>
      <c r="I10" s="64">
        <v>16.775147052278495</v>
      </c>
      <c r="J10" s="64">
        <v>16.471203720504548</v>
      </c>
      <c r="K10" s="64">
        <v>15.364756418562475</v>
      </c>
      <c r="L10" s="64">
        <v>20.277138492412984</v>
      </c>
      <c r="M10" s="64">
        <v>18.658217152271543</v>
      </c>
      <c r="N10" s="64">
        <v>15.401205594824678</v>
      </c>
      <c r="O10" s="64">
        <v>12.559965016864977</v>
      </c>
      <c r="P10" s="64">
        <v>13.263415343741515</v>
      </c>
      <c r="Q10" s="64">
        <v>13.351633702314782</v>
      </c>
      <c r="R10" s="64">
        <v>13.126298481953029</v>
      </c>
      <c r="S10" s="64">
        <v>12.710768514246169</v>
      </c>
      <c r="T10" s="64">
        <v>11.261275718431325</v>
      </c>
      <c r="U10" s="64">
        <v>9.3312222113343495</v>
      </c>
      <c r="V10" s="64">
        <v>7.8674828244386239</v>
      </c>
      <c r="W10" s="97">
        <v>7.0669062933291542</v>
      </c>
      <c r="X10" s="65">
        <v>6.6868137598416659</v>
      </c>
    </row>
    <row r="11" spans="1:24" s="51" customFormat="1" x14ac:dyDescent="0.35">
      <c r="A11" s="61" t="s">
        <v>79</v>
      </c>
      <c r="B11" s="67" t="s">
        <v>80</v>
      </c>
      <c r="C11" s="64"/>
      <c r="D11" s="64"/>
      <c r="E11" s="64"/>
      <c r="F11" s="64"/>
      <c r="G11" s="64">
        <v>27.886219149564337</v>
      </c>
      <c r="H11" s="64">
        <v>27.928144124194677</v>
      </c>
      <c r="I11" s="64">
        <v>26.965655499151541</v>
      </c>
      <c r="J11" s="64">
        <v>26.399257087146168</v>
      </c>
      <c r="K11" s="64">
        <v>24.875238656472188</v>
      </c>
      <c r="L11" s="64">
        <v>34.089416681614779</v>
      </c>
      <c r="M11" s="64">
        <v>32.257502157089654</v>
      </c>
      <c r="N11" s="64">
        <v>27.600991233209573</v>
      </c>
      <c r="O11" s="64">
        <v>22.636460788671737</v>
      </c>
      <c r="P11" s="64">
        <v>22.943407951816933</v>
      </c>
      <c r="Q11" s="64">
        <v>24.031512720546267</v>
      </c>
      <c r="R11" s="64">
        <v>21.500032501858044</v>
      </c>
      <c r="S11" s="64">
        <v>19.442388340446701</v>
      </c>
      <c r="T11" s="64">
        <v>17.380924979437932</v>
      </c>
      <c r="U11" s="64">
        <v>14.817381348303464</v>
      </c>
      <c r="V11" s="64">
        <v>12.658564901523141</v>
      </c>
      <c r="W11" s="97">
        <v>11.480357475460105</v>
      </c>
      <c r="X11" s="65">
        <v>11.011259002882779</v>
      </c>
    </row>
    <row r="12" spans="1:24" s="51" customFormat="1" x14ac:dyDescent="0.35">
      <c r="A12" s="61" t="s">
        <v>81</v>
      </c>
      <c r="B12" s="67" t="s">
        <v>82</v>
      </c>
      <c r="C12" s="64"/>
      <c r="D12" s="64"/>
      <c r="E12" s="64"/>
      <c r="F12" s="64"/>
      <c r="G12" s="64">
        <v>21.415282703693933</v>
      </c>
      <c r="H12" s="64">
        <v>20.645692744568038</v>
      </c>
      <c r="I12" s="64">
        <v>19.230809282834347</v>
      </c>
      <c r="J12" s="64">
        <v>20.285105430714307</v>
      </c>
      <c r="K12" s="64">
        <v>18.214747313850921</v>
      </c>
      <c r="L12" s="64">
        <v>22.364706879962856</v>
      </c>
      <c r="M12" s="64">
        <v>23.108592980852894</v>
      </c>
      <c r="N12" s="64">
        <v>19.93821103199836</v>
      </c>
      <c r="O12" s="64">
        <v>15.411718325072975</v>
      </c>
      <c r="P12" s="64">
        <v>16.188079553885309</v>
      </c>
      <c r="Q12" s="64">
        <v>16.244705471214484</v>
      </c>
      <c r="R12" s="64">
        <v>14.824767428364966</v>
      </c>
      <c r="S12" s="64">
        <v>14.27376450281459</v>
      </c>
      <c r="T12" s="64">
        <v>13.53227045324979</v>
      </c>
      <c r="U12" s="64">
        <v>11.390836837276229</v>
      </c>
      <c r="V12" s="64">
        <v>9.4137241184144518</v>
      </c>
      <c r="W12" s="97">
        <v>8.0721322046066959</v>
      </c>
      <c r="X12" s="65">
        <v>7.307261337421826</v>
      </c>
    </row>
    <row r="13" spans="1:24" s="51" customFormat="1" x14ac:dyDescent="0.35">
      <c r="A13" s="61" t="s">
        <v>83</v>
      </c>
      <c r="B13" s="67" t="s">
        <v>84</v>
      </c>
      <c r="C13" s="64"/>
      <c r="D13" s="64"/>
      <c r="E13" s="64"/>
      <c r="F13" s="64"/>
      <c r="G13" s="64">
        <v>135.57403412142588</v>
      </c>
      <c r="H13" s="64">
        <v>99.197400353920642</v>
      </c>
      <c r="I13" s="64">
        <v>79.406522393680689</v>
      </c>
      <c r="J13" s="64">
        <v>71.142515739551271</v>
      </c>
      <c r="K13" s="64">
        <v>70.289699863984197</v>
      </c>
      <c r="L13" s="64">
        <v>101.2403155399648</v>
      </c>
      <c r="M13" s="64">
        <v>91.884017256343</v>
      </c>
      <c r="N13" s="64">
        <v>71.058452998504379</v>
      </c>
      <c r="O13" s="64">
        <v>56.618176046816998</v>
      </c>
      <c r="P13" s="64">
        <v>50.536615070159968</v>
      </c>
      <c r="Q13" s="64">
        <v>48.310615142013773</v>
      </c>
      <c r="R13" s="64">
        <v>39.985321044793508</v>
      </c>
      <c r="S13" s="64">
        <v>33.121034794302297</v>
      </c>
      <c r="T13" s="64">
        <v>29.979896300506041</v>
      </c>
      <c r="U13" s="64">
        <v>24.576671359103486</v>
      </c>
      <c r="V13" s="64">
        <v>19.773764872038569</v>
      </c>
      <c r="W13" s="97">
        <v>16.416510261845428</v>
      </c>
      <c r="X13" s="65">
        <v>15.49304792509831</v>
      </c>
    </row>
    <row r="14" spans="1:24" s="51" customFormat="1" x14ac:dyDescent="0.35">
      <c r="A14" s="61" t="s">
        <v>85</v>
      </c>
      <c r="B14" s="67" t="s">
        <v>86</v>
      </c>
      <c r="C14" s="64"/>
      <c r="D14" s="64"/>
      <c r="E14" s="64"/>
      <c r="F14" s="64"/>
      <c r="G14" s="64">
        <v>31.433529285303166</v>
      </c>
      <c r="H14" s="64">
        <v>29.353079606636673</v>
      </c>
      <c r="I14" s="64">
        <v>26.295636646676485</v>
      </c>
      <c r="J14" s="64">
        <v>25.146901333787355</v>
      </c>
      <c r="K14" s="64">
        <v>23.107580814029422</v>
      </c>
      <c r="L14" s="64">
        <v>32.340297302750763</v>
      </c>
      <c r="M14" s="64">
        <v>32.399946199750993</v>
      </c>
      <c r="N14" s="64">
        <v>27.590093456750168</v>
      </c>
      <c r="O14" s="64">
        <v>21.527534647502144</v>
      </c>
      <c r="P14" s="64">
        <v>21.966369221351208</v>
      </c>
      <c r="Q14" s="64">
        <v>21.543681814290188</v>
      </c>
      <c r="R14" s="64">
        <v>20.682044500727983</v>
      </c>
      <c r="S14" s="64">
        <v>19.991726388626386</v>
      </c>
      <c r="T14" s="64">
        <v>16.501846639105512</v>
      </c>
      <c r="U14" s="64">
        <v>13.844070390167152</v>
      </c>
      <c r="V14" s="64">
        <v>11.553924166046514</v>
      </c>
      <c r="W14" s="97">
        <v>10.475654428646239</v>
      </c>
      <c r="X14" s="65">
        <v>9.9630067047124449</v>
      </c>
    </row>
    <row r="15" spans="1:24" s="51" customFormat="1" x14ac:dyDescent="0.35">
      <c r="A15" s="61" t="s">
        <v>87</v>
      </c>
      <c r="B15" s="67" t="s">
        <v>88</v>
      </c>
      <c r="C15" s="64"/>
      <c r="D15" s="64"/>
      <c r="E15" s="64"/>
      <c r="F15" s="64"/>
      <c r="G15" s="64">
        <v>18.301359886150404</v>
      </c>
      <c r="H15" s="64">
        <v>18.10856922059704</v>
      </c>
      <c r="I15" s="64">
        <v>15.751176006762265</v>
      </c>
      <c r="J15" s="64">
        <v>15.871659695514239</v>
      </c>
      <c r="K15" s="64">
        <v>14.511936148994403</v>
      </c>
      <c r="L15" s="64">
        <v>19.937418817340252</v>
      </c>
      <c r="M15" s="64">
        <v>20.441816343489894</v>
      </c>
      <c r="N15" s="64">
        <v>17.76372152049569</v>
      </c>
      <c r="O15" s="64">
        <v>15.748448313244241</v>
      </c>
      <c r="P15" s="64">
        <v>15.953438357220975</v>
      </c>
      <c r="Q15" s="64">
        <v>15.617095897405896</v>
      </c>
      <c r="R15" s="64">
        <v>14.21217130763403</v>
      </c>
      <c r="S15" s="64">
        <v>15.064263348033666</v>
      </c>
      <c r="T15" s="64">
        <v>13.248163101701596</v>
      </c>
      <c r="U15" s="64">
        <v>11.057227843702316</v>
      </c>
      <c r="V15" s="64">
        <v>9.5346386771486724</v>
      </c>
      <c r="W15" s="97">
        <v>7.752412217883851</v>
      </c>
      <c r="X15" s="65">
        <v>6.7577141161195415</v>
      </c>
    </row>
    <row r="16" spans="1:24" s="51" customFormat="1" x14ac:dyDescent="0.35">
      <c r="A16" s="49">
        <v>924</v>
      </c>
      <c r="B16" s="68" t="s">
        <v>89</v>
      </c>
      <c r="C16" s="59"/>
      <c r="D16" s="59"/>
      <c r="E16" s="59"/>
      <c r="F16" s="59"/>
      <c r="G16" s="59">
        <v>14.641226504379347</v>
      </c>
      <c r="H16" s="59">
        <v>15.125961172551172</v>
      </c>
      <c r="I16" s="59">
        <v>14.034468841578102</v>
      </c>
      <c r="J16" s="59">
        <v>14.322349646478953</v>
      </c>
      <c r="K16" s="59">
        <v>14.364056614191238</v>
      </c>
      <c r="L16" s="59">
        <v>18.487590392244005</v>
      </c>
      <c r="M16" s="59">
        <v>19.554581639340284</v>
      </c>
      <c r="N16" s="59">
        <v>15.130128695933873</v>
      </c>
      <c r="O16" s="59">
        <v>12.401712801927204</v>
      </c>
      <c r="P16" s="59">
        <v>12.012298936682066</v>
      </c>
      <c r="Q16" s="59">
        <v>12.888191249564684</v>
      </c>
      <c r="R16" s="59">
        <v>11.948810011626319</v>
      </c>
      <c r="S16" s="59">
        <v>10.664338662828978</v>
      </c>
      <c r="T16" s="59">
        <v>9.7639312248119534</v>
      </c>
      <c r="U16" s="59">
        <v>8.3734387979704348</v>
      </c>
      <c r="V16" s="59">
        <v>7.2483578124270709</v>
      </c>
      <c r="W16" s="91">
        <v>6.3166864014655761</v>
      </c>
      <c r="X16" s="60">
        <v>5.7105879448052583</v>
      </c>
    </row>
    <row r="17" spans="1:24" s="51" customFormat="1" x14ac:dyDescent="0.35">
      <c r="A17" s="49">
        <v>923</v>
      </c>
      <c r="B17" s="92" t="s">
        <v>90</v>
      </c>
      <c r="C17" s="91"/>
      <c r="D17" s="91"/>
      <c r="E17" s="91"/>
      <c r="F17" s="91"/>
      <c r="G17" s="91">
        <v>30.434520660562733</v>
      </c>
      <c r="H17" s="91">
        <v>31.759860022343432</v>
      </c>
      <c r="I17" s="91">
        <v>31.177720706735965</v>
      </c>
      <c r="J17" s="91">
        <v>30.593271157411788</v>
      </c>
      <c r="K17" s="91">
        <v>28.538654529625127</v>
      </c>
      <c r="L17" s="91">
        <v>34.924809665601124</v>
      </c>
      <c r="M17" s="91">
        <v>31.812729534132217</v>
      </c>
      <c r="N17" s="91">
        <v>28.836545429822948</v>
      </c>
      <c r="O17" s="91">
        <v>23.92129020005968</v>
      </c>
      <c r="P17" s="91">
        <v>22.369206729904064</v>
      </c>
      <c r="Q17" s="91">
        <v>24.242158890943568</v>
      </c>
      <c r="R17" s="91">
        <v>18.899021128397003</v>
      </c>
      <c r="S17" s="91">
        <v>15.933234628134485</v>
      </c>
      <c r="T17" s="91">
        <v>13.589304776707225</v>
      </c>
      <c r="U17" s="91">
        <v>11.366675090613402</v>
      </c>
      <c r="V17" s="91">
        <v>9.7001342215839408</v>
      </c>
      <c r="W17" s="91">
        <v>8.6832187198405535</v>
      </c>
      <c r="X17" s="60">
        <v>8.4114401286923268</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156</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552.19588179065022</v>
      </c>
      <c r="H21" s="59">
        <v>486.0767971380991</v>
      </c>
      <c r="I21" s="59">
        <v>424.44303166556557</v>
      </c>
      <c r="J21" s="59">
        <v>402.58278144115752</v>
      </c>
      <c r="K21" s="59">
        <v>367.84530238373117</v>
      </c>
      <c r="L21" s="59">
        <v>482.04792447477126</v>
      </c>
      <c r="M21" s="59">
        <v>456.38895812462863</v>
      </c>
      <c r="N21" s="59">
        <v>363.49534218986184</v>
      </c>
      <c r="O21" s="59">
        <v>290.92450053982316</v>
      </c>
      <c r="P21" s="59">
        <v>280.41568793008327</v>
      </c>
      <c r="Q21" s="59">
        <v>280.65600515319369</v>
      </c>
      <c r="R21" s="59">
        <v>246.40005968021956</v>
      </c>
      <c r="S21" s="59">
        <v>220.45714586078415</v>
      </c>
      <c r="T21" s="59">
        <v>190.86812547998935</v>
      </c>
      <c r="U21" s="59">
        <v>158.84793465756599</v>
      </c>
      <c r="V21" s="91">
        <v>132.66223273907141</v>
      </c>
      <c r="W21" s="88">
        <v>112.59790305248325</v>
      </c>
      <c r="X21" s="89">
        <v>101.86636744758638</v>
      </c>
    </row>
    <row r="22" spans="1:24" x14ac:dyDescent="0.35">
      <c r="A22" s="61"/>
      <c r="B22" s="90" t="s">
        <v>68</v>
      </c>
      <c r="C22" s="64" t="s">
        <v>215</v>
      </c>
      <c r="D22" s="64" t="s">
        <v>215</v>
      </c>
      <c r="E22" s="64" t="s">
        <v>215</v>
      </c>
      <c r="F22" s="64" t="s">
        <v>215</v>
      </c>
      <c r="G22" s="64">
        <v>0.19594323597705193</v>
      </c>
      <c r="H22" s="64">
        <v>0.21643820205961944</v>
      </c>
      <c r="I22" s="64">
        <v>0.15753351335972063</v>
      </c>
      <c r="J22" s="64">
        <v>0.12901716023016027</v>
      </c>
      <c r="K22" s="64">
        <v>0.21843410918218292</v>
      </c>
      <c r="L22" s="64">
        <v>0.18037822586857324</v>
      </c>
      <c r="M22" s="64">
        <v>1.1120243379750663</v>
      </c>
      <c r="N22" s="64">
        <v>0.36175816051306536</v>
      </c>
      <c r="O22" s="64">
        <v>4.0527526767367802E-2</v>
      </c>
      <c r="P22" s="64">
        <v>3.8127567903462736E-2</v>
      </c>
      <c r="Q22" s="64">
        <v>3.3307323783045108E-2</v>
      </c>
      <c r="R22" s="64">
        <v>4.6488516108793947E-2</v>
      </c>
      <c r="S22" s="64">
        <v>3.4210197442004986E-2</v>
      </c>
      <c r="T22" s="64" t="s">
        <v>215</v>
      </c>
      <c r="U22" s="64">
        <v>1.8957733920613781E-2</v>
      </c>
      <c r="V22" s="64">
        <v>1.5083500985918786E-2</v>
      </c>
      <c r="W22" s="127" t="s">
        <v>150</v>
      </c>
      <c r="X22" s="108" t="s">
        <v>150</v>
      </c>
    </row>
    <row r="23" spans="1:24" ht="25.5" customHeight="1" x14ac:dyDescent="0.35">
      <c r="A23" s="56">
        <v>941</v>
      </c>
      <c r="B23" s="57" t="s">
        <v>69</v>
      </c>
      <c r="C23" s="59" t="s">
        <v>215</v>
      </c>
      <c r="D23" s="59" t="s">
        <v>215</v>
      </c>
      <c r="E23" s="59" t="s">
        <v>215</v>
      </c>
      <c r="F23" s="59" t="s">
        <v>215</v>
      </c>
      <c r="G23" s="59">
        <v>508.72206072019605</v>
      </c>
      <c r="H23" s="59">
        <v>441.24587393143071</v>
      </c>
      <c r="I23" s="59">
        <v>381.49017906895853</v>
      </c>
      <c r="J23" s="59">
        <v>361.36011865772525</v>
      </c>
      <c r="K23" s="59">
        <v>330.33108846757716</v>
      </c>
      <c r="L23" s="59">
        <v>437.38722324035945</v>
      </c>
      <c r="M23" s="59">
        <v>415.99058303505706</v>
      </c>
      <c r="N23" s="59">
        <v>328.38529531988576</v>
      </c>
      <c r="O23" s="59">
        <v>262.78927641093901</v>
      </c>
      <c r="P23" s="59">
        <v>254.48197373333528</v>
      </c>
      <c r="Q23" s="59">
        <v>253.06245877556327</v>
      </c>
      <c r="R23" s="59">
        <v>225.17282505765419</v>
      </c>
      <c r="S23" s="59">
        <v>202.9294788663783</v>
      </c>
      <c r="T23" s="59">
        <v>176.1986677779116</v>
      </c>
      <c r="U23" s="59">
        <v>146.73414609145601</v>
      </c>
      <c r="V23" s="91">
        <v>122.3947575372416</v>
      </c>
      <c r="W23" s="91">
        <v>103.61863207816488</v>
      </c>
      <c r="X23" s="60">
        <v>93.32729677407464</v>
      </c>
    </row>
    <row r="24" spans="1:24" ht="25.5" customHeight="1" x14ac:dyDescent="0.35">
      <c r="A24" s="56">
        <v>921</v>
      </c>
      <c r="B24" s="66" t="s">
        <v>70</v>
      </c>
      <c r="C24" s="59" t="s">
        <v>215</v>
      </c>
      <c r="D24" s="59" t="s">
        <v>215</v>
      </c>
      <c r="E24" s="59" t="s">
        <v>215</v>
      </c>
      <c r="F24" s="59" t="s">
        <v>215</v>
      </c>
      <c r="G24" s="59">
        <v>487.90224170380804</v>
      </c>
      <c r="H24" s="59">
        <v>419.99776492092741</v>
      </c>
      <c r="I24" s="59">
        <v>362.22611618608511</v>
      </c>
      <c r="J24" s="59">
        <v>342.12198103472673</v>
      </c>
      <c r="K24" s="59">
        <v>311.55940138395374</v>
      </c>
      <c r="L24" s="59">
        <v>413.84138290020138</v>
      </c>
      <c r="M24" s="59">
        <v>391.84213163419224</v>
      </c>
      <c r="N24" s="59">
        <v>310.15335830034553</v>
      </c>
      <c r="O24" s="59">
        <v>248.22390992766034</v>
      </c>
      <c r="P24" s="59">
        <v>240.57600328555074</v>
      </c>
      <c r="Q24" s="59">
        <v>238.41023108381245</v>
      </c>
      <c r="R24" s="59">
        <v>211.78140603065142</v>
      </c>
      <c r="S24" s="59">
        <v>191.22086150019868</v>
      </c>
      <c r="T24" s="59">
        <v>165.65864542490044</v>
      </c>
      <c r="U24" s="59">
        <v>137.8242999897779</v>
      </c>
      <c r="V24" s="91">
        <v>114.73372916553936</v>
      </c>
      <c r="W24" s="91">
        <v>97.086579772612353</v>
      </c>
      <c r="X24" s="60">
        <v>87.530059523147784</v>
      </c>
    </row>
    <row r="25" spans="1:24" x14ac:dyDescent="0.35">
      <c r="A25" s="61" t="s">
        <v>71</v>
      </c>
      <c r="B25" s="67" t="s">
        <v>72</v>
      </c>
      <c r="C25" s="64" t="s">
        <v>215</v>
      </c>
      <c r="D25" s="64" t="s">
        <v>215</v>
      </c>
      <c r="E25" s="64" t="s">
        <v>215</v>
      </c>
      <c r="F25" s="64" t="s">
        <v>215</v>
      </c>
      <c r="G25" s="64">
        <v>22.660867592214313</v>
      </c>
      <c r="H25" s="64">
        <v>20.996303097931005</v>
      </c>
      <c r="I25" s="64">
        <v>19.978768943684894</v>
      </c>
      <c r="J25" s="64">
        <v>20.163364097872364</v>
      </c>
      <c r="K25" s="64">
        <v>17.962882455572796</v>
      </c>
      <c r="L25" s="64">
        <v>20.930457669357967</v>
      </c>
      <c r="M25" s="64">
        <v>21.879581890254169</v>
      </c>
      <c r="N25" s="64">
        <v>17.175986438071483</v>
      </c>
      <c r="O25" s="64">
        <v>16.702726064412484</v>
      </c>
      <c r="P25" s="64">
        <v>17.059316176565094</v>
      </c>
      <c r="Q25" s="64">
        <v>18.552784455356644</v>
      </c>
      <c r="R25" s="64">
        <v>15.412151211585694</v>
      </c>
      <c r="S25" s="64">
        <v>12.151801113041492</v>
      </c>
      <c r="T25" s="64">
        <v>10.550945569427244</v>
      </c>
      <c r="U25" s="64">
        <v>9.2176855278096106</v>
      </c>
      <c r="V25" s="97">
        <v>7.6900997973013281</v>
      </c>
      <c r="W25" s="97">
        <v>6.7869876683967592</v>
      </c>
      <c r="X25" s="65">
        <v>5.6694466278652165</v>
      </c>
    </row>
    <row r="26" spans="1:24" x14ac:dyDescent="0.35">
      <c r="A26" s="61" t="s">
        <v>73</v>
      </c>
      <c r="B26" s="67" t="s">
        <v>74</v>
      </c>
      <c r="C26" s="64" t="s">
        <v>215</v>
      </c>
      <c r="D26" s="64" t="s">
        <v>215</v>
      </c>
      <c r="E26" s="64" t="s">
        <v>215</v>
      </c>
      <c r="F26" s="64" t="s">
        <v>215</v>
      </c>
      <c r="G26" s="64">
        <v>66.173732926737443</v>
      </c>
      <c r="H26" s="64">
        <v>62.373643189184072</v>
      </c>
      <c r="I26" s="64">
        <v>54.114637300660725</v>
      </c>
      <c r="J26" s="64">
        <v>52.195579221002248</v>
      </c>
      <c r="K26" s="64">
        <v>46.609029474826507</v>
      </c>
      <c r="L26" s="64">
        <v>59.761023710074355</v>
      </c>
      <c r="M26" s="64">
        <v>57.735155796528616</v>
      </c>
      <c r="N26" s="64">
        <v>45.500935862607776</v>
      </c>
      <c r="O26" s="64">
        <v>37.053576678527499</v>
      </c>
      <c r="P26" s="64">
        <v>35.875148435934321</v>
      </c>
      <c r="Q26" s="64">
        <v>36.677903928249165</v>
      </c>
      <c r="R26" s="64">
        <v>33.085517868125429</v>
      </c>
      <c r="S26" s="64">
        <v>29.537847534703388</v>
      </c>
      <c r="T26" s="64">
        <v>23.459406437104366</v>
      </c>
      <c r="U26" s="64">
        <v>19.459391088953559</v>
      </c>
      <c r="V26" s="97">
        <v>16.436313892847259</v>
      </c>
      <c r="W26" s="97">
        <v>14.194091393186135</v>
      </c>
      <c r="X26" s="65">
        <v>12.626186377665118</v>
      </c>
    </row>
    <row r="27" spans="1:24" x14ac:dyDescent="0.35">
      <c r="A27" s="61" t="s">
        <v>75</v>
      </c>
      <c r="B27" s="67" t="s">
        <v>76</v>
      </c>
      <c r="C27" s="64" t="s">
        <v>215</v>
      </c>
      <c r="D27" s="64" t="s">
        <v>215</v>
      </c>
      <c r="E27" s="64" t="s">
        <v>215</v>
      </c>
      <c r="F27" s="64" t="s">
        <v>215</v>
      </c>
      <c r="G27" s="64">
        <v>38.743762536262601</v>
      </c>
      <c r="H27" s="64">
        <v>37.659568470935767</v>
      </c>
      <c r="I27" s="64">
        <v>34.986416056484984</v>
      </c>
      <c r="J27" s="64">
        <v>34.273345798986028</v>
      </c>
      <c r="K27" s="64">
        <v>29.574521218099051</v>
      </c>
      <c r="L27" s="64">
        <v>39.903837907226546</v>
      </c>
      <c r="M27" s="64">
        <v>42.0873282996832</v>
      </c>
      <c r="N27" s="64">
        <v>31.354897588510354</v>
      </c>
      <c r="O27" s="64">
        <v>24.75483956134401</v>
      </c>
      <c r="P27" s="64">
        <v>24.585792205762818</v>
      </c>
      <c r="Q27" s="64">
        <v>25.041463715386485</v>
      </c>
      <c r="R27" s="64">
        <v>23.942360436335161</v>
      </c>
      <c r="S27" s="64">
        <v>23.704962065845038</v>
      </c>
      <c r="T27" s="64">
        <v>21.643994048818517</v>
      </c>
      <c r="U27" s="64">
        <v>18.683549218405144</v>
      </c>
      <c r="V27" s="97">
        <v>15.774241896668837</v>
      </c>
      <c r="W27" s="97">
        <v>12.752747404036869</v>
      </c>
      <c r="X27" s="65">
        <v>11.147112621044091</v>
      </c>
    </row>
    <row r="28" spans="1:24" x14ac:dyDescent="0.35">
      <c r="A28" s="61" t="s">
        <v>77</v>
      </c>
      <c r="B28" s="67" t="s">
        <v>78</v>
      </c>
      <c r="C28" s="64" t="s">
        <v>215</v>
      </c>
      <c r="D28" s="64" t="s">
        <v>215</v>
      </c>
      <c r="E28" s="64" t="s">
        <v>215</v>
      </c>
      <c r="F28" s="64" t="s">
        <v>215</v>
      </c>
      <c r="G28" s="64">
        <v>26.707935377760798</v>
      </c>
      <c r="H28" s="64">
        <v>24.715949902334234</v>
      </c>
      <c r="I28" s="64">
        <v>23.025986329255701</v>
      </c>
      <c r="J28" s="64">
        <v>22.12453206443077</v>
      </c>
      <c r="K28" s="64">
        <v>20.079452995221196</v>
      </c>
      <c r="L28" s="64">
        <v>25.825013177375933</v>
      </c>
      <c r="M28" s="64">
        <v>23.041508043411859</v>
      </c>
      <c r="N28" s="64">
        <v>18.558587046605592</v>
      </c>
      <c r="O28" s="64">
        <v>14.751228028709823</v>
      </c>
      <c r="P28" s="64">
        <v>15.354318334813744</v>
      </c>
      <c r="Q28" s="64">
        <v>15.17910258119254</v>
      </c>
      <c r="R28" s="64">
        <v>14.71106855614142</v>
      </c>
      <c r="S28" s="64">
        <v>13.955438744844978</v>
      </c>
      <c r="T28" s="64">
        <v>12.156384048882291</v>
      </c>
      <c r="U28" s="64">
        <v>9.9289856711797988</v>
      </c>
      <c r="V28" s="97">
        <v>8.3154020112760314</v>
      </c>
      <c r="W28" s="97">
        <v>7.307850764247882</v>
      </c>
      <c r="X28" s="65">
        <v>6.7882757770726228</v>
      </c>
    </row>
    <row r="29" spans="1:24" x14ac:dyDescent="0.35">
      <c r="A29" s="61" t="s">
        <v>79</v>
      </c>
      <c r="B29" s="67" t="s">
        <v>80</v>
      </c>
      <c r="C29" s="64" t="s">
        <v>215</v>
      </c>
      <c r="D29" s="64" t="s">
        <v>215</v>
      </c>
      <c r="E29" s="64" t="s">
        <v>215</v>
      </c>
      <c r="F29" s="64" t="s">
        <v>215</v>
      </c>
      <c r="G29" s="64">
        <v>39.654193968763728</v>
      </c>
      <c r="H29" s="64">
        <v>39.231903615408299</v>
      </c>
      <c r="I29" s="64">
        <v>37.013733050915143</v>
      </c>
      <c r="J29" s="64">
        <v>35.460141214489532</v>
      </c>
      <c r="K29" s="64">
        <v>32.508239749515923</v>
      </c>
      <c r="L29" s="64">
        <v>43.416364460950014</v>
      </c>
      <c r="M29" s="64">
        <v>39.835611802945941</v>
      </c>
      <c r="N29" s="64">
        <v>33.259435128003609</v>
      </c>
      <c r="O29" s="64">
        <v>26.585710581858947</v>
      </c>
      <c r="P29" s="64">
        <v>26.560307450819707</v>
      </c>
      <c r="Q29" s="64">
        <v>27.320761256591663</v>
      </c>
      <c r="R29" s="64">
        <v>24.095783935506137</v>
      </c>
      <c r="S29" s="64">
        <v>21.346235613880474</v>
      </c>
      <c r="T29" s="64">
        <v>18.76245679954733</v>
      </c>
      <c r="U29" s="64">
        <v>15.766591316731034</v>
      </c>
      <c r="V29" s="97">
        <v>13.379254634661942</v>
      </c>
      <c r="W29" s="97">
        <v>11.871777503272515</v>
      </c>
      <c r="X29" s="65">
        <v>11.178337762784039</v>
      </c>
    </row>
    <row r="30" spans="1:24" x14ac:dyDescent="0.35">
      <c r="A30" s="61" t="s">
        <v>81</v>
      </c>
      <c r="B30" s="67" t="s">
        <v>82</v>
      </c>
      <c r="C30" s="64" t="s">
        <v>215</v>
      </c>
      <c r="D30" s="64" t="s">
        <v>215</v>
      </c>
      <c r="E30" s="64" t="s">
        <v>215</v>
      </c>
      <c r="F30" s="64" t="s">
        <v>215</v>
      </c>
      <c r="G30" s="64">
        <v>30.452524584762763</v>
      </c>
      <c r="H30" s="64">
        <v>29.001920937758825</v>
      </c>
      <c r="I30" s="64">
        <v>26.396689714080484</v>
      </c>
      <c r="J30" s="64">
        <v>27.247460061070132</v>
      </c>
      <c r="K30" s="64">
        <v>23.803967504908869</v>
      </c>
      <c r="L30" s="64">
        <v>28.483745381494412</v>
      </c>
      <c r="M30" s="64">
        <v>28.537390614270393</v>
      </c>
      <c r="N30" s="64">
        <v>24.025718162951755</v>
      </c>
      <c r="O30" s="64">
        <v>18.100509915603475</v>
      </c>
      <c r="P30" s="64">
        <v>18.740039443681372</v>
      </c>
      <c r="Q30" s="64">
        <v>18.468155751312636</v>
      </c>
      <c r="R30" s="64">
        <v>16.614597806637761</v>
      </c>
      <c r="S30" s="64">
        <v>15.671487208197757</v>
      </c>
      <c r="T30" s="64">
        <v>14.607889975893595</v>
      </c>
      <c r="U30" s="64">
        <v>12.120540394235201</v>
      </c>
      <c r="V30" s="97">
        <v>9.949675419017737</v>
      </c>
      <c r="W30" s="97">
        <v>8.3473496112759928</v>
      </c>
      <c r="X30" s="65">
        <v>7.4181376833702073</v>
      </c>
    </row>
    <row r="31" spans="1:24" x14ac:dyDescent="0.35">
      <c r="A31" s="61" t="s">
        <v>83</v>
      </c>
      <c r="B31" s="67" t="s">
        <v>84</v>
      </c>
      <c r="C31" s="64" t="s">
        <v>215</v>
      </c>
      <c r="D31" s="64" t="s">
        <v>215</v>
      </c>
      <c r="E31" s="64" t="s">
        <v>215</v>
      </c>
      <c r="F31" s="64" t="s">
        <v>215</v>
      </c>
      <c r="G31" s="64">
        <v>192.78622954746461</v>
      </c>
      <c r="H31" s="64">
        <v>139.34699105955374</v>
      </c>
      <c r="I31" s="64">
        <v>108.99537830532954</v>
      </c>
      <c r="J31" s="64">
        <v>95.560403315548214</v>
      </c>
      <c r="K31" s="64">
        <v>91.858190655203686</v>
      </c>
      <c r="L31" s="64">
        <v>128.93991348333284</v>
      </c>
      <c r="M31" s="64">
        <v>113.46991544769698</v>
      </c>
      <c r="N31" s="64">
        <v>85.626055522109127</v>
      </c>
      <c r="O31" s="64">
        <v>66.496015260773433</v>
      </c>
      <c r="P31" s="64">
        <v>58.503428810839779</v>
      </c>
      <c r="Q31" s="64">
        <v>54.923000387136589</v>
      </c>
      <c r="R31" s="64">
        <v>44.812846510996053</v>
      </c>
      <c r="S31" s="64">
        <v>36.364329325934342</v>
      </c>
      <c r="T31" s="64">
        <v>32.362863878568078</v>
      </c>
      <c r="U31" s="64">
        <v>26.151067056727911</v>
      </c>
      <c r="V31" s="97">
        <v>20.899544092640756</v>
      </c>
      <c r="W31" s="97">
        <v>16.976227232071281</v>
      </c>
      <c r="X31" s="65">
        <v>15.72813087371831</v>
      </c>
    </row>
    <row r="32" spans="1:24" x14ac:dyDescent="0.35">
      <c r="A32" s="61" t="s">
        <v>85</v>
      </c>
      <c r="B32" s="67" t="s">
        <v>86</v>
      </c>
      <c r="C32" s="64" t="s">
        <v>215</v>
      </c>
      <c r="D32" s="64" t="s">
        <v>215</v>
      </c>
      <c r="E32" s="64" t="s">
        <v>215</v>
      </c>
      <c r="F32" s="64" t="s">
        <v>215</v>
      </c>
      <c r="G32" s="64">
        <v>44.698467752725108</v>
      </c>
      <c r="H32" s="64">
        <v>41.233573732002618</v>
      </c>
      <c r="I32" s="64">
        <v>36.094048419277961</v>
      </c>
      <c r="J32" s="64">
        <v>33.777945699733756</v>
      </c>
      <c r="K32" s="64">
        <v>30.198173674138179</v>
      </c>
      <c r="L32" s="64">
        <v>41.188681742065967</v>
      </c>
      <c r="M32" s="64">
        <v>40.011519582769253</v>
      </c>
      <c r="N32" s="64">
        <v>33.24630321233694</v>
      </c>
      <c r="O32" s="64">
        <v>25.283316637813314</v>
      </c>
      <c r="P32" s="64">
        <v>25.429244047901257</v>
      </c>
      <c r="Q32" s="64">
        <v>24.492415200020684</v>
      </c>
      <c r="R32" s="64">
        <v>23.179038245221104</v>
      </c>
      <c r="S32" s="64">
        <v>21.949366217115987</v>
      </c>
      <c r="T32" s="64">
        <v>17.813504462234025</v>
      </c>
      <c r="U32" s="64">
        <v>14.730929499011253</v>
      </c>
      <c r="V32" s="97">
        <v>12.211723418071687</v>
      </c>
      <c r="W32" s="97">
        <v>10.832819347646254</v>
      </c>
      <c r="X32" s="65">
        <v>10.114179863447108</v>
      </c>
    </row>
    <row r="33" spans="1:24" x14ac:dyDescent="0.35">
      <c r="A33" s="61" t="s">
        <v>87</v>
      </c>
      <c r="B33" s="67" t="s">
        <v>88</v>
      </c>
      <c r="C33" s="64" t="s">
        <v>215</v>
      </c>
      <c r="D33" s="64" t="s">
        <v>215</v>
      </c>
      <c r="E33" s="64" t="s">
        <v>215</v>
      </c>
      <c r="F33" s="64" t="s">
        <v>215</v>
      </c>
      <c r="G33" s="64">
        <v>26.024527417116627</v>
      </c>
      <c r="H33" s="64">
        <v>25.437910915818801</v>
      </c>
      <c r="I33" s="64">
        <v>21.620458066395681</v>
      </c>
      <c r="J33" s="64">
        <v>21.319209561593702</v>
      </c>
      <c r="K33" s="64">
        <v>18.964943656467479</v>
      </c>
      <c r="L33" s="64">
        <v>25.392345368323394</v>
      </c>
      <c r="M33" s="64">
        <v>25.244120156631755</v>
      </c>
      <c r="N33" s="64">
        <v>21.405439339148899</v>
      </c>
      <c r="O33" s="64">
        <v>18.495987198617353</v>
      </c>
      <c r="P33" s="64">
        <v>18.468408379232663</v>
      </c>
      <c r="Q33" s="64">
        <v>17.754643808566072</v>
      </c>
      <c r="R33" s="64">
        <v>15.928041460102644</v>
      </c>
      <c r="S33" s="64">
        <v>16.539393676635221</v>
      </c>
      <c r="T33" s="64">
        <v>14.301200204424989</v>
      </c>
      <c r="U33" s="64">
        <v>11.765560216724412</v>
      </c>
      <c r="V33" s="97">
        <v>10.077474003053773</v>
      </c>
      <c r="W33" s="97">
        <v>8.0167288484786461</v>
      </c>
      <c r="X33" s="65">
        <v>6.8602519361810703</v>
      </c>
    </row>
    <row r="34" spans="1:24" x14ac:dyDescent="0.35">
      <c r="A34" s="49">
        <v>924</v>
      </c>
      <c r="B34" s="68" t="s">
        <v>89</v>
      </c>
      <c r="C34" s="59" t="s">
        <v>215</v>
      </c>
      <c r="D34" s="59" t="s">
        <v>215</v>
      </c>
      <c r="E34" s="59" t="s">
        <v>215</v>
      </c>
      <c r="F34" s="59" t="s">
        <v>215</v>
      </c>
      <c r="G34" s="59">
        <v>20.819819016388013</v>
      </c>
      <c r="H34" s="59">
        <v>21.248109010503306</v>
      </c>
      <c r="I34" s="59">
        <v>19.264062882873471</v>
      </c>
      <c r="J34" s="59">
        <v>19.238137622998554</v>
      </c>
      <c r="K34" s="59">
        <v>18.771687083623409</v>
      </c>
      <c r="L34" s="59">
        <v>23.545840340158094</v>
      </c>
      <c r="M34" s="59">
        <v>24.148451400864889</v>
      </c>
      <c r="N34" s="59">
        <v>18.231937019540215</v>
      </c>
      <c r="O34" s="59">
        <v>14.565366483278689</v>
      </c>
      <c r="P34" s="59">
        <v>13.905970447784506</v>
      </c>
      <c r="Q34" s="59">
        <v>14.652227691750838</v>
      </c>
      <c r="R34" s="59">
        <v>13.391419027002797</v>
      </c>
      <c r="S34" s="59">
        <v>11.708617366179618</v>
      </c>
      <c r="T34" s="59">
        <v>10.540022353011143</v>
      </c>
      <c r="U34" s="59">
        <v>8.9098461016781005</v>
      </c>
      <c r="V34" s="91">
        <v>7.6610283717022432</v>
      </c>
      <c r="W34" s="91">
        <v>6.5320523055525346</v>
      </c>
      <c r="X34" s="60">
        <v>5.7972372509268704</v>
      </c>
    </row>
    <row r="35" spans="1:24" x14ac:dyDescent="0.35">
      <c r="A35" s="49">
        <v>923</v>
      </c>
      <c r="B35" s="68" t="s">
        <v>90</v>
      </c>
      <c r="C35" s="59" t="s">
        <v>215</v>
      </c>
      <c r="D35" s="59" t="s">
        <v>215</v>
      </c>
      <c r="E35" s="59" t="s">
        <v>215</v>
      </c>
      <c r="F35" s="59" t="s">
        <v>215</v>
      </c>
      <c r="G35" s="59">
        <v>43.277877834477117</v>
      </c>
      <c r="H35" s="59">
        <v>44.614485004608802</v>
      </c>
      <c r="I35" s="59">
        <v>42.795319083247371</v>
      </c>
      <c r="J35" s="59">
        <v>41.093645623202121</v>
      </c>
      <c r="K35" s="59">
        <v>37.2957798069719</v>
      </c>
      <c r="L35" s="59">
        <v>44.480323008543252</v>
      </c>
      <c r="M35" s="59">
        <v>39.28635075159648</v>
      </c>
      <c r="N35" s="59">
        <v>34.748288709463068</v>
      </c>
      <c r="O35" s="59">
        <v>28.09469660211677</v>
      </c>
      <c r="P35" s="59">
        <v>25.89558662884459</v>
      </c>
      <c r="Q35" s="59">
        <v>27.560239053847415</v>
      </c>
      <c r="R35" s="59">
        <v>21.180746106456574</v>
      </c>
      <c r="S35" s="59">
        <v>17.493456796963844</v>
      </c>
      <c r="T35" s="59">
        <v>14.669457702077759</v>
      </c>
      <c r="U35" s="59">
        <v>12.094830832189354</v>
      </c>
      <c r="V35" s="91">
        <v>10.25239170084391</v>
      </c>
      <c r="W35" s="91">
        <v>8.9792709743183714</v>
      </c>
      <c r="X35" s="60">
        <v>8.5390706735117412</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9" priority="1" stopIfTrue="1" operator="equal">
      <formula>FALSE</formula>
    </cfRule>
  </conditionalFormatting>
  <hyperlinks>
    <hyperlink ref="B16" display="WALES"/>
    <hyperlink ref="B17" display="SCOTLAND"/>
    <hyperlink ref="B34" display="WALES"/>
    <hyperlink ref="B35" display="SCOTLAND"/>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157</v>
      </c>
      <c r="B1" s="184"/>
      <c r="C1" s="84"/>
      <c r="D1" s="84"/>
      <c r="E1" s="84"/>
      <c r="F1" s="84"/>
      <c r="G1" s="84"/>
    </row>
    <row r="2" spans="1:24" s="51" customFormat="1" x14ac:dyDescent="0.35">
      <c r="A2" s="86" t="s">
        <v>42</v>
      </c>
      <c r="B2" s="53"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G6+G16+G17+G4</f>
        <v>707.99999999999989</v>
      </c>
      <c r="H3" s="59">
        <f t="shared" si="0"/>
        <v>727.45800000000008</v>
      </c>
      <c r="I3" s="59">
        <f t="shared" si="0"/>
        <v>732.72112135258749</v>
      </c>
      <c r="J3" s="59">
        <f t="shared" si="0"/>
        <v>736.5558877814442</v>
      </c>
      <c r="K3" s="59">
        <f t="shared" si="0"/>
        <v>749.94100000000003</v>
      </c>
      <c r="L3" s="59">
        <f t="shared" si="0"/>
        <v>745.66237929900012</v>
      </c>
      <c r="M3" s="59">
        <f t="shared" si="0"/>
        <v>750.09489891999976</v>
      </c>
      <c r="N3" s="59">
        <f t="shared" si="0"/>
        <v>755.76206665380016</v>
      </c>
      <c r="O3" s="59">
        <f t="shared" si="0"/>
        <v>778.67019714000025</v>
      </c>
      <c r="P3" s="59">
        <f t="shared" si="0"/>
        <v>807.08740407000005</v>
      </c>
      <c r="Q3" s="59">
        <f t="shared" si="0"/>
        <v>853.62603838000007</v>
      </c>
      <c r="R3" s="59">
        <f t="shared" si="0"/>
        <v>854.15397472999985</v>
      </c>
      <c r="S3" s="59">
        <f t="shared" si="0"/>
        <v>873.08095759619198</v>
      </c>
      <c r="T3" s="59">
        <f t="shared" si="0"/>
        <v>870.57572770000013</v>
      </c>
      <c r="U3" s="59">
        <f t="shared" si="0"/>
        <v>879.19700000000023</v>
      </c>
      <c r="V3" s="59">
        <f t="shared" si="0"/>
        <v>865.05642750295851</v>
      </c>
      <c r="W3" s="91">
        <f t="shared" si="0"/>
        <v>835.5814075974107</v>
      </c>
      <c r="X3" s="60">
        <f t="shared" si="0"/>
        <v>816.09298761221316</v>
      </c>
    </row>
    <row r="4" spans="1:24" s="51" customFormat="1" x14ac:dyDescent="0.35">
      <c r="A4" s="61"/>
      <c r="B4" s="90" t="s">
        <v>68</v>
      </c>
      <c r="C4" s="64"/>
      <c r="D4" s="64"/>
      <c r="E4" s="64"/>
      <c r="F4" s="64"/>
      <c r="G4" s="64">
        <v>10.031442333804979</v>
      </c>
      <c r="H4" s="64">
        <v>11.300390135446513</v>
      </c>
      <c r="I4" s="64">
        <v>13.048991239095871</v>
      </c>
      <c r="J4" s="64">
        <v>13.117562070944141</v>
      </c>
      <c r="K4" s="64">
        <v>11.495379362478616</v>
      </c>
      <c r="L4" s="64">
        <v>11.459261914883713</v>
      </c>
      <c r="M4" s="64">
        <v>15.020734931035486</v>
      </c>
      <c r="N4" s="64">
        <v>15.280651014211305</v>
      </c>
      <c r="O4" s="64">
        <v>15.887440978603943</v>
      </c>
      <c r="P4" s="64">
        <v>16.554241335234778</v>
      </c>
      <c r="Q4" s="64">
        <v>17.326090727748223</v>
      </c>
      <c r="R4" s="64">
        <v>17.444311718611427</v>
      </c>
      <c r="S4" s="64">
        <v>18.097163159146831</v>
      </c>
      <c r="T4" s="64">
        <v>18.292431275019226</v>
      </c>
      <c r="U4" s="64">
        <v>18.795417115847687</v>
      </c>
      <c r="V4" s="64">
        <v>18.573819799501326</v>
      </c>
      <c r="W4" s="97">
        <v>16.797317588898359</v>
      </c>
      <c r="X4" s="65">
        <v>16.401214742169415</v>
      </c>
    </row>
    <row r="5" spans="1:24" s="51" customFormat="1" ht="25.5" customHeight="1" x14ac:dyDescent="0.35">
      <c r="A5" s="56">
        <v>941</v>
      </c>
      <c r="B5" s="57" t="s">
        <v>69</v>
      </c>
      <c r="C5" s="59"/>
      <c r="D5" s="59"/>
      <c r="E5" s="59"/>
      <c r="F5" s="59"/>
      <c r="G5" s="59">
        <f t="shared" ref="G5:X5" si="1">G6+G16</f>
        <v>628.96988184765382</v>
      </c>
      <c r="H5" s="59">
        <f t="shared" si="1"/>
        <v>645.360829386001</v>
      </c>
      <c r="I5" s="59">
        <f t="shared" si="1"/>
        <v>648.52791673033221</v>
      </c>
      <c r="J5" s="59">
        <f t="shared" si="1"/>
        <v>651.92179969776305</v>
      </c>
      <c r="K5" s="59">
        <f t="shared" si="1"/>
        <v>663.41863281202006</v>
      </c>
      <c r="L5" s="59">
        <f t="shared" si="1"/>
        <v>658.97194581713643</v>
      </c>
      <c r="M5" s="59">
        <f t="shared" si="1"/>
        <v>659.3646576408787</v>
      </c>
      <c r="N5" s="59">
        <f t="shared" si="1"/>
        <v>664.10859253010437</v>
      </c>
      <c r="O5" s="59">
        <f t="shared" si="1"/>
        <v>683.47375624228209</v>
      </c>
      <c r="P5" s="59">
        <f t="shared" si="1"/>
        <v>707.90291373259606</v>
      </c>
      <c r="Q5" s="59">
        <f t="shared" si="1"/>
        <v>748.28723004269739</v>
      </c>
      <c r="R5" s="59">
        <f t="shared" si="1"/>
        <v>749.14562360254399</v>
      </c>
      <c r="S5" s="59">
        <f t="shared" si="1"/>
        <v>766.16894509023939</v>
      </c>
      <c r="T5" s="59">
        <f t="shared" si="1"/>
        <v>763.98796103284315</v>
      </c>
      <c r="U5" s="59">
        <f t="shared" si="1"/>
        <v>771.62258745612735</v>
      </c>
      <c r="V5" s="59">
        <f t="shared" si="1"/>
        <v>759.24871591840315</v>
      </c>
      <c r="W5" s="91">
        <f t="shared" si="1"/>
        <v>734.830999546464</v>
      </c>
      <c r="X5" s="60">
        <f t="shared" si="1"/>
        <v>717.67042730836681</v>
      </c>
    </row>
    <row r="6" spans="1:24" s="51" customFormat="1" ht="25.5" customHeight="1" x14ac:dyDescent="0.35">
      <c r="A6" s="56">
        <v>921</v>
      </c>
      <c r="B6" s="66" t="s">
        <v>70</v>
      </c>
      <c r="C6" s="59"/>
      <c r="D6" s="59"/>
      <c r="E6" s="59"/>
      <c r="F6" s="59"/>
      <c r="G6" s="59">
        <f t="shared" ref="G6:U6" si="2">SUM(G7:G15)</f>
        <v>578.53756569093616</v>
      </c>
      <c r="H6" s="59">
        <f t="shared" si="2"/>
        <v>593.61424767823053</v>
      </c>
      <c r="I6" s="59">
        <f t="shared" si="2"/>
        <v>596.52739035071829</v>
      </c>
      <c r="J6" s="59">
        <f t="shared" si="2"/>
        <v>599.6491436283942</v>
      </c>
      <c r="K6" s="59">
        <f t="shared" si="2"/>
        <v>609.71758658451279</v>
      </c>
      <c r="L6" s="59">
        <f t="shared" si="2"/>
        <v>605.39412658517699</v>
      </c>
      <c r="M6" s="59">
        <f t="shared" si="2"/>
        <v>605.99916271455811</v>
      </c>
      <c r="N6" s="59">
        <f t="shared" si="2"/>
        <v>610.55829141415597</v>
      </c>
      <c r="O6" s="59">
        <f t="shared" si="2"/>
        <v>629.01506493345289</v>
      </c>
      <c r="P6" s="59">
        <f t="shared" si="2"/>
        <v>651.66615712210717</v>
      </c>
      <c r="Q6" s="59">
        <f t="shared" si="2"/>
        <v>688.43209925511803</v>
      </c>
      <c r="R6" s="59">
        <f t="shared" si="2"/>
        <v>689.50229852779671</v>
      </c>
      <c r="S6" s="59">
        <f t="shared" si="2"/>
        <v>705.42066142825502</v>
      </c>
      <c r="T6" s="59">
        <f t="shared" si="2"/>
        <v>703.57202502516998</v>
      </c>
      <c r="U6" s="59">
        <f t="shared" si="2"/>
        <v>710.9782405739594</v>
      </c>
      <c r="V6" s="59">
        <f t="shared" ref="V6:X6" si="3">SUM(V7:V15)</f>
        <v>699.63427431545301</v>
      </c>
      <c r="W6" s="91">
        <f t="shared" si="3"/>
        <v>677.86548440329977</v>
      </c>
      <c r="X6" s="60">
        <f t="shared" si="3"/>
        <v>662.13017896424526</v>
      </c>
    </row>
    <row r="7" spans="1:24" s="51" customFormat="1" x14ac:dyDescent="0.35">
      <c r="A7" s="61" t="s">
        <v>71</v>
      </c>
      <c r="B7" s="67" t="s">
        <v>72</v>
      </c>
      <c r="C7" s="64"/>
      <c r="D7" s="64"/>
      <c r="E7" s="64"/>
      <c r="F7" s="64"/>
      <c r="G7" s="64">
        <v>84.51317097300597</v>
      </c>
      <c r="H7" s="64">
        <v>86.715583189706408</v>
      </c>
      <c r="I7" s="64">
        <v>87.141137102449633</v>
      </c>
      <c r="J7" s="64">
        <v>87.597164997849447</v>
      </c>
      <c r="K7" s="64">
        <v>89.515294317161931</v>
      </c>
      <c r="L7" s="64">
        <v>88.255703647343964</v>
      </c>
      <c r="M7" s="64">
        <v>87.563332995735109</v>
      </c>
      <c r="N7" s="64">
        <v>87.464003073727255</v>
      </c>
      <c r="O7" s="64">
        <v>89.157106752953325</v>
      </c>
      <c r="P7" s="64">
        <v>91.300310472465284</v>
      </c>
      <c r="Q7" s="64">
        <v>95.723853170616366</v>
      </c>
      <c r="R7" s="64">
        <v>95.219441675433018</v>
      </c>
      <c r="S7" s="64">
        <v>96.283167494296507</v>
      </c>
      <c r="T7" s="64">
        <v>94.809891179407856</v>
      </c>
      <c r="U7" s="64">
        <v>94.935781913524508</v>
      </c>
      <c r="V7" s="64">
        <v>93.178719965961434</v>
      </c>
      <c r="W7" s="97">
        <v>88.698668916263642</v>
      </c>
      <c r="X7" s="65">
        <v>85.963152625454242</v>
      </c>
    </row>
    <row r="8" spans="1:24" s="51" customFormat="1" x14ac:dyDescent="0.35">
      <c r="A8" s="61" t="s">
        <v>73</v>
      </c>
      <c r="B8" s="67" t="s">
        <v>74</v>
      </c>
      <c r="C8" s="64"/>
      <c r="D8" s="64"/>
      <c r="E8" s="64"/>
      <c r="F8" s="64"/>
      <c r="G8" s="64">
        <v>103.8756692019664</v>
      </c>
      <c r="H8" s="64">
        <v>106.58266788908722</v>
      </c>
      <c r="I8" s="64">
        <v>107.10571887580072</v>
      </c>
      <c r="J8" s="64">
        <v>107.66622562597992</v>
      </c>
      <c r="K8" s="64">
        <v>109.78699887339479</v>
      </c>
      <c r="L8" s="64">
        <v>109.54048828304499</v>
      </c>
      <c r="M8" s="64">
        <v>109.74852668925709</v>
      </c>
      <c r="N8" s="64">
        <v>110.68104354921283</v>
      </c>
      <c r="O8" s="64">
        <v>114.97999599082614</v>
      </c>
      <c r="P8" s="64">
        <v>118.72812598691775</v>
      </c>
      <c r="Q8" s="64">
        <v>125.15241255741253</v>
      </c>
      <c r="R8" s="64">
        <v>125.29054990463933</v>
      </c>
      <c r="S8" s="64">
        <v>128.69656266376521</v>
      </c>
      <c r="T8" s="64">
        <v>128.41557604030461</v>
      </c>
      <c r="U8" s="64">
        <v>129.44177162543639</v>
      </c>
      <c r="V8" s="64">
        <v>127.43533080345726</v>
      </c>
      <c r="W8" s="97">
        <v>123.83080843152122</v>
      </c>
      <c r="X8" s="65">
        <v>121.3273268990574</v>
      </c>
    </row>
    <row r="9" spans="1:24" s="51" customFormat="1" x14ac:dyDescent="0.35">
      <c r="A9" s="61" t="s">
        <v>75</v>
      </c>
      <c r="B9" s="67" t="s">
        <v>76</v>
      </c>
      <c r="C9" s="64"/>
      <c r="D9" s="64"/>
      <c r="E9" s="64"/>
      <c r="F9" s="64"/>
      <c r="G9" s="64">
        <v>75.500474116826709</v>
      </c>
      <c r="H9" s="64">
        <v>77.468015562108491</v>
      </c>
      <c r="I9" s="64">
        <v>77.848187336572451</v>
      </c>
      <c r="J9" s="64">
        <v>78.255583271629504</v>
      </c>
      <c r="K9" s="64">
        <v>80.233130131988474</v>
      </c>
      <c r="L9" s="64">
        <v>79.133653089186382</v>
      </c>
      <c r="M9" s="64">
        <v>78.820143232292054</v>
      </c>
      <c r="N9" s="64">
        <v>78.970690094397668</v>
      </c>
      <c r="O9" s="64">
        <v>80.333995071542105</v>
      </c>
      <c r="P9" s="64">
        <v>83.409033471080008</v>
      </c>
      <c r="Q9" s="64">
        <v>90.452302532633752</v>
      </c>
      <c r="R9" s="64">
        <v>90.867044431732097</v>
      </c>
      <c r="S9" s="64">
        <v>92.571368654525656</v>
      </c>
      <c r="T9" s="64">
        <v>92.182323476614641</v>
      </c>
      <c r="U9" s="64">
        <v>92.902176680435332</v>
      </c>
      <c r="V9" s="64">
        <v>91.443273229920152</v>
      </c>
      <c r="W9" s="97">
        <v>88.902979534644729</v>
      </c>
      <c r="X9" s="65">
        <v>87.214816479828983</v>
      </c>
    </row>
    <row r="10" spans="1:24" s="51" customFormat="1" x14ac:dyDescent="0.35">
      <c r="A10" s="61" t="s">
        <v>77</v>
      </c>
      <c r="B10" s="67" t="s">
        <v>78</v>
      </c>
      <c r="C10" s="64"/>
      <c r="D10" s="64"/>
      <c r="E10" s="64"/>
      <c r="F10" s="64"/>
      <c r="G10" s="64">
        <v>73.15288603424321</v>
      </c>
      <c r="H10" s="64">
        <v>75.059249362394425</v>
      </c>
      <c r="I10" s="64">
        <v>75.427600194837751</v>
      </c>
      <c r="J10" s="64">
        <v>75.82232868835591</v>
      </c>
      <c r="K10" s="64">
        <v>71.490280011880557</v>
      </c>
      <c r="L10" s="64">
        <v>71.792109725535497</v>
      </c>
      <c r="M10" s="64">
        <v>72.47291057596226</v>
      </c>
      <c r="N10" s="64">
        <v>73.603749990894912</v>
      </c>
      <c r="O10" s="64">
        <v>76.315548167136996</v>
      </c>
      <c r="P10" s="64">
        <v>79.916671868308114</v>
      </c>
      <c r="Q10" s="64">
        <v>85.376942290563122</v>
      </c>
      <c r="R10" s="64">
        <v>86.093169984589807</v>
      </c>
      <c r="S10" s="64">
        <v>88.233483263468187</v>
      </c>
      <c r="T10" s="64">
        <v>88.358759440136211</v>
      </c>
      <c r="U10" s="64">
        <v>89.917068081405375</v>
      </c>
      <c r="V10" s="64">
        <v>88.72932992994069</v>
      </c>
      <c r="W10" s="97">
        <v>87.788557979838771</v>
      </c>
      <c r="X10" s="65">
        <v>86.458213702184551</v>
      </c>
    </row>
    <row r="11" spans="1:24" s="51" customFormat="1" x14ac:dyDescent="0.35">
      <c r="A11" s="61" t="s">
        <v>79</v>
      </c>
      <c r="B11" s="67" t="s">
        <v>80</v>
      </c>
      <c r="C11" s="64"/>
      <c r="D11" s="64"/>
      <c r="E11" s="64"/>
      <c r="F11" s="64"/>
      <c r="G11" s="64">
        <v>64.956741554614723</v>
      </c>
      <c r="H11" s="64">
        <v>66.649513456436168</v>
      </c>
      <c r="I11" s="64">
        <v>66.976593782607424</v>
      </c>
      <c r="J11" s="64">
        <v>67.327096382405045</v>
      </c>
      <c r="K11" s="64">
        <v>70.06204628178233</v>
      </c>
      <c r="L11" s="64">
        <v>69.938431002487434</v>
      </c>
      <c r="M11" s="64">
        <v>70.066000522073622</v>
      </c>
      <c r="N11" s="64">
        <v>70.68580197345652</v>
      </c>
      <c r="O11" s="64">
        <v>72.873661035972617</v>
      </c>
      <c r="P11" s="64">
        <v>76.08359206038773</v>
      </c>
      <c r="Q11" s="64">
        <v>80.915743287869091</v>
      </c>
      <c r="R11" s="64">
        <v>81.663358560664946</v>
      </c>
      <c r="S11" s="64">
        <v>83.358952257022153</v>
      </c>
      <c r="T11" s="64">
        <v>83.620076996822917</v>
      </c>
      <c r="U11" s="64">
        <v>84.525215674407534</v>
      </c>
      <c r="V11" s="64">
        <v>83.20913233338382</v>
      </c>
      <c r="W11" s="97">
        <v>80.210491407158315</v>
      </c>
      <c r="X11" s="65">
        <v>78.182287023258922</v>
      </c>
    </row>
    <row r="12" spans="1:24" s="51" customFormat="1" x14ac:dyDescent="0.35">
      <c r="A12" s="61" t="s">
        <v>81</v>
      </c>
      <c r="B12" s="67" t="s">
        <v>82</v>
      </c>
      <c r="C12" s="64"/>
      <c r="D12" s="64"/>
      <c r="E12" s="64"/>
      <c r="F12" s="64"/>
      <c r="G12" s="64">
        <v>43.818241906656361</v>
      </c>
      <c r="H12" s="64">
        <v>44.960144762489087</v>
      </c>
      <c r="I12" s="64">
        <v>45.180785215074437</v>
      </c>
      <c r="J12" s="64">
        <v>45.417225765189336</v>
      </c>
      <c r="K12" s="64">
        <v>46.898642693263305</v>
      </c>
      <c r="L12" s="64">
        <v>46.575032944888953</v>
      </c>
      <c r="M12" s="64">
        <v>46.884088671992515</v>
      </c>
      <c r="N12" s="64">
        <v>47.54319894739541</v>
      </c>
      <c r="O12" s="64">
        <v>49.52590213776962</v>
      </c>
      <c r="P12" s="64">
        <v>51.351100918806274</v>
      </c>
      <c r="Q12" s="64">
        <v>53.645278256104646</v>
      </c>
      <c r="R12" s="64">
        <v>53.60501901728081</v>
      </c>
      <c r="S12" s="64">
        <v>55.328162946559978</v>
      </c>
      <c r="T12" s="64">
        <v>55.450739107222489</v>
      </c>
      <c r="U12" s="64">
        <v>56.493180236641884</v>
      </c>
      <c r="V12" s="64">
        <v>55.728148646176848</v>
      </c>
      <c r="W12" s="97">
        <v>54.328050796790102</v>
      </c>
      <c r="X12" s="65">
        <v>52.952853660078254</v>
      </c>
    </row>
    <row r="13" spans="1:24" s="51" customFormat="1" x14ac:dyDescent="0.35">
      <c r="A13" s="61" t="s">
        <v>83</v>
      </c>
      <c r="B13" s="67" t="s">
        <v>84</v>
      </c>
      <c r="C13" s="64"/>
      <c r="D13" s="64"/>
      <c r="E13" s="64"/>
      <c r="F13" s="64"/>
      <c r="G13" s="64">
        <v>30.610507215947454</v>
      </c>
      <c r="H13" s="64">
        <v>31.408216664967334</v>
      </c>
      <c r="I13" s="64">
        <v>31.562351469836528</v>
      </c>
      <c r="J13" s="64">
        <v>31.727523892337015</v>
      </c>
      <c r="K13" s="64">
        <v>31.968586490016417</v>
      </c>
      <c r="L13" s="64">
        <v>30.715781647699949</v>
      </c>
      <c r="M13" s="64">
        <v>30.238347810116419</v>
      </c>
      <c r="N13" s="64">
        <v>29.879192198973719</v>
      </c>
      <c r="O13" s="64">
        <v>30.447015095985364</v>
      </c>
      <c r="P13" s="64">
        <v>31.212221293065902</v>
      </c>
      <c r="Q13" s="64">
        <v>32.337295256621523</v>
      </c>
      <c r="R13" s="64">
        <v>32.10108006618934</v>
      </c>
      <c r="S13" s="64">
        <v>32.85165575536935</v>
      </c>
      <c r="T13" s="64">
        <v>32.672445297490889</v>
      </c>
      <c r="U13" s="64">
        <v>33.097391591744611</v>
      </c>
      <c r="V13" s="64">
        <v>32.438084204516393</v>
      </c>
      <c r="W13" s="97">
        <v>30.488716370232808</v>
      </c>
      <c r="X13" s="65">
        <v>29.171240426957905</v>
      </c>
    </row>
    <row r="14" spans="1:24" s="51" customFormat="1" x14ac:dyDescent="0.35">
      <c r="A14" s="61" t="s">
        <v>85</v>
      </c>
      <c r="B14" s="67" t="s">
        <v>86</v>
      </c>
      <c r="C14" s="64"/>
      <c r="D14" s="64"/>
      <c r="E14" s="64"/>
      <c r="F14" s="64"/>
      <c r="G14" s="64">
        <v>57.301563024451148</v>
      </c>
      <c r="H14" s="64">
        <v>58.794841066064222</v>
      </c>
      <c r="I14" s="64">
        <v>59.083374842168141</v>
      </c>
      <c r="J14" s="64">
        <v>59.392570567382457</v>
      </c>
      <c r="K14" s="64">
        <v>60.956039957057399</v>
      </c>
      <c r="L14" s="64">
        <v>60.352960763567829</v>
      </c>
      <c r="M14" s="64">
        <v>60.383595572642157</v>
      </c>
      <c r="N14" s="64">
        <v>61.031264783105527</v>
      </c>
      <c r="O14" s="64">
        <v>63.083792563066837</v>
      </c>
      <c r="P14" s="64">
        <v>65.174525241973086</v>
      </c>
      <c r="Q14" s="64">
        <v>67.856286933902453</v>
      </c>
      <c r="R14" s="64">
        <v>67.608384062231579</v>
      </c>
      <c r="S14" s="64">
        <v>69.36144578897067</v>
      </c>
      <c r="T14" s="64">
        <v>69.041606535463274</v>
      </c>
      <c r="U14" s="64">
        <v>69.991468182880439</v>
      </c>
      <c r="V14" s="64">
        <v>68.845541262744234</v>
      </c>
      <c r="W14" s="97">
        <v>66.688843208846109</v>
      </c>
      <c r="X14" s="65">
        <v>65.179928177813721</v>
      </c>
    </row>
    <row r="15" spans="1:24" s="51" customFormat="1" x14ac:dyDescent="0.35">
      <c r="A15" s="61" t="s">
        <v>87</v>
      </c>
      <c r="B15" s="67" t="s">
        <v>88</v>
      </c>
      <c r="C15" s="64"/>
      <c r="D15" s="64"/>
      <c r="E15" s="64"/>
      <c r="F15" s="64"/>
      <c r="G15" s="64">
        <v>44.808311663224181</v>
      </c>
      <c r="H15" s="64">
        <v>45.976015724977188</v>
      </c>
      <c r="I15" s="64">
        <v>46.201641531371244</v>
      </c>
      <c r="J15" s="64">
        <v>46.443424437265584</v>
      </c>
      <c r="K15" s="64">
        <v>48.806567827967584</v>
      </c>
      <c r="L15" s="64">
        <v>49.089965481421984</v>
      </c>
      <c r="M15" s="64">
        <v>49.822216644486851</v>
      </c>
      <c r="N15" s="64">
        <v>50.699346802992039</v>
      </c>
      <c r="O15" s="64">
        <v>52.298048118199809</v>
      </c>
      <c r="P15" s="64">
        <v>54.490575809102964</v>
      </c>
      <c r="Q15" s="64">
        <v>56.971984969394647</v>
      </c>
      <c r="R15" s="64">
        <v>57.054250825035886</v>
      </c>
      <c r="S15" s="64">
        <v>58.735862604277294</v>
      </c>
      <c r="T15" s="64">
        <v>59.020606951707066</v>
      </c>
      <c r="U15" s="64">
        <v>59.674186587483163</v>
      </c>
      <c r="V15" s="64">
        <v>58.626713939352193</v>
      </c>
      <c r="W15" s="97">
        <v>56.928367758003986</v>
      </c>
      <c r="X15" s="65">
        <v>55.680359969611288</v>
      </c>
    </row>
    <row r="16" spans="1:24" s="51" customFormat="1" x14ac:dyDescent="0.35">
      <c r="A16" s="49">
        <v>924</v>
      </c>
      <c r="B16" s="68" t="s">
        <v>89</v>
      </c>
      <c r="C16" s="59"/>
      <c r="D16" s="59"/>
      <c r="E16" s="59"/>
      <c r="F16" s="59"/>
      <c r="G16" s="59">
        <v>50.432316156717697</v>
      </c>
      <c r="H16" s="59">
        <v>51.746581707770453</v>
      </c>
      <c r="I16" s="59">
        <v>52.000526379613966</v>
      </c>
      <c r="J16" s="59">
        <v>52.27265606936885</v>
      </c>
      <c r="K16" s="59">
        <v>53.701046227507227</v>
      </c>
      <c r="L16" s="59">
        <v>53.57781923195941</v>
      </c>
      <c r="M16" s="59">
        <v>53.365494926320643</v>
      </c>
      <c r="N16" s="59">
        <v>53.550301115948422</v>
      </c>
      <c r="O16" s="59">
        <v>54.458691308829223</v>
      </c>
      <c r="P16" s="59">
        <v>56.236756610488918</v>
      </c>
      <c r="Q16" s="59">
        <v>59.85513078757932</v>
      </c>
      <c r="R16" s="59">
        <v>59.643325074747281</v>
      </c>
      <c r="S16" s="59">
        <v>60.748283661984374</v>
      </c>
      <c r="T16" s="59">
        <v>60.415936007673132</v>
      </c>
      <c r="U16" s="59">
        <v>60.644346882167902</v>
      </c>
      <c r="V16" s="59">
        <v>59.614441602950158</v>
      </c>
      <c r="W16" s="91">
        <v>56.965515143164183</v>
      </c>
      <c r="X16" s="60">
        <v>55.540248344121586</v>
      </c>
    </row>
    <row r="17" spans="1:24" s="51" customFormat="1" x14ac:dyDescent="0.35">
      <c r="A17" s="49">
        <v>923</v>
      </c>
      <c r="B17" s="92" t="s">
        <v>90</v>
      </c>
      <c r="C17" s="91"/>
      <c r="D17" s="91"/>
      <c r="E17" s="91"/>
      <c r="F17" s="91"/>
      <c r="G17" s="91">
        <v>68.998675818541116</v>
      </c>
      <c r="H17" s="91">
        <v>70.796780478552577</v>
      </c>
      <c r="I17" s="91">
        <v>71.144213383159368</v>
      </c>
      <c r="J17" s="91">
        <v>71.516526012736989</v>
      </c>
      <c r="K17" s="91">
        <v>75.026987825501394</v>
      </c>
      <c r="L17" s="91">
        <v>75.231171566979938</v>
      </c>
      <c r="M17" s="91">
        <v>75.709506348085569</v>
      </c>
      <c r="N17" s="91">
        <v>76.372823109484401</v>
      </c>
      <c r="O17" s="91">
        <v>79.308999919114129</v>
      </c>
      <c r="P17" s="91">
        <v>82.630249002169208</v>
      </c>
      <c r="Q17" s="91">
        <v>88.012717609554443</v>
      </c>
      <c r="R17" s="91">
        <v>87.564039408844465</v>
      </c>
      <c r="S17" s="91">
        <v>88.814849346805772</v>
      </c>
      <c r="T17" s="91">
        <v>88.295335392137758</v>
      </c>
      <c r="U17" s="91">
        <v>88.778995428025212</v>
      </c>
      <c r="V17" s="91">
        <v>87.233891785054041</v>
      </c>
      <c r="W17" s="91">
        <v>83.953090462048294</v>
      </c>
      <c r="X17" s="60">
        <v>82.021345561677023</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158</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1006.7757546947101</v>
      </c>
      <c r="H21" s="59">
        <v>1021.8925401324227</v>
      </c>
      <c r="I21" s="59">
        <v>1005.7513338537315</v>
      </c>
      <c r="J21" s="59">
        <v>989.36025763432519</v>
      </c>
      <c r="K21" s="59">
        <v>980.06142424079133</v>
      </c>
      <c r="L21" s="59">
        <v>949.67743000203825</v>
      </c>
      <c r="M21" s="59">
        <v>926.31131397692116</v>
      </c>
      <c r="N21" s="59">
        <v>910.69988087362799</v>
      </c>
      <c r="O21" s="59">
        <v>914.52019346783322</v>
      </c>
      <c r="P21" s="59">
        <v>934.32020372917441</v>
      </c>
      <c r="Q21" s="59">
        <v>970.46380176686614</v>
      </c>
      <c r="R21" s="59">
        <v>957.27807020613488</v>
      </c>
      <c r="S21" s="59">
        <v>958.57522771878257</v>
      </c>
      <c r="T21" s="59">
        <v>939.77389011398566</v>
      </c>
      <c r="U21" s="59">
        <v>935.51886531442483</v>
      </c>
      <c r="V21" s="91">
        <v>914.30666169120343</v>
      </c>
      <c r="W21" s="91">
        <v>864.07035478397938</v>
      </c>
      <c r="X21" s="60">
        <v>828.47593167870593</v>
      </c>
    </row>
    <row r="22" spans="1:24" x14ac:dyDescent="0.35">
      <c r="A22" s="61"/>
      <c r="B22" s="90" t="s">
        <v>68</v>
      </c>
      <c r="C22" s="64" t="s">
        <v>215</v>
      </c>
      <c r="D22" s="64" t="s">
        <v>215</v>
      </c>
      <c r="E22" s="64" t="s">
        <v>215</v>
      </c>
      <c r="F22" s="64" t="s">
        <v>215</v>
      </c>
      <c r="G22" s="64">
        <v>14.264707523012675</v>
      </c>
      <c r="H22" s="64">
        <v>15.874159580345268</v>
      </c>
      <c r="I22" s="64">
        <v>17.911371682502658</v>
      </c>
      <c r="J22" s="64">
        <v>17.619836872303253</v>
      </c>
      <c r="K22" s="64">
        <v>15.022752283418285</v>
      </c>
      <c r="L22" s="64">
        <v>14.594544001640227</v>
      </c>
      <c r="M22" s="64">
        <v>18.549488512586834</v>
      </c>
      <c r="N22" s="64">
        <v>18.413317725680994</v>
      </c>
      <c r="O22" s="64">
        <v>18.659229094457512</v>
      </c>
      <c r="P22" s="64">
        <v>19.163924574861785</v>
      </c>
      <c r="Q22" s="64">
        <v>19.697552700381802</v>
      </c>
      <c r="R22" s="64">
        <v>19.550406076779336</v>
      </c>
      <c r="S22" s="64">
        <v>19.869282619684064</v>
      </c>
      <c r="T22" s="64">
        <v>19.746414644920442</v>
      </c>
      <c r="U22" s="64">
        <v>19.999462342716299</v>
      </c>
      <c r="V22" s="97">
        <v>19.631282579745882</v>
      </c>
      <c r="W22" s="97">
        <v>17.370018093379556</v>
      </c>
      <c r="X22" s="65">
        <v>16.650077712269248</v>
      </c>
    </row>
    <row r="23" spans="1:24" ht="25.5" customHeight="1" x14ac:dyDescent="0.35">
      <c r="A23" s="56">
        <v>941</v>
      </c>
      <c r="B23" s="57" t="s">
        <v>69</v>
      </c>
      <c r="C23" s="59" t="s">
        <v>215</v>
      </c>
      <c r="D23" s="59" t="s">
        <v>215</v>
      </c>
      <c r="E23" s="59" t="s">
        <v>215</v>
      </c>
      <c r="F23" s="59" t="s">
        <v>215</v>
      </c>
      <c r="G23" s="59">
        <v>894.39495406414471</v>
      </c>
      <c r="H23" s="59">
        <v>906.5670007659927</v>
      </c>
      <c r="I23" s="59">
        <v>890.18563582398076</v>
      </c>
      <c r="J23" s="59">
        <v>875.6776375098317</v>
      </c>
      <c r="K23" s="59">
        <v>866.9895500334386</v>
      </c>
      <c r="L23" s="59">
        <v>839.26828189372713</v>
      </c>
      <c r="M23" s="59">
        <v>814.26622589844669</v>
      </c>
      <c r="N23" s="59">
        <v>800.25664529861558</v>
      </c>
      <c r="O23" s="59">
        <v>802.71539104057695</v>
      </c>
      <c r="P23" s="59">
        <v>819.49983514022267</v>
      </c>
      <c r="Q23" s="59">
        <v>850.70702793811085</v>
      </c>
      <c r="R23" s="59">
        <v>839.59180438433793</v>
      </c>
      <c r="S23" s="59">
        <v>841.194123661802</v>
      </c>
      <c r="T23" s="59">
        <v>824.7139396327176</v>
      </c>
      <c r="U23" s="59">
        <v>821.0531740530696</v>
      </c>
      <c r="V23" s="91">
        <v>802.47500252498151</v>
      </c>
      <c r="W23" s="91">
        <v>759.88488579475541</v>
      </c>
      <c r="X23" s="60">
        <v>728.55996182763442</v>
      </c>
    </row>
    <row r="24" spans="1:24" ht="25.5" customHeight="1" x14ac:dyDescent="0.35">
      <c r="A24" s="56">
        <v>921</v>
      </c>
      <c r="B24" s="66" t="s">
        <v>70</v>
      </c>
      <c r="C24" s="59" t="s">
        <v>215</v>
      </c>
      <c r="D24" s="59" t="s">
        <v>215</v>
      </c>
      <c r="E24" s="59" t="s">
        <v>215</v>
      </c>
      <c r="F24" s="59" t="s">
        <v>215</v>
      </c>
      <c r="G24" s="59">
        <v>822.68021796289952</v>
      </c>
      <c r="H24" s="59">
        <v>833.87628071820507</v>
      </c>
      <c r="I24" s="59">
        <v>818.80841297165068</v>
      </c>
      <c r="J24" s="59">
        <v>805.46370081618204</v>
      </c>
      <c r="K24" s="59">
        <v>796.81026413101245</v>
      </c>
      <c r="L24" s="59">
        <v>771.03144028029476</v>
      </c>
      <c r="M24" s="59">
        <v>748.36381568688103</v>
      </c>
      <c r="N24" s="59">
        <v>735.7280654732657</v>
      </c>
      <c r="O24" s="59">
        <v>738.75561308236001</v>
      </c>
      <c r="P24" s="59">
        <v>754.39766946595478</v>
      </c>
      <c r="Q24" s="59">
        <v>782.65938744016591</v>
      </c>
      <c r="R24" s="59">
        <v>772.74759500595371</v>
      </c>
      <c r="S24" s="59">
        <v>774.49721618928254</v>
      </c>
      <c r="T24" s="59">
        <v>759.4958116740961</v>
      </c>
      <c r="U24" s="59">
        <v>756.52391544215516</v>
      </c>
      <c r="V24" s="91">
        <v>739.4665335307526</v>
      </c>
      <c r="W24" s="91">
        <v>700.97714510945559</v>
      </c>
      <c r="X24" s="60">
        <v>672.17697644358725</v>
      </c>
    </row>
    <row r="25" spans="1:24" x14ac:dyDescent="0.35">
      <c r="A25" s="61" t="s">
        <v>71</v>
      </c>
      <c r="B25" s="67" t="s">
        <v>72</v>
      </c>
      <c r="C25" s="64" t="s">
        <v>215</v>
      </c>
      <c r="D25" s="64" t="s">
        <v>215</v>
      </c>
      <c r="E25" s="64" t="s">
        <v>215</v>
      </c>
      <c r="F25" s="64" t="s">
        <v>215</v>
      </c>
      <c r="G25" s="64">
        <v>120.17769984179544</v>
      </c>
      <c r="H25" s="64">
        <v>121.81322849538185</v>
      </c>
      <c r="I25" s="64">
        <v>119.61210386911431</v>
      </c>
      <c r="J25" s="64">
        <v>117.66269901303767</v>
      </c>
      <c r="K25" s="64">
        <v>116.98318513031204</v>
      </c>
      <c r="L25" s="64">
        <v>112.40268001937471</v>
      </c>
      <c r="M25" s="64">
        <v>108.13419230055162</v>
      </c>
      <c r="N25" s="64">
        <v>105.39488642589114</v>
      </c>
      <c r="O25" s="64">
        <v>104.71182127711953</v>
      </c>
      <c r="P25" s="64">
        <v>105.69329201645192</v>
      </c>
      <c r="Q25" s="64">
        <v>108.82579758699421</v>
      </c>
      <c r="R25" s="64">
        <v>106.71551742410065</v>
      </c>
      <c r="S25" s="64">
        <v>105.71145596903293</v>
      </c>
      <c r="T25" s="64">
        <v>102.34590446295964</v>
      </c>
      <c r="U25" s="64">
        <v>101.01742268624452</v>
      </c>
      <c r="V25" s="97">
        <v>98.48366150940636</v>
      </c>
      <c r="W25" s="97">
        <v>91.722828706439188</v>
      </c>
      <c r="X25" s="65">
        <v>87.267510004942224</v>
      </c>
    </row>
    <row r="26" spans="1:24" x14ac:dyDescent="0.35">
      <c r="A26" s="61" t="s">
        <v>73</v>
      </c>
      <c r="B26" s="67" t="s">
        <v>74</v>
      </c>
      <c r="C26" s="64" t="s">
        <v>215</v>
      </c>
      <c r="D26" s="64" t="s">
        <v>215</v>
      </c>
      <c r="E26" s="64" t="s">
        <v>215</v>
      </c>
      <c r="F26" s="64" t="s">
        <v>215</v>
      </c>
      <c r="G26" s="64">
        <v>147.71116561472854</v>
      </c>
      <c r="H26" s="64">
        <v>149.72140415428757</v>
      </c>
      <c r="I26" s="64">
        <v>147.01598805265414</v>
      </c>
      <c r="J26" s="64">
        <v>144.61996230141114</v>
      </c>
      <c r="K26" s="64">
        <v>143.47529002812416</v>
      </c>
      <c r="L26" s="64">
        <v>139.51103378932405</v>
      </c>
      <c r="M26" s="64">
        <v>135.53125359328629</v>
      </c>
      <c r="N26" s="64">
        <v>133.37162266098517</v>
      </c>
      <c r="O26" s="64">
        <v>135.03987768464108</v>
      </c>
      <c r="P26" s="64">
        <v>137.44494871445042</v>
      </c>
      <c r="Q26" s="64">
        <v>142.28231172664223</v>
      </c>
      <c r="R26" s="64">
        <v>140.41718399272361</v>
      </c>
      <c r="S26" s="64">
        <v>141.29885182892846</v>
      </c>
      <c r="T26" s="64">
        <v>138.62275458271472</v>
      </c>
      <c r="U26" s="64">
        <v>137.73388593832456</v>
      </c>
      <c r="V26" s="97">
        <v>134.69060304511143</v>
      </c>
      <c r="W26" s="97">
        <v>128.05279007137054</v>
      </c>
      <c r="X26" s="65">
        <v>123.16828071869983</v>
      </c>
    </row>
    <row r="27" spans="1:24" x14ac:dyDescent="0.35">
      <c r="A27" s="61" t="s">
        <v>75</v>
      </c>
      <c r="B27" s="67" t="s">
        <v>76</v>
      </c>
      <c r="C27" s="64" t="s">
        <v>215</v>
      </c>
      <c r="D27" s="64" t="s">
        <v>215</v>
      </c>
      <c r="E27" s="64" t="s">
        <v>215</v>
      </c>
      <c r="F27" s="64" t="s">
        <v>215</v>
      </c>
      <c r="G27" s="64">
        <v>107.36164803499527</v>
      </c>
      <c r="H27" s="64">
        <v>108.82275980438882</v>
      </c>
      <c r="I27" s="64">
        <v>106.85636863766165</v>
      </c>
      <c r="J27" s="64">
        <v>105.1148532124927</v>
      </c>
      <c r="K27" s="64">
        <v>104.85277613632722</v>
      </c>
      <c r="L27" s="64">
        <v>100.78481411796787</v>
      </c>
      <c r="M27" s="64">
        <v>97.337004358351948</v>
      </c>
      <c r="N27" s="64">
        <v>95.160370220619512</v>
      </c>
      <c r="O27" s="64">
        <v>94.349393343561729</v>
      </c>
      <c r="P27" s="64">
        <v>96.557999483775788</v>
      </c>
      <c r="Q27" s="64">
        <v>102.83271766284857</v>
      </c>
      <c r="R27" s="64">
        <v>101.83764463127365</v>
      </c>
      <c r="S27" s="64">
        <v>101.63618850715194</v>
      </c>
      <c r="T27" s="64">
        <v>99.509483181016009</v>
      </c>
      <c r="U27" s="64">
        <v>98.853543532702062</v>
      </c>
      <c r="V27" s="97">
        <v>96.649410631283871</v>
      </c>
      <c r="W27" s="97">
        <v>91.934105246229961</v>
      </c>
      <c r="X27" s="65">
        <v>88.538165915043507</v>
      </c>
    </row>
    <row r="28" spans="1:24" x14ac:dyDescent="0.35">
      <c r="A28" s="61" t="s">
        <v>77</v>
      </c>
      <c r="B28" s="67" t="s">
        <v>78</v>
      </c>
      <c r="C28" s="64" t="s">
        <v>215</v>
      </c>
      <c r="D28" s="64" t="s">
        <v>215</v>
      </c>
      <c r="E28" s="64" t="s">
        <v>215</v>
      </c>
      <c r="F28" s="64" t="s">
        <v>215</v>
      </c>
      <c r="G28" s="64">
        <v>104.0233785949454</v>
      </c>
      <c r="H28" s="64">
        <v>105.43905901285045</v>
      </c>
      <c r="I28" s="64">
        <v>103.53381019685294</v>
      </c>
      <c r="J28" s="64">
        <v>101.84644490657499</v>
      </c>
      <c r="K28" s="64">
        <v>93.427170467832312</v>
      </c>
      <c r="L28" s="64">
        <v>91.434606534215305</v>
      </c>
      <c r="M28" s="64">
        <v>89.498644931474757</v>
      </c>
      <c r="N28" s="64">
        <v>88.693160593975477</v>
      </c>
      <c r="O28" s="64">
        <v>89.6298717104562</v>
      </c>
      <c r="P28" s="64">
        <v>92.515086674403307</v>
      </c>
      <c r="Q28" s="64">
        <v>97.062681166300592</v>
      </c>
      <c r="R28" s="64">
        <v>96.487408662856694</v>
      </c>
      <c r="S28" s="64">
        <v>96.873526533628407</v>
      </c>
      <c r="T28" s="64">
        <v>95.382001177635928</v>
      </c>
      <c r="U28" s="64">
        <v>95.67720716052969</v>
      </c>
      <c r="V28" s="97">
        <v>93.780954470815729</v>
      </c>
      <c r="W28" s="97">
        <v>90.781687756462105</v>
      </c>
      <c r="X28" s="65">
        <v>87.77008286490765</v>
      </c>
    </row>
    <row r="29" spans="1:24" x14ac:dyDescent="0.35">
      <c r="A29" s="61" t="s">
        <v>79</v>
      </c>
      <c r="B29" s="67" t="s">
        <v>80</v>
      </c>
      <c r="C29" s="64" t="s">
        <v>215</v>
      </c>
      <c r="D29" s="64" t="s">
        <v>215</v>
      </c>
      <c r="E29" s="64" t="s">
        <v>215</v>
      </c>
      <c r="F29" s="64" t="s">
        <v>215</v>
      </c>
      <c r="G29" s="64">
        <v>92.368463984684311</v>
      </c>
      <c r="H29" s="64">
        <v>93.625529727609887</v>
      </c>
      <c r="I29" s="64">
        <v>91.933747466551139</v>
      </c>
      <c r="J29" s="64">
        <v>90.435436777653578</v>
      </c>
      <c r="K29" s="64">
        <v>91.560681259122816</v>
      </c>
      <c r="L29" s="64">
        <v>89.073756778849216</v>
      </c>
      <c r="M29" s="64">
        <v>86.526290342939376</v>
      </c>
      <c r="N29" s="64">
        <v>85.177007787256372</v>
      </c>
      <c r="O29" s="64">
        <v>85.58749883340495</v>
      </c>
      <c r="P29" s="64">
        <v>88.077743347043253</v>
      </c>
      <c r="Q29" s="64">
        <v>91.990867573536548</v>
      </c>
      <c r="R29" s="64">
        <v>91.522775286758048</v>
      </c>
      <c r="S29" s="64">
        <v>91.52166926441123</v>
      </c>
      <c r="T29" s="64">
        <v>90.266662107096181</v>
      </c>
      <c r="U29" s="64">
        <v>89.939949588293345</v>
      </c>
      <c r="V29" s="97">
        <v>87.946475613809071</v>
      </c>
      <c r="W29" s="97">
        <v>82.945248826040768</v>
      </c>
      <c r="X29" s="65">
        <v>79.368581847372184</v>
      </c>
    </row>
    <row r="30" spans="1:24" x14ac:dyDescent="0.35">
      <c r="A30" s="61" t="s">
        <v>81</v>
      </c>
      <c r="B30" s="67" t="s">
        <v>82</v>
      </c>
      <c r="C30" s="64" t="s">
        <v>215</v>
      </c>
      <c r="D30" s="64" t="s">
        <v>215</v>
      </c>
      <c r="E30" s="64" t="s">
        <v>215</v>
      </c>
      <c r="F30" s="64" t="s">
        <v>215</v>
      </c>
      <c r="G30" s="64">
        <v>62.309524809278734</v>
      </c>
      <c r="H30" s="64">
        <v>63.157510861192549</v>
      </c>
      <c r="I30" s="64">
        <v>62.016275593008189</v>
      </c>
      <c r="J30" s="64">
        <v>61.005551553498883</v>
      </c>
      <c r="K30" s="64">
        <v>61.289555515593385</v>
      </c>
      <c r="L30" s="64">
        <v>59.318075870938223</v>
      </c>
      <c r="M30" s="64">
        <v>57.898356387830539</v>
      </c>
      <c r="N30" s="64">
        <v>57.289969327843991</v>
      </c>
      <c r="O30" s="64">
        <v>58.166394156419393</v>
      </c>
      <c r="P30" s="64">
        <v>59.446313782410648</v>
      </c>
      <c r="Q30" s="64">
        <v>60.98783113746272</v>
      </c>
      <c r="R30" s="64">
        <v>60.076883883197411</v>
      </c>
      <c r="S30" s="64">
        <v>60.746034986013719</v>
      </c>
      <c r="T30" s="64">
        <v>59.858269812052086</v>
      </c>
      <c r="U30" s="64">
        <v>60.11216584336217</v>
      </c>
      <c r="V30" s="97">
        <v>58.900917825667335</v>
      </c>
      <c r="W30" s="97">
        <v>56.180352626182518</v>
      </c>
      <c r="X30" s="65">
        <v>53.756331002718412</v>
      </c>
    </row>
    <row r="31" spans="1:24" x14ac:dyDescent="0.35">
      <c r="A31" s="61" t="s">
        <v>83</v>
      </c>
      <c r="B31" s="67" t="s">
        <v>84</v>
      </c>
      <c r="C31" s="64" t="s">
        <v>215</v>
      </c>
      <c r="D31" s="64" t="s">
        <v>215</v>
      </c>
      <c r="E31" s="64" t="s">
        <v>215</v>
      </c>
      <c r="F31" s="64" t="s">
        <v>215</v>
      </c>
      <c r="G31" s="64">
        <v>43.528130655259005</v>
      </c>
      <c r="H31" s="64">
        <v>44.120515973146155</v>
      </c>
      <c r="I31" s="64">
        <v>43.323272886892973</v>
      </c>
      <c r="J31" s="64">
        <v>42.61720221498792</v>
      </c>
      <c r="K31" s="64">
        <v>41.778191092859849</v>
      </c>
      <c r="L31" s="64">
        <v>39.11969463058383</v>
      </c>
      <c r="M31" s="64">
        <v>37.34210662252147</v>
      </c>
      <c r="N31" s="64">
        <v>36.004687158598045</v>
      </c>
      <c r="O31" s="64">
        <v>35.758926228805329</v>
      </c>
      <c r="P31" s="64">
        <v>36.132652808503153</v>
      </c>
      <c r="Q31" s="64">
        <v>36.763375392291493</v>
      </c>
      <c r="R31" s="64">
        <v>35.976721863301144</v>
      </c>
      <c r="S31" s="64">
        <v>36.068572018045323</v>
      </c>
      <c r="T31" s="64">
        <v>35.269431526513031</v>
      </c>
      <c r="U31" s="64">
        <v>35.217629526461188</v>
      </c>
      <c r="V31" s="97">
        <v>34.284880775119269</v>
      </c>
      <c r="W31" s="97">
        <v>31.528221824232006</v>
      </c>
      <c r="X31" s="65">
        <v>29.613868710793714</v>
      </c>
    </row>
    <row r="32" spans="1:24" x14ac:dyDescent="0.35">
      <c r="A32" s="61" t="s">
        <v>85</v>
      </c>
      <c r="B32" s="67" t="s">
        <v>86</v>
      </c>
      <c r="C32" s="64" t="s">
        <v>215</v>
      </c>
      <c r="D32" s="64" t="s">
        <v>215</v>
      </c>
      <c r="E32" s="64" t="s">
        <v>215</v>
      </c>
      <c r="F32" s="64" t="s">
        <v>215</v>
      </c>
      <c r="G32" s="64">
        <v>81.482802767130394</v>
      </c>
      <c r="H32" s="64">
        <v>82.591722798680394</v>
      </c>
      <c r="I32" s="64">
        <v>81.099317768261798</v>
      </c>
      <c r="J32" s="64">
        <v>79.777583606182773</v>
      </c>
      <c r="K32" s="64">
        <v>79.660484406629664</v>
      </c>
      <c r="L32" s="64">
        <v>76.865678438600838</v>
      </c>
      <c r="M32" s="64">
        <v>74.569241622733273</v>
      </c>
      <c r="N32" s="64">
        <v>73.54320628135163</v>
      </c>
      <c r="O32" s="64">
        <v>74.089649753331926</v>
      </c>
      <c r="P32" s="64">
        <v>75.448923369334466</v>
      </c>
      <c r="Q32" s="64">
        <v>77.1439333277971</v>
      </c>
      <c r="R32" s="64">
        <v>75.770909390553868</v>
      </c>
      <c r="S32" s="64">
        <v>76.15349196840225</v>
      </c>
      <c r="T32" s="64">
        <v>74.529414373829539</v>
      </c>
      <c r="U32" s="64">
        <v>74.475161876279103</v>
      </c>
      <c r="V32" s="97">
        <v>72.765122601263386</v>
      </c>
      <c r="W32" s="97">
        <v>68.962583283524225</v>
      </c>
      <c r="X32" s="65">
        <v>66.168932393185571</v>
      </c>
    </row>
    <row r="33" spans="1:24" x14ac:dyDescent="0.35">
      <c r="A33" s="61" t="s">
        <v>87</v>
      </c>
      <c r="B33" s="67" t="s">
        <v>88</v>
      </c>
      <c r="C33" s="64" t="s">
        <v>215</v>
      </c>
      <c r="D33" s="64" t="s">
        <v>215</v>
      </c>
      <c r="E33" s="64" t="s">
        <v>215</v>
      </c>
      <c r="F33" s="64" t="s">
        <v>215</v>
      </c>
      <c r="G33" s="64">
        <v>63.717403660082368</v>
      </c>
      <c r="H33" s="64">
        <v>64.584549890667418</v>
      </c>
      <c r="I33" s="64">
        <v>63.417528500653603</v>
      </c>
      <c r="J33" s="64">
        <v>62.383967230342428</v>
      </c>
      <c r="K33" s="64">
        <v>63.782930094211004</v>
      </c>
      <c r="L33" s="64">
        <v>62.521100100440748</v>
      </c>
      <c r="M33" s="64">
        <v>61.526725527191722</v>
      </c>
      <c r="N33" s="64">
        <v>61.093155016744234</v>
      </c>
      <c r="O33" s="64">
        <v>61.422180094619719</v>
      </c>
      <c r="P33" s="64">
        <v>63.080709269581725</v>
      </c>
      <c r="Q33" s="64">
        <v>64.76987186629249</v>
      </c>
      <c r="R33" s="64">
        <v>63.942549871188774</v>
      </c>
      <c r="S33" s="64">
        <v>64.487425113668294</v>
      </c>
      <c r="T33" s="64">
        <v>63.711890450278958</v>
      </c>
      <c r="U33" s="64">
        <v>63.496949289958337</v>
      </c>
      <c r="V33" s="97">
        <v>61.964507058276176</v>
      </c>
      <c r="W33" s="97">
        <v>58.869326768974162</v>
      </c>
      <c r="X33" s="65">
        <v>56.525222985924209</v>
      </c>
    </row>
    <row r="34" spans="1:24" x14ac:dyDescent="0.35">
      <c r="A34" s="49">
        <v>924</v>
      </c>
      <c r="B34" s="68" t="s">
        <v>89</v>
      </c>
      <c r="C34" s="59" t="s">
        <v>215</v>
      </c>
      <c r="D34" s="59" t="s">
        <v>215</v>
      </c>
      <c r="E34" s="59" t="s">
        <v>215</v>
      </c>
      <c r="F34" s="59" t="s">
        <v>215</v>
      </c>
      <c r="G34" s="59">
        <v>71.714736101245336</v>
      </c>
      <c r="H34" s="59">
        <v>72.690720047787636</v>
      </c>
      <c r="I34" s="59">
        <v>71.377222852330164</v>
      </c>
      <c r="J34" s="59">
        <v>70.213936693649643</v>
      </c>
      <c r="K34" s="59">
        <v>70.179285902426059</v>
      </c>
      <c r="L34" s="59">
        <v>68.236841613432361</v>
      </c>
      <c r="M34" s="59">
        <v>65.90241021156578</v>
      </c>
      <c r="N34" s="59">
        <v>64.52857982534988</v>
      </c>
      <c r="O34" s="59">
        <v>63.959777958217039</v>
      </c>
      <c r="P34" s="59">
        <v>65.102165674267965</v>
      </c>
      <c r="Q34" s="59">
        <v>68.047640497944968</v>
      </c>
      <c r="R34" s="59">
        <v>66.844209378384264</v>
      </c>
      <c r="S34" s="59">
        <v>66.696907472519428</v>
      </c>
      <c r="T34" s="59">
        <v>65.218127958621466</v>
      </c>
      <c r="U34" s="59">
        <v>64.529258610914368</v>
      </c>
      <c r="V34" s="91">
        <v>63.00846899422887</v>
      </c>
      <c r="W34" s="91">
        <v>58.90774068529975</v>
      </c>
      <c r="X34" s="60">
        <v>56.38298538404721</v>
      </c>
    </row>
    <row r="35" spans="1:24" x14ac:dyDescent="0.35">
      <c r="A35" s="49">
        <v>923</v>
      </c>
      <c r="B35" s="68" t="s">
        <v>90</v>
      </c>
      <c r="C35" s="59" t="s">
        <v>215</v>
      </c>
      <c r="D35" s="59" t="s">
        <v>215</v>
      </c>
      <c r="E35" s="59" t="s">
        <v>215</v>
      </c>
      <c r="F35" s="59" t="s">
        <v>215</v>
      </c>
      <c r="G35" s="59">
        <v>98.116093107552814</v>
      </c>
      <c r="H35" s="59">
        <v>99.451379786084701</v>
      </c>
      <c r="I35" s="59">
        <v>97.654326347247917</v>
      </c>
      <c r="J35" s="59">
        <v>96.062783252190172</v>
      </c>
      <c r="K35" s="59">
        <v>98.049121923934564</v>
      </c>
      <c r="L35" s="59">
        <v>95.814604106670842</v>
      </c>
      <c r="M35" s="59">
        <v>93.495599565887545</v>
      </c>
      <c r="N35" s="59">
        <v>92.029917849331341</v>
      </c>
      <c r="O35" s="59">
        <v>93.145573332798577</v>
      </c>
      <c r="P35" s="59">
        <v>95.656444014089942</v>
      </c>
      <c r="Q35" s="59">
        <v>100.05922112837342</v>
      </c>
      <c r="R35" s="59">
        <v>98.135859745017598</v>
      </c>
      <c r="S35" s="59">
        <v>97.511821437296504</v>
      </c>
      <c r="T35" s="59">
        <v>95.313535836347626</v>
      </c>
      <c r="U35" s="59">
        <v>94.466228918638976</v>
      </c>
      <c r="V35" s="91">
        <v>92.200376586476125</v>
      </c>
      <c r="W35" s="91">
        <v>86.815450895844435</v>
      </c>
      <c r="X35" s="60">
        <v>83.2658921388023</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8" priority="1" stopIfTrue="1" operator="equal">
      <formula>FALSE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5" width="12.765625" style="77" customWidth="1"/>
    <col min="6" max="6" width="12.23046875" style="77" customWidth="1"/>
    <col min="7" max="7" width="12.765625" style="77" hidden="1" customWidth="1"/>
    <col min="8" max="13" width="12.765625" style="77" customWidth="1"/>
    <col min="14" max="14" width="12.765625" style="77" hidden="1" customWidth="1"/>
    <col min="15" max="20" width="12.765625" style="77" customWidth="1"/>
    <col min="21" max="21" width="10" style="77" customWidth="1"/>
    <col min="22" max="22" width="10.23046875" style="77" customWidth="1"/>
    <col min="23" max="25" width="12.765625" style="77" customWidth="1"/>
    <col min="26" max="27" width="12.765625" style="77" hidden="1" customWidth="1"/>
    <col min="28" max="28" width="13.4609375" style="77" hidden="1" customWidth="1"/>
    <col min="29" max="31" width="12.765625" style="77" customWidth="1"/>
    <col min="32" max="32" width="11.3046875" style="77" customWidth="1"/>
    <col min="33" max="39" width="12.765625" style="77" hidden="1" customWidth="1"/>
    <col min="40" max="40" width="12.765625" style="77" customWidth="1"/>
    <col min="41" max="16384" width="8.84375" style="77"/>
  </cols>
  <sheetData>
    <row r="1" spans="1:40" s="50" customFormat="1" ht="60" customHeight="1" x14ac:dyDescent="0.35">
      <c r="A1" s="184" t="s">
        <v>92</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7" t="s">
        <v>56</v>
      </c>
      <c r="S2" s="177" t="s">
        <v>57</v>
      </c>
      <c r="T2" s="177" t="s">
        <v>58</v>
      </c>
      <c r="U2" s="177" t="s">
        <v>59</v>
      </c>
      <c r="V2" s="177" t="s">
        <v>60</v>
      </c>
      <c r="W2" s="55" t="s">
        <v>61</v>
      </c>
      <c r="X2" s="55" t="s">
        <v>62</v>
      </c>
      <c r="Y2" s="55" t="s">
        <v>63</v>
      </c>
      <c r="Z2" s="55"/>
      <c r="AA2" s="55"/>
      <c r="AB2" s="55"/>
      <c r="AC2" s="55" t="s">
        <v>64</v>
      </c>
      <c r="AD2" s="177" t="s">
        <v>51</v>
      </c>
      <c r="AE2" s="177" t="s">
        <v>52</v>
      </c>
      <c r="AF2" s="55" t="s">
        <v>65</v>
      </c>
      <c r="AG2" s="55"/>
      <c r="AH2" s="55"/>
      <c r="AI2" s="55"/>
      <c r="AJ2" s="55"/>
      <c r="AK2" s="55"/>
      <c r="AL2" s="55"/>
      <c r="AM2" s="55"/>
      <c r="AN2" s="87" t="s">
        <v>66</v>
      </c>
    </row>
    <row r="3" spans="1:40" s="51" customFormat="1" ht="30" customHeight="1" x14ac:dyDescent="0.35">
      <c r="A3" s="56">
        <v>925</v>
      </c>
      <c r="B3" s="57" t="s">
        <v>67</v>
      </c>
      <c r="C3" s="58">
        <f>SUM(D3:I3,M3:Q3,W3:AC3,AF3,AL3:AN3)</f>
        <v>99386.716844796028</v>
      </c>
      <c r="D3" s="59">
        <f t="shared" ref="D3:W3" si="0">SUM(D6,D16:D17,D4)</f>
        <v>3250.6787885787198</v>
      </c>
      <c r="E3" s="59">
        <f t="shared" si="0"/>
        <v>1087.4146320899997</v>
      </c>
      <c r="F3" s="59">
        <f t="shared" si="0"/>
        <v>993.10800000000006</v>
      </c>
      <c r="G3" s="59"/>
      <c r="H3" s="59">
        <f t="shared" si="0"/>
        <v>2836.9688480000004</v>
      </c>
      <c r="I3" s="59">
        <f t="shared" si="0"/>
        <v>7051.9688886240438</v>
      </c>
      <c r="J3" s="59">
        <f t="shared" si="0"/>
        <v>762.22999999999956</v>
      </c>
      <c r="K3" s="59">
        <f t="shared" si="0"/>
        <v>4105.243888624047</v>
      </c>
      <c r="L3" s="59">
        <f t="shared" si="0"/>
        <v>2184.4950000000008</v>
      </c>
      <c r="M3" s="59">
        <f t="shared" si="0"/>
        <v>13.107519600000002</v>
      </c>
      <c r="N3" s="59"/>
      <c r="O3" s="59">
        <f t="shared" si="0"/>
        <v>12672.020415999999</v>
      </c>
      <c r="P3" s="59">
        <f t="shared" si="0"/>
        <v>6757.9545089520034</v>
      </c>
      <c r="Q3" s="59">
        <f t="shared" si="0"/>
        <v>14267.583351310546</v>
      </c>
      <c r="R3" s="59">
        <f t="shared" si="0"/>
        <v>4326.6696378971765</v>
      </c>
      <c r="S3" s="59">
        <f t="shared" si="0"/>
        <v>4550.8799907039584</v>
      </c>
      <c r="T3" s="59">
        <f t="shared" si="0"/>
        <v>4788.8082001820831</v>
      </c>
      <c r="U3" s="59">
        <f t="shared" si="0"/>
        <v>292.00557556425974</v>
      </c>
      <c r="V3" s="59">
        <f t="shared" si="0"/>
        <v>309.21994696306729</v>
      </c>
      <c r="W3" s="59">
        <f t="shared" si="0"/>
        <v>732.72112135258749</v>
      </c>
      <c r="X3" s="59">
        <f>SUM(X6,X16:X17,X4)</f>
        <v>2624.1158686899994</v>
      </c>
      <c r="Y3" s="59">
        <f>SUM(Y6,Y16:Y17,Y4)</f>
        <v>68.73589613</v>
      </c>
      <c r="Z3" s="59"/>
      <c r="AA3" s="59"/>
      <c r="AB3" s="59"/>
      <c r="AC3" s="59">
        <f t="shared" ref="AC3:AF3" si="1">SUM(AC6,AC16:AC17,AC4)</f>
        <v>957.6444399398614</v>
      </c>
      <c r="AD3" s="59">
        <f t="shared" si="1"/>
        <v>794.99319101826723</v>
      </c>
      <c r="AE3" s="59">
        <f t="shared" si="1"/>
        <v>162.65124892159437</v>
      </c>
      <c r="AF3" s="59">
        <f t="shared" si="1"/>
        <v>44367.258565528267</v>
      </c>
      <c r="AG3" s="59"/>
      <c r="AH3" s="59"/>
      <c r="AI3" s="59"/>
      <c r="AJ3" s="59"/>
      <c r="AK3" s="59"/>
      <c r="AL3" s="59"/>
      <c r="AM3" s="59"/>
      <c r="AN3" s="60">
        <f t="shared" ref="AN3" si="2">SUM(AN6,AN16:AN17,AN4)</f>
        <v>1705.4359999999999</v>
      </c>
    </row>
    <row r="4" spans="1:40" s="51" customFormat="1" x14ac:dyDescent="0.35">
      <c r="A4" s="61"/>
      <c r="B4" s="62" t="s">
        <v>68</v>
      </c>
      <c r="C4" s="63">
        <f t="shared" ref="C4:C18" si="3">SUM(D4:I4,M4:Q4,W4:AC4,AF4,AL4:AN4)</f>
        <v>1712.6304336619862</v>
      </c>
      <c r="D4" s="64">
        <f>AA!$I$4</f>
        <v>0.98254334974108304</v>
      </c>
      <c r="E4" s="64">
        <f>BBWB!$I$4</f>
        <v>28.406946050688902</v>
      </c>
      <c r="F4" s="64">
        <f>CA!$I$4</f>
        <v>2.1977966900388161E-2</v>
      </c>
      <c r="G4" s="64"/>
      <c r="H4" s="64">
        <f>CTB!I4</f>
        <v>0</v>
      </c>
      <c r="I4" s="64">
        <f>DLA!$I$4</f>
        <v>5.5881599372124686</v>
      </c>
      <c r="J4" s="64">
        <f>'DLA (children)'!$I$4</f>
        <v>0.69452173888675151</v>
      </c>
      <c r="K4" s="64">
        <f>'DLA (working age)'!$I$4</f>
        <v>2.761271823772447</v>
      </c>
      <c r="L4" s="64">
        <f>'DLA (pensioners)'!$I$4</f>
        <v>2.135172758270679</v>
      </c>
      <c r="M4" s="64">
        <f>DHP!$I$4</f>
        <v>0</v>
      </c>
      <c r="N4" s="64"/>
      <c r="O4" s="64">
        <f>HB!$I$4</f>
        <v>0</v>
      </c>
      <c r="P4" s="64">
        <f>IB!$I$4</f>
        <v>37.47354571146986</v>
      </c>
      <c r="Q4" s="64">
        <f>IS!$I$4</f>
        <v>1.5319591366554866</v>
      </c>
      <c r="R4" s="64">
        <f>'IS MIG'!$I$4</f>
        <v>0.44103717985199203</v>
      </c>
      <c r="S4" s="64">
        <f>'IS (incapacity)'!$I$4</f>
        <v>0.42366642954147526</v>
      </c>
      <c r="T4" s="64">
        <f>'IS (lone parent)'!$I$4</f>
        <v>0.55248746414918004</v>
      </c>
      <c r="U4" s="64">
        <f>'IS (carer)'!$I$4</f>
        <v>0</v>
      </c>
      <c r="V4" s="64">
        <f>'IS (others)'!$I$4</f>
        <v>0.11476806311283926</v>
      </c>
      <c r="W4" s="64">
        <f>IIDB!$I$4</f>
        <v>13.048991239095871</v>
      </c>
      <c r="X4" s="64">
        <f>JSA!$I$4</f>
        <v>0.21398560299188518</v>
      </c>
      <c r="Y4" s="64">
        <f>MA!$I$4</f>
        <v>0</v>
      </c>
      <c r="Z4" s="64"/>
      <c r="AA4" s="64"/>
      <c r="AB4" s="64"/>
      <c r="AC4" s="64">
        <f>SDA!$I$4</f>
        <v>1.6765802442811377</v>
      </c>
      <c r="AD4" s="64">
        <f>'SDA (working age)'!$I$4</f>
        <v>1.3986277963601608</v>
      </c>
      <c r="AE4" s="64">
        <f>'SDA (pensioners)'!$I$4</f>
        <v>0.2779524479209769</v>
      </c>
      <c r="AF4" s="64">
        <f>SP!$I$4</f>
        <v>1622.685744422949</v>
      </c>
      <c r="AG4" s="64"/>
      <c r="AH4" s="64"/>
      <c r="AI4" s="64"/>
      <c r="AJ4" s="64"/>
      <c r="AK4" s="64"/>
      <c r="AL4" s="64"/>
      <c r="AM4" s="64"/>
      <c r="AN4" s="65">
        <f>WFP!$I$4</f>
        <v>1</v>
      </c>
    </row>
    <row r="5" spans="1:40" s="51" customFormat="1" ht="25.5" customHeight="1" x14ac:dyDescent="0.35">
      <c r="A5" s="56">
        <v>941</v>
      </c>
      <c r="B5" s="57" t="s">
        <v>69</v>
      </c>
      <c r="C5" s="58">
        <f t="shared" si="3"/>
        <v>88078.566011983072</v>
      </c>
      <c r="D5" s="59">
        <f t="shared" ref="D5:W5" si="4">SUM(D6,D16)</f>
        <v>2930.3035509796432</v>
      </c>
      <c r="E5" s="59">
        <f t="shared" si="4"/>
        <v>945.95779320722522</v>
      </c>
      <c r="F5" s="59">
        <f t="shared" si="4"/>
        <v>896.81089847856219</v>
      </c>
      <c r="G5" s="59"/>
      <c r="H5" s="59">
        <f t="shared" si="4"/>
        <v>2515.3811400000004</v>
      </c>
      <c r="I5" s="59">
        <f t="shared" si="4"/>
        <v>6250.8740247687765</v>
      </c>
      <c r="J5" s="59">
        <f t="shared" si="4"/>
        <v>689.74818959005916</v>
      </c>
      <c r="K5" s="59">
        <f t="shared" si="4"/>
        <v>3638.7766381164274</v>
      </c>
      <c r="L5" s="59">
        <f t="shared" si="4"/>
        <v>1922.2116638951654</v>
      </c>
      <c r="M5" s="59">
        <f t="shared" si="4"/>
        <v>11.478285840000002</v>
      </c>
      <c r="N5" s="59"/>
      <c r="O5" s="59">
        <f t="shared" si="4"/>
        <v>11428.753189999999</v>
      </c>
      <c r="P5" s="59">
        <f t="shared" si="4"/>
        <v>5884.9945106774594</v>
      </c>
      <c r="Q5" s="59">
        <f t="shared" si="4"/>
        <v>12862.462118198724</v>
      </c>
      <c r="R5" s="59">
        <f t="shared" si="4"/>
        <v>3905.398243512142</v>
      </c>
      <c r="S5" s="59">
        <f t="shared" si="4"/>
        <v>4041.0591761770274</v>
      </c>
      <c r="T5" s="59">
        <f t="shared" si="4"/>
        <v>4375.5376313273073</v>
      </c>
      <c r="U5" s="59">
        <f t="shared" si="4"/>
        <v>262.53960898902744</v>
      </c>
      <c r="V5" s="59">
        <f t="shared" si="4"/>
        <v>277.92745819321851</v>
      </c>
      <c r="W5" s="59">
        <f t="shared" si="4"/>
        <v>648.52791673033221</v>
      </c>
      <c r="X5" s="59">
        <f>SUM(X6,X16)</f>
        <v>2341.3846914091391</v>
      </c>
      <c r="Y5" s="59">
        <f>SUM(Y6,Y16)</f>
        <v>63.361025794559922</v>
      </c>
      <c r="Z5" s="59"/>
      <c r="AA5" s="59"/>
      <c r="AB5" s="59"/>
      <c r="AC5" s="59">
        <f t="shared" ref="AC5:AF5" si="5">SUM(AC6,AC16)</f>
        <v>850.05445345153612</v>
      </c>
      <c r="AD5" s="59">
        <f t="shared" si="5"/>
        <v>706.10802073673494</v>
      </c>
      <c r="AE5" s="59">
        <f t="shared" si="5"/>
        <v>143.94643271480132</v>
      </c>
      <c r="AF5" s="59">
        <f t="shared" si="5"/>
        <v>38897.736316177754</v>
      </c>
      <c r="AG5" s="59"/>
      <c r="AH5" s="59"/>
      <c r="AI5" s="59"/>
      <c r="AJ5" s="59"/>
      <c r="AK5" s="59"/>
      <c r="AL5" s="59"/>
      <c r="AM5" s="59"/>
      <c r="AN5" s="60">
        <f t="shared" ref="AN5" si="6">SUM(AN6,AN16)</f>
        <v>1550.4860962693547</v>
      </c>
    </row>
    <row r="6" spans="1:40" s="51" customFormat="1" ht="25.5" customHeight="1" x14ac:dyDescent="0.35">
      <c r="A6" s="56">
        <v>921</v>
      </c>
      <c r="B6" s="66" t="s">
        <v>70</v>
      </c>
      <c r="C6" s="58">
        <f t="shared" si="3"/>
        <v>82296.456915208604</v>
      </c>
      <c r="D6" s="59">
        <f t="shared" ref="D6:L6" si="7">SUM(D7:D15)</f>
        <v>2675.81410670592</v>
      </c>
      <c r="E6" s="59">
        <f t="shared" si="7"/>
        <v>888.04867959888088</v>
      </c>
      <c r="F6" s="59">
        <f t="shared" si="7"/>
        <v>825.82781204798971</v>
      </c>
      <c r="G6" s="59"/>
      <c r="H6" s="59">
        <f t="shared" si="7"/>
        <v>2384.3854340000003</v>
      </c>
      <c r="I6" s="59">
        <f t="shared" si="7"/>
        <v>5664.0799414130706</v>
      </c>
      <c r="J6" s="59">
        <f t="shared" si="7"/>
        <v>642.44281342707563</v>
      </c>
      <c r="K6" s="59">
        <f t="shared" si="7"/>
        <v>3310.596366223529</v>
      </c>
      <c r="L6" s="59">
        <f t="shared" si="7"/>
        <v>1710.7295815648833</v>
      </c>
      <c r="M6" s="59">
        <f t="shared" ref="M6:W6" si="8">SUM(M7:M15)</f>
        <v>10.912430840000001</v>
      </c>
      <c r="N6" s="59"/>
      <c r="O6" s="59">
        <f t="shared" si="8"/>
        <v>10855.421602</v>
      </c>
      <c r="P6" s="59">
        <f t="shared" si="8"/>
        <v>5258.3374096908092</v>
      </c>
      <c r="Q6" s="59">
        <f t="shared" si="8"/>
        <v>12033.427781494209</v>
      </c>
      <c r="R6" s="59">
        <f t="shared" si="8"/>
        <v>3664.2228956734421</v>
      </c>
      <c r="S6" s="59">
        <f t="shared" si="8"/>
        <v>3740.8624659098978</v>
      </c>
      <c r="T6" s="59">
        <f t="shared" si="8"/>
        <v>4121.8577182172176</v>
      </c>
      <c r="U6" s="59">
        <f t="shared" si="8"/>
        <v>242.59171234201025</v>
      </c>
      <c r="V6" s="59">
        <f t="shared" si="8"/>
        <v>263.89298935164044</v>
      </c>
      <c r="W6" s="59">
        <f t="shared" si="8"/>
        <v>596.52739035071829</v>
      </c>
      <c r="X6" s="59">
        <f>SUM(X7:X15)</f>
        <v>2210.3537736985281</v>
      </c>
      <c r="Y6" s="59">
        <f>SUM(Y7:Y15)</f>
        <v>60.632070624812521</v>
      </c>
      <c r="Z6" s="59"/>
      <c r="AA6" s="59"/>
      <c r="AB6" s="59"/>
      <c r="AC6" s="59">
        <f t="shared" ref="AC6:AF6" si="9">SUM(AC7:AC15)</f>
        <v>785.48683497452373</v>
      </c>
      <c r="AD6" s="59">
        <f t="shared" si="9"/>
        <v>655.40992581735566</v>
      </c>
      <c r="AE6" s="59">
        <f t="shared" si="9"/>
        <v>130.07690915716825</v>
      </c>
      <c r="AF6" s="59">
        <f t="shared" si="9"/>
        <v>36590.959812653455</v>
      </c>
      <c r="AG6" s="59"/>
      <c r="AH6" s="59"/>
      <c r="AI6" s="59"/>
      <c r="AJ6" s="59"/>
      <c r="AK6" s="59"/>
      <c r="AL6" s="59"/>
      <c r="AM6" s="59"/>
      <c r="AN6" s="60">
        <f t="shared" ref="AN6" si="10">SUM(AN7:AN15)</f>
        <v>1456.2418351156805</v>
      </c>
    </row>
    <row r="7" spans="1:40" s="51" customFormat="1" x14ac:dyDescent="0.35">
      <c r="A7" s="61" t="s">
        <v>71</v>
      </c>
      <c r="B7" s="67" t="s">
        <v>72</v>
      </c>
      <c r="C7" s="63">
        <f t="shared" si="3"/>
        <v>5098.8377750132113</v>
      </c>
      <c r="D7" s="64">
        <f>AA!$I7</f>
        <v>158.49535348679075</v>
      </c>
      <c r="E7" s="64">
        <f>BBWB!$I7</f>
        <v>50.357496838144471</v>
      </c>
      <c r="F7" s="64">
        <f>CA!$I7</f>
        <v>62.966104223315938</v>
      </c>
      <c r="G7" s="64"/>
      <c r="H7" s="64">
        <f>CTB!I7</f>
        <v>170.87311800000001</v>
      </c>
      <c r="I7" s="64">
        <f>DLA!$I7</f>
        <v>428.23889072478642</v>
      </c>
      <c r="J7" s="64">
        <f>'DLA (children)'!$I7</f>
        <v>40.353537957677034</v>
      </c>
      <c r="K7" s="64">
        <f>'DLA (working age)'!$I7</f>
        <v>242.51614920040532</v>
      </c>
      <c r="L7" s="64">
        <f>'DLA (pensioners)'!$I7</f>
        <v>145.42762612307592</v>
      </c>
      <c r="M7" s="64">
        <f>DHP!$I7</f>
        <v>0.276642</v>
      </c>
      <c r="N7" s="64"/>
      <c r="O7" s="64">
        <f>HB!$I7</f>
        <v>620.62848799999995</v>
      </c>
      <c r="P7" s="64">
        <f>IB!$I7</f>
        <v>510.41450566826279</v>
      </c>
      <c r="Q7" s="64">
        <f>IS!$I7</f>
        <v>775.49074718975453</v>
      </c>
      <c r="R7" s="64">
        <f>'IS MIG'!$I7</f>
        <v>225.31265128278312</v>
      </c>
      <c r="S7" s="64">
        <f>'IS (incapacity)'!$I7</f>
        <v>272.6702952137897</v>
      </c>
      <c r="T7" s="64">
        <f>'IS (lone parent)'!$I7</f>
        <v>242.34513123890414</v>
      </c>
      <c r="U7" s="64">
        <f>'IS (carer)'!$I7</f>
        <v>20.607515023043149</v>
      </c>
      <c r="V7" s="64">
        <f>'IS (others)'!$I7</f>
        <v>14.555154431234399</v>
      </c>
      <c r="W7" s="64">
        <f>IIDB!$I7</f>
        <v>87.141137102449633</v>
      </c>
      <c r="X7" s="64">
        <f>JSA!$I7</f>
        <v>162.87660716110116</v>
      </c>
      <c r="Y7" s="64">
        <f>MA!$I7</f>
        <v>3.0135591252500533</v>
      </c>
      <c r="Z7" s="64"/>
      <c r="AA7" s="64"/>
      <c r="AB7" s="64"/>
      <c r="AC7" s="64">
        <f>SDA!$I7</f>
        <v>53.423171494069209</v>
      </c>
      <c r="AD7" s="64">
        <f>'SDA (working age)'!$I7</f>
        <v>43.207332423142155</v>
      </c>
      <c r="AE7" s="64">
        <f>'SDA (pensioners)'!$I7</f>
        <v>10.215839070927061</v>
      </c>
      <c r="AF7" s="64">
        <f>SP!$I7</f>
        <v>1936.2461539278418</v>
      </c>
      <c r="AG7" s="64"/>
      <c r="AH7" s="64"/>
      <c r="AI7" s="64"/>
      <c r="AJ7" s="64"/>
      <c r="AK7" s="64"/>
      <c r="AL7" s="64"/>
      <c r="AM7" s="64"/>
      <c r="AN7" s="65">
        <f>WFP!$I7</f>
        <v>78.395800071444569</v>
      </c>
    </row>
    <row r="8" spans="1:40" s="51" customFormat="1" x14ac:dyDescent="0.35">
      <c r="A8" s="61" t="s">
        <v>73</v>
      </c>
      <c r="B8" s="67" t="s">
        <v>74</v>
      </c>
      <c r="C8" s="63">
        <f t="shared" si="3"/>
        <v>12865.925832146082</v>
      </c>
      <c r="D8" s="64">
        <f>AA!$I8</f>
        <v>441.61348383438877</v>
      </c>
      <c r="E8" s="64">
        <f>BBWB!$I8</f>
        <v>135.02051602432235</v>
      </c>
      <c r="F8" s="64">
        <f>CA!$I8</f>
        <v>147.4257353758351</v>
      </c>
      <c r="G8" s="64"/>
      <c r="H8" s="64">
        <f>CTB!I8</f>
        <v>401.19034899999997</v>
      </c>
      <c r="I8" s="64">
        <f>DLA!$I8</f>
        <v>1128.2917300180877</v>
      </c>
      <c r="J8" s="64">
        <f>'DLA (children)'!$I8</f>
        <v>95.958561644278461</v>
      </c>
      <c r="K8" s="64">
        <f>'DLA (working age)'!$I8</f>
        <v>650.05503175670015</v>
      </c>
      <c r="L8" s="64">
        <f>'DLA (pensioners)'!$I8</f>
        <v>382.60540187206158</v>
      </c>
      <c r="M8" s="64">
        <f>DHP!$I8</f>
        <v>1.221015</v>
      </c>
      <c r="N8" s="64"/>
      <c r="O8" s="64">
        <f>HB!$I8</f>
        <v>1582.7320299999999</v>
      </c>
      <c r="P8" s="64">
        <f>IB!$I8</f>
        <v>1108.7740633960454</v>
      </c>
      <c r="Q8" s="64">
        <f>IS!$I8</f>
        <v>2056.2442122715665</v>
      </c>
      <c r="R8" s="64">
        <f>'IS MIG'!$I8</f>
        <v>583.6861480567577</v>
      </c>
      <c r="S8" s="64">
        <f>'IS (incapacity)'!$I8</f>
        <v>736.76482033621039</v>
      </c>
      <c r="T8" s="64">
        <f>'IS (lone parent)'!$I8</f>
        <v>651.78460200052189</v>
      </c>
      <c r="U8" s="64">
        <f>'IS (carer)'!$I8</f>
        <v>44.584445866724153</v>
      </c>
      <c r="V8" s="64">
        <f>'IS (others)'!$I8</f>
        <v>39.42419601135245</v>
      </c>
      <c r="W8" s="64">
        <f>IIDB!$I8</f>
        <v>107.10571887580072</v>
      </c>
      <c r="X8" s="64">
        <f>JSA!$I8</f>
        <v>324.88911212016296</v>
      </c>
      <c r="Y8" s="64">
        <f>MA!$I8</f>
        <v>6.5964145556703109</v>
      </c>
      <c r="Z8" s="64"/>
      <c r="AA8" s="64"/>
      <c r="AB8" s="64"/>
      <c r="AC8" s="64">
        <f>SDA!$I8</f>
        <v>132.83294180624736</v>
      </c>
      <c r="AD8" s="64">
        <f>'SDA (working age)'!$I8</f>
        <v>108.80317792832241</v>
      </c>
      <c r="AE8" s="64">
        <f>'SDA (pensioners)'!$I8</f>
        <v>24.02976387792496</v>
      </c>
      <c r="AF8" s="64">
        <f>SP!$I8</f>
        <v>5087.669036931622</v>
      </c>
      <c r="AG8" s="64"/>
      <c r="AH8" s="64"/>
      <c r="AI8" s="64"/>
      <c r="AJ8" s="64"/>
      <c r="AK8" s="64"/>
      <c r="AL8" s="64"/>
      <c r="AM8" s="64"/>
      <c r="AN8" s="65">
        <f>WFP!$I8</f>
        <v>204.3194729363336</v>
      </c>
    </row>
    <row r="9" spans="1:40" s="51" customFormat="1" x14ac:dyDescent="0.35">
      <c r="A9" s="61" t="s">
        <v>75</v>
      </c>
      <c r="B9" s="67" t="s">
        <v>76</v>
      </c>
      <c r="C9" s="63">
        <f t="shared" si="3"/>
        <v>8530.2867527132858</v>
      </c>
      <c r="D9" s="64">
        <f>AA!$I9</f>
        <v>269.6518706334387</v>
      </c>
      <c r="E9" s="64">
        <f>BBWB!$I9</f>
        <v>91.307455474087078</v>
      </c>
      <c r="F9" s="64">
        <f>CA!$I9</f>
        <v>100.1437407921153</v>
      </c>
      <c r="G9" s="64"/>
      <c r="H9" s="64">
        <f>CTB!I9</f>
        <v>241.71538800000002</v>
      </c>
      <c r="I9" s="64">
        <f>DLA!$I9</f>
        <v>684.71188666287253</v>
      </c>
      <c r="J9" s="64">
        <f>'DLA (children)'!$I9</f>
        <v>67.608823974749754</v>
      </c>
      <c r="K9" s="64">
        <f>'DLA (working age)'!$I9</f>
        <v>394.50878124311868</v>
      </c>
      <c r="L9" s="64">
        <f>'DLA (pensioners)'!$I9</f>
        <v>222.63028302692055</v>
      </c>
      <c r="M9" s="64">
        <f>DHP!$I9</f>
        <v>0.77248596999999997</v>
      </c>
      <c r="N9" s="64"/>
      <c r="O9" s="64">
        <f>HB!$I9</f>
        <v>956.81748300000004</v>
      </c>
      <c r="P9" s="64">
        <f>IB!$I9</f>
        <v>643.29056750124562</v>
      </c>
      <c r="Q9" s="64">
        <f>IS!$I9</f>
        <v>1263.4057935831183</v>
      </c>
      <c r="R9" s="64">
        <f>'IS MIG'!$I9</f>
        <v>398.00665152865554</v>
      </c>
      <c r="S9" s="64">
        <f>'IS (incapacity)'!$I9</f>
        <v>389.94296833444423</v>
      </c>
      <c r="T9" s="64">
        <f>'IS (lone parent)'!$I9</f>
        <v>416.88114005398052</v>
      </c>
      <c r="U9" s="64">
        <f>'IS (carer)'!$I9</f>
        <v>33.086341638368324</v>
      </c>
      <c r="V9" s="64">
        <f>'IS (others)'!$I9</f>
        <v>25.488692027669778</v>
      </c>
      <c r="W9" s="64">
        <f>IIDB!$I9</f>
        <v>77.848187336572451</v>
      </c>
      <c r="X9" s="64">
        <f>JSA!$I9</f>
        <v>254.07064972192705</v>
      </c>
      <c r="Y9" s="64">
        <f>MA!$I9</f>
        <v>6.0669587633943687</v>
      </c>
      <c r="Z9" s="64"/>
      <c r="AA9" s="64"/>
      <c r="AB9" s="64"/>
      <c r="AC9" s="64">
        <f>SDA!$I9</f>
        <v>87.632008421180217</v>
      </c>
      <c r="AD9" s="64">
        <f>'SDA (working age)'!$I9</f>
        <v>71.973623740849732</v>
      </c>
      <c r="AE9" s="64">
        <f>'SDA (pensioners)'!$I9</f>
        <v>15.658384680330485</v>
      </c>
      <c r="AF9" s="64">
        <f>SP!$I9</f>
        <v>3703.8798445320926</v>
      </c>
      <c r="AG9" s="64"/>
      <c r="AH9" s="64"/>
      <c r="AI9" s="64"/>
      <c r="AJ9" s="64"/>
      <c r="AK9" s="64"/>
      <c r="AL9" s="64"/>
      <c r="AM9" s="64"/>
      <c r="AN9" s="65">
        <f>WFP!$I9</f>
        <v>148.97243232124109</v>
      </c>
    </row>
    <row r="10" spans="1:40" s="51" customFormat="1" x14ac:dyDescent="0.35">
      <c r="A10" s="61" t="s">
        <v>77</v>
      </c>
      <c r="B10" s="67" t="s">
        <v>78</v>
      </c>
      <c r="C10" s="63">
        <f t="shared" si="3"/>
        <v>6744.4487311207722</v>
      </c>
      <c r="D10" s="64">
        <f>AA!$I10</f>
        <v>246.5083892433862</v>
      </c>
      <c r="E10" s="64">
        <f>BBWB!$I10</f>
        <v>77.779281331725372</v>
      </c>
      <c r="F10" s="64">
        <f>CA!$I10</f>
        <v>73.785493118952843</v>
      </c>
      <c r="G10" s="64"/>
      <c r="H10" s="64">
        <f>CTB!I10</f>
        <v>182.80324200000001</v>
      </c>
      <c r="I10" s="64">
        <f>DLA!$I10</f>
        <v>499.62527782678012</v>
      </c>
      <c r="J10" s="64">
        <f>'DLA (children)'!$I10</f>
        <v>53.905192477496456</v>
      </c>
      <c r="K10" s="64">
        <f>'DLA (working age)'!$I10</f>
        <v>293.09121473285768</v>
      </c>
      <c r="L10" s="64">
        <f>'DLA (pensioners)'!$I10</f>
        <v>152.60223717811743</v>
      </c>
      <c r="M10" s="64">
        <f>DHP!$I10</f>
        <v>0.50610525000000006</v>
      </c>
      <c r="N10" s="64"/>
      <c r="O10" s="64">
        <f>HB!$I10</f>
        <v>663.96152699999993</v>
      </c>
      <c r="P10" s="64">
        <f>IB!$I10</f>
        <v>479.96888152836641</v>
      </c>
      <c r="Q10" s="64">
        <f>IS!$I10</f>
        <v>888.47332661737096</v>
      </c>
      <c r="R10" s="64">
        <f>'IS MIG'!$I10</f>
        <v>292.50794502188677</v>
      </c>
      <c r="S10" s="64">
        <f>'IS (incapacity)'!$I10</f>
        <v>262.74077216580497</v>
      </c>
      <c r="T10" s="64">
        <f>'IS (lone parent)'!$I10</f>
        <v>295.16597131951153</v>
      </c>
      <c r="U10" s="64">
        <f>'IS (carer)'!$I10</f>
        <v>21.283491057889165</v>
      </c>
      <c r="V10" s="64">
        <f>'IS (others)'!$I10</f>
        <v>16.775147052278495</v>
      </c>
      <c r="W10" s="64">
        <f>IIDB!$I10</f>
        <v>75.427600194837751</v>
      </c>
      <c r="X10" s="64">
        <f>JSA!$I10</f>
        <v>169.14788045296831</v>
      </c>
      <c r="Y10" s="64">
        <f>MA!$I10</f>
        <v>5.245511788977697</v>
      </c>
      <c r="Z10" s="64"/>
      <c r="AA10" s="64"/>
      <c r="AB10" s="64"/>
      <c r="AC10" s="64">
        <f>SDA!$I10</f>
        <v>77.205636871505291</v>
      </c>
      <c r="AD10" s="64">
        <f>'SDA (working age)'!$I10</f>
        <v>65.628485494055937</v>
      </c>
      <c r="AE10" s="64">
        <f>'SDA (pensioners)'!$I10</f>
        <v>11.577151377449351</v>
      </c>
      <c r="AF10" s="64">
        <f>SP!$I10</f>
        <v>3178.6627487934225</v>
      </c>
      <c r="AG10" s="64"/>
      <c r="AH10" s="64"/>
      <c r="AI10" s="64"/>
      <c r="AJ10" s="64"/>
      <c r="AK10" s="64"/>
      <c r="AL10" s="64"/>
      <c r="AM10" s="64"/>
      <c r="AN10" s="65">
        <f>WFP!$I10</f>
        <v>125.34782910247834</v>
      </c>
    </row>
    <row r="11" spans="1:40" s="51" customFormat="1" x14ac:dyDescent="0.35">
      <c r="A11" s="61" t="s">
        <v>79</v>
      </c>
      <c r="B11" s="67" t="s">
        <v>80</v>
      </c>
      <c r="C11" s="63">
        <f t="shared" si="3"/>
        <v>9119.3538398016008</v>
      </c>
      <c r="D11" s="64">
        <f>AA!$I11</f>
        <v>345.88760250671959</v>
      </c>
      <c r="E11" s="64">
        <f>BBWB!$I11</f>
        <v>105.34963126460073</v>
      </c>
      <c r="F11" s="64">
        <f>CA!$I11</f>
        <v>104.80614701749786</v>
      </c>
      <c r="G11" s="64"/>
      <c r="H11" s="64">
        <f>CTB!I11</f>
        <v>281.92298399999999</v>
      </c>
      <c r="I11" s="64">
        <f>DLA!$I11</f>
        <v>680.10464239307828</v>
      </c>
      <c r="J11" s="64">
        <f>'DLA (children)'!$I11</f>
        <v>75.848688701010374</v>
      </c>
      <c r="K11" s="64">
        <f>'DLA (working age)'!$I11</f>
        <v>387.48966890957416</v>
      </c>
      <c r="L11" s="64">
        <f>'DLA (pensioners)'!$I11</f>
        <v>216.75348942276065</v>
      </c>
      <c r="M11" s="64">
        <f>DHP!$I11</f>
        <v>0.77111682999999998</v>
      </c>
      <c r="N11" s="64"/>
      <c r="O11" s="64">
        <f>HB!$I11</f>
        <v>1023.275753</v>
      </c>
      <c r="P11" s="64">
        <f>IB!$I11</f>
        <v>633.33259562204</v>
      </c>
      <c r="Q11" s="64">
        <f>IS!$I11</f>
        <v>1363.2005139389789</v>
      </c>
      <c r="R11" s="64">
        <f>'IS MIG'!$I11</f>
        <v>445.6412233159399</v>
      </c>
      <c r="S11" s="64">
        <f>'IS (incapacity)'!$I11</f>
        <v>406.93276430596387</v>
      </c>
      <c r="T11" s="64">
        <f>'IS (lone parent)'!$I11</f>
        <v>451.01861457667877</v>
      </c>
      <c r="U11" s="64">
        <f>'IS (carer)'!$I11</f>
        <v>32.642256241244816</v>
      </c>
      <c r="V11" s="64">
        <f>'IS (others)'!$I11</f>
        <v>26.965655499151541</v>
      </c>
      <c r="W11" s="64">
        <f>IIDB!$I11</f>
        <v>66.976593782607424</v>
      </c>
      <c r="X11" s="64">
        <f>JSA!$I11</f>
        <v>282.40022587306612</v>
      </c>
      <c r="Y11" s="64">
        <f>MA!$I11</f>
        <v>5.2367228834390573</v>
      </c>
      <c r="Z11" s="64"/>
      <c r="AA11" s="64"/>
      <c r="AB11" s="64"/>
      <c r="AC11" s="64">
        <f>SDA!$I11</f>
        <v>86.649092558226442</v>
      </c>
      <c r="AD11" s="64">
        <f>'SDA (working age)'!$I11</f>
        <v>73.617089369463159</v>
      </c>
      <c r="AE11" s="64">
        <f>'SDA (pensioners)'!$I11</f>
        <v>13.032003188763296</v>
      </c>
      <c r="AF11" s="64">
        <f>SP!$I11</f>
        <v>3980.2486852966367</v>
      </c>
      <c r="AG11" s="64"/>
      <c r="AH11" s="64"/>
      <c r="AI11" s="64"/>
      <c r="AJ11" s="64"/>
      <c r="AK11" s="64"/>
      <c r="AL11" s="64"/>
      <c r="AM11" s="64"/>
      <c r="AN11" s="65">
        <f>WFP!$I11</f>
        <v>159.19153283470854</v>
      </c>
    </row>
    <row r="12" spans="1:40" s="51" customFormat="1" x14ac:dyDescent="0.35">
      <c r="A12" s="61" t="s">
        <v>81</v>
      </c>
      <c r="B12" s="67" t="s">
        <v>82</v>
      </c>
      <c r="C12" s="63">
        <f t="shared" si="3"/>
        <v>8105.9429489073409</v>
      </c>
      <c r="D12" s="64">
        <f>AA!$I12</f>
        <v>289.98699239088069</v>
      </c>
      <c r="E12" s="64">
        <f>BBWB!$I12</f>
        <v>95.020328888420963</v>
      </c>
      <c r="F12" s="64">
        <f>CA!$I12</f>
        <v>75.048265531585272</v>
      </c>
      <c r="G12" s="64"/>
      <c r="H12" s="64">
        <f>CTB!I12</f>
        <v>209.011797</v>
      </c>
      <c r="I12" s="64">
        <f>DLA!$I12</f>
        <v>489.17992584165802</v>
      </c>
      <c r="J12" s="64">
        <f>'DLA (children)'!$I12</f>
        <v>70.273962418139391</v>
      </c>
      <c r="K12" s="64">
        <f>'DLA (working age)'!$I12</f>
        <v>285.19423798986253</v>
      </c>
      <c r="L12" s="64">
        <f>'DLA (pensioners)'!$I12</f>
        <v>133.52785470157903</v>
      </c>
      <c r="M12" s="64">
        <f>DHP!$I12</f>
        <v>1.1333129500000001</v>
      </c>
      <c r="N12" s="64"/>
      <c r="O12" s="64">
        <f>HB!$I12</f>
        <v>866.01808600000004</v>
      </c>
      <c r="P12" s="64">
        <f>IB!$I12</f>
        <v>406.14341948932866</v>
      </c>
      <c r="Q12" s="64">
        <f>IS!$I12</f>
        <v>969.1216564452526</v>
      </c>
      <c r="R12" s="64">
        <f>'IS MIG'!$I12</f>
        <v>315.75411623766331</v>
      </c>
      <c r="S12" s="64">
        <f>'IS (incapacity)'!$I12</f>
        <v>272.972839082017</v>
      </c>
      <c r="T12" s="64">
        <f>'IS (lone parent)'!$I12</f>
        <v>341.94847950649063</v>
      </c>
      <c r="U12" s="64">
        <f>'IS (carer)'!$I12</f>
        <v>19.215412336247429</v>
      </c>
      <c r="V12" s="64">
        <f>'IS (others)'!$I12</f>
        <v>19.230809282834347</v>
      </c>
      <c r="W12" s="64">
        <f>IIDB!$I12</f>
        <v>45.180785215074437</v>
      </c>
      <c r="X12" s="64">
        <f>JSA!$I12</f>
        <v>169.6607666227446</v>
      </c>
      <c r="Y12" s="64">
        <f>MA!$I12</f>
        <v>7.0948692515419998</v>
      </c>
      <c r="Z12" s="64"/>
      <c r="AA12" s="64"/>
      <c r="AB12" s="64"/>
      <c r="AC12" s="64">
        <f>SDA!$I12</f>
        <v>74.932651887177741</v>
      </c>
      <c r="AD12" s="64">
        <f>'SDA (working age)'!$I12</f>
        <v>62.729053748527804</v>
      </c>
      <c r="AE12" s="64">
        <f>'SDA (pensioners)'!$I12</f>
        <v>12.203598138649928</v>
      </c>
      <c r="AF12" s="64">
        <f>SP!$I12</f>
        <v>4245.1581346009089</v>
      </c>
      <c r="AG12" s="64"/>
      <c r="AH12" s="64"/>
      <c r="AI12" s="64"/>
      <c r="AJ12" s="64"/>
      <c r="AK12" s="64"/>
      <c r="AL12" s="64"/>
      <c r="AM12" s="64"/>
      <c r="AN12" s="65">
        <f>WFP!$I12</f>
        <v>163.251956792767</v>
      </c>
    </row>
    <row r="13" spans="1:40" s="51" customFormat="1" x14ac:dyDescent="0.35">
      <c r="A13" s="61" t="s">
        <v>83</v>
      </c>
      <c r="B13" s="67" t="s">
        <v>84</v>
      </c>
      <c r="C13" s="63">
        <f t="shared" si="3"/>
        <v>12400.899309599523</v>
      </c>
      <c r="D13" s="64">
        <f>AA!$I13</f>
        <v>284.81367498933918</v>
      </c>
      <c r="E13" s="64">
        <f>BBWB!$I13</f>
        <v>107.89678488915885</v>
      </c>
      <c r="F13" s="64">
        <f>CA!$I13</f>
        <v>99.515622383978609</v>
      </c>
      <c r="G13" s="64"/>
      <c r="H13" s="64">
        <f>CTB!I13</f>
        <v>435.44796900000006</v>
      </c>
      <c r="I13" s="64">
        <f>DLA!$I13</f>
        <v>690.74719972991306</v>
      </c>
      <c r="J13" s="64">
        <f>'DLA (children)'!$I13</f>
        <v>86.593772282583629</v>
      </c>
      <c r="K13" s="64">
        <f>'DLA (working age)'!$I13</f>
        <v>433.76373887512727</v>
      </c>
      <c r="L13" s="64">
        <f>'DLA (pensioners)'!$I13</f>
        <v>170.30195218039981</v>
      </c>
      <c r="M13" s="64">
        <f>DHP!$I13</f>
        <v>3.3239973000000003</v>
      </c>
      <c r="N13" s="64"/>
      <c r="O13" s="64">
        <f>HB!$I13</f>
        <v>2939.0045630000004</v>
      </c>
      <c r="P13" s="64">
        <f>IB!$I13</f>
        <v>526.47523162303912</v>
      </c>
      <c r="Q13" s="64">
        <f>IS!$I13</f>
        <v>2488.8876071840182</v>
      </c>
      <c r="R13" s="64">
        <f>'IS MIG'!$I13</f>
        <v>686.811379220444</v>
      </c>
      <c r="S13" s="64">
        <f>'IS (incapacity)'!$I13</f>
        <v>735.60655398491781</v>
      </c>
      <c r="T13" s="64">
        <f>'IS (lone parent)'!$I13</f>
        <v>955.35394110858988</v>
      </c>
      <c r="U13" s="64">
        <f>'IS (carer)'!$I13</f>
        <v>31.70921047638609</v>
      </c>
      <c r="V13" s="64">
        <f>'IS (others)'!$I13</f>
        <v>79.406522393680689</v>
      </c>
      <c r="W13" s="64">
        <f>IIDB!$I13</f>
        <v>31.562351469836528</v>
      </c>
      <c r="X13" s="64">
        <f>JSA!$I13</f>
        <v>490.14295222424323</v>
      </c>
      <c r="Y13" s="64">
        <f>MA!$I13</f>
        <v>8.4391677113427903</v>
      </c>
      <c r="Z13" s="64"/>
      <c r="AA13" s="64"/>
      <c r="AB13" s="64"/>
      <c r="AC13" s="64">
        <f>SDA!$I13</f>
        <v>84.854478920562798</v>
      </c>
      <c r="AD13" s="64">
        <f>'SDA (working age)'!$I13</f>
        <v>72.217485394654858</v>
      </c>
      <c r="AE13" s="64">
        <f>'SDA (pensioners)'!$I13</f>
        <v>12.636993525907947</v>
      </c>
      <c r="AF13" s="64">
        <f>SP!$I13</f>
        <v>4038.1772625997469</v>
      </c>
      <c r="AG13" s="64"/>
      <c r="AH13" s="64"/>
      <c r="AI13" s="64"/>
      <c r="AJ13" s="64"/>
      <c r="AK13" s="64"/>
      <c r="AL13" s="64"/>
      <c r="AM13" s="64"/>
      <c r="AN13" s="65">
        <f>WFP!$I13</f>
        <v>171.61044657434445</v>
      </c>
    </row>
    <row r="14" spans="1:40" s="51" customFormat="1" x14ac:dyDescent="0.35">
      <c r="A14" s="61" t="s">
        <v>85</v>
      </c>
      <c r="B14" s="67" t="s">
        <v>86</v>
      </c>
      <c r="C14" s="63">
        <f t="shared" si="3"/>
        <v>11414.374749702818</v>
      </c>
      <c r="D14" s="64">
        <f>AA!$I14</f>
        <v>333.38100248586039</v>
      </c>
      <c r="E14" s="64">
        <f>BBWB!$I14</f>
        <v>140.66905576257997</v>
      </c>
      <c r="F14" s="64">
        <f>CA!$I14</f>
        <v>90.256865964020989</v>
      </c>
      <c r="G14" s="64"/>
      <c r="H14" s="64">
        <f>CTB!I14</f>
        <v>268.48639800000001</v>
      </c>
      <c r="I14" s="64">
        <f>DLA!$I14</f>
        <v>597.8910591847507</v>
      </c>
      <c r="J14" s="64">
        <f>'DLA (children)'!$I14</f>
        <v>95.317291628230848</v>
      </c>
      <c r="K14" s="64">
        <f>'DLA (working age)'!$I14</f>
        <v>348.78536117797529</v>
      </c>
      <c r="L14" s="64">
        <f>'DLA (pensioners)'!$I14</f>
        <v>153.45434806505676</v>
      </c>
      <c r="M14" s="64">
        <f>DHP!$I14</f>
        <v>1.8988105399999999</v>
      </c>
      <c r="N14" s="64"/>
      <c r="O14" s="64">
        <f>HB!$I14</f>
        <v>1351.948476</v>
      </c>
      <c r="P14" s="64">
        <f>IB!$I14</f>
        <v>512.54773312108614</v>
      </c>
      <c r="Q14" s="64">
        <f>IS!$I14</f>
        <v>1292.8307152612429</v>
      </c>
      <c r="R14" s="64">
        <f>'IS MIG'!$I14</f>
        <v>401.8696128183646</v>
      </c>
      <c r="S14" s="64">
        <f>'IS (incapacity)'!$I14</f>
        <v>367.14835230891219</v>
      </c>
      <c r="T14" s="64">
        <f>'IS (lone parent)'!$I14</f>
        <v>475.80003332444073</v>
      </c>
      <c r="U14" s="64">
        <f>'IS (carer)'!$I14</f>
        <v>21.71708016284888</v>
      </c>
      <c r="V14" s="64">
        <f>'IS (others)'!$I14</f>
        <v>26.295636646676485</v>
      </c>
      <c r="W14" s="64">
        <f>IIDB!$I14</f>
        <v>59.083374842168141</v>
      </c>
      <c r="X14" s="64">
        <f>JSA!$I14</f>
        <v>215.5862492000314</v>
      </c>
      <c r="Y14" s="64">
        <f>MA!$I14</f>
        <v>11.262363688611549</v>
      </c>
      <c r="Z14" s="64"/>
      <c r="AA14" s="64"/>
      <c r="AB14" s="64"/>
      <c r="AC14" s="64">
        <f>SDA!$I14</f>
        <v>107.75853117488239</v>
      </c>
      <c r="AD14" s="64">
        <f>'SDA (working age)'!$I14</f>
        <v>89.652337007565862</v>
      </c>
      <c r="AE14" s="64">
        <f>'SDA (pensioners)'!$I14</f>
        <v>18.106194167316492</v>
      </c>
      <c r="AF14" s="64">
        <f>SP!$I14</f>
        <v>6191.8009542717973</v>
      </c>
      <c r="AG14" s="64"/>
      <c r="AH14" s="64"/>
      <c r="AI14" s="64"/>
      <c r="AJ14" s="64"/>
      <c r="AK14" s="64"/>
      <c r="AL14" s="64"/>
      <c r="AM14" s="64"/>
      <c r="AN14" s="65">
        <f>WFP!$I14</f>
        <v>238.9731602057862</v>
      </c>
    </row>
    <row r="15" spans="1:40" s="51" customFormat="1" x14ac:dyDescent="0.35">
      <c r="A15" s="61" t="s">
        <v>87</v>
      </c>
      <c r="B15" s="67" t="s">
        <v>88</v>
      </c>
      <c r="C15" s="63">
        <f t="shared" si="3"/>
        <v>8016.3869762039676</v>
      </c>
      <c r="D15" s="64">
        <f>AA!$I15</f>
        <v>305.47573713511582</v>
      </c>
      <c r="E15" s="64">
        <f>BBWB!$I15</f>
        <v>84.648129125841052</v>
      </c>
      <c r="F15" s="64">
        <f>CA!$I15</f>
        <v>71.879837640687754</v>
      </c>
      <c r="G15" s="64"/>
      <c r="H15" s="64">
        <f>CTB!I15</f>
        <v>192.93418899999998</v>
      </c>
      <c r="I15" s="64">
        <f>DLA!$I15</f>
        <v>465.28932903114435</v>
      </c>
      <c r="J15" s="64">
        <f>'DLA (children)'!$I15</f>
        <v>56.582982342909709</v>
      </c>
      <c r="K15" s="64">
        <f>'DLA (working age)'!$I15</f>
        <v>275.19218233790775</v>
      </c>
      <c r="L15" s="64">
        <f>'DLA (pensioners)'!$I15</f>
        <v>133.42638899491141</v>
      </c>
      <c r="M15" s="64">
        <f>DHP!$I15</f>
        <v>1.0089450000000002</v>
      </c>
      <c r="N15" s="64"/>
      <c r="O15" s="64">
        <f>HB!$I15</f>
        <v>851.03519600000004</v>
      </c>
      <c r="P15" s="64">
        <f>IB!$I15</f>
        <v>437.39041174139618</v>
      </c>
      <c r="Q15" s="64">
        <f>IS!$I15</f>
        <v>935.77320900290499</v>
      </c>
      <c r="R15" s="64">
        <f>'IS MIG'!$I15</f>
        <v>314.63316819094678</v>
      </c>
      <c r="S15" s="64">
        <f>'IS (incapacity)'!$I15</f>
        <v>296.08310017783799</v>
      </c>
      <c r="T15" s="64">
        <f>'IS (lone parent)'!$I15</f>
        <v>291.55980508809967</v>
      </c>
      <c r="U15" s="64">
        <f>'IS (carer)'!$I15</f>
        <v>17.745959539258241</v>
      </c>
      <c r="V15" s="64">
        <f>'IS (others)'!$I15</f>
        <v>15.751176006762265</v>
      </c>
      <c r="W15" s="64">
        <f>IIDB!$I15</f>
        <v>46.201641531371244</v>
      </c>
      <c r="X15" s="64">
        <f>JSA!$I15</f>
        <v>141.57933032228334</v>
      </c>
      <c r="Y15" s="64">
        <f>MA!$I15</f>
        <v>7.6765028565846887</v>
      </c>
      <c r="Z15" s="64"/>
      <c r="AA15" s="64"/>
      <c r="AB15" s="64"/>
      <c r="AC15" s="64">
        <f>SDA!$I15</f>
        <v>80.198321840672435</v>
      </c>
      <c r="AD15" s="64">
        <f>'SDA (working age)'!$I15</f>
        <v>67.581340710773688</v>
      </c>
      <c r="AE15" s="64">
        <f>'SDA (pensioners)'!$I15</f>
        <v>12.616981129898747</v>
      </c>
      <c r="AF15" s="64">
        <f>SP!$I15</f>
        <v>4229.1169916993895</v>
      </c>
      <c r="AG15" s="64"/>
      <c r="AH15" s="64"/>
      <c r="AI15" s="64"/>
      <c r="AJ15" s="64"/>
      <c r="AK15" s="64"/>
      <c r="AL15" s="64"/>
      <c r="AM15" s="64"/>
      <c r="AN15" s="65">
        <f>WFP!$I15</f>
        <v>166.17920427657677</v>
      </c>
    </row>
    <row r="16" spans="1:40" s="51" customFormat="1" x14ac:dyDescent="0.35">
      <c r="A16" s="49">
        <v>924</v>
      </c>
      <c r="B16" s="68" t="s">
        <v>89</v>
      </c>
      <c r="C16" s="58">
        <f t="shared" si="3"/>
        <v>5782.1090967744722</v>
      </c>
      <c r="D16" s="59">
        <f>AA!$I$16</f>
        <v>254.48944427372328</v>
      </c>
      <c r="E16" s="59">
        <f>BBWB!$I$16</f>
        <v>57.909113608344349</v>
      </c>
      <c r="F16" s="59">
        <f>CA!$I$16</f>
        <v>70.983086430572513</v>
      </c>
      <c r="G16" s="59"/>
      <c r="H16" s="59">
        <f>CTB!I16</f>
        <v>130.99570599999998</v>
      </c>
      <c r="I16" s="59">
        <f>DLA!$I$16</f>
        <v>586.79408335570633</v>
      </c>
      <c r="J16" s="59">
        <f>'DLA (children)'!$I$16</f>
        <v>47.305376162983578</v>
      </c>
      <c r="K16" s="59">
        <f>'DLA (working age)'!$I$16</f>
        <v>328.1802718928983</v>
      </c>
      <c r="L16" s="59">
        <f>'DLA (pensioners)'!$I$16</f>
        <v>211.48208233028208</v>
      </c>
      <c r="M16" s="59">
        <f>DHP!$I$16</f>
        <v>0.565855</v>
      </c>
      <c r="N16" s="59"/>
      <c r="O16" s="59">
        <f>HB!$I$16</f>
        <v>573.33158800000001</v>
      </c>
      <c r="P16" s="59">
        <f>IB!$I$16</f>
        <v>626.65710098665045</v>
      </c>
      <c r="Q16" s="59">
        <f>IS!$I$16</f>
        <v>829.03433670451432</v>
      </c>
      <c r="R16" s="59">
        <f>'IS MIG'!$I$16</f>
        <v>241.17534783870008</v>
      </c>
      <c r="S16" s="59">
        <f>'IS (incapacity)'!$I$16</f>
        <v>300.19671026712945</v>
      </c>
      <c r="T16" s="59">
        <f>'IS (lone parent)'!$I$16</f>
        <v>253.67991311008947</v>
      </c>
      <c r="U16" s="59">
        <f>'IS (carer)'!$I$16</f>
        <v>19.94789664701716</v>
      </c>
      <c r="V16" s="59">
        <f>'IS (others)'!$I$16</f>
        <v>14.034468841578102</v>
      </c>
      <c r="W16" s="59">
        <f>IIDB!$I$16</f>
        <v>52.000526379613966</v>
      </c>
      <c r="X16" s="59">
        <f>JSA!$I$16</f>
        <v>131.03091771061094</v>
      </c>
      <c r="Y16" s="59">
        <f>MA!$I$16</f>
        <v>2.7289551697474024</v>
      </c>
      <c r="Z16" s="59"/>
      <c r="AA16" s="59"/>
      <c r="AB16" s="59"/>
      <c r="AC16" s="59">
        <f>SDA!$I$16</f>
        <v>64.567618477012346</v>
      </c>
      <c r="AD16" s="59">
        <f>'SDA (working age)'!$I$16</f>
        <v>50.698094919379265</v>
      </c>
      <c r="AE16" s="59">
        <f>'SDA (pensioners)'!$I$16</f>
        <v>13.869523557633078</v>
      </c>
      <c r="AF16" s="59">
        <f>SP!$I$16</f>
        <v>2306.7765035243019</v>
      </c>
      <c r="AG16" s="59"/>
      <c r="AH16" s="59"/>
      <c r="AI16" s="59"/>
      <c r="AJ16" s="59"/>
      <c r="AK16" s="59"/>
      <c r="AL16" s="59"/>
      <c r="AM16" s="59"/>
      <c r="AN16" s="60">
        <f>WFP!$I$16</f>
        <v>94.244261153674188</v>
      </c>
    </row>
    <row r="17" spans="1:40" s="51" customFormat="1" x14ac:dyDescent="0.35">
      <c r="A17" s="49">
        <v>923</v>
      </c>
      <c r="B17" s="68" t="s">
        <v>90</v>
      </c>
      <c r="C17" s="58">
        <f t="shared" si="3"/>
        <v>9595.520399150977</v>
      </c>
      <c r="D17" s="59">
        <f>AA!$I$17</f>
        <v>319.39269424933536</v>
      </c>
      <c r="E17" s="59">
        <f>BBWB!$I$17</f>
        <v>113.04989283208553</v>
      </c>
      <c r="F17" s="59">
        <f>CA!$I$17</f>
        <v>96.27512355453743</v>
      </c>
      <c r="G17" s="59"/>
      <c r="H17" s="59">
        <f>CTB!I17</f>
        <v>321.58770800000008</v>
      </c>
      <c r="I17" s="59">
        <f>DLA!$I$17</f>
        <v>795.50670391805477</v>
      </c>
      <c r="J17" s="59">
        <f>'DLA (children)'!$I$17</f>
        <v>71.787288671053574</v>
      </c>
      <c r="K17" s="59">
        <f>'DLA (working age)'!$I$17</f>
        <v>463.70597868384721</v>
      </c>
      <c r="L17" s="59">
        <f>'DLA (pensioners)'!$I$17</f>
        <v>260.14816334656496</v>
      </c>
      <c r="M17" s="59">
        <f>DHP!$I$17</f>
        <v>1.6292337600000002</v>
      </c>
      <c r="N17" s="59"/>
      <c r="O17" s="59">
        <f>HB!$I$17</f>
        <v>1243.2672259999997</v>
      </c>
      <c r="P17" s="59">
        <f>IB!$I$17</f>
        <v>835.4864525630735</v>
      </c>
      <c r="Q17" s="59">
        <f>IS!$I$17</f>
        <v>1403.5892739751671</v>
      </c>
      <c r="R17" s="59">
        <f>'IS MIG'!$I$17</f>
        <v>420.830357205182</v>
      </c>
      <c r="S17" s="59">
        <f>'IS (incapacity)'!$I$17</f>
        <v>509.39714809738996</v>
      </c>
      <c r="T17" s="59">
        <f>'IS (lone parent)'!$I$17</f>
        <v>412.71808139062722</v>
      </c>
      <c r="U17" s="59">
        <f>'IS (carer)'!$I$17</f>
        <v>29.465966575232304</v>
      </c>
      <c r="V17" s="59">
        <f>'IS (others)'!$I$17</f>
        <v>31.177720706735965</v>
      </c>
      <c r="W17" s="59">
        <f>IIDB!$I$17</f>
        <v>71.144213383159368</v>
      </c>
      <c r="X17" s="59">
        <f>JSA!$I$17</f>
        <v>282.51719167786848</v>
      </c>
      <c r="Y17" s="59">
        <f>MA!$I$17</f>
        <v>5.374870335440078</v>
      </c>
      <c r="Z17" s="59"/>
      <c r="AA17" s="59"/>
      <c r="AB17" s="59"/>
      <c r="AC17" s="59">
        <f>SDA!$I$17</f>
        <v>105.91340624404414</v>
      </c>
      <c r="AD17" s="59">
        <f>'SDA (working age)'!$I$17</f>
        <v>87.486542485172095</v>
      </c>
      <c r="AE17" s="59">
        <f>'SDA (pensioners)'!$I$17</f>
        <v>18.426863758872081</v>
      </c>
      <c r="AF17" s="59">
        <f>SP!$I$17</f>
        <v>3846.8365049275671</v>
      </c>
      <c r="AG17" s="59"/>
      <c r="AH17" s="59"/>
      <c r="AI17" s="59"/>
      <c r="AJ17" s="59"/>
      <c r="AK17" s="59"/>
      <c r="AL17" s="59"/>
      <c r="AM17" s="59"/>
      <c r="AN17" s="60">
        <f>WFP!$I$17</f>
        <v>153.94990373064516</v>
      </c>
    </row>
    <row r="18" spans="1:40" s="74" customFormat="1" ht="30" customHeight="1" x14ac:dyDescent="0.35">
      <c r="A18" s="69">
        <v>922</v>
      </c>
      <c r="B18" s="70" t="s">
        <v>91</v>
      </c>
      <c r="C18" s="71">
        <f t="shared" si="3"/>
        <v>0</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6" s="85" customFormat="1" ht="60" customHeight="1" x14ac:dyDescent="0.35">
      <c r="A1" s="184" t="s">
        <v>159</v>
      </c>
      <c r="B1" s="184"/>
      <c r="C1" s="84"/>
      <c r="D1" s="84"/>
      <c r="E1" s="84"/>
      <c r="F1" s="84"/>
      <c r="G1" s="84"/>
    </row>
    <row r="2" spans="1:26"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6" s="51" customFormat="1" ht="30" customHeight="1" x14ac:dyDescent="0.35">
      <c r="A3" s="56">
        <v>925</v>
      </c>
      <c r="B3" s="57" t="s">
        <v>67</v>
      </c>
      <c r="C3" s="59">
        <f t="shared" ref="C3:X3" si="0">SUM(C6,C16:C17,C4)</f>
        <v>2165.9230000000002</v>
      </c>
      <c r="D3" s="59">
        <f t="shared" si="0"/>
        <v>3893.4660000000003</v>
      </c>
      <c r="E3" s="59">
        <f t="shared" si="0"/>
        <v>3557.6930000000011</v>
      </c>
      <c r="F3" s="59">
        <f t="shared" si="0"/>
        <v>3255.0860000000002</v>
      </c>
      <c r="G3" s="59">
        <f t="shared" si="0"/>
        <v>2882.2200000000012</v>
      </c>
      <c r="H3" s="59">
        <f t="shared" si="0"/>
        <v>2605.570901407315</v>
      </c>
      <c r="I3" s="59">
        <f t="shared" si="0"/>
        <v>2624.1158686899994</v>
      </c>
      <c r="J3" s="59">
        <f t="shared" si="0"/>
        <v>2559.18840136366</v>
      </c>
      <c r="K3" s="59">
        <f t="shared" si="0"/>
        <v>2204.4830000000015</v>
      </c>
      <c r="L3" s="59">
        <f t="shared" si="0"/>
        <v>2311.2043118300007</v>
      </c>
      <c r="M3" s="59">
        <f t="shared" si="0"/>
        <v>2439.7983671900015</v>
      </c>
      <c r="N3" s="59">
        <f t="shared" si="0"/>
        <v>2241.4881393452129</v>
      </c>
      <c r="O3" s="59">
        <f t="shared" si="0"/>
        <v>2856.8277160100001</v>
      </c>
      <c r="P3" s="59">
        <f t="shared" si="0"/>
        <v>4684.0175697100012</v>
      </c>
      <c r="Q3" s="59">
        <f t="shared" si="0"/>
        <v>4473.4852258236251</v>
      </c>
      <c r="R3" s="59">
        <f t="shared" si="0"/>
        <v>4933.9849943699946</v>
      </c>
      <c r="S3" s="59">
        <f t="shared" si="0"/>
        <v>5169.8070100499936</v>
      </c>
      <c r="T3" s="59">
        <f t="shared" si="0"/>
        <v>4338.0295486261939</v>
      </c>
      <c r="U3" s="59">
        <f t="shared" si="0"/>
        <v>3065.0410876799974</v>
      </c>
      <c r="V3" s="59">
        <f t="shared" si="0"/>
        <v>2313.5160157900004</v>
      </c>
      <c r="W3" s="91">
        <f t="shared" si="0"/>
        <v>1875.4784224599991</v>
      </c>
      <c r="X3" s="60">
        <f t="shared" si="0"/>
        <v>1666.9844684100003</v>
      </c>
      <c r="Z3" s="91"/>
    </row>
    <row r="4" spans="1:26" s="51" customFormat="1" x14ac:dyDescent="0.35">
      <c r="A4" s="61"/>
      <c r="B4" s="90" t="s">
        <v>68</v>
      </c>
      <c r="C4" s="64">
        <v>0</v>
      </c>
      <c r="D4" s="64">
        <v>0</v>
      </c>
      <c r="E4" s="64">
        <v>0</v>
      </c>
      <c r="F4" s="64">
        <v>0</v>
      </c>
      <c r="G4" s="64">
        <v>0.21779253501254769</v>
      </c>
      <c r="H4" s="64">
        <v>0.19822207179713897</v>
      </c>
      <c r="I4" s="64">
        <v>0.21398560299188518</v>
      </c>
      <c r="J4" s="64">
        <v>0.19950958704932828</v>
      </c>
      <c r="K4" s="64">
        <v>0.29138156200034199</v>
      </c>
      <c r="L4" s="64">
        <v>0.21529537268885268</v>
      </c>
      <c r="M4" s="64">
        <v>0.24684795776013954</v>
      </c>
      <c r="N4" s="64">
        <v>0.27288227866969328</v>
      </c>
      <c r="O4" s="64">
        <v>0.3760514424728868</v>
      </c>
      <c r="P4" s="64">
        <v>0.65590480413381513</v>
      </c>
      <c r="Q4" s="64">
        <v>0.68699688010140469</v>
      </c>
      <c r="R4" s="64">
        <v>0.83376723338020331</v>
      </c>
      <c r="S4" s="64">
        <v>0.91257658500359262</v>
      </c>
      <c r="T4" s="64">
        <v>0.7934663253900005</v>
      </c>
      <c r="U4" s="64">
        <v>0.57433755446178814</v>
      </c>
      <c r="V4" s="64">
        <v>0.87733482038647603</v>
      </c>
      <c r="W4" s="97">
        <v>0.31884735577592582</v>
      </c>
      <c r="X4" s="65">
        <v>2.4209789994031501E-4</v>
      </c>
    </row>
    <row r="5" spans="1:26" s="51" customFormat="1" ht="25.5" customHeight="1" x14ac:dyDescent="0.35">
      <c r="A5" s="56">
        <v>941</v>
      </c>
      <c r="B5" s="57" t="s">
        <v>69</v>
      </c>
      <c r="C5" s="59">
        <f t="shared" ref="C5:X5" si="1">SUM(C6,C16)</f>
        <v>1963.7330170159169</v>
      </c>
      <c r="D5" s="59">
        <f t="shared" si="1"/>
        <v>3511.0253071968073</v>
      </c>
      <c r="E5" s="59">
        <f t="shared" si="1"/>
        <v>3196.4648761680855</v>
      </c>
      <c r="F5" s="59">
        <f t="shared" si="1"/>
        <v>2918.8324071454713</v>
      </c>
      <c r="G5" s="59">
        <f t="shared" si="1"/>
        <v>2575.4290371801894</v>
      </c>
      <c r="H5" s="59">
        <f t="shared" si="1"/>
        <v>2322.1415583933695</v>
      </c>
      <c r="I5" s="59">
        <f t="shared" si="1"/>
        <v>2341.3846914091391</v>
      </c>
      <c r="J5" s="59">
        <f t="shared" si="1"/>
        <v>2283.2817089457872</v>
      </c>
      <c r="K5" s="59">
        <f t="shared" si="1"/>
        <v>1962.2244262698487</v>
      </c>
      <c r="L5" s="59">
        <f t="shared" si="1"/>
        <v>2081.9527649185288</v>
      </c>
      <c r="M5" s="59">
        <f t="shared" si="1"/>
        <v>2211.5479094553452</v>
      </c>
      <c r="N5" s="59">
        <f t="shared" si="1"/>
        <v>2037.3333327489686</v>
      </c>
      <c r="O5" s="59">
        <f t="shared" si="1"/>
        <v>2605.2267441236504</v>
      </c>
      <c r="P5" s="59">
        <f t="shared" si="1"/>
        <v>4276.2337982784702</v>
      </c>
      <c r="Q5" s="59">
        <f t="shared" si="1"/>
        <v>4045.0668011374837</v>
      </c>
      <c r="R5" s="59">
        <f t="shared" si="1"/>
        <v>4471.7167819090546</v>
      </c>
      <c r="S5" s="59">
        <f t="shared" si="1"/>
        <v>4691.0311921237426</v>
      </c>
      <c r="T5" s="59">
        <f t="shared" si="1"/>
        <v>3928.519147559708</v>
      </c>
      <c r="U5" s="59">
        <f t="shared" si="1"/>
        <v>2753.8777392156412</v>
      </c>
      <c r="V5" s="59">
        <f t="shared" si="1"/>
        <v>2072.526947614952</v>
      </c>
      <c r="W5" s="91">
        <f t="shared" si="1"/>
        <v>1679.5154592622177</v>
      </c>
      <c r="X5" s="60">
        <f t="shared" si="1"/>
        <v>1494.6012170208055</v>
      </c>
    </row>
    <row r="6" spans="1:26" s="51" customFormat="1" ht="25.5" customHeight="1" x14ac:dyDescent="0.35">
      <c r="A6" s="56">
        <v>921</v>
      </c>
      <c r="B6" s="66" t="s">
        <v>70</v>
      </c>
      <c r="C6" s="59">
        <f t="shared" ref="C6:I6" si="2">SUM(C7:C15)</f>
        <v>1855.9493805130483</v>
      </c>
      <c r="D6" s="59">
        <f t="shared" si="2"/>
        <v>3312.2132141514071</v>
      </c>
      <c r="E6" s="59">
        <f t="shared" si="2"/>
        <v>3011.7372951512621</v>
      </c>
      <c r="F6" s="59">
        <f t="shared" si="2"/>
        <v>2754.2848747264788</v>
      </c>
      <c r="G6" s="59">
        <f t="shared" si="2"/>
        <v>2421.542188047019</v>
      </c>
      <c r="H6" s="59">
        <f t="shared" si="2"/>
        <v>2186.9852099544155</v>
      </c>
      <c r="I6" s="59">
        <f t="shared" si="2"/>
        <v>2210.3537736985281</v>
      </c>
      <c r="J6" s="59">
        <f t="shared" ref="J6:X6" si="3">SUM(J7:J15)</f>
        <v>2160.6765271632098</v>
      </c>
      <c r="K6" s="59">
        <f t="shared" si="3"/>
        <v>1857.0591059116509</v>
      </c>
      <c r="L6" s="59">
        <f t="shared" si="3"/>
        <v>1970.6871657855061</v>
      </c>
      <c r="M6" s="59">
        <f t="shared" si="3"/>
        <v>2097.7112189862819</v>
      </c>
      <c r="N6" s="59">
        <f t="shared" si="3"/>
        <v>1927.6856748576931</v>
      </c>
      <c r="O6" s="59">
        <f t="shared" si="3"/>
        <v>2456.5848224810002</v>
      </c>
      <c r="P6" s="59">
        <f t="shared" si="3"/>
        <v>4036.8830452297743</v>
      </c>
      <c r="Q6" s="59">
        <f t="shared" si="3"/>
        <v>3821.0001763987771</v>
      </c>
      <c r="R6" s="59">
        <f t="shared" si="3"/>
        <v>4221.0941452280877</v>
      </c>
      <c r="S6" s="59">
        <f t="shared" si="3"/>
        <v>4420.0315069718436</v>
      </c>
      <c r="T6" s="59">
        <f t="shared" si="3"/>
        <v>3692.1280281639038</v>
      </c>
      <c r="U6" s="59">
        <f t="shared" si="3"/>
        <v>2570.784635292383</v>
      </c>
      <c r="V6" s="59">
        <f t="shared" si="3"/>
        <v>1928.1982951222581</v>
      </c>
      <c r="W6" s="91">
        <f t="shared" si="3"/>
        <v>1568.4625819826788</v>
      </c>
      <c r="X6" s="60">
        <f t="shared" si="3"/>
        <v>1404.4472372724249</v>
      </c>
      <c r="Z6" s="129"/>
    </row>
    <row r="7" spans="1:26" s="51" customFormat="1" x14ac:dyDescent="0.35">
      <c r="A7" s="61" t="s">
        <v>71</v>
      </c>
      <c r="B7" s="67" t="s">
        <v>72</v>
      </c>
      <c r="C7" s="64">
        <v>126.46449093858502</v>
      </c>
      <c r="D7" s="64">
        <v>249.89350712304423</v>
      </c>
      <c r="E7" s="64">
        <v>227.48073324615933</v>
      </c>
      <c r="F7" s="64">
        <v>216.67992454119366</v>
      </c>
      <c r="G7" s="64">
        <v>195.49963064400748</v>
      </c>
      <c r="H7" s="64">
        <v>172.37845105435133</v>
      </c>
      <c r="I7" s="64">
        <v>162.87660716110116</v>
      </c>
      <c r="J7" s="64">
        <v>147.15095103568729</v>
      </c>
      <c r="K7" s="64">
        <v>123.14797576565689</v>
      </c>
      <c r="L7" s="64">
        <v>128.10883183043259</v>
      </c>
      <c r="M7" s="64">
        <v>136.97037132038895</v>
      </c>
      <c r="N7" s="64">
        <v>135.24177664284343</v>
      </c>
      <c r="O7" s="64">
        <v>170.24719346708341</v>
      </c>
      <c r="P7" s="64">
        <v>259.79544137389814</v>
      </c>
      <c r="Q7" s="64">
        <v>252.57725330384528</v>
      </c>
      <c r="R7" s="64">
        <v>286.91121289811315</v>
      </c>
      <c r="S7" s="64">
        <v>320.30743874288817</v>
      </c>
      <c r="T7" s="64">
        <v>270.93955996209354</v>
      </c>
      <c r="U7" s="64">
        <v>196.49042233393823</v>
      </c>
      <c r="V7" s="64">
        <v>161.8005438908894</v>
      </c>
      <c r="W7" s="97">
        <v>137.58966178140284</v>
      </c>
      <c r="X7" s="65">
        <v>119.21934893061089</v>
      </c>
    </row>
    <row r="8" spans="1:26" s="51" customFormat="1" x14ac:dyDescent="0.35">
      <c r="A8" s="61" t="s">
        <v>73</v>
      </c>
      <c r="B8" s="67" t="s">
        <v>74</v>
      </c>
      <c r="C8" s="64">
        <v>256.97650675007242</v>
      </c>
      <c r="D8" s="64">
        <v>466.40543640072917</v>
      </c>
      <c r="E8" s="64">
        <v>440.67388659216272</v>
      </c>
      <c r="F8" s="64">
        <v>406.24072677184694</v>
      </c>
      <c r="G8" s="64">
        <v>363.58454951708444</v>
      </c>
      <c r="H8" s="64">
        <v>332.57263768531038</v>
      </c>
      <c r="I8" s="64">
        <v>324.88911212016296</v>
      </c>
      <c r="J8" s="64">
        <v>303.33043616177866</v>
      </c>
      <c r="K8" s="64">
        <v>258.12245232718647</v>
      </c>
      <c r="L8" s="64">
        <v>281.65869938252456</v>
      </c>
      <c r="M8" s="64">
        <v>307.09422007137937</v>
      </c>
      <c r="N8" s="64">
        <v>296.59374122864784</v>
      </c>
      <c r="O8" s="64">
        <v>380.5722922175936</v>
      </c>
      <c r="P8" s="64">
        <v>602.50843602692999</v>
      </c>
      <c r="Q8" s="64">
        <v>566.3475305033553</v>
      </c>
      <c r="R8" s="64">
        <v>636.99105738360652</v>
      </c>
      <c r="S8" s="64">
        <v>674.18878200617792</v>
      </c>
      <c r="T8" s="64">
        <v>563.86591657988743</v>
      </c>
      <c r="U8" s="64">
        <v>365.98800226312125</v>
      </c>
      <c r="V8" s="64">
        <v>236.09043138063279</v>
      </c>
      <c r="W8" s="97">
        <v>193.69847286175067</v>
      </c>
      <c r="X8" s="65">
        <v>178.86219747928627</v>
      </c>
    </row>
    <row r="9" spans="1:26" s="51" customFormat="1" x14ac:dyDescent="0.35">
      <c r="A9" s="61" t="s">
        <v>75</v>
      </c>
      <c r="B9" s="67" t="s">
        <v>76</v>
      </c>
      <c r="C9" s="64">
        <v>212.46724135416616</v>
      </c>
      <c r="D9" s="64">
        <v>403.13654763252492</v>
      </c>
      <c r="E9" s="64">
        <v>370.8330651667257</v>
      </c>
      <c r="F9" s="64">
        <v>332.36285518815077</v>
      </c>
      <c r="G9" s="64">
        <v>296.80313810193582</v>
      </c>
      <c r="H9" s="64">
        <v>265.58141735701366</v>
      </c>
      <c r="I9" s="64">
        <v>254.07064972192705</v>
      </c>
      <c r="J9" s="64">
        <v>237.69880117212125</v>
      </c>
      <c r="K9" s="64">
        <v>197.90628826640079</v>
      </c>
      <c r="L9" s="64">
        <v>216.64117346610016</v>
      </c>
      <c r="M9" s="64">
        <v>236.87483481675491</v>
      </c>
      <c r="N9" s="64">
        <v>221.61445686148096</v>
      </c>
      <c r="O9" s="64">
        <v>292.45824736510122</v>
      </c>
      <c r="P9" s="64">
        <v>477.63964415401921</v>
      </c>
      <c r="Q9" s="64">
        <v>462.27236786329649</v>
      </c>
      <c r="R9" s="64">
        <v>522.2195756196819</v>
      </c>
      <c r="S9" s="64">
        <v>569.67407732069466</v>
      </c>
      <c r="T9" s="64">
        <v>490.00613815460684</v>
      </c>
      <c r="U9" s="64">
        <v>357.62764232215625</v>
      </c>
      <c r="V9" s="64">
        <v>271.43776018899314</v>
      </c>
      <c r="W9" s="97">
        <v>208.84999544361364</v>
      </c>
      <c r="X9" s="65">
        <v>182.21862287941116</v>
      </c>
    </row>
    <row r="10" spans="1:26" s="51" customFormat="1" x14ac:dyDescent="0.35">
      <c r="A10" s="61" t="s">
        <v>77</v>
      </c>
      <c r="B10" s="67" t="s">
        <v>78</v>
      </c>
      <c r="C10" s="64">
        <v>131.74586330628702</v>
      </c>
      <c r="D10" s="64">
        <v>225.79599259152872</v>
      </c>
      <c r="E10" s="64">
        <v>215.48854435555168</v>
      </c>
      <c r="F10" s="64">
        <v>207.3448742712026</v>
      </c>
      <c r="G10" s="64">
        <v>194.11322232274549</v>
      </c>
      <c r="H10" s="64">
        <v>175.7727038487694</v>
      </c>
      <c r="I10" s="64">
        <v>169.14788045296831</v>
      </c>
      <c r="J10" s="64">
        <v>167.95746147153605</v>
      </c>
      <c r="K10" s="64">
        <v>144.16200399984635</v>
      </c>
      <c r="L10" s="64">
        <v>155.80892705936299</v>
      </c>
      <c r="M10" s="64">
        <v>167.70107537338748</v>
      </c>
      <c r="N10" s="64">
        <v>154.61819435562597</v>
      </c>
      <c r="O10" s="64">
        <v>206.72124199362457</v>
      </c>
      <c r="P10" s="64">
        <v>342.89599787541101</v>
      </c>
      <c r="Q10" s="64">
        <v>313.15341229873155</v>
      </c>
      <c r="R10" s="64">
        <v>348.83019902857211</v>
      </c>
      <c r="S10" s="64">
        <v>368.27814169173979</v>
      </c>
      <c r="T10" s="64">
        <v>301.61147208026057</v>
      </c>
      <c r="U10" s="64">
        <v>211.67046321960365</v>
      </c>
      <c r="V10" s="64">
        <v>157.06300555048563</v>
      </c>
      <c r="W10" s="97">
        <v>120.09207435213628</v>
      </c>
      <c r="X10" s="65">
        <v>112.33828100619138</v>
      </c>
    </row>
    <row r="11" spans="1:26" s="51" customFormat="1" x14ac:dyDescent="0.35">
      <c r="A11" s="61" t="s">
        <v>79</v>
      </c>
      <c r="B11" s="67" t="s">
        <v>80</v>
      </c>
      <c r="C11" s="64">
        <v>202.5290937538806</v>
      </c>
      <c r="D11" s="64">
        <v>369.61503273348029</v>
      </c>
      <c r="E11" s="64">
        <v>348.55861595405554</v>
      </c>
      <c r="F11" s="64">
        <v>337.33164983157138</v>
      </c>
      <c r="G11" s="64">
        <v>314.88367972344565</v>
      </c>
      <c r="H11" s="64">
        <v>284.5093545703013</v>
      </c>
      <c r="I11" s="64">
        <v>282.40022587306612</v>
      </c>
      <c r="J11" s="64">
        <v>284.3523439041083</v>
      </c>
      <c r="K11" s="64">
        <v>244.59925885995213</v>
      </c>
      <c r="L11" s="64">
        <v>274.93386755927389</v>
      </c>
      <c r="M11" s="64">
        <v>296.90586708504435</v>
      </c>
      <c r="N11" s="64">
        <v>278.61963860307617</v>
      </c>
      <c r="O11" s="64">
        <v>345.76485002594728</v>
      </c>
      <c r="P11" s="64">
        <v>554.74853297171819</v>
      </c>
      <c r="Q11" s="64">
        <v>511.94772891453607</v>
      </c>
      <c r="R11" s="64">
        <v>550.54636326473235</v>
      </c>
      <c r="S11" s="64">
        <v>566.22332758173172</v>
      </c>
      <c r="T11" s="64">
        <v>488.31146832754609</v>
      </c>
      <c r="U11" s="64">
        <v>347.3305893404895</v>
      </c>
      <c r="V11" s="64">
        <v>258.83919449954465</v>
      </c>
      <c r="W11" s="97">
        <v>227.17966525637632</v>
      </c>
      <c r="X11" s="65">
        <v>212.9572046677784</v>
      </c>
    </row>
    <row r="12" spans="1:26" s="51" customFormat="1" x14ac:dyDescent="0.35">
      <c r="A12" s="61" t="s">
        <v>81</v>
      </c>
      <c r="B12" s="67" t="s">
        <v>82</v>
      </c>
      <c r="C12" s="64">
        <v>160.90684016097671</v>
      </c>
      <c r="D12" s="64">
        <v>275.34928947999992</v>
      </c>
      <c r="E12" s="64">
        <v>238.55092015354438</v>
      </c>
      <c r="F12" s="64">
        <v>209.62756270804147</v>
      </c>
      <c r="G12" s="64">
        <v>181.05894225670716</v>
      </c>
      <c r="H12" s="64">
        <v>160.54828066597383</v>
      </c>
      <c r="I12" s="64">
        <v>169.6607666227446</v>
      </c>
      <c r="J12" s="64">
        <v>169.08385491375668</v>
      </c>
      <c r="K12" s="64">
        <v>150.24827086325445</v>
      </c>
      <c r="L12" s="64">
        <v>161.42890027523688</v>
      </c>
      <c r="M12" s="64">
        <v>174.35728775307027</v>
      </c>
      <c r="N12" s="64">
        <v>160.69592180258067</v>
      </c>
      <c r="O12" s="64">
        <v>215.84748673387944</v>
      </c>
      <c r="P12" s="64">
        <v>367.91042272665374</v>
      </c>
      <c r="Q12" s="64">
        <v>344.71978782714916</v>
      </c>
      <c r="R12" s="64">
        <v>374.68273224889447</v>
      </c>
      <c r="S12" s="64">
        <v>388.47362390069139</v>
      </c>
      <c r="T12" s="64">
        <v>318.40663068709858</v>
      </c>
      <c r="U12" s="64">
        <v>209.16561916776629</v>
      </c>
      <c r="V12" s="64">
        <v>155.9339329415161</v>
      </c>
      <c r="W12" s="97">
        <v>122.26324981289449</v>
      </c>
      <c r="X12" s="65">
        <v>107.57330786615321</v>
      </c>
    </row>
    <row r="13" spans="1:26" s="51" customFormat="1" x14ac:dyDescent="0.35">
      <c r="A13" s="61" t="s">
        <v>83</v>
      </c>
      <c r="B13" s="67" t="s">
        <v>84</v>
      </c>
      <c r="C13" s="64">
        <v>394.6589298549826</v>
      </c>
      <c r="D13" s="64">
        <v>715.83695541260033</v>
      </c>
      <c r="E13" s="64">
        <v>647.72852990689967</v>
      </c>
      <c r="F13" s="64">
        <v>583.7616460963502</v>
      </c>
      <c r="G13" s="64">
        <v>490.86351397559793</v>
      </c>
      <c r="H13" s="64">
        <v>454.11189870395089</v>
      </c>
      <c r="I13" s="64">
        <v>490.14295222424323</v>
      </c>
      <c r="J13" s="64">
        <v>493.74897276984609</v>
      </c>
      <c r="K13" s="64">
        <v>435.0743575961842</v>
      </c>
      <c r="L13" s="64">
        <v>429.07023864929613</v>
      </c>
      <c r="M13" s="64">
        <v>437.4083455635041</v>
      </c>
      <c r="N13" s="64">
        <v>380.71217479316999</v>
      </c>
      <c r="O13" s="64">
        <v>417.42031612742733</v>
      </c>
      <c r="P13" s="64">
        <v>677.10209099149574</v>
      </c>
      <c r="Q13" s="64">
        <v>685.34254883579297</v>
      </c>
      <c r="R13" s="64">
        <v>760.97410257077536</v>
      </c>
      <c r="S13" s="64">
        <v>766.46435626317134</v>
      </c>
      <c r="T13" s="64">
        <v>642.06881877887281</v>
      </c>
      <c r="U13" s="64">
        <v>470.06844493235212</v>
      </c>
      <c r="V13" s="64">
        <v>373.41122145994518</v>
      </c>
      <c r="W13" s="97">
        <v>293.54560665100894</v>
      </c>
      <c r="X13" s="65">
        <v>258.03618184945532</v>
      </c>
    </row>
    <row r="14" spans="1:26" s="51" customFormat="1" x14ac:dyDescent="0.35">
      <c r="A14" s="61" t="s">
        <v>85</v>
      </c>
      <c r="B14" s="67" t="s">
        <v>86</v>
      </c>
      <c r="C14" s="64">
        <v>212.90749392679609</v>
      </c>
      <c r="D14" s="64">
        <v>349.50769133443407</v>
      </c>
      <c r="E14" s="64">
        <v>297.20122508485701</v>
      </c>
      <c r="F14" s="64">
        <v>262.93106188312606</v>
      </c>
      <c r="G14" s="64">
        <v>220.85268160437212</v>
      </c>
      <c r="H14" s="64">
        <v>196.9123237276832</v>
      </c>
      <c r="I14" s="64">
        <v>215.5862492000314</v>
      </c>
      <c r="J14" s="64">
        <v>222.07693476112922</v>
      </c>
      <c r="K14" s="64">
        <v>191.32255005674043</v>
      </c>
      <c r="L14" s="64">
        <v>203.76588899102055</v>
      </c>
      <c r="M14" s="64">
        <v>214.21455817039526</v>
      </c>
      <c r="N14" s="64">
        <v>188.97290136098937</v>
      </c>
      <c r="O14" s="64">
        <v>264.06068679210654</v>
      </c>
      <c r="P14" s="64">
        <v>471.26637460224123</v>
      </c>
      <c r="Q14" s="64">
        <v>426.44334657407859</v>
      </c>
      <c r="R14" s="64">
        <v>455.3283911445626</v>
      </c>
      <c r="S14" s="64">
        <v>470.654416054725</v>
      </c>
      <c r="T14" s="64">
        <v>375.89486621350261</v>
      </c>
      <c r="U14" s="64">
        <v>254.29873943076723</v>
      </c>
      <c r="V14" s="64">
        <v>194.7312728310782</v>
      </c>
      <c r="W14" s="97">
        <v>164.89381847532934</v>
      </c>
      <c r="X14" s="65">
        <v>152.28669505057275</v>
      </c>
    </row>
    <row r="15" spans="1:26" s="51" customFormat="1" x14ac:dyDescent="0.35">
      <c r="A15" s="61" t="s">
        <v>87</v>
      </c>
      <c r="B15" s="67" t="s">
        <v>88</v>
      </c>
      <c r="C15" s="64">
        <v>157.29292046730154</v>
      </c>
      <c r="D15" s="64">
        <v>256.67276144306504</v>
      </c>
      <c r="E15" s="64">
        <v>225.22177469130546</v>
      </c>
      <c r="F15" s="64">
        <v>198.00457343499619</v>
      </c>
      <c r="G15" s="64">
        <v>163.88282990112239</v>
      </c>
      <c r="H15" s="64">
        <v>144.59814234106156</v>
      </c>
      <c r="I15" s="64">
        <v>141.57933032228334</v>
      </c>
      <c r="J15" s="64">
        <v>135.27677097324641</v>
      </c>
      <c r="K15" s="64">
        <v>112.47594817642906</v>
      </c>
      <c r="L15" s="64">
        <v>119.27063857225812</v>
      </c>
      <c r="M15" s="64">
        <v>126.18465883235726</v>
      </c>
      <c r="N15" s="64">
        <v>110.61686920927858</v>
      </c>
      <c r="O15" s="64">
        <v>163.49250775823697</v>
      </c>
      <c r="P15" s="64">
        <v>283.01610450740674</v>
      </c>
      <c r="Q15" s="64">
        <v>258.19620027799198</v>
      </c>
      <c r="R15" s="64">
        <v>284.61051106914891</v>
      </c>
      <c r="S15" s="64">
        <v>295.76734341002373</v>
      </c>
      <c r="T15" s="64">
        <v>241.0231573800354</v>
      </c>
      <c r="U15" s="64">
        <v>158.14471228218892</v>
      </c>
      <c r="V15" s="64">
        <v>118.89093237917294</v>
      </c>
      <c r="W15" s="97">
        <v>100.35003734816604</v>
      </c>
      <c r="X15" s="65">
        <v>80.955397542965443</v>
      </c>
    </row>
    <row r="16" spans="1:26" s="51" customFormat="1" x14ac:dyDescent="0.35">
      <c r="A16" s="49">
        <v>924</v>
      </c>
      <c r="B16" s="68" t="s">
        <v>89</v>
      </c>
      <c r="C16" s="59">
        <v>107.78363650286869</v>
      </c>
      <c r="D16" s="59">
        <v>198.81209304540039</v>
      </c>
      <c r="E16" s="59">
        <v>184.72758101682356</v>
      </c>
      <c r="F16" s="59">
        <v>164.54753241899238</v>
      </c>
      <c r="G16" s="59">
        <v>153.88684913317039</v>
      </c>
      <c r="H16" s="59">
        <v>135.15634843895415</v>
      </c>
      <c r="I16" s="59">
        <v>131.03091771061094</v>
      </c>
      <c r="J16" s="59">
        <v>122.6051817825774</v>
      </c>
      <c r="K16" s="59">
        <v>105.1653203581977</v>
      </c>
      <c r="L16" s="59">
        <v>111.26559913302277</v>
      </c>
      <c r="M16" s="59">
        <v>113.83669046906338</v>
      </c>
      <c r="N16" s="59">
        <v>109.64765789127556</v>
      </c>
      <c r="O16" s="59">
        <v>148.64192164265006</v>
      </c>
      <c r="P16" s="59">
        <v>239.35075304869594</v>
      </c>
      <c r="Q16" s="59">
        <v>224.06662473870642</v>
      </c>
      <c r="R16" s="59">
        <v>250.62263668096736</v>
      </c>
      <c r="S16" s="59">
        <v>270.99968515189948</v>
      </c>
      <c r="T16" s="59">
        <v>236.39111939580414</v>
      </c>
      <c r="U16" s="59">
        <v>183.09310392325821</v>
      </c>
      <c r="V16" s="59">
        <v>144.32865249269409</v>
      </c>
      <c r="W16" s="91">
        <v>111.0528772795389</v>
      </c>
      <c r="X16" s="60">
        <v>90.153979748380564</v>
      </c>
      <c r="Z16" s="130"/>
    </row>
    <row r="17" spans="1:26" s="51" customFormat="1" x14ac:dyDescent="0.35">
      <c r="A17" s="49">
        <v>923</v>
      </c>
      <c r="B17" s="92" t="s">
        <v>90</v>
      </c>
      <c r="C17" s="91">
        <v>202.18998298408343</v>
      </c>
      <c r="D17" s="91">
        <v>382.44069280319292</v>
      </c>
      <c r="E17" s="91">
        <v>361.22812383191547</v>
      </c>
      <c r="F17" s="91">
        <v>336.25359285452873</v>
      </c>
      <c r="G17" s="91">
        <v>306.57317028479923</v>
      </c>
      <c r="H17" s="91">
        <v>283.2311209421481</v>
      </c>
      <c r="I17" s="91">
        <v>282.51719167786848</v>
      </c>
      <c r="J17" s="91">
        <v>275.70718283082351</v>
      </c>
      <c r="K17" s="91">
        <v>241.96719216815242</v>
      </c>
      <c r="L17" s="91">
        <v>229.03625153878303</v>
      </c>
      <c r="M17" s="91">
        <v>228.00360977689624</v>
      </c>
      <c r="N17" s="91">
        <v>203.88192431757452</v>
      </c>
      <c r="O17" s="91">
        <v>251.22492044387664</v>
      </c>
      <c r="P17" s="91">
        <v>407.12786662739722</v>
      </c>
      <c r="Q17" s="91">
        <v>427.7314278060403</v>
      </c>
      <c r="R17" s="91">
        <v>461.43444522756005</v>
      </c>
      <c r="S17" s="91">
        <v>477.86324134124743</v>
      </c>
      <c r="T17" s="91">
        <v>408.71693474109554</v>
      </c>
      <c r="U17" s="91">
        <v>310.58901090989474</v>
      </c>
      <c r="V17" s="91">
        <v>240.11173335466211</v>
      </c>
      <c r="W17" s="91">
        <v>195.64411584200559</v>
      </c>
      <c r="X17" s="60">
        <v>172.38300929129494</v>
      </c>
      <c r="Z17" s="129"/>
    </row>
    <row r="18" spans="1:26"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6" ht="60" customHeight="1" x14ac:dyDescent="0.35">
      <c r="A19" s="184" t="s">
        <v>160</v>
      </c>
      <c r="B19" s="184"/>
      <c r="C19" s="50"/>
      <c r="D19" s="49"/>
      <c r="E19" s="49"/>
      <c r="F19" s="50"/>
      <c r="G19" s="50"/>
      <c r="H19" s="50"/>
      <c r="I19" s="50"/>
      <c r="J19" s="50"/>
      <c r="K19" s="50"/>
      <c r="L19" s="50"/>
      <c r="M19" s="50"/>
      <c r="N19" s="50"/>
      <c r="O19" s="50"/>
      <c r="P19" s="50"/>
      <c r="Q19" s="50"/>
      <c r="R19" s="50"/>
      <c r="S19" s="50"/>
      <c r="T19" s="50"/>
      <c r="U19" s="50"/>
      <c r="V19" s="50"/>
      <c r="W19" s="96"/>
    </row>
    <row r="20" spans="1:26"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6" ht="30" customHeight="1" x14ac:dyDescent="0.35">
      <c r="A21" s="56">
        <v>925</v>
      </c>
      <c r="B21" s="57" t="s">
        <v>67</v>
      </c>
      <c r="C21" s="59">
        <v>3226.4658906108793</v>
      </c>
      <c r="D21" s="59">
        <v>5757.2807224962826</v>
      </c>
      <c r="E21" s="59">
        <v>5186.6519403579132</v>
      </c>
      <c r="F21" s="59">
        <v>4724.66364352235</v>
      </c>
      <c r="G21" s="59">
        <v>4098.5158413787985</v>
      </c>
      <c r="H21" s="59">
        <v>3660.1610909966585</v>
      </c>
      <c r="I21" s="59">
        <v>3601.9270609393498</v>
      </c>
      <c r="J21" s="59">
        <v>3437.5657544933338</v>
      </c>
      <c r="K21" s="59">
        <v>2880.9316315478336</v>
      </c>
      <c r="L21" s="59">
        <v>2943.5554642461334</v>
      </c>
      <c r="M21" s="59">
        <v>3012.9692051026136</v>
      </c>
      <c r="N21" s="59">
        <v>2701.0127546086878</v>
      </c>
      <c r="O21" s="59">
        <v>3355.2415966935982</v>
      </c>
      <c r="P21" s="59">
        <v>5422.4266516032885</v>
      </c>
      <c r="Q21" s="59">
        <v>5085.7814595717682</v>
      </c>
      <c r="R21" s="59">
        <v>5529.6770530507092</v>
      </c>
      <c r="S21" s="59">
        <v>5676.0474373017587</v>
      </c>
      <c r="T21" s="59">
        <v>4682.8400731001166</v>
      </c>
      <c r="U21" s="59">
        <v>3261.3893820025328</v>
      </c>
      <c r="V21" s="91">
        <v>2445.2313605390264</v>
      </c>
      <c r="W21" s="91">
        <v>1939.4224083376209</v>
      </c>
      <c r="X21" s="60">
        <v>1692.2783696508745</v>
      </c>
    </row>
    <row r="22" spans="1:26" x14ac:dyDescent="0.35">
      <c r="A22" s="61"/>
      <c r="B22" s="90" t="s">
        <v>68</v>
      </c>
      <c r="C22" s="64">
        <v>0</v>
      </c>
      <c r="D22" s="64">
        <v>0</v>
      </c>
      <c r="E22" s="64">
        <v>0</v>
      </c>
      <c r="F22" s="64">
        <v>0</v>
      </c>
      <c r="G22" s="64">
        <v>0.30970090932786981</v>
      </c>
      <c r="H22" s="64">
        <v>0.27845134215183526</v>
      </c>
      <c r="I22" s="64">
        <v>0.2937219896668174</v>
      </c>
      <c r="J22" s="64">
        <v>0.26798625836551754</v>
      </c>
      <c r="K22" s="64">
        <v>0.38079239387039993</v>
      </c>
      <c r="L22" s="64">
        <v>0.27420071322184086</v>
      </c>
      <c r="M22" s="64">
        <v>0.30483883630530001</v>
      </c>
      <c r="N22" s="64">
        <v>0.32882552544259036</v>
      </c>
      <c r="O22" s="64">
        <v>0.44165891951086167</v>
      </c>
      <c r="P22" s="64">
        <v>0.75930451539062682</v>
      </c>
      <c r="Q22" s="64">
        <v>0.78102772653286201</v>
      </c>
      <c r="R22" s="64">
        <v>0.93442998778247843</v>
      </c>
      <c r="S22" s="64">
        <v>1.0019383657033538</v>
      </c>
      <c r="T22" s="64">
        <v>0.85653540704177644</v>
      </c>
      <c r="U22" s="64">
        <v>0.61112994841605872</v>
      </c>
      <c r="V22" s="97">
        <v>0.9272840999846419</v>
      </c>
      <c r="W22" s="97">
        <v>0.32971837970810741</v>
      </c>
      <c r="X22" s="65">
        <v>2.457713597041928E-4</v>
      </c>
    </row>
    <row r="23" spans="1:26" ht="25.5" customHeight="1" x14ac:dyDescent="0.35">
      <c r="A23" s="56">
        <v>941</v>
      </c>
      <c r="B23" s="57" t="s">
        <v>69</v>
      </c>
      <c r="C23" s="59">
        <v>2925.2737044060423</v>
      </c>
      <c r="D23" s="59">
        <v>5191.7644374757001</v>
      </c>
      <c r="E23" s="59">
        <v>4660.0284938197628</v>
      </c>
      <c r="F23" s="59">
        <v>4236.601231296203</v>
      </c>
      <c r="G23" s="59">
        <v>3662.2591985448539</v>
      </c>
      <c r="H23" s="59">
        <v>3262.015313122768</v>
      </c>
      <c r="I23" s="59">
        <v>3213.8431769271847</v>
      </c>
      <c r="J23" s="59">
        <v>3066.9609968342934</v>
      </c>
      <c r="K23" s="59">
        <v>2564.3356822604678</v>
      </c>
      <c r="L23" s="59">
        <v>2651.5801334006196</v>
      </c>
      <c r="M23" s="59">
        <v>2731.0968957129012</v>
      </c>
      <c r="N23" s="59">
        <v>2455.0044323464031</v>
      </c>
      <c r="O23" s="59">
        <v>3059.7452873044385</v>
      </c>
      <c r="P23" s="59">
        <v>4950.358057198222</v>
      </c>
      <c r="Q23" s="59">
        <v>4598.7244176416543</v>
      </c>
      <c r="R23" s="59">
        <v>5011.5980702980623</v>
      </c>
      <c r="S23" s="59">
        <v>5150.3886943159023</v>
      </c>
      <c r="T23" s="59">
        <v>4240.7795258009983</v>
      </c>
      <c r="U23" s="59">
        <v>2930.2927305321441</v>
      </c>
      <c r="V23" s="91">
        <v>2190.5220682640447</v>
      </c>
      <c r="W23" s="91">
        <v>1736.7781350265407</v>
      </c>
      <c r="X23" s="60">
        <v>1517.2794700544844</v>
      </c>
    </row>
    <row r="24" spans="1:26" ht="25.5" customHeight="1" x14ac:dyDescent="0.35">
      <c r="A24" s="56">
        <v>921</v>
      </c>
      <c r="B24" s="66" t="s">
        <v>70</v>
      </c>
      <c r="C24" s="59">
        <v>2764.7138752973865</v>
      </c>
      <c r="D24" s="59">
        <v>4897.7803547356898</v>
      </c>
      <c r="E24" s="59">
        <v>4390.7197967178681</v>
      </c>
      <c r="F24" s="59">
        <v>3997.7652238754072</v>
      </c>
      <c r="G24" s="59">
        <v>3443.4321523956464</v>
      </c>
      <c r="H24" s="59">
        <v>3072.1551916844096</v>
      </c>
      <c r="I24" s="59">
        <v>3033.9868626718317</v>
      </c>
      <c r="J24" s="59">
        <v>2902.2746556510333</v>
      </c>
      <c r="K24" s="59">
        <v>2426.9002391376162</v>
      </c>
      <c r="L24" s="59">
        <v>2509.8719942135208</v>
      </c>
      <c r="M24" s="59">
        <v>2590.5170644422069</v>
      </c>
      <c r="N24" s="59">
        <v>2322.8780484147801</v>
      </c>
      <c r="O24" s="59">
        <v>2885.1706863535478</v>
      </c>
      <c r="P24" s="59">
        <v>4673.2750012324605</v>
      </c>
      <c r="Q24" s="59">
        <v>4343.9892775261233</v>
      </c>
      <c r="R24" s="59">
        <v>4730.7171505929628</v>
      </c>
      <c r="S24" s="59">
        <v>4852.8520424784583</v>
      </c>
      <c r="T24" s="59">
        <v>3985.5987359001469</v>
      </c>
      <c r="U24" s="59">
        <v>2735.470577102159</v>
      </c>
      <c r="V24" s="91">
        <v>2037.9763565029084</v>
      </c>
      <c r="W24" s="91">
        <v>1621.9389365974798</v>
      </c>
      <c r="X24" s="60">
        <v>1425.7575436314701</v>
      </c>
    </row>
    <row r="25" spans="1:26" x14ac:dyDescent="0.35">
      <c r="A25" s="61" t="s">
        <v>71</v>
      </c>
      <c r="B25" s="67" t="s">
        <v>72</v>
      </c>
      <c r="C25" s="64">
        <v>188.38775265178546</v>
      </c>
      <c r="D25" s="64">
        <v>369.51833436749928</v>
      </c>
      <c r="E25" s="64">
        <v>331.63721166644586</v>
      </c>
      <c r="F25" s="64">
        <v>314.50467415022024</v>
      </c>
      <c r="G25" s="64">
        <v>278.00040703977083</v>
      </c>
      <c r="H25" s="64">
        <v>242.14766104987993</v>
      </c>
      <c r="I25" s="64">
        <v>223.56850393974145</v>
      </c>
      <c r="J25" s="64">
        <v>197.65683126410983</v>
      </c>
      <c r="K25" s="64">
        <v>160.93610100162567</v>
      </c>
      <c r="L25" s="64">
        <v>163.15972154537752</v>
      </c>
      <c r="M25" s="64">
        <v>169.14820353581445</v>
      </c>
      <c r="N25" s="64">
        <v>162.96752021849576</v>
      </c>
      <c r="O25" s="64">
        <v>199.94921711236341</v>
      </c>
      <c r="P25" s="64">
        <v>300.75073466431985</v>
      </c>
      <c r="Q25" s="64">
        <v>287.14808412623205</v>
      </c>
      <c r="R25" s="64">
        <v>321.55070435681813</v>
      </c>
      <c r="S25" s="64">
        <v>351.67274393240439</v>
      </c>
      <c r="T25" s="64">
        <v>292.47533115130761</v>
      </c>
      <c r="U25" s="64">
        <v>209.07771176084307</v>
      </c>
      <c r="V25" s="97">
        <v>171.01232987971088</v>
      </c>
      <c r="W25" s="97">
        <v>142.28074821806612</v>
      </c>
      <c r="X25" s="65">
        <v>121.02831745731135</v>
      </c>
    </row>
    <row r="26" spans="1:26" x14ac:dyDescent="0.35">
      <c r="A26" s="61" t="s">
        <v>73</v>
      </c>
      <c r="B26" s="67" t="s">
        <v>74</v>
      </c>
      <c r="C26" s="64">
        <v>382.80489828929512</v>
      </c>
      <c r="D26" s="64">
        <v>689.67522198919517</v>
      </c>
      <c r="E26" s="64">
        <v>642.4449970692533</v>
      </c>
      <c r="F26" s="64">
        <v>589.64672278921091</v>
      </c>
      <c r="G26" s="64">
        <v>517.01710343982904</v>
      </c>
      <c r="H26" s="64">
        <v>467.1795450772164</v>
      </c>
      <c r="I26" s="64">
        <v>445.95091958891641</v>
      </c>
      <c r="J26" s="64">
        <v>407.4410149286569</v>
      </c>
      <c r="K26" s="64">
        <v>337.32768078596598</v>
      </c>
      <c r="L26" s="64">
        <v>358.72120840906058</v>
      </c>
      <c r="M26" s="64">
        <v>379.23848158228361</v>
      </c>
      <c r="N26" s="64">
        <v>357.39804459982827</v>
      </c>
      <c r="O26" s="64">
        <v>446.9684952444054</v>
      </c>
      <c r="P26" s="64">
        <v>697.4905095265284</v>
      </c>
      <c r="Q26" s="64">
        <v>643.86482237189409</v>
      </c>
      <c r="R26" s="64">
        <v>713.89654346980751</v>
      </c>
      <c r="S26" s="64">
        <v>740.2070330526235</v>
      </c>
      <c r="T26" s="64">
        <v>608.68509087307609</v>
      </c>
      <c r="U26" s="64">
        <v>389.43340411294423</v>
      </c>
      <c r="V26" s="97">
        <v>249.53176152445187</v>
      </c>
      <c r="W26" s="97">
        <v>200.30257572151197</v>
      </c>
      <c r="X26" s="65">
        <v>181.57615363454786</v>
      </c>
    </row>
    <row r="27" spans="1:26" x14ac:dyDescent="0.35">
      <c r="A27" s="61" t="s">
        <v>75</v>
      </c>
      <c r="B27" s="67" t="s">
        <v>76</v>
      </c>
      <c r="C27" s="64">
        <v>316.50169793727952</v>
      </c>
      <c r="D27" s="64">
        <v>596.11931225762339</v>
      </c>
      <c r="E27" s="64">
        <v>540.62619708779539</v>
      </c>
      <c r="F27" s="64">
        <v>482.41511848373267</v>
      </c>
      <c r="G27" s="64">
        <v>422.05395954567058</v>
      </c>
      <c r="H27" s="64">
        <v>373.074004540369</v>
      </c>
      <c r="I27" s="64">
        <v>348.74372718941953</v>
      </c>
      <c r="J27" s="64">
        <v>319.28296422334927</v>
      </c>
      <c r="K27" s="64">
        <v>258.63410420896759</v>
      </c>
      <c r="L27" s="64">
        <v>275.91472838327712</v>
      </c>
      <c r="M27" s="64">
        <v>292.52277252264889</v>
      </c>
      <c r="N27" s="64">
        <v>267.04735308722002</v>
      </c>
      <c r="O27" s="64">
        <v>343.48171272504504</v>
      </c>
      <c r="P27" s="64">
        <v>552.9368534122334</v>
      </c>
      <c r="Q27" s="64">
        <v>525.54465233952828</v>
      </c>
      <c r="R27" s="64">
        <v>585.26842040523002</v>
      </c>
      <c r="S27" s="64">
        <v>625.45798719130596</v>
      </c>
      <c r="T27" s="64">
        <v>528.9545297223957</v>
      </c>
      <c r="U27" s="64">
        <v>380.53747470737102</v>
      </c>
      <c r="V27" s="97">
        <v>286.89151884775401</v>
      </c>
      <c r="W27" s="97">
        <v>215.97068582280281</v>
      </c>
      <c r="X27" s="65">
        <v>184.9835075791205</v>
      </c>
    </row>
    <row r="28" spans="1:26" x14ac:dyDescent="0.35">
      <c r="A28" s="61" t="s">
        <v>77</v>
      </c>
      <c r="B28" s="67" t="s">
        <v>78</v>
      </c>
      <c r="C28" s="64">
        <v>196.25514581396405</v>
      </c>
      <c r="D28" s="64">
        <v>333.88526196559098</v>
      </c>
      <c r="E28" s="64">
        <v>314.15416583348372</v>
      </c>
      <c r="F28" s="64">
        <v>300.95511735784049</v>
      </c>
      <c r="G28" s="64">
        <v>276.02893488729404</v>
      </c>
      <c r="H28" s="64">
        <v>246.91571860088555</v>
      </c>
      <c r="I28" s="64">
        <v>232.17661048185045</v>
      </c>
      <c r="J28" s="64">
        <v>225.60465554569478</v>
      </c>
      <c r="K28" s="64">
        <v>188.39831261592053</v>
      </c>
      <c r="L28" s="64">
        <v>198.43863057730812</v>
      </c>
      <c r="M28" s="64">
        <v>207.09833343505136</v>
      </c>
      <c r="N28" s="64">
        <v>186.31627253272384</v>
      </c>
      <c r="O28" s="64">
        <v>242.7866777440438</v>
      </c>
      <c r="P28" s="64">
        <v>396.95162751553232</v>
      </c>
      <c r="Q28" s="64">
        <v>356.01544162410852</v>
      </c>
      <c r="R28" s="64">
        <v>390.94532090803506</v>
      </c>
      <c r="S28" s="64">
        <v>404.34085804364275</v>
      </c>
      <c r="T28" s="64">
        <v>325.58521608306057</v>
      </c>
      <c r="U28" s="64">
        <v>225.23019479341062</v>
      </c>
      <c r="V28" s="97">
        <v>166.00506939711786</v>
      </c>
      <c r="W28" s="97">
        <v>124.18658475248245</v>
      </c>
      <c r="X28" s="65">
        <v>114.0428400103016</v>
      </c>
    </row>
    <row r="29" spans="1:26" x14ac:dyDescent="0.35">
      <c r="A29" s="61" t="s">
        <v>79</v>
      </c>
      <c r="B29" s="67" t="s">
        <v>80</v>
      </c>
      <c r="C29" s="64">
        <v>301.69734235853656</v>
      </c>
      <c r="D29" s="64">
        <v>546.55094013953078</v>
      </c>
      <c r="E29" s="64">
        <v>508.15295804516307</v>
      </c>
      <c r="F29" s="64">
        <v>489.62718090048537</v>
      </c>
      <c r="G29" s="64">
        <v>447.76448346697663</v>
      </c>
      <c r="H29" s="64">
        <v>399.66291804239046</v>
      </c>
      <c r="I29" s="64">
        <v>387.62961183393804</v>
      </c>
      <c r="J29" s="64">
        <v>381.94916759306392</v>
      </c>
      <c r="K29" s="64">
        <v>319.65487685901513</v>
      </c>
      <c r="L29" s="64">
        <v>350.15644615150308</v>
      </c>
      <c r="M29" s="64">
        <v>366.65662473240889</v>
      </c>
      <c r="N29" s="64">
        <v>335.73909419445312</v>
      </c>
      <c r="O29" s="64">
        <v>406.08840392443216</v>
      </c>
      <c r="P29" s="64">
        <v>642.2015257961358</v>
      </c>
      <c r="Q29" s="64">
        <v>582.01919455407517</v>
      </c>
      <c r="R29" s="64">
        <v>617.01517030540413</v>
      </c>
      <c r="S29" s="64">
        <v>621.66933141082245</v>
      </c>
      <c r="T29" s="64">
        <v>527.12515818679913</v>
      </c>
      <c r="U29" s="64">
        <v>369.58078659140682</v>
      </c>
      <c r="V29" s="97">
        <v>273.57567935868485</v>
      </c>
      <c r="W29" s="97">
        <v>234.92530132068376</v>
      </c>
      <c r="X29" s="65">
        <v>216.18849962311603</v>
      </c>
    </row>
    <row r="30" spans="1:26" x14ac:dyDescent="0.35">
      <c r="A30" s="61" t="s">
        <v>81</v>
      </c>
      <c r="B30" s="67" t="s">
        <v>82</v>
      </c>
      <c r="C30" s="64">
        <v>239.69477739761206</v>
      </c>
      <c r="D30" s="64">
        <v>407.15988178046291</v>
      </c>
      <c r="E30" s="64">
        <v>347.77609897440453</v>
      </c>
      <c r="F30" s="64">
        <v>304.26837392526187</v>
      </c>
      <c r="G30" s="64">
        <v>257.46575315638745</v>
      </c>
      <c r="H30" s="64">
        <v>225.52929563444914</v>
      </c>
      <c r="I30" s="64">
        <v>232.88061086389951</v>
      </c>
      <c r="J30" s="64">
        <v>227.11765533930134</v>
      </c>
      <c r="K30" s="64">
        <v>196.35215881243636</v>
      </c>
      <c r="L30" s="64">
        <v>205.59624221026846</v>
      </c>
      <c r="M30" s="64">
        <v>215.31825979958327</v>
      </c>
      <c r="N30" s="64">
        <v>193.63998710658521</v>
      </c>
      <c r="O30" s="64">
        <v>253.50512457319871</v>
      </c>
      <c r="P30" s="64">
        <v>425.90943605686618</v>
      </c>
      <c r="Q30" s="64">
        <v>391.90237972811195</v>
      </c>
      <c r="R30" s="64">
        <v>419.91909360389252</v>
      </c>
      <c r="S30" s="64">
        <v>426.51393236041196</v>
      </c>
      <c r="T30" s="64">
        <v>343.71534656663016</v>
      </c>
      <c r="U30" s="64">
        <v>222.56488899145216</v>
      </c>
      <c r="V30" s="97">
        <v>164.81171532784199</v>
      </c>
      <c r="W30" s="97">
        <v>126.43178591854227</v>
      </c>
      <c r="X30" s="65">
        <v>109.20556580069528</v>
      </c>
    </row>
    <row r="31" spans="1:26" x14ac:dyDescent="0.35">
      <c r="A31" s="61" t="s">
        <v>83</v>
      </c>
      <c r="B31" s="67" t="s">
        <v>84</v>
      </c>
      <c r="C31" s="64">
        <v>587.9034368267445</v>
      </c>
      <c r="D31" s="64">
        <v>1058.5104130477559</v>
      </c>
      <c r="E31" s="64">
        <v>944.30363622347375</v>
      </c>
      <c r="F31" s="64">
        <v>847.31322791292951</v>
      </c>
      <c r="G31" s="64">
        <v>698.00774680067809</v>
      </c>
      <c r="H31" s="64">
        <v>637.91113943476842</v>
      </c>
      <c r="I31" s="64">
        <v>672.78247291212415</v>
      </c>
      <c r="J31" s="64">
        <v>663.21594737045677</v>
      </c>
      <c r="K31" s="64">
        <v>568.57752084012429</v>
      </c>
      <c r="L31" s="64">
        <v>546.46490535555336</v>
      </c>
      <c r="M31" s="64">
        <v>540.16671744706014</v>
      </c>
      <c r="N31" s="64">
        <v>458.76149059238628</v>
      </c>
      <c r="O31" s="64">
        <v>490.24517653861676</v>
      </c>
      <c r="P31" s="64">
        <v>783.84343555652276</v>
      </c>
      <c r="Q31" s="64">
        <v>779.14696313387515</v>
      </c>
      <c r="R31" s="64">
        <v>852.84836450719126</v>
      </c>
      <c r="S31" s="64">
        <v>841.51846223533312</v>
      </c>
      <c r="T31" s="64">
        <v>693.1039912390529</v>
      </c>
      <c r="U31" s="64">
        <v>500.1812997806295</v>
      </c>
      <c r="V31" s="97">
        <v>394.67063243098039</v>
      </c>
      <c r="W31" s="97">
        <v>303.55397353027672</v>
      </c>
      <c r="X31" s="65">
        <v>261.95148029641547</v>
      </c>
    </row>
    <row r="32" spans="1:26" x14ac:dyDescent="0.35">
      <c r="A32" s="61" t="s">
        <v>85</v>
      </c>
      <c r="B32" s="67" t="s">
        <v>86</v>
      </c>
      <c r="C32" s="64">
        <v>317.15751991656697</v>
      </c>
      <c r="D32" s="64">
        <v>516.81814960857969</v>
      </c>
      <c r="E32" s="64">
        <v>433.28058681935801</v>
      </c>
      <c r="F32" s="64">
        <v>381.63686883600946</v>
      </c>
      <c r="G32" s="64">
        <v>314.05243672117558</v>
      </c>
      <c r="H32" s="64">
        <v>276.61148090674664</v>
      </c>
      <c r="I32" s="64">
        <v>295.91907667844771</v>
      </c>
      <c r="J32" s="64">
        <v>298.29928323797077</v>
      </c>
      <c r="K32" s="64">
        <v>250.03013690142171</v>
      </c>
      <c r="L32" s="64">
        <v>259.51673458569041</v>
      </c>
      <c r="M32" s="64">
        <v>264.5390191794487</v>
      </c>
      <c r="N32" s="64">
        <v>227.71399406134975</v>
      </c>
      <c r="O32" s="64">
        <v>310.12979726119903</v>
      </c>
      <c r="P32" s="64">
        <v>545.55887368412743</v>
      </c>
      <c r="Q32" s="64">
        <v>484.81163032451587</v>
      </c>
      <c r="R32" s="64">
        <v>510.30129985956273</v>
      </c>
      <c r="S32" s="64">
        <v>516.74207313907914</v>
      </c>
      <c r="T32" s="64">
        <v>405.77306425555599</v>
      </c>
      <c r="U32" s="64">
        <v>270.58926288779406</v>
      </c>
      <c r="V32" s="97">
        <v>205.81790311991313</v>
      </c>
      <c r="W32" s="97">
        <v>170.5158335695171</v>
      </c>
      <c r="X32" s="65">
        <v>154.59740921612362</v>
      </c>
    </row>
    <row r="33" spans="1:24" x14ac:dyDescent="0.35">
      <c r="A33" s="61" t="s">
        <v>87</v>
      </c>
      <c r="B33" s="67" t="s">
        <v>88</v>
      </c>
      <c r="C33" s="64">
        <v>234.3113041056022</v>
      </c>
      <c r="D33" s="64">
        <v>379.54283957945063</v>
      </c>
      <c r="E33" s="64">
        <v>328.34394499848975</v>
      </c>
      <c r="F33" s="64">
        <v>287.39793951971706</v>
      </c>
      <c r="G33" s="64">
        <v>233.04132733786346</v>
      </c>
      <c r="H33" s="64">
        <v>203.12342839770406</v>
      </c>
      <c r="I33" s="64">
        <v>194.33532918349476</v>
      </c>
      <c r="J33" s="64">
        <v>181.7071361484301</v>
      </c>
      <c r="K33" s="64">
        <v>146.98934711213883</v>
      </c>
      <c r="L33" s="64">
        <v>151.90337699548195</v>
      </c>
      <c r="M33" s="64">
        <v>155.82865220790774</v>
      </c>
      <c r="N33" s="64">
        <v>133.29429202173776</v>
      </c>
      <c r="O33" s="64">
        <v>192.0160812302436</v>
      </c>
      <c r="P33" s="64">
        <v>327.63200502019396</v>
      </c>
      <c r="Q33" s="64">
        <v>293.53610932378274</v>
      </c>
      <c r="R33" s="64">
        <v>318.97223317702083</v>
      </c>
      <c r="S33" s="64">
        <v>324.72962111283533</v>
      </c>
      <c r="T33" s="64">
        <v>260.18100782226901</v>
      </c>
      <c r="U33" s="64">
        <v>168.27555347630795</v>
      </c>
      <c r="V33" s="97">
        <v>125.65974661645348</v>
      </c>
      <c r="W33" s="97">
        <v>103.77144774359638</v>
      </c>
      <c r="X33" s="65">
        <v>82.183770013838298</v>
      </c>
    </row>
    <row r="34" spans="1:24" x14ac:dyDescent="0.35">
      <c r="A34" s="49">
        <v>924</v>
      </c>
      <c r="B34" s="68" t="s">
        <v>89</v>
      </c>
      <c r="C34" s="59">
        <v>160.55982910865598</v>
      </c>
      <c r="D34" s="59">
        <v>293.98408274001127</v>
      </c>
      <c r="E34" s="59">
        <v>269.30869710189478</v>
      </c>
      <c r="F34" s="59">
        <v>238.83600742079577</v>
      </c>
      <c r="G34" s="59">
        <v>218.82704614920712</v>
      </c>
      <c r="H34" s="59">
        <v>189.86012143835885</v>
      </c>
      <c r="I34" s="59">
        <v>179.8563142553528</v>
      </c>
      <c r="J34" s="59">
        <v>164.68634118326023</v>
      </c>
      <c r="K34" s="59">
        <v>137.43544312285144</v>
      </c>
      <c r="L34" s="59">
        <v>141.70813918709896</v>
      </c>
      <c r="M34" s="59">
        <v>140.57983127069443</v>
      </c>
      <c r="N34" s="59">
        <v>132.12638393162314</v>
      </c>
      <c r="O34" s="59">
        <v>174.57460095089056</v>
      </c>
      <c r="P34" s="59">
        <v>277.08305596576139</v>
      </c>
      <c r="Q34" s="59">
        <v>254.73514011553078</v>
      </c>
      <c r="R34" s="59">
        <v>280.88091970510072</v>
      </c>
      <c r="S34" s="59">
        <v>297.53665183744403</v>
      </c>
      <c r="T34" s="59">
        <v>255.18078990085135</v>
      </c>
      <c r="U34" s="59">
        <v>194.82215342998501</v>
      </c>
      <c r="V34" s="91">
        <v>152.54571176113666</v>
      </c>
      <c r="W34" s="91">
        <v>114.83919842906072</v>
      </c>
      <c r="X34" s="60">
        <v>91.52192642301415</v>
      </c>
    </row>
    <row r="35" spans="1:24" x14ac:dyDescent="0.35">
      <c r="A35" s="49">
        <v>923</v>
      </c>
      <c r="B35" s="68" t="s">
        <v>90</v>
      </c>
      <c r="C35" s="59">
        <v>301.19218620483701</v>
      </c>
      <c r="D35" s="59">
        <v>565.51628502058202</v>
      </c>
      <c r="E35" s="59">
        <v>526.62344653815057</v>
      </c>
      <c r="F35" s="59">
        <v>488.06241222614653</v>
      </c>
      <c r="G35" s="59">
        <v>435.94694192461679</v>
      </c>
      <c r="H35" s="59">
        <v>397.86732653173806</v>
      </c>
      <c r="I35" s="59">
        <v>387.79016202249829</v>
      </c>
      <c r="J35" s="59">
        <v>370.33677140067448</v>
      </c>
      <c r="K35" s="59">
        <v>316.21515689349525</v>
      </c>
      <c r="L35" s="59">
        <v>291.70113013229167</v>
      </c>
      <c r="M35" s="59">
        <v>281.56747055340713</v>
      </c>
      <c r="N35" s="59">
        <v>245.67949673684186</v>
      </c>
      <c r="O35" s="59">
        <v>295.05465046964849</v>
      </c>
      <c r="P35" s="59">
        <v>471.30928988967622</v>
      </c>
      <c r="Q35" s="59">
        <v>486.27601420358127</v>
      </c>
      <c r="R35" s="59">
        <v>517.14455276486444</v>
      </c>
      <c r="S35" s="59">
        <v>524.65680462015348</v>
      </c>
      <c r="T35" s="59">
        <v>441.20401189207575</v>
      </c>
      <c r="U35" s="59">
        <v>330.48552152197306</v>
      </c>
      <c r="V35" s="91">
        <v>253.78200817499697</v>
      </c>
      <c r="W35" s="91">
        <v>202.3145549313723</v>
      </c>
      <c r="X35" s="60">
        <v>174.99865382503049</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7" priority="1" stopIfTrue="1" operator="equal">
      <formula>FALSE</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70" zoomScaleNormal="70" workbookViewId="0">
      <selection sqref="A1:B1"/>
    </sheetView>
  </sheetViews>
  <sheetFormatPr defaultColWidth="8.84375" defaultRowHeight="15.5" x14ac:dyDescent="0.35"/>
  <cols>
    <col min="1" max="1" width="12.07421875" style="114" customWidth="1"/>
    <col min="2" max="2" width="60.69140625" style="114" customWidth="1"/>
    <col min="3" max="3" width="8.84375" style="114" customWidth="1"/>
    <col min="4" max="16384" width="8.84375" style="114"/>
  </cols>
  <sheetData>
    <row r="1" spans="1:24" s="50" customFormat="1" ht="59.25" customHeight="1" x14ac:dyDescent="0.35">
      <c r="A1" s="186" t="s">
        <v>161</v>
      </c>
      <c r="B1" s="186"/>
      <c r="E1" s="49"/>
      <c r="F1" s="49"/>
    </row>
    <row r="2" spans="1:24"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112" customFormat="1" ht="31.5" customHeight="1" x14ac:dyDescent="0.35">
      <c r="A3" s="56">
        <v>925</v>
      </c>
      <c r="B3" s="57" t="s">
        <v>67</v>
      </c>
      <c r="C3" s="59">
        <f t="shared" ref="C3:X3" si="0">C6+C16+C17+C4</f>
        <v>32.725000000000001</v>
      </c>
      <c r="D3" s="59">
        <f t="shared" si="0"/>
        <v>35.762999999999998</v>
      </c>
      <c r="E3" s="59">
        <f t="shared" si="0"/>
        <v>38.264000000000003</v>
      </c>
      <c r="F3" s="59">
        <f t="shared" si="0"/>
        <v>38.268000000000001</v>
      </c>
      <c r="G3" s="59">
        <f t="shared" si="0"/>
        <v>44.713000000000001</v>
      </c>
      <c r="H3" s="59">
        <f t="shared" si="0"/>
        <v>55.794706500000004</v>
      </c>
      <c r="I3" s="59">
        <f t="shared" si="0"/>
        <v>68.73589613</v>
      </c>
      <c r="J3" s="59">
        <f t="shared" si="0"/>
        <v>127.61983736719999</v>
      </c>
      <c r="K3" s="59">
        <f t="shared" si="0"/>
        <v>149.76499999999999</v>
      </c>
      <c r="L3" s="59">
        <f t="shared" si="0"/>
        <v>163.62538309999999</v>
      </c>
      <c r="M3" s="59">
        <f t="shared" si="0"/>
        <v>175.38975154999997</v>
      </c>
      <c r="N3" s="59">
        <f t="shared" si="0"/>
        <v>246.68661228606564</v>
      </c>
      <c r="O3" s="59">
        <f t="shared" si="0"/>
        <v>320.89652102000002</v>
      </c>
      <c r="P3" s="59">
        <f t="shared" si="0"/>
        <v>344.51753750999995</v>
      </c>
      <c r="Q3" s="59">
        <f t="shared" si="0"/>
        <v>343.25488572749998</v>
      </c>
      <c r="R3" s="59">
        <f t="shared" si="0"/>
        <v>365.53661895000005</v>
      </c>
      <c r="S3" s="59">
        <f t="shared" si="0"/>
        <v>395.7725847000001</v>
      </c>
      <c r="T3" s="59">
        <f t="shared" si="0"/>
        <v>399.99203899000003</v>
      </c>
      <c r="U3" s="59">
        <f t="shared" si="0"/>
        <v>416.55604172000005</v>
      </c>
      <c r="V3" s="59">
        <f t="shared" si="0"/>
        <v>440.94097081999985</v>
      </c>
      <c r="W3" s="91">
        <f t="shared" si="0"/>
        <v>436.45777384000013</v>
      </c>
      <c r="X3" s="60">
        <f t="shared" si="0"/>
        <v>427.42290979000001</v>
      </c>
    </row>
    <row r="4" spans="1:24" s="112" customFormat="1" x14ac:dyDescent="0.35">
      <c r="A4" s="61"/>
      <c r="B4" s="90" t="s">
        <v>68</v>
      </c>
      <c r="C4" s="64">
        <v>0</v>
      </c>
      <c r="D4" s="64">
        <v>0</v>
      </c>
      <c r="E4" s="64">
        <v>0</v>
      </c>
      <c r="F4" s="64">
        <v>0</v>
      </c>
      <c r="G4" s="127">
        <v>0</v>
      </c>
      <c r="H4" s="127">
        <v>7.8656467714862011E-2</v>
      </c>
      <c r="I4" s="127">
        <v>0</v>
      </c>
      <c r="J4" s="127">
        <v>0.20169514325981064</v>
      </c>
      <c r="K4" s="127">
        <v>0.396859609744526</v>
      </c>
      <c r="L4" s="127">
        <v>0.15751713584208893</v>
      </c>
      <c r="M4" s="127">
        <v>0.34111181341117669</v>
      </c>
      <c r="N4" s="127">
        <v>0.23839552359959709</v>
      </c>
      <c r="O4" s="127">
        <v>0.52250275119254741</v>
      </c>
      <c r="P4" s="127">
        <v>0.66284090081898506</v>
      </c>
      <c r="Q4" s="127">
        <v>0.6652748678981012</v>
      </c>
      <c r="R4" s="127">
        <v>0.75069662602879517</v>
      </c>
      <c r="S4" s="127">
        <v>1.1475476103870772</v>
      </c>
      <c r="T4" s="127">
        <v>1.3909613635294471</v>
      </c>
      <c r="U4" s="127">
        <v>0.86749760745730098</v>
      </c>
      <c r="V4" s="127">
        <v>1.2576817032195093</v>
      </c>
      <c r="W4" s="104">
        <v>1.20553982147301</v>
      </c>
      <c r="X4" s="108">
        <v>0.88219896953160726</v>
      </c>
    </row>
    <row r="5" spans="1:24" s="112" customFormat="1" ht="27.75" customHeight="1" x14ac:dyDescent="0.35">
      <c r="A5" s="56">
        <v>941</v>
      </c>
      <c r="B5" s="57" t="s">
        <v>69</v>
      </c>
      <c r="C5" s="59">
        <f t="shared" ref="C5:X5" si="1">C6+C16</f>
        <v>30.119376869390056</v>
      </c>
      <c r="D5" s="59">
        <f t="shared" si="1"/>
        <v>32.850720956641808</v>
      </c>
      <c r="E5" s="59">
        <f t="shared" si="1"/>
        <v>34.982976075335131</v>
      </c>
      <c r="F5" s="59">
        <f t="shared" si="1"/>
        <v>34.848011661270114</v>
      </c>
      <c r="G5" s="59">
        <f t="shared" si="1"/>
        <v>40.836629842273567</v>
      </c>
      <c r="H5" s="59">
        <f t="shared" si="1"/>
        <v>51.857836479261927</v>
      </c>
      <c r="I5" s="59">
        <f t="shared" si="1"/>
        <v>63.361025794559922</v>
      </c>
      <c r="J5" s="59">
        <f t="shared" si="1"/>
        <v>117.79070087184813</v>
      </c>
      <c r="K5" s="59">
        <f t="shared" si="1"/>
        <v>137.79613279935879</v>
      </c>
      <c r="L5" s="59">
        <f t="shared" si="1"/>
        <v>150.60319292627909</v>
      </c>
      <c r="M5" s="59">
        <f t="shared" si="1"/>
        <v>160.85873073071716</v>
      </c>
      <c r="N5" s="59">
        <f t="shared" si="1"/>
        <v>225.51803345602977</v>
      </c>
      <c r="O5" s="59">
        <f t="shared" si="1"/>
        <v>296.86211137864842</v>
      </c>
      <c r="P5" s="59">
        <f t="shared" si="1"/>
        <v>316.32190047178705</v>
      </c>
      <c r="Q5" s="59">
        <f t="shared" si="1"/>
        <v>317.05712361326675</v>
      </c>
      <c r="R5" s="59">
        <f t="shared" si="1"/>
        <v>340.82529953470123</v>
      </c>
      <c r="S5" s="59">
        <f t="shared" si="1"/>
        <v>367.90738583050359</v>
      </c>
      <c r="T5" s="59">
        <f t="shared" si="1"/>
        <v>371.54398184192695</v>
      </c>
      <c r="U5" s="59">
        <f t="shared" si="1"/>
        <v>385.62245067012157</v>
      </c>
      <c r="V5" s="59">
        <f t="shared" si="1"/>
        <v>410.66654544952928</v>
      </c>
      <c r="W5" s="91">
        <f t="shared" si="1"/>
        <v>408.16439366385629</v>
      </c>
      <c r="X5" s="60">
        <f t="shared" si="1"/>
        <v>398.73745979365782</v>
      </c>
    </row>
    <row r="6" spans="1:24" s="112" customFormat="1" ht="29.25" customHeight="1" x14ac:dyDescent="0.35">
      <c r="A6" s="56">
        <v>921</v>
      </c>
      <c r="B6" s="66" t="s">
        <v>70</v>
      </c>
      <c r="C6" s="59">
        <v>28.576989977569976</v>
      </c>
      <c r="D6" s="59">
        <v>31.103222044058228</v>
      </c>
      <c r="E6" s="59">
        <v>32.948719703454017</v>
      </c>
      <c r="F6" s="59">
        <v>33.650447231085742</v>
      </c>
      <c r="G6" s="59">
        <f t="shared" ref="G6:U6" si="2">SUM(G7:G15)</f>
        <v>38.652744189127453</v>
      </c>
      <c r="H6" s="59">
        <f t="shared" si="2"/>
        <v>49.281394307982936</v>
      </c>
      <c r="I6" s="59">
        <f t="shared" si="2"/>
        <v>60.632070624812521</v>
      </c>
      <c r="J6" s="59">
        <f t="shared" si="2"/>
        <v>112.01957332242188</v>
      </c>
      <c r="K6" s="59">
        <f t="shared" si="2"/>
        <v>130.78774157974755</v>
      </c>
      <c r="L6" s="59">
        <f t="shared" si="2"/>
        <v>144.58228757261239</v>
      </c>
      <c r="M6" s="59">
        <f t="shared" si="2"/>
        <v>154.01050263346011</v>
      </c>
      <c r="N6" s="59">
        <f t="shared" si="2"/>
        <v>215.05534095266336</v>
      </c>
      <c r="O6" s="59">
        <f t="shared" si="2"/>
        <v>284.24659213075813</v>
      </c>
      <c r="P6" s="59">
        <f t="shared" si="2"/>
        <v>301.66483430009072</v>
      </c>
      <c r="Q6" s="59">
        <f t="shared" si="2"/>
        <v>302.42019968416741</v>
      </c>
      <c r="R6" s="59">
        <f t="shared" si="2"/>
        <v>323.14859388871884</v>
      </c>
      <c r="S6" s="59">
        <f t="shared" si="2"/>
        <v>351.28910382812984</v>
      </c>
      <c r="T6" s="59">
        <f t="shared" si="2"/>
        <v>354.28729557729571</v>
      </c>
      <c r="U6" s="59">
        <f t="shared" si="2"/>
        <v>368.86303210624885</v>
      </c>
      <c r="V6" s="59">
        <f t="shared" ref="V6:X6" si="3">SUM(V7:V15)</f>
        <v>392.77468877768632</v>
      </c>
      <c r="W6" s="91">
        <f t="shared" si="3"/>
        <v>390.91739425485514</v>
      </c>
      <c r="X6" s="60">
        <f t="shared" si="3"/>
        <v>381.58480836215762</v>
      </c>
    </row>
    <row r="7" spans="1:24" s="112" customFormat="1" x14ac:dyDescent="0.35">
      <c r="A7" s="61" t="s">
        <v>71</v>
      </c>
      <c r="B7" s="67" t="s">
        <v>72</v>
      </c>
      <c r="C7" s="64"/>
      <c r="D7" s="64"/>
      <c r="E7" s="64"/>
      <c r="F7" s="64"/>
      <c r="G7" s="64">
        <v>1.9543809227957973</v>
      </c>
      <c r="H7" s="64">
        <v>2.2700104833696866</v>
      </c>
      <c r="I7" s="64">
        <v>3.0135591252500533</v>
      </c>
      <c r="J7" s="64">
        <v>4.567482231223317</v>
      </c>
      <c r="K7" s="64">
        <v>4.2380906019523552</v>
      </c>
      <c r="L7" s="64">
        <v>5.53675727107297</v>
      </c>
      <c r="M7" s="64">
        <v>6.0925466107614188</v>
      </c>
      <c r="N7" s="64">
        <v>9.0676081903656272</v>
      </c>
      <c r="O7" s="64">
        <v>12.645737537585328</v>
      </c>
      <c r="P7" s="64">
        <v>11.41499588217922</v>
      </c>
      <c r="Q7" s="64">
        <v>12.60729695458631</v>
      </c>
      <c r="R7" s="64">
        <v>13.634024685976469</v>
      </c>
      <c r="S7" s="64">
        <v>12.880950336832358</v>
      </c>
      <c r="T7" s="64">
        <v>12.64427375095222</v>
      </c>
      <c r="U7" s="64">
        <v>13.168449801476045</v>
      </c>
      <c r="V7" s="64">
        <v>14.745035187483904</v>
      </c>
      <c r="W7" s="97">
        <v>14.373404886597047</v>
      </c>
      <c r="X7" s="65">
        <v>12.624380347350051</v>
      </c>
    </row>
    <row r="8" spans="1:24" s="112" customFormat="1" x14ac:dyDescent="0.35">
      <c r="A8" s="61" t="s">
        <v>73</v>
      </c>
      <c r="B8" s="67" t="s">
        <v>74</v>
      </c>
      <c r="C8" s="64"/>
      <c r="D8" s="64"/>
      <c r="E8" s="64"/>
      <c r="F8" s="64"/>
      <c r="G8" s="64">
        <v>3.8044376042893897</v>
      </c>
      <c r="H8" s="64">
        <v>5.7624461700500751</v>
      </c>
      <c r="I8" s="64">
        <v>6.5964145556703109</v>
      </c>
      <c r="J8" s="64">
        <v>11.850707973744811</v>
      </c>
      <c r="K8" s="64">
        <v>15.710085480253603</v>
      </c>
      <c r="L8" s="64">
        <v>18.642216662636255</v>
      </c>
      <c r="M8" s="64">
        <v>17.301085558623893</v>
      </c>
      <c r="N8" s="64">
        <v>26.24298869275167</v>
      </c>
      <c r="O8" s="64">
        <v>32.563506490282485</v>
      </c>
      <c r="P8" s="64">
        <v>36.182507598177054</v>
      </c>
      <c r="Q8" s="64">
        <v>33.643332045607679</v>
      </c>
      <c r="R8" s="64">
        <v>34.052540914654287</v>
      </c>
      <c r="S8" s="64">
        <v>39.949259113222681</v>
      </c>
      <c r="T8" s="64">
        <v>40.364547389915664</v>
      </c>
      <c r="U8" s="64">
        <v>45.735501787242754</v>
      </c>
      <c r="V8" s="64">
        <v>42.829111835925978</v>
      </c>
      <c r="W8" s="97">
        <v>44.104838045384916</v>
      </c>
      <c r="X8" s="65">
        <v>46.867221686964641</v>
      </c>
    </row>
    <row r="9" spans="1:24" s="112" customFormat="1" x14ac:dyDescent="0.35">
      <c r="A9" s="61" t="s">
        <v>75</v>
      </c>
      <c r="B9" s="67" t="s">
        <v>76</v>
      </c>
      <c r="C9" s="64"/>
      <c r="D9" s="64"/>
      <c r="E9" s="64"/>
      <c r="F9" s="64"/>
      <c r="G9" s="64">
        <v>4.3889500733331728</v>
      </c>
      <c r="H9" s="64">
        <v>3.4472904150176782</v>
      </c>
      <c r="I9" s="64">
        <v>6.0669587633943687</v>
      </c>
      <c r="J9" s="64">
        <v>10.747779029116757</v>
      </c>
      <c r="K9" s="64">
        <v>12.679060502537485</v>
      </c>
      <c r="L9" s="64">
        <v>15.408499916169694</v>
      </c>
      <c r="M9" s="64">
        <v>16.429657919186194</v>
      </c>
      <c r="N9" s="64">
        <v>19.983084248081664</v>
      </c>
      <c r="O9" s="64">
        <v>27.214811398654785</v>
      </c>
      <c r="P9" s="64">
        <v>25.934624543589113</v>
      </c>
      <c r="Q9" s="64">
        <v>23.802616380478774</v>
      </c>
      <c r="R9" s="64">
        <v>24.513159876005801</v>
      </c>
      <c r="S9" s="64">
        <v>28.751945950581181</v>
      </c>
      <c r="T9" s="64">
        <v>29.050749750382451</v>
      </c>
      <c r="U9" s="64">
        <v>34.284708223451368</v>
      </c>
      <c r="V9" s="64">
        <v>36.779482486538534</v>
      </c>
      <c r="W9" s="97">
        <v>33.207856638391249</v>
      </c>
      <c r="X9" s="65">
        <v>33.261768050899136</v>
      </c>
    </row>
    <row r="10" spans="1:24" s="112" customFormat="1" x14ac:dyDescent="0.35">
      <c r="A10" s="61" t="s">
        <v>77</v>
      </c>
      <c r="B10" s="67" t="s">
        <v>78</v>
      </c>
      <c r="C10" s="64"/>
      <c r="D10" s="64"/>
      <c r="E10" s="64"/>
      <c r="F10" s="64"/>
      <c r="G10" s="64">
        <v>3.4134904654853213</v>
      </c>
      <c r="H10" s="64">
        <v>4.4422947316106836</v>
      </c>
      <c r="I10" s="64">
        <v>5.245511788977697</v>
      </c>
      <c r="J10" s="64">
        <v>9.2135958300921548</v>
      </c>
      <c r="K10" s="64">
        <v>13.076077751879753</v>
      </c>
      <c r="L10" s="64">
        <v>14.025512190621161</v>
      </c>
      <c r="M10" s="64">
        <v>12.250613259123018</v>
      </c>
      <c r="N10" s="64">
        <v>20.475757667299263</v>
      </c>
      <c r="O10" s="64">
        <v>25.527085229823534</v>
      </c>
      <c r="P10" s="64">
        <v>25.052735957551633</v>
      </c>
      <c r="Q10" s="64">
        <v>28.649909513525269</v>
      </c>
      <c r="R10" s="64">
        <v>30.311388563973775</v>
      </c>
      <c r="S10" s="64">
        <v>28.94506653412007</v>
      </c>
      <c r="T10" s="64">
        <v>31.052674624777868</v>
      </c>
      <c r="U10" s="64">
        <v>28.51272151440584</v>
      </c>
      <c r="V10" s="64">
        <v>35.926608582204814</v>
      </c>
      <c r="W10" s="97">
        <v>34.340785056357049</v>
      </c>
      <c r="X10" s="65">
        <v>30.332176811287624</v>
      </c>
    </row>
    <row r="11" spans="1:24" s="112" customFormat="1" x14ac:dyDescent="0.35">
      <c r="A11" s="61" t="s">
        <v>79</v>
      </c>
      <c r="B11" s="67" t="s">
        <v>80</v>
      </c>
      <c r="C11" s="64"/>
      <c r="D11" s="64"/>
      <c r="E11" s="64"/>
      <c r="F11" s="64"/>
      <c r="G11" s="64">
        <v>5.159298160178885</v>
      </c>
      <c r="H11" s="64">
        <v>5.5168786545267787</v>
      </c>
      <c r="I11" s="64">
        <v>5.2367228834390573</v>
      </c>
      <c r="J11" s="64">
        <v>11.038948122141013</v>
      </c>
      <c r="K11" s="64">
        <v>11.974784452858804</v>
      </c>
      <c r="L11" s="64">
        <v>13.659430837628079</v>
      </c>
      <c r="M11" s="64">
        <v>13.510428961002837</v>
      </c>
      <c r="N11" s="64">
        <v>20.183008070947839</v>
      </c>
      <c r="O11" s="64">
        <v>23.150501541529572</v>
      </c>
      <c r="P11" s="64">
        <v>30.10503222404844</v>
      </c>
      <c r="Q11" s="64">
        <v>28.748115071731746</v>
      </c>
      <c r="R11" s="64">
        <v>30.454013556678866</v>
      </c>
      <c r="S11" s="64">
        <v>30.604660299760436</v>
      </c>
      <c r="T11" s="64">
        <v>30.968689907728422</v>
      </c>
      <c r="U11" s="64">
        <v>32.902882188300879</v>
      </c>
      <c r="V11" s="64">
        <v>36.907039031529379</v>
      </c>
      <c r="W11" s="97">
        <v>38.696807946406615</v>
      </c>
      <c r="X11" s="65">
        <v>36.899097214928382</v>
      </c>
    </row>
    <row r="12" spans="1:24" s="112" customFormat="1" x14ac:dyDescent="0.35">
      <c r="A12" s="61" t="s">
        <v>81</v>
      </c>
      <c r="B12" s="67" t="s">
        <v>82</v>
      </c>
      <c r="C12" s="64"/>
      <c r="D12" s="64"/>
      <c r="E12" s="64"/>
      <c r="F12" s="64"/>
      <c r="G12" s="64">
        <v>4.7805530013704889</v>
      </c>
      <c r="H12" s="64">
        <v>6.8694264294489447</v>
      </c>
      <c r="I12" s="64">
        <v>7.0948692515419998</v>
      </c>
      <c r="J12" s="64">
        <v>14.071912911675733</v>
      </c>
      <c r="K12" s="64">
        <v>15.829484018502813</v>
      </c>
      <c r="L12" s="64">
        <v>15.568715955408699</v>
      </c>
      <c r="M12" s="64">
        <v>17.519532441745504</v>
      </c>
      <c r="N12" s="64">
        <v>22.137392860270651</v>
      </c>
      <c r="O12" s="64">
        <v>33.425271213280851</v>
      </c>
      <c r="P12" s="64">
        <v>34.031814623716997</v>
      </c>
      <c r="Q12" s="64">
        <v>32.667878517876176</v>
      </c>
      <c r="R12" s="64">
        <v>35.912094585514609</v>
      </c>
      <c r="S12" s="64">
        <v>42.178012818274759</v>
      </c>
      <c r="T12" s="64">
        <v>41.308684019302888</v>
      </c>
      <c r="U12" s="64">
        <v>40.869476832227789</v>
      </c>
      <c r="V12" s="64">
        <v>43.742979648625344</v>
      </c>
      <c r="W12" s="97">
        <v>43.307037668055933</v>
      </c>
      <c r="X12" s="65">
        <v>46.242530246723121</v>
      </c>
    </row>
    <row r="13" spans="1:24" s="112" customFormat="1" x14ac:dyDescent="0.35">
      <c r="A13" s="61" t="s">
        <v>83</v>
      </c>
      <c r="B13" s="67" t="s">
        <v>84</v>
      </c>
      <c r="C13" s="64"/>
      <c r="D13" s="64"/>
      <c r="E13" s="64"/>
      <c r="F13" s="64"/>
      <c r="G13" s="64">
        <v>3.3072418590560462</v>
      </c>
      <c r="H13" s="64">
        <v>6.6525145153602203</v>
      </c>
      <c r="I13" s="64">
        <v>8.4391677113427903</v>
      </c>
      <c r="J13" s="64">
        <v>16.132412727252795</v>
      </c>
      <c r="K13" s="64">
        <v>17.879221724628717</v>
      </c>
      <c r="L13" s="64">
        <v>18.555192937017033</v>
      </c>
      <c r="M13" s="64">
        <v>22.215216274939003</v>
      </c>
      <c r="N13" s="64">
        <v>33.464045882463296</v>
      </c>
      <c r="O13" s="64">
        <v>43.762342981286025</v>
      </c>
      <c r="P13" s="64">
        <v>54.390233435481115</v>
      </c>
      <c r="Q13" s="64">
        <v>60.030777959729058</v>
      </c>
      <c r="R13" s="64">
        <v>68.479517035442996</v>
      </c>
      <c r="S13" s="64">
        <v>70.084056111203424</v>
      </c>
      <c r="T13" s="64">
        <v>71.298362511246197</v>
      </c>
      <c r="U13" s="64">
        <v>74.582946711483103</v>
      </c>
      <c r="V13" s="64">
        <v>80.61016390737197</v>
      </c>
      <c r="W13" s="97">
        <v>84.101628662280319</v>
      </c>
      <c r="X13" s="65">
        <v>78.552875450335577</v>
      </c>
    </row>
    <row r="14" spans="1:24" s="112" customFormat="1" x14ac:dyDescent="0.35">
      <c r="A14" s="61" t="s">
        <v>85</v>
      </c>
      <c r="B14" s="67" t="s">
        <v>86</v>
      </c>
      <c r="C14" s="64"/>
      <c r="D14" s="64"/>
      <c r="E14" s="64"/>
      <c r="F14" s="64"/>
      <c r="G14" s="64">
        <v>6.1177394998918038</v>
      </c>
      <c r="H14" s="64">
        <v>7.958103184223706</v>
      </c>
      <c r="I14" s="64">
        <v>11.262363688611549</v>
      </c>
      <c r="J14" s="64">
        <v>20.266835168941345</v>
      </c>
      <c r="K14" s="64">
        <v>24.689794473417482</v>
      </c>
      <c r="L14" s="64">
        <v>25.196965856868154</v>
      </c>
      <c r="M14" s="64">
        <v>28.899992898759614</v>
      </c>
      <c r="N14" s="64">
        <v>37.58114697134436</v>
      </c>
      <c r="O14" s="64">
        <v>52.392154614621383</v>
      </c>
      <c r="P14" s="64">
        <v>49.387132053793685</v>
      </c>
      <c r="Q14" s="64">
        <v>51.743280312675793</v>
      </c>
      <c r="R14" s="64">
        <v>55.167170695488252</v>
      </c>
      <c r="S14" s="64">
        <v>59.293164666376057</v>
      </c>
      <c r="T14" s="64">
        <v>57.641515818841775</v>
      </c>
      <c r="U14" s="64">
        <v>56.553338587597999</v>
      </c>
      <c r="V14" s="64">
        <v>58.202087609946275</v>
      </c>
      <c r="W14" s="97">
        <v>59.513921825734073</v>
      </c>
      <c r="X14" s="65">
        <v>58.99208535284</v>
      </c>
    </row>
    <row r="15" spans="1:24" s="112" customFormat="1" x14ac:dyDescent="0.35">
      <c r="A15" s="61" t="s">
        <v>87</v>
      </c>
      <c r="B15" s="67" t="s">
        <v>88</v>
      </c>
      <c r="C15" s="64"/>
      <c r="D15" s="64"/>
      <c r="E15" s="64"/>
      <c r="F15" s="64"/>
      <c r="G15" s="64">
        <v>5.726652602726551</v>
      </c>
      <c r="H15" s="64">
        <v>6.362429724375164</v>
      </c>
      <c r="I15" s="64">
        <v>7.6765028565846887</v>
      </c>
      <c r="J15" s="64">
        <v>14.129899328233964</v>
      </c>
      <c r="K15" s="64">
        <v>14.711142573716522</v>
      </c>
      <c r="L15" s="64">
        <v>17.988995945190347</v>
      </c>
      <c r="M15" s="64">
        <v>19.79142870931863</v>
      </c>
      <c r="N15" s="64">
        <v>25.920308369138969</v>
      </c>
      <c r="O15" s="64">
        <v>33.565181123694153</v>
      </c>
      <c r="P15" s="64">
        <v>35.165757981553426</v>
      </c>
      <c r="Q15" s="64">
        <v>30.526992927956574</v>
      </c>
      <c r="R15" s="64">
        <v>30.624683974983807</v>
      </c>
      <c r="S15" s="64">
        <v>38.601987997758819</v>
      </c>
      <c r="T15" s="64">
        <v>39.957797804148214</v>
      </c>
      <c r="U15" s="64">
        <v>42.253006460063069</v>
      </c>
      <c r="V15" s="64">
        <v>43.03218048806017</v>
      </c>
      <c r="W15" s="97">
        <v>39.271113525647912</v>
      </c>
      <c r="X15" s="65">
        <v>37.812673200829053</v>
      </c>
    </row>
    <row r="16" spans="1:24" s="112" customFormat="1" x14ac:dyDescent="0.35">
      <c r="A16" s="49">
        <v>924</v>
      </c>
      <c r="B16" s="68" t="s">
        <v>89</v>
      </c>
      <c r="C16" s="59">
        <v>1.5423868918200792</v>
      </c>
      <c r="D16" s="59">
        <v>1.7474989125835798</v>
      </c>
      <c r="E16" s="59">
        <v>2.0342563718811104</v>
      </c>
      <c r="F16" s="59">
        <v>1.197564430184372</v>
      </c>
      <c r="G16" s="59">
        <v>2.1838856531461133</v>
      </c>
      <c r="H16" s="59">
        <v>2.5764421712789938</v>
      </c>
      <c r="I16" s="59">
        <v>2.7289551697474024</v>
      </c>
      <c r="J16" s="59">
        <v>5.7711275494262502</v>
      </c>
      <c r="K16" s="59">
        <v>7.0083912196112541</v>
      </c>
      <c r="L16" s="59">
        <v>6.0209053536666977</v>
      </c>
      <c r="M16" s="59">
        <v>6.8482280972570422</v>
      </c>
      <c r="N16" s="59">
        <v>10.462692503366416</v>
      </c>
      <c r="O16" s="59">
        <v>12.615519247890285</v>
      </c>
      <c r="P16" s="59">
        <v>14.65706617169632</v>
      </c>
      <c r="Q16" s="59">
        <v>14.636923929099357</v>
      </c>
      <c r="R16" s="59">
        <v>17.676705645982377</v>
      </c>
      <c r="S16" s="59">
        <v>16.618282002373746</v>
      </c>
      <c r="T16" s="59">
        <v>17.256686264631266</v>
      </c>
      <c r="U16" s="59">
        <v>16.759418563872714</v>
      </c>
      <c r="V16" s="59">
        <v>17.891856671842941</v>
      </c>
      <c r="W16" s="91">
        <v>17.246999409001138</v>
      </c>
      <c r="X16" s="60">
        <v>17.152651431500178</v>
      </c>
    </row>
    <row r="17" spans="1:24" s="112" customFormat="1" x14ac:dyDescent="0.35">
      <c r="A17" s="49">
        <v>923</v>
      </c>
      <c r="B17" s="92" t="s">
        <v>90</v>
      </c>
      <c r="C17" s="59">
        <v>2.6056231306099424</v>
      </c>
      <c r="D17" s="59">
        <v>2.9122790433581911</v>
      </c>
      <c r="E17" s="59">
        <v>3.2810239246648711</v>
      </c>
      <c r="F17" s="59">
        <v>3.4199883387298904</v>
      </c>
      <c r="G17" s="59">
        <v>3.8763701577264311</v>
      </c>
      <c r="H17" s="59">
        <v>3.8582135530232153</v>
      </c>
      <c r="I17" s="59">
        <v>5.374870335440078</v>
      </c>
      <c r="J17" s="59">
        <v>9.6274413520920525</v>
      </c>
      <c r="K17" s="59">
        <v>11.572007590896671</v>
      </c>
      <c r="L17" s="59">
        <v>12.864673037878816</v>
      </c>
      <c r="M17" s="59">
        <v>14.189909005871653</v>
      </c>
      <c r="N17" s="59">
        <v>20.93018330643628</v>
      </c>
      <c r="O17" s="59">
        <v>23.511906890159111</v>
      </c>
      <c r="P17" s="59">
        <v>27.532796137393937</v>
      </c>
      <c r="Q17" s="59">
        <v>25.532487246335123</v>
      </c>
      <c r="R17" s="59">
        <v>23.96062278927003</v>
      </c>
      <c r="S17" s="59">
        <v>26.717651259109463</v>
      </c>
      <c r="T17" s="59">
        <v>27.057095784543634</v>
      </c>
      <c r="U17" s="59">
        <v>30.066093442421188</v>
      </c>
      <c r="V17" s="59">
        <v>29.016743667251006</v>
      </c>
      <c r="W17" s="91">
        <v>27.087840354670838</v>
      </c>
      <c r="X17" s="60">
        <v>27.803251026810564</v>
      </c>
    </row>
    <row r="18" spans="1:24" s="112" customFormat="1" ht="33.75" customHeight="1" x14ac:dyDescent="0.25">
      <c r="A18" s="69"/>
      <c r="B18" s="70" t="s">
        <v>91</v>
      </c>
      <c r="C18" s="82"/>
      <c r="D18" s="82"/>
      <c r="E18" s="82"/>
      <c r="F18" s="82"/>
      <c r="G18" s="82"/>
      <c r="H18" s="82"/>
      <c r="I18" s="82"/>
      <c r="J18" s="82"/>
      <c r="K18" s="82"/>
      <c r="L18" s="82"/>
      <c r="M18" s="82"/>
      <c r="N18" s="82"/>
      <c r="O18" s="82"/>
      <c r="P18" s="82"/>
      <c r="Q18" s="82"/>
      <c r="R18" s="82"/>
      <c r="S18" s="82"/>
      <c r="T18" s="82"/>
      <c r="U18" s="82"/>
      <c r="V18" s="82"/>
      <c r="W18" s="82"/>
      <c r="X18" s="113"/>
    </row>
    <row r="19" spans="1:24" ht="65.25" customHeight="1" x14ac:dyDescent="0.35">
      <c r="A19" s="184" t="s">
        <v>162</v>
      </c>
      <c r="B19" s="184"/>
      <c r="C19" s="50"/>
      <c r="D19" s="50"/>
      <c r="E19" s="50"/>
      <c r="F19" s="50"/>
      <c r="G19" s="50"/>
      <c r="H19" s="50"/>
      <c r="I19" s="50"/>
      <c r="J19" s="50"/>
      <c r="K19" s="50"/>
      <c r="L19" s="50"/>
      <c r="M19" s="50"/>
      <c r="N19" s="50"/>
      <c r="O19" s="50"/>
      <c r="P19" s="50"/>
      <c r="Q19" s="50"/>
      <c r="R19" s="50"/>
      <c r="S19" s="50"/>
      <c r="T19" s="50"/>
      <c r="U19" s="50"/>
      <c r="V19" s="50"/>
      <c r="W19" s="50"/>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3" customHeight="1" x14ac:dyDescent="0.35">
      <c r="A21" s="56">
        <v>925</v>
      </c>
      <c r="B21" s="57" t="s">
        <v>67</v>
      </c>
      <c r="C21" s="59">
        <v>48.748776512480369</v>
      </c>
      <c r="D21" s="59">
        <v>52.882863360983386</v>
      </c>
      <c r="E21" s="59">
        <v>55.783916668991722</v>
      </c>
      <c r="F21" s="59">
        <v>55.54490059872866</v>
      </c>
      <c r="G21" s="59">
        <v>63.581870508000826</v>
      </c>
      <c r="H21" s="59">
        <v>78.377300615606671</v>
      </c>
      <c r="I21" s="59">
        <v>94.348609862322903</v>
      </c>
      <c r="J21" s="59">
        <v>171.42215176254075</v>
      </c>
      <c r="K21" s="59">
        <v>195.72059562208506</v>
      </c>
      <c r="L21" s="59">
        <v>208.39368810800258</v>
      </c>
      <c r="M21" s="59">
        <v>216.59327566456858</v>
      </c>
      <c r="N21" s="59">
        <v>297.25951901334315</v>
      </c>
      <c r="O21" s="59">
        <v>376.88144424204989</v>
      </c>
      <c r="P21" s="59">
        <v>398.82879377299588</v>
      </c>
      <c r="Q21" s="59">
        <v>390.23697310164613</v>
      </c>
      <c r="R21" s="59">
        <v>409.66874770879798</v>
      </c>
      <c r="S21" s="59">
        <v>434.52762564902883</v>
      </c>
      <c r="T21" s="59">
        <v>431.7856132853189</v>
      </c>
      <c r="U21" s="59">
        <v>443.24086125153127</v>
      </c>
      <c r="V21" s="59">
        <v>466.04505118474901</v>
      </c>
      <c r="W21" s="91">
        <v>451.33869669807075</v>
      </c>
      <c r="X21" s="60">
        <v>433.90838885305766</v>
      </c>
    </row>
    <row r="22" spans="1:24" x14ac:dyDescent="0.35">
      <c r="A22" s="61"/>
      <c r="B22" s="90" t="s">
        <v>68</v>
      </c>
      <c r="C22" s="64" t="s">
        <v>215</v>
      </c>
      <c r="D22" s="64" t="s">
        <v>215</v>
      </c>
      <c r="E22" s="64" t="s">
        <v>215</v>
      </c>
      <c r="F22" s="64" t="s">
        <v>215</v>
      </c>
      <c r="G22" s="64" t="s">
        <v>215</v>
      </c>
      <c r="H22" s="64">
        <v>0.11049223129168176</v>
      </c>
      <c r="I22" s="64">
        <v>0</v>
      </c>
      <c r="J22" s="64">
        <v>0.27092195203295955</v>
      </c>
      <c r="K22" s="64">
        <v>0.5186365252064693</v>
      </c>
      <c r="L22" s="64">
        <v>0.20061420946089234</v>
      </c>
      <c r="M22" s="64">
        <v>0.4212476748594145</v>
      </c>
      <c r="N22" s="64">
        <v>0.28726868484444801</v>
      </c>
      <c r="O22" s="64">
        <v>0.61366072422336582</v>
      </c>
      <c r="P22" s="64">
        <v>0.76733404879096612</v>
      </c>
      <c r="Q22" s="64">
        <v>0.756332572452452</v>
      </c>
      <c r="R22" s="64">
        <v>0.84133006312153591</v>
      </c>
      <c r="S22" s="64">
        <v>1.2599183413340489</v>
      </c>
      <c r="T22" s="64">
        <v>1.5015226476113965</v>
      </c>
      <c r="U22" s="64">
        <v>0.92307000295887309</v>
      </c>
      <c r="V22" s="64">
        <v>1.3292852616100628</v>
      </c>
      <c r="W22" s="97">
        <v>1.2466424118286317</v>
      </c>
      <c r="X22" s="65">
        <v>0.89558496924126085</v>
      </c>
    </row>
    <row r="23" spans="1:24" ht="29.25" customHeight="1" x14ac:dyDescent="0.35">
      <c r="A23" s="56">
        <v>941</v>
      </c>
      <c r="B23" s="57" t="s">
        <v>69</v>
      </c>
      <c r="C23" s="59">
        <v>44.867311587503941</v>
      </c>
      <c r="D23" s="59">
        <v>48.576466953552057</v>
      </c>
      <c r="E23" s="59">
        <v>51.000612121571862</v>
      </c>
      <c r="F23" s="59">
        <v>50.580885956637019</v>
      </c>
      <c r="G23" s="59">
        <v>58.069673486784609</v>
      </c>
      <c r="H23" s="59">
        <v>72.847004563239082</v>
      </c>
      <c r="I23" s="59">
        <v>86.970928433977079</v>
      </c>
      <c r="J23" s="59">
        <v>158.21941022359889</v>
      </c>
      <c r="K23" s="59">
        <v>180.07906510807223</v>
      </c>
      <c r="L23" s="59">
        <v>191.80859485332715</v>
      </c>
      <c r="M23" s="59">
        <v>198.6485475936056</v>
      </c>
      <c r="N23" s="59">
        <v>271.75119692444338</v>
      </c>
      <c r="O23" s="59">
        <v>348.65389291695129</v>
      </c>
      <c r="P23" s="59">
        <v>366.18827279723786</v>
      </c>
      <c r="Q23" s="59">
        <v>360.45346290388784</v>
      </c>
      <c r="R23" s="59">
        <v>381.97397034784007</v>
      </c>
      <c r="S23" s="59">
        <v>403.93379684156241</v>
      </c>
      <c r="T23" s="59">
        <v>401.0763475872493</v>
      </c>
      <c r="U23" s="59">
        <v>410.32564657372558</v>
      </c>
      <c r="V23" s="59">
        <v>434.0470127735498</v>
      </c>
      <c r="W23" s="91">
        <v>422.08066052762308</v>
      </c>
      <c r="X23" s="60">
        <v>404.78768168845306</v>
      </c>
    </row>
    <row r="24" spans="1:24" ht="30" customHeight="1" x14ac:dyDescent="0.35">
      <c r="A24" s="56">
        <v>921</v>
      </c>
      <c r="B24" s="66" t="s">
        <v>70</v>
      </c>
      <c r="C24" s="59">
        <v>42.569695884368222</v>
      </c>
      <c r="D24" s="59">
        <v>45.992434679480404</v>
      </c>
      <c r="E24" s="59">
        <v>48.034931901720789</v>
      </c>
      <c r="F24" s="59">
        <v>48.842655653638062</v>
      </c>
      <c r="G24" s="59">
        <v>54.964188844675668</v>
      </c>
      <c r="H24" s="59">
        <v>69.227761892304699</v>
      </c>
      <c r="I24" s="59">
        <v>83.225096326757466</v>
      </c>
      <c r="J24" s="59">
        <v>150.46748761479458</v>
      </c>
      <c r="K24" s="59">
        <v>170.92013943214727</v>
      </c>
      <c r="L24" s="59">
        <v>184.14035506908172</v>
      </c>
      <c r="M24" s="59">
        <v>190.19149612409493</v>
      </c>
      <c r="N24" s="59">
        <v>259.14356121890864</v>
      </c>
      <c r="O24" s="59">
        <v>333.83741843821446</v>
      </c>
      <c r="P24" s="59">
        <v>349.22060240298703</v>
      </c>
      <c r="Q24" s="59">
        <v>343.81314946011861</v>
      </c>
      <c r="R24" s="59">
        <v>362.16311285726073</v>
      </c>
      <c r="S24" s="59">
        <v>385.68821111881425</v>
      </c>
      <c r="T24" s="59">
        <v>382.44800468107354</v>
      </c>
      <c r="U24" s="59">
        <v>392.49261002082136</v>
      </c>
      <c r="V24" s="59">
        <v>415.13651950976293</v>
      </c>
      <c r="W24" s="91">
        <v>404.24562882060485</v>
      </c>
      <c r="X24" s="60">
        <v>387.37476540173117</v>
      </c>
    </row>
    <row r="25" spans="1:24" x14ac:dyDescent="0.35">
      <c r="A25" s="61" t="s">
        <v>71</v>
      </c>
      <c r="B25" s="67" t="s">
        <v>72</v>
      </c>
      <c r="C25" s="64" t="s">
        <v>215</v>
      </c>
      <c r="D25" s="64" t="s">
        <v>215</v>
      </c>
      <c r="E25" s="64" t="s">
        <v>215</v>
      </c>
      <c r="F25" s="64" t="s">
        <v>215</v>
      </c>
      <c r="G25" s="64">
        <v>2.7791289950687617</v>
      </c>
      <c r="H25" s="64">
        <v>3.1887844782487478</v>
      </c>
      <c r="I25" s="64">
        <v>4.1364866134503737</v>
      </c>
      <c r="J25" s="64">
        <v>6.1351561666752668</v>
      </c>
      <c r="K25" s="64">
        <v>5.5385545148364175</v>
      </c>
      <c r="L25" s="64">
        <v>7.0516276021339133</v>
      </c>
      <c r="M25" s="64">
        <v>7.5238411361093078</v>
      </c>
      <c r="N25" s="64">
        <v>10.9265469426603</v>
      </c>
      <c r="O25" s="64">
        <v>14.85196477519313</v>
      </c>
      <c r="P25" s="64">
        <v>13.214505918965326</v>
      </c>
      <c r="Q25" s="64">
        <v>14.332886747188429</v>
      </c>
      <c r="R25" s="64">
        <v>15.280093784800318</v>
      </c>
      <c r="S25" s="64">
        <v>14.142285196963572</v>
      </c>
      <c r="T25" s="64">
        <v>13.649310395997299</v>
      </c>
      <c r="U25" s="64">
        <v>14.012028266960453</v>
      </c>
      <c r="V25" s="64">
        <v>15.58451387697669</v>
      </c>
      <c r="W25" s="97">
        <v>14.863462670293838</v>
      </c>
      <c r="X25" s="65">
        <v>12.81593571921124</v>
      </c>
    </row>
    <row r="26" spans="1:24" x14ac:dyDescent="0.35">
      <c r="A26" s="61" t="s">
        <v>73</v>
      </c>
      <c r="B26" s="67" t="s">
        <v>74</v>
      </c>
      <c r="C26" s="64" t="s">
        <v>215</v>
      </c>
      <c r="D26" s="64" t="s">
        <v>215</v>
      </c>
      <c r="E26" s="64" t="s">
        <v>215</v>
      </c>
      <c r="F26" s="64" t="s">
        <v>215</v>
      </c>
      <c r="G26" s="64">
        <v>5.4099089551516757</v>
      </c>
      <c r="H26" s="64">
        <v>8.094763895769681</v>
      </c>
      <c r="I26" s="64">
        <v>9.0544035714034159</v>
      </c>
      <c r="J26" s="64">
        <v>15.9181668201291</v>
      </c>
      <c r="K26" s="64">
        <v>20.530746753040468</v>
      </c>
      <c r="L26" s="64">
        <v>23.742772736311647</v>
      </c>
      <c r="M26" s="64">
        <v>21.36555163901372</v>
      </c>
      <c r="N26" s="64">
        <v>31.623030224411618</v>
      </c>
      <c r="O26" s="64">
        <v>38.244669392592556</v>
      </c>
      <c r="P26" s="64">
        <v>41.886476855026139</v>
      </c>
      <c r="Q26" s="64">
        <v>38.248172446856827</v>
      </c>
      <c r="R26" s="64">
        <v>38.163787346069469</v>
      </c>
      <c r="S26" s="64">
        <v>43.861190441133843</v>
      </c>
      <c r="T26" s="64">
        <v>43.572944335961601</v>
      </c>
      <c r="U26" s="64">
        <v>48.665344327365972</v>
      </c>
      <c r="V26" s="64">
        <v>45.267500501602562</v>
      </c>
      <c r="W26" s="97">
        <v>45.608581894066297</v>
      </c>
      <c r="X26" s="65">
        <v>47.578359012626073</v>
      </c>
    </row>
    <row r="27" spans="1:24" x14ac:dyDescent="0.35">
      <c r="A27" s="61" t="s">
        <v>75</v>
      </c>
      <c r="B27" s="67" t="s">
        <v>76</v>
      </c>
      <c r="C27" s="64" t="s">
        <v>215</v>
      </c>
      <c r="D27" s="64" t="s">
        <v>215</v>
      </c>
      <c r="E27" s="64" t="s">
        <v>215</v>
      </c>
      <c r="F27" s="64" t="s">
        <v>215</v>
      </c>
      <c r="G27" s="64">
        <v>6.2410854836121601</v>
      </c>
      <c r="H27" s="64">
        <v>4.8425618506863195</v>
      </c>
      <c r="I27" s="64">
        <v>8.3276593111654584</v>
      </c>
      <c r="J27" s="64">
        <v>14.436685125513479</v>
      </c>
      <c r="K27" s="64">
        <v>16.569647604480952</v>
      </c>
      <c r="L27" s="64">
        <v>19.624303179049065</v>
      </c>
      <c r="M27" s="64">
        <v>20.289403430452936</v>
      </c>
      <c r="N27" s="64">
        <v>24.07979077964502</v>
      </c>
      <c r="O27" s="64">
        <v>31.962819017476228</v>
      </c>
      <c r="P27" s="64">
        <v>30.023072550769495</v>
      </c>
      <c r="Q27" s="64">
        <v>27.060535346878336</v>
      </c>
      <c r="R27" s="64">
        <v>27.472693536519479</v>
      </c>
      <c r="S27" s="64">
        <v>31.567408379651841</v>
      </c>
      <c r="T27" s="64">
        <v>31.359863633887997</v>
      </c>
      <c r="U27" s="64">
        <v>36.481006344242921</v>
      </c>
      <c r="V27" s="64">
        <v>38.873447768101954</v>
      </c>
      <c r="W27" s="97">
        <v>34.340070526048848</v>
      </c>
      <c r="X27" s="65">
        <v>33.766463740702875</v>
      </c>
    </row>
    <row r="28" spans="1:24" x14ac:dyDescent="0.35">
      <c r="A28" s="61" t="s">
        <v>77</v>
      </c>
      <c r="B28" s="67" t="s">
        <v>78</v>
      </c>
      <c r="C28" s="64" t="s">
        <v>215</v>
      </c>
      <c r="D28" s="64" t="s">
        <v>215</v>
      </c>
      <c r="E28" s="64" t="s">
        <v>215</v>
      </c>
      <c r="F28" s="64" t="s">
        <v>215</v>
      </c>
      <c r="G28" s="64">
        <v>4.853982259226246</v>
      </c>
      <c r="H28" s="64">
        <v>6.2402885765260949</v>
      </c>
      <c r="I28" s="64">
        <v>7.200120652685702</v>
      </c>
      <c r="J28" s="64">
        <v>12.375931949516028</v>
      </c>
      <c r="K28" s="64">
        <v>17.088490141211903</v>
      </c>
      <c r="L28" s="64">
        <v>17.862926629305438</v>
      </c>
      <c r="M28" s="64">
        <v>15.128594637052219</v>
      </c>
      <c r="N28" s="64">
        <v>24.673466546116906</v>
      </c>
      <c r="O28" s="64">
        <v>29.980645218980669</v>
      </c>
      <c r="P28" s="64">
        <v>29.002159178540101</v>
      </c>
      <c r="Q28" s="64">
        <v>32.571288663520534</v>
      </c>
      <c r="R28" s="64">
        <v>33.970956535045431</v>
      </c>
      <c r="S28" s="64">
        <v>31.779439813543902</v>
      </c>
      <c r="T28" s="64">
        <v>33.520912543322844</v>
      </c>
      <c r="U28" s="64">
        <v>30.339262848011462</v>
      </c>
      <c r="V28" s="64">
        <v>37.972017216842055</v>
      </c>
      <c r="W28" s="97">
        <v>35.511625866026229</v>
      </c>
      <c r="X28" s="65">
        <v>30.792420502350463</v>
      </c>
    </row>
    <row r="29" spans="1:24" x14ac:dyDescent="0.35">
      <c r="A29" s="61" t="s">
        <v>79</v>
      </c>
      <c r="B29" s="67" t="s">
        <v>80</v>
      </c>
      <c r="C29" s="64" t="s">
        <v>215</v>
      </c>
      <c r="D29" s="64" t="s">
        <v>215</v>
      </c>
      <c r="E29" s="64" t="s">
        <v>215</v>
      </c>
      <c r="F29" s="64" t="s">
        <v>215</v>
      </c>
      <c r="G29" s="64">
        <v>7.3365201961993325</v>
      </c>
      <c r="H29" s="64">
        <v>7.74980430743316</v>
      </c>
      <c r="I29" s="64">
        <v>7.1880567811648648</v>
      </c>
      <c r="J29" s="64">
        <v>14.827790720714573</v>
      </c>
      <c r="K29" s="64">
        <v>15.649263483187724</v>
      </c>
      <c r="L29" s="64">
        <v>17.396684522778656</v>
      </c>
      <c r="M29" s="64">
        <v>16.684373165685454</v>
      </c>
      <c r="N29" s="64">
        <v>24.320700729616654</v>
      </c>
      <c r="O29" s="64">
        <v>27.189432992811032</v>
      </c>
      <c r="P29" s="64">
        <v>34.850921596599136</v>
      </c>
      <c r="Q29" s="64">
        <v>32.682935842831704</v>
      </c>
      <c r="R29" s="64">
        <v>34.130800991453953</v>
      </c>
      <c r="S29" s="64">
        <v>33.601545149799747</v>
      </c>
      <c r="T29" s="64">
        <v>33.430252257559765</v>
      </c>
      <c r="U29" s="64">
        <v>35.010659738799639</v>
      </c>
      <c r="V29" s="64">
        <v>39.008266486418506</v>
      </c>
      <c r="W29" s="97">
        <v>40.016166309158898</v>
      </c>
      <c r="X29" s="65">
        <v>37.458983727681577</v>
      </c>
    </row>
    <row r="30" spans="1:24" x14ac:dyDescent="0.35">
      <c r="A30" s="61" t="s">
        <v>81</v>
      </c>
      <c r="B30" s="67" t="s">
        <v>82</v>
      </c>
      <c r="C30" s="64" t="s">
        <v>215</v>
      </c>
      <c r="D30" s="64" t="s">
        <v>215</v>
      </c>
      <c r="E30" s="64" t="s">
        <v>215</v>
      </c>
      <c r="F30" s="64" t="s">
        <v>215</v>
      </c>
      <c r="G30" s="64">
        <v>6.797944711600052</v>
      </c>
      <c r="H30" s="64">
        <v>9.6497881984147273</v>
      </c>
      <c r="I30" s="64">
        <v>9.7385949514924448</v>
      </c>
      <c r="J30" s="64">
        <v>18.901744748301265</v>
      </c>
      <c r="K30" s="64">
        <v>20.686782896482139</v>
      </c>
      <c r="L30" s="64">
        <v>19.828354718477197</v>
      </c>
      <c r="M30" s="64">
        <v>21.635317264176471</v>
      </c>
      <c r="N30" s="64">
        <v>26.675751443789153</v>
      </c>
      <c r="O30" s="64">
        <v>39.256781123714227</v>
      </c>
      <c r="P30" s="64">
        <v>39.39673920341221</v>
      </c>
      <c r="Q30" s="64">
        <v>37.139206346472001</v>
      </c>
      <c r="R30" s="64">
        <v>40.247849473215339</v>
      </c>
      <c r="S30" s="64">
        <v>46.308189281002591</v>
      </c>
      <c r="T30" s="64">
        <v>44.592126154115959</v>
      </c>
      <c r="U30" s="64">
        <v>43.487599016011096</v>
      </c>
      <c r="V30" s="64">
        <v>46.233397525763266</v>
      </c>
      <c r="W30" s="97">
        <v>44.783580704693755</v>
      </c>
      <c r="X30" s="65">
        <v>46.944188849640028</v>
      </c>
    </row>
    <row r="31" spans="1:24" x14ac:dyDescent="0.35">
      <c r="A31" s="61" t="s">
        <v>83</v>
      </c>
      <c r="B31" s="67" t="s">
        <v>84</v>
      </c>
      <c r="C31" s="64" t="s">
        <v>215</v>
      </c>
      <c r="D31" s="64" t="s">
        <v>215</v>
      </c>
      <c r="E31" s="64" t="s">
        <v>215</v>
      </c>
      <c r="F31" s="64" t="s">
        <v>215</v>
      </c>
      <c r="G31" s="64">
        <v>4.7028967776964521</v>
      </c>
      <c r="H31" s="64">
        <v>9.3450824052650017</v>
      </c>
      <c r="I31" s="64">
        <v>11.583812633420793</v>
      </c>
      <c r="J31" s="64">
        <v>21.66945954389557</v>
      </c>
      <c r="K31" s="64">
        <v>23.36548542852907</v>
      </c>
      <c r="L31" s="64">
        <v>23.631939106522037</v>
      </c>
      <c r="M31" s="64">
        <v>27.434136943937503</v>
      </c>
      <c r="N31" s="64">
        <v>40.324467108600288</v>
      </c>
      <c r="O31" s="64">
        <v>51.397300830117338</v>
      </c>
      <c r="P31" s="64">
        <v>62.964548483906889</v>
      </c>
      <c r="Q31" s="64">
        <v>68.247328903394191</v>
      </c>
      <c r="R31" s="64">
        <v>76.747216375196018</v>
      </c>
      <c r="S31" s="64">
        <v>76.946862099957187</v>
      </c>
      <c r="T31" s="64">
        <v>76.965549766671941</v>
      </c>
      <c r="U31" s="64">
        <v>79.360773159295206</v>
      </c>
      <c r="V31" s="64">
        <v>85.199540188698194</v>
      </c>
      <c r="W31" s="97">
        <v>86.969053470299158</v>
      </c>
      <c r="X31" s="65">
        <v>79.744793378474782</v>
      </c>
    </row>
    <row r="32" spans="1:24" x14ac:dyDescent="0.35">
      <c r="A32" s="61" t="s">
        <v>85</v>
      </c>
      <c r="B32" s="67" t="s">
        <v>86</v>
      </c>
      <c r="C32" s="64" t="s">
        <v>215</v>
      </c>
      <c r="D32" s="64" t="s">
        <v>215</v>
      </c>
      <c r="E32" s="64" t="s">
        <v>215</v>
      </c>
      <c r="F32" s="64" t="s">
        <v>215</v>
      </c>
      <c r="G32" s="64">
        <v>8.6994234491937998</v>
      </c>
      <c r="H32" s="64">
        <v>11.179100755730618</v>
      </c>
      <c r="I32" s="64">
        <v>15.459002029663404</v>
      </c>
      <c r="J32" s="64">
        <v>27.222918989313595</v>
      </c>
      <c r="K32" s="64">
        <v>32.265891764592091</v>
      </c>
      <c r="L32" s="64">
        <v>32.090917341566012</v>
      </c>
      <c r="M32" s="64">
        <v>35.689338021786575</v>
      </c>
      <c r="N32" s="64">
        <v>45.285609823515372</v>
      </c>
      <c r="O32" s="64">
        <v>61.532704796387094</v>
      </c>
      <c r="P32" s="64">
        <v>57.172736248152454</v>
      </c>
      <c r="Q32" s="64">
        <v>58.825502351621438</v>
      </c>
      <c r="R32" s="64">
        <v>61.827637948770189</v>
      </c>
      <c r="S32" s="64">
        <v>65.099299586976358</v>
      </c>
      <c r="T32" s="64">
        <v>62.223181544761289</v>
      </c>
      <c r="U32" s="64">
        <v>60.176177972868587</v>
      </c>
      <c r="V32" s="64">
        <v>61.515705489543848</v>
      </c>
      <c r="W32" s="97">
        <v>61.543034680978231</v>
      </c>
      <c r="X32" s="65">
        <v>59.88719866024303</v>
      </c>
    </row>
    <row r="33" spans="1:24" x14ac:dyDescent="0.35">
      <c r="A33" s="61" t="s">
        <v>87</v>
      </c>
      <c r="B33" s="67" t="s">
        <v>88</v>
      </c>
      <c r="C33" s="64" t="s">
        <v>215</v>
      </c>
      <c r="D33" s="64" t="s">
        <v>215</v>
      </c>
      <c r="E33" s="64" t="s">
        <v>215</v>
      </c>
      <c r="F33" s="64" t="s">
        <v>215</v>
      </c>
      <c r="G33" s="64">
        <v>8.14329801692719</v>
      </c>
      <c r="H33" s="64">
        <v>8.9375874242303546</v>
      </c>
      <c r="I33" s="64">
        <v>10.536959782310998</v>
      </c>
      <c r="J33" s="64">
        <v>18.97963355073572</v>
      </c>
      <c r="K33" s="64">
        <v>19.225276845786475</v>
      </c>
      <c r="L33" s="64">
        <v>22.910829232937761</v>
      </c>
      <c r="M33" s="64">
        <v>24.440939885880734</v>
      </c>
      <c r="N33" s="64">
        <v>31.234197620553289</v>
      </c>
      <c r="O33" s="64">
        <v>39.421100290942142</v>
      </c>
      <c r="P33" s="64">
        <v>40.70944236761521</v>
      </c>
      <c r="Q33" s="64">
        <v>34.705292811355129</v>
      </c>
      <c r="R33" s="64">
        <v>34.322076866190557</v>
      </c>
      <c r="S33" s="64">
        <v>42.381991169785152</v>
      </c>
      <c r="T33" s="64">
        <v>43.133864048794841</v>
      </c>
      <c r="U33" s="64">
        <v>44.959758347266032</v>
      </c>
      <c r="V33" s="64">
        <v>45.482130455815934</v>
      </c>
      <c r="W33" s="97">
        <v>40.610052699039585</v>
      </c>
      <c r="X33" s="65">
        <v>38.386421810801096</v>
      </c>
    </row>
    <row r="34" spans="1:24" x14ac:dyDescent="0.35">
      <c r="A34" s="49">
        <v>924</v>
      </c>
      <c r="B34" s="68" t="s">
        <v>89</v>
      </c>
      <c r="C34" s="59">
        <v>2.2976157031357149</v>
      </c>
      <c r="D34" s="59">
        <v>2.5840322740716521</v>
      </c>
      <c r="E34" s="59">
        <v>2.9656802198510683</v>
      </c>
      <c r="F34" s="59">
        <v>1.7382303029989563</v>
      </c>
      <c r="G34" s="59">
        <v>3.1054846421089386</v>
      </c>
      <c r="H34" s="59">
        <v>3.6192426709343839</v>
      </c>
      <c r="I34" s="59">
        <v>3.7458321072196203</v>
      </c>
      <c r="J34" s="59">
        <v>7.7519226088043087</v>
      </c>
      <c r="K34" s="59">
        <v>9.1589256759249889</v>
      </c>
      <c r="L34" s="59">
        <v>7.6682397842454355</v>
      </c>
      <c r="M34" s="59">
        <v>8.4570514695106702</v>
      </c>
      <c r="N34" s="59">
        <v>12.607635705534765</v>
      </c>
      <c r="O34" s="59">
        <v>14.816474478736838</v>
      </c>
      <c r="P34" s="59">
        <v>16.967670394250828</v>
      </c>
      <c r="Q34" s="59">
        <v>16.640313443769223</v>
      </c>
      <c r="R34" s="59">
        <v>19.810857490579298</v>
      </c>
      <c r="S34" s="59">
        <v>18.245585722748146</v>
      </c>
      <c r="T34" s="59">
        <v>18.628342906175774</v>
      </c>
      <c r="U34" s="59">
        <v>17.83303655290419</v>
      </c>
      <c r="V34" s="59">
        <v>18.91049326378684</v>
      </c>
      <c r="W34" s="91">
        <v>17.835031707018175</v>
      </c>
      <c r="X34" s="60">
        <v>17.412916286721849</v>
      </c>
    </row>
    <row r="35" spans="1:24" x14ac:dyDescent="0.35">
      <c r="A35" s="49">
        <v>923</v>
      </c>
      <c r="B35" s="92" t="s">
        <v>90</v>
      </c>
      <c r="C35" s="59">
        <v>3.8814649249764255</v>
      </c>
      <c r="D35" s="59">
        <v>4.306396407431329</v>
      </c>
      <c r="E35" s="59">
        <v>4.7833045474198546</v>
      </c>
      <c r="F35" s="59">
        <v>4.9640146420916409</v>
      </c>
      <c r="G35" s="59">
        <v>5.5121970212162159</v>
      </c>
      <c r="H35" s="59">
        <v>5.4198038210759014</v>
      </c>
      <c r="I35" s="59">
        <v>7.3776814283458236</v>
      </c>
      <c r="J35" s="59">
        <v>12.931819586908894</v>
      </c>
      <c r="K35" s="59">
        <v>15.122893988806373</v>
      </c>
      <c r="L35" s="59">
        <v>16.384479045214519</v>
      </c>
      <c r="M35" s="59">
        <v>17.523480396103587</v>
      </c>
      <c r="N35" s="59">
        <v>25.221053404055329</v>
      </c>
      <c r="O35" s="59">
        <v>27.613890600875326</v>
      </c>
      <c r="P35" s="59">
        <v>31.87318692696709</v>
      </c>
      <c r="Q35" s="59">
        <v>29.027177625305846</v>
      </c>
      <c r="R35" s="59">
        <v>26.853447297836418</v>
      </c>
      <c r="S35" s="59">
        <v>29.333910466132441</v>
      </c>
      <c r="T35" s="59">
        <v>29.20774305045823</v>
      </c>
      <c r="U35" s="59">
        <v>31.992144674846855</v>
      </c>
      <c r="V35" s="59">
        <v>30.668753149589079</v>
      </c>
      <c r="W35" s="91">
        <v>28.011393758619043</v>
      </c>
      <c r="X35" s="60">
        <v>28.225122195363294</v>
      </c>
    </row>
    <row r="36" spans="1:24"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sheetData>
  <mergeCells count="2">
    <mergeCell ref="A1:B1"/>
    <mergeCell ref="A19:B19"/>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163</v>
      </c>
      <c r="B1" s="184"/>
      <c r="C1" s="84"/>
      <c r="D1" s="84"/>
      <c r="E1" s="84"/>
      <c r="F1" s="84"/>
      <c r="G1" s="84"/>
    </row>
    <row r="2" spans="1:24" s="51" customFormat="1" x14ac:dyDescent="0.35">
      <c r="A2" s="86" t="s">
        <v>42</v>
      </c>
      <c r="B2" s="53"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131">
        <v>925</v>
      </c>
      <c r="B3" s="57" t="s">
        <v>67</v>
      </c>
      <c r="C3" s="91"/>
      <c r="D3" s="91"/>
      <c r="E3" s="91"/>
      <c r="F3" s="91"/>
      <c r="G3" s="91">
        <v>305.50299999999999</v>
      </c>
      <c r="H3" s="91">
        <v>364.963506</v>
      </c>
      <c r="I3" s="91">
        <v>374.49799999999999</v>
      </c>
      <c r="J3" s="91">
        <v>411.85500000000002</v>
      </c>
      <c r="K3" s="88">
        <f>SUM(K4,K6,K16,K17)</f>
        <v>425.35699497931432</v>
      </c>
      <c r="L3" s="88">
        <f>SUM(L4,L6,L16,L17)</f>
        <v>449.6072684537466</v>
      </c>
      <c r="M3" s="88">
        <f>SUM(M4,M6,M16,M17)</f>
        <v>476.27213789694639</v>
      </c>
      <c r="N3" s="88">
        <f t="shared" ref="N3:X3" si="0">SUM(N4,N6,N16,N17)</f>
        <v>497.64711229305311</v>
      </c>
      <c r="O3" s="88">
        <f t="shared" si="0"/>
        <v>515.13750610718887</v>
      </c>
      <c r="P3" s="88">
        <f t="shared" si="0"/>
        <v>536.24584358410516</v>
      </c>
      <c r="Q3" s="88">
        <f t="shared" si="0"/>
        <v>565.04847507227998</v>
      </c>
      <c r="R3" s="88">
        <f t="shared" si="0"/>
        <v>573.57955790020594</v>
      </c>
      <c r="S3" s="88">
        <f t="shared" si="0"/>
        <v>581.96717842993792</v>
      </c>
      <c r="T3" s="88">
        <f t="shared" si="0"/>
        <v>591.74134486956291</v>
      </c>
      <c r="U3" s="88">
        <f t="shared" si="0"/>
        <v>597.02929659073902</v>
      </c>
      <c r="V3" s="88">
        <f t="shared" si="0"/>
        <v>606.62578991538703</v>
      </c>
      <c r="W3" s="88">
        <f t="shared" si="0"/>
        <v>612.28589483968483</v>
      </c>
      <c r="X3" s="89">
        <f t="shared" si="0"/>
        <v>638.82611139248331</v>
      </c>
    </row>
    <row r="4" spans="1:24" s="51" customFormat="1" x14ac:dyDescent="0.35">
      <c r="A4" s="132"/>
      <c r="B4" s="90" t="s">
        <v>68</v>
      </c>
      <c r="C4" s="97"/>
      <c r="D4" s="97"/>
      <c r="E4" s="97"/>
      <c r="F4" s="97"/>
      <c r="G4" s="97">
        <v>0</v>
      </c>
      <c r="H4" s="97">
        <v>0</v>
      </c>
      <c r="I4" s="97">
        <v>0</v>
      </c>
      <c r="J4" s="97">
        <v>0</v>
      </c>
      <c r="K4" s="97">
        <v>0</v>
      </c>
      <c r="L4" s="97">
        <v>0</v>
      </c>
      <c r="M4" s="97">
        <v>0</v>
      </c>
      <c r="N4" s="97">
        <v>0</v>
      </c>
      <c r="O4" s="97">
        <v>0</v>
      </c>
      <c r="P4" s="97">
        <v>0</v>
      </c>
      <c r="Q4" s="97">
        <v>0</v>
      </c>
      <c r="R4" s="97">
        <v>0</v>
      </c>
      <c r="S4" s="97">
        <v>0</v>
      </c>
      <c r="T4" s="97">
        <v>0</v>
      </c>
      <c r="U4" s="97">
        <v>0</v>
      </c>
      <c r="V4" s="97">
        <v>0</v>
      </c>
      <c r="W4" s="97">
        <v>0</v>
      </c>
      <c r="X4" s="65">
        <v>0</v>
      </c>
    </row>
    <row r="5" spans="1:24" s="51" customFormat="1" ht="25.5" customHeight="1" x14ac:dyDescent="0.35">
      <c r="A5" s="131">
        <v>941</v>
      </c>
      <c r="B5" s="50" t="s">
        <v>69</v>
      </c>
      <c r="C5" s="91"/>
      <c r="D5" s="91"/>
      <c r="E5" s="91"/>
      <c r="F5" s="91"/>
      <c r="G5" s="91"/>
      <c r="H5" s="91"/>
      <c r="I5" s="91"/>
      <c r="J5" s="91"/>
      <c r="K5" s="91">
        <f>SUM(K6,K16)</f>
        <v>389.76098884631182</v>
      </c>
      <c r="L5" s="91">
        <f t="shared" ref="L5:X5" si="1">SUM(L6,L16)</f>
        <v>411.88043913723175</v>
      </c>
      <c r="M5" s="91">
        <f t="shared" si="1"/>
        <v>436.19425732570448</v>
      </c>
      <c r="N5" s="91">
        <f t="shared" si="1"/>
        <v>455.6925556727943</v>
      </c>
      <c r="O5" s="91">
        <f t="shared" si="1"/>
        <v>471.54981668843971</v>
      </c>
      <c r="P5" s="91">
        <f t="shared" si="1"/>
        <v>490.73709429357643</v>
      </c>
      <c r="Q5" s="91">
        <f t="shared" si="1"/>
        <v>517.01568235785351</v>
      </c>
      <c r="R5" s="91">
        <f t="shared" si="1"/>
        <v>524.81089027917528</v>
      </c>
      <c r="S5" s="91">
        <f t="shared" si="1"/>
        <v>532.54476174522154</v>
      </c>
      <c r="T5" s="91">
        <f t="shared" si="1"/>
        <v>543.02261796632706</v>
      </c>
      <c r="U5" s="91">
        <f t="shared" si="1"/>
        <v>548.09061171001554</v>
      </c>
      <c r="V5" s="91">
        <f t="shared" si="1"/>
        <v>556.84641213132636</v>
      </c>
      <c r="W5" s="91">
        <f t="shared" si="1"/>
        <v>562.04205196691873</v>
      </c>
      <c r="X5" s="60">
        <f t="shared" si="1"/>
        <v>586.40439298554838</v>
      </c>
    </row>
    <row r="6" spans="1:24" s="51" customFormat="1" ht="25.5" customHeight="1" x14ac:dyDescent="0.35">
      <c r="A6" s="131">
        <v>921</v>
      </c>
      <c r="B6" s="48" t="s">
        <v>70</v>
      </c>
      <c r="C6" s="91"/>
      <c r="D6" s="91"/>
      <c r="E6" s="91"/>
      <c r="F6" s="91"/>
      <c r="G6" s="91"/>
      <c r="H6" s="91"/>
      <c r="I6" s="91"/>
      <c r="J6" s="91"/>
      <c r="K6" s="91">
        <f>SUM(K7:K15)</f>
        <v>366.12824337950042</v>
      </c>
      <c r="L6" s="91">
        <f t="shared" ref="L6:X6" si="2">SUM(L7:L15)</f>
        <v>386.96937539827422</v>
      </c>
      <c r="M6" s="91">
        <f t="shared" si="2"/>
        <v>409.8744911225607</v>
      </c>
      <c r="N6" s="91">
        <f t="shared" si="2"/>
        <v>428.28494812580959</v>
      </c>
      <c r="O6" s="91">
        <f t="shared" si="2"/>
        <v>443.2436482032918</v>
      </c>
      <c r="P6" s="91">
        <f t="shared" si="2"/>
        <v>461.30363708038686</v>
      </c>
      <c r="Q6" s="91">
        <f t="shared" si="2"/>
        <v>486.04627468441788</v>
      </c>
      <c r="R6" s="91">
        <f t="shared" si="2"/>
        <v>493.44965822012233</v>
      </c>
      <c r="S6" s="91">
        <f t="shared" si="2"/>
        <v>500.80418004114836</v>
      </c>
      <c r="T6" s="91">
        <f t="shared" si="2"/>
        <v>510.88696315357186</v>
      </c>
      <c r="U6" s="91">
        <f t="shared" si="2"/>
        <v>515.69761926304056</v>
      </c>
      <c r="V6" s="91">
        <f t="shared" si="2"/>
        <v>523.98112960461435</v>
      </c>
      <c r="W6" s="91">
        <f t="shared" si="2"/>
        <v>528.87012084306446</v>
      </c>
      <c r="X6" s="60">
        <f t="shared" si="2"/>
        <v>551.79458742603993</v>
      </c>
    </row>
    <row r="7" spans="1:24" s="51" customFormat="1" x14ac:dyDescent="0.35">
      <c r="A7" s="132" t="s">
        <v>71</v>
      </c>
      <c r="B7" s="133" t="s">
        <v>72</v>
      </c>
      <c r="C7" s="97"/>
      <c r="D7" s="97"/>
      <c r="E7" s="97"/>
      <c r="F7" s="97"/>
      <c r="G7" s="97"/>
      <c r="H7" s="97"/>
      <c r="I7" s="97"/>
      <c r="J7" s="97"/>
      <c r="K7" s="97">
        <v>18.676874343267677</v>
      </c>
      <c r="L7" s="97">
        <v>19.800944333637112</v>
      </c>
      <c r="M7" s="97">
        <v>21.053082168637857</v>
      </c>
      <c r="N7" s="97">
        <v>22.043292347848933</v>
      </c>
      <c r="O7" s="97">
        <v>22.845853981217836</v>
      </c>
      <c r="P7" s="97">
        <v>23.784241676239635</v>
      </c>
      <c r="Q7" s="97">
        <v>25.091563884798724</v>
      </c>
      <c r="R7" s="97">
        <v>25.467129652833453</v>
      </c>
      <c r="S7" s="97">
        <v>25.847436906706182</v>
      </c>
      <c r="T7" s="97">
        <v>26.277478889256145</v>
      </c>
      <c r="U7" s="97">
        <v>26.545119912469332</v>
      </c>
      <c r="V7" s="97">
        <v>26.850619016671303</v>
      </c>
      <c r="W7" s="97">
        <v>27.101147964571627</v>
      </c>
      <c r="X7" s="65">
        <v>28.275877517989617</v>
      </c>
    </row>
    <row r="8" spans="1:24" s="51" customFormat="1" x14ac:dyDescent="0.35">
      <c r="A8" s="132" t="s">
        <v>73</v>
      </c>
      <c r="B8" s="133" t="s">
        <v>74</v>
      </c>
      <c r="C8" s="97"/>
      <c r="D8" s="97"/>
      <c r="E8" s="97"/>
      <c r="F8" s="97"/>
      <c r="G8" s="97"/>
      <c r="H8" s="97"/>
      <c r="I8" s="97"/>
      <c r="J8" s="97"/>
      <c r="K8" s="97">
        <v>49.146295116462468</v>
      </c>
      <c r="L8" s="97">
        <v>51.849322500625156</v>
      </c>
      <c r="M8" s="97">
        <v>54.774102953619654</v>
      </c>
      <c r="N8" s="97">
        <v>57.024294443119238</v>
      </c>
      <c r="O8" s="97">
        <v>58.822787771809018</v>
      </c>
      <c r="P8" s="97">
        <v>61.150918360065972</v>
      </c>
      <c r="Q8" s="97">
        <v>64.384625493751088</v>
      </c>
      <c r="R8" s="97">
        <v>65.380058024109289</v>
      </c>
      <c r="S8" s="97">
        <v>66.31685862354017</v>
      </c>
      <c r="T8" s="97">
        <v>67.843672768624955</v>
      </c>
      <c r="U8" s="97">
        <v>68.338474339672715</v>
      </c>
      <c r="V8" s="97">
        <v>69.497923048556032</v>
      </c>
      <c r="W8" s="97">
        <v>70.1463714709854</v>
      </c>
      <c r="X8" s="65">
        <v>73.186944355194058</v>
      </c>
    </row>
    <row r="9" spans="1:24" s="51" customFormat="1" x14ac:dyDescent="0.35">
      <c r="A9" s="132" t="s">
        <v>75</v>
      </c>
      <c r="B9" s="133" t="s">
        <v>76</v>
      </c>
      <c r="C9" s="97"/>
      <c r="D9" s="97"/>
      <c r="E9" s="97"/>
      <c r="F9" s="97"/>
      <c r="G9" s="97"/>
      <c r="H9" s="97"/>
      <c r="I9" s="97"/>
      <c r="J9" s="97"/>
      <c r="K9" s="97">
        <v>37.024847445733165</v>
      </c>
      <c r="L9" s="97">
        <v>39.070438298086174</v>
      </c>
      <c r="M9" s="97">
        <v>41.331100780957357</v>
      </c>
      <c r="N9" s="97">
        <v>43.043768890923538</v>
      </c>
      <c r="O9" s="97">
        <v>44.535389416631915</v>
      </c>
      <c r="P9" s="97">
        <v>46.355797106995297</v>
      </c>
      <c r="Q9" s="97">
        <v>48.823640842541089</v>
      </c>
      <c r="R9" s="97">
        <v>49.537345908203285</v>
      </c>
      <c r="S9" s="97">
        <v>50.213710682916734</v>
      </c>
      <c r="T9" s="97">
        <v>50.782828334703275</v>
      </c>
      <c r="U9" s="97">
        <v>51.224756070566109</v>
      </c>
      <c r="V9" s="97">
        <v>51.961136888118048</v>
      </c>
      <c r="W9" s="97">
        <v>52.445958818971945</v>
      </c>
      <c r="X9" s="65">
        <v>54.719287530454189</v>
      </c>
    </row>
    <row r="10" spans="1:24" s="51" customFormat="1" x14ac:dyDescent="0.35">
      <c r="A10" s="132" t="s">
        <v>77</v>
      </c>
      <c r="B10" s="133" t="s">
        <v>78</v>
      </c>
      <c r="C10" s="97"/>
      <c r="D10" s="97"/>
      <c r="E10" s="97"/>
      <c r="F10" s="97"/>
      <c r="G10" s="97"/>
      <c r="H10" s="97"/>
      <c r="I10" s="97"/>
      <c r="J10" s="97"/>
      <c r="K10" s="97">
        <v>31.733443017532416</v>
      </c>
      <c r="L10" s="97">
        <v>33.627618155621043</v>
      </c>
      <c r="M10" s="97">
        <v>35.658813538222638</v>
      </c>
      <c r="N10" s="97">
        <v>37.373734121902935</v>
      </c>
      <c r="O10" s="97">
        <v>38.752664429551182</v>
      </c>
      <c r="P10" s="97">
        <v>40.377885130276347</v>
      </c>
      <c r="Q10" s="97">
        <v>42.62047294782883</v>
      </c>
      <c r="R10" s="97">
        <v>43.292285927206642</v>
      </c>
      <c r="S10" s="97">
        <v>44.020792391350945</v>
      </c>
      <c r="T10" s="97">
        <v>44.529631486725208</v>
      </c>
      <c r="U10" s="97">
        <v>45.030791292112823</v>
      </c>
      <c r="V10" s="97">
        <v>45.791971123927311</v>
      </c>
      <c r="W10" s="97">
        <v>46.219231826588825</v>
      </c>
      <c r="X10" s="65">
        <v>48.222656096068086</v>
      </c>
    </row>
    <row r="11" spans="1:24" s="51" customFormat="1" x14ac:dyDescent="0.35">
      <c r="A11" s="132" t="s">
        <v>79</v>
      </c>
      <c r="B11" s="133" t="s">
        <v>80</v>
      </c>
      <c r="C11" s="97"/>
      <c r="D11" s="97"/>
      <c r="E11" s="97"/>
      <c r="F11" s="97"/>
      <c r="G11" s="97"/>
      <c r="H11" s="97"/>
      <c r="I11" s="97"/>
      <c r="J11" s="97"/>
      <c r="K11" s="97">
        <v>39.12696605572954</v>
      </c>
      <c r="L11" s="97">
        <v>41.44314009093344</v>
      </c>
      <c r="M11" s="97">
        <v>43.985593064514006</v>
      </c>
      <c r="N11" s="97">
        <v>46.056225140520567</v>
      </c>
      <c r="O11" s="97">
        <v>47.706561183740703</v>
      </c>
      <c r="P11" s="97">
        <v>49.681448784764143</v>
      </c>
      <c r="Q11" s="97">
        <v>52.412457186021214</v>
      </c>
      <c r="R11" s="97">
        <v>53.34795724496572</v>
      </c>
      <c r="S11" s="97">
        <v>54.281207893992139</v>
      </c>
      <c r="T11" s="97">
        <v>55.665162053461685</v>
      </c>
      <c r="U11" s="97">
        <v>56.242317616228725</v>
      </c>
      <c r="V11" s="97">
        <v>57.147106489536178</v>
      </c>
      <c r="W11" s="97">
        <v>57.680315964352459</v>
      </c>
      <c r="X11" s="65">
        <v>60.180533737503282</v>
      </c>
    </row>
    <row r="12" spans="1:24" s="51" customFormat="1" x14ac:dyDescent="0.35">
      <c r="A12" s="132" t="s">
        <v>81</v>
      </c>
      <c r="B12" s="133" t="s">
        <v>82</v>
      </c>
      <c r="C12" s="97"/>
      <c r="D12" s="97"/>
      <c r="E12" s="97"/>
      <c r="F12" s="97"/>
      <c r="G12" s="97"/>
      <c r="H12" s="97"/>
      <c r="I12" s="97"/>
      <c r="J12" s="97"/>
      <c r="K12" s="97">
        <v>42.721544665064329</v>
      </c>
      <c r="L12" s="97">
        <v>45.365627996530989</v>
      </c>
      <c r="M12" s="97">
        <v>48.226623045736488</v>
      </c>
      <c r="N12" s="97">
        <v>50.688691324123496</v>
      </c>
      <c r="O12" s="97">
        <v>52.711141817721206</v>
      </c>
      <c r="P12" s="97">
        <v>55.087196250840961</v>
      </c>
      <c r="Q12" s="97">
        <v>58.232411977098828</v>
      </c>
      <c r="R12" s="97">
        <v>59.267922848640907</v>
      </c>
      <c r="S12" s="97">
        <v>60.296482633440142</v>
      </c>
      <c r="T12" s="97">
        <v>60.716121305199266</v>
      </c>
      <c r="U12" s="97">
        <v>61.391797730212197</v>
      </c>
      <c r="V12" s="97">
        <v>62.476653943295695</v>
      </c>
      <c r="W12" s="97">
        <v>63.059590611200008</v>
      </c>
      <c r="X12" s="65">
        <v>65.792979057115872</v>
      </c>
    </row>
    <row r="13" spans="1:24" s="51" customFormat="1" x14ac:dyDescent="0.35">
      <c r="A13" s="132" t="s">
        <v>83</v>
      </c>
      <c r="B13" s="133" t="s">
        <v>84</v>
      </c>
      <c r="C13" s="97"/>
      <c r="D13" s="97"/>
      <c r="E13" s="97"/>
      <c r="F13" s="97"/>
      <c r="G13" s="97"/>
      <c r="H13" s="97"/>
      <c r="I13" s="97"/>
      <c r="J13" s="97"/>
      <c r="K13" s="97">
        <v>38.816978478513434</v>
      </c>
      <c r="L13" s="97">
        <v>40.671960784126114</v>
      </c>
      <c r="M13" s="97">
        <v>42.705600365806568</v>
      </c>
      <c r="N13" s="97">
        <v>44.26940886486117</v>
      </c>
      <c r="O13" s="97">
        <v>45.502054737052923</v>
      </c>
      <c r="P13" s="97">
        <v>47.13506946287238</v>
      </c>
      <c r="Q13" s="97">
        <v>49.456500248150164</v>
      </c>
      <c r="R13" s="97">
        <v>50.0825781987526</v>
      </c>
      <c r="S13" s="97">
        <v>50.722635453848788</v>
      </c>
      <c r="T13" s="97">
        <v>55.735422692203009</v>
      </c>
      <c r="U13" s="97">
        <v>56.153854576295913</v>
      </c>
      <c r="V13" s="97">
        <v>56.914572793896291</v>
      </c>
      <c r="W13" s="97">
        <v>57.445612619585155</v>
      </c>
      <c r="X13" s="65">
        <v>59.935656913894988</v>
      </c>
    </row>
    <row r="14" spans="1:24" s="51" customFormat="1" x14ac:dyDescent="0.35">
      <c r="A14" s="132" t="s">
        <v>85</v>
      </c>
      <c r="B14" s="133" t="s">
        <v>86</v>
      </c>
      <c r="C14" s="97"/>
      <c r="D14" s="97"/>
      <c r="E14" s="97"/>
      <c r="F14" s="97"/>
      <c r="G14" s="97"/>
      <c r="H14" s="97"/>
      <c r="I14" s="97"/>
      <c r="J14" s="97"/>
      <c r="K14" s="97">
        <v>63.34554382972032</v>
      </c>
      <c r="L14" s="97">
        <v>67.002445219970483</v>
      </c>
      <c r="M14" s="97">
        <v>71.116030234335526</v>
      </c>
      <c r="N14" s="97">
        <v>74.531227572423916</v>
      </c>
      <c r="O14" s="97">
        <v>77.269253053178176</v>
      </c>
      <c r="P14" s="97">
        <v>80.520155998417422</v>
      </c>
      <c r="Q14" s="97">
        <v>84.916224799973534</v>
      </c>
      <c r="R14" s="97">
        <v>86.208653286742774</v>
      </c>
      <c r="S14" s="97">
        <v>87.486748755901559</v>
      </c>
      <c r="T14" s="97">
        <v>88.188031053057969</v>
      </c>
      <c r="U14" s="97">
        <v>89.054345515516985</v>
      </c>
      <c r="V14" s="97">
        <v>90.652246836465338</v>
      </c>
      <c r="W14" s="97">
        <v>91.498075083875179</v>
      </c>
      <c r="X14" s="65">
        <v>95.46416142908825</v>
      </c>
    </row>
    <row r="15" spans="1:24" s="51" customFormat="1" x14ac:dyDescent="0.35">
      <c r="A15" s="132" t="s">
        <v>87</v>
      </c>
      <c r="B15" s="133" t="s">
        <v>88</v>
      </c>
      <c r="C15" s="97"/>
      <c r="D15" s="97"/>
      <c r="E15" s="97"/>
      <c r="F15" s="97"/>
      <c r="G15" s="97"/>
      <c r="H15" s="97"/>
      <c r="I15" s="97"/>
      <c r="J15" s="97"/>
      <c r="K15" s="97">
        <v>45.535750427477097</v>
      </c>
      <c r="L15" s="97">
        <v>48.13787801874372</v>
      </c>
      <c r="M15" s="97">
        <v>51.023544970730569</v>
      </c>
      <c r="N15" s="97">
        <v>53.254305420085771</v>
      </c>
      <c r="O15" s="97">
        <v>55.097941812388811</v>
      </c>
      <c r="P15" s="97">
        <v>57.210924309914731</v>
      </c>
      <c r="Q15" s="97">
        <v>60.108377304254432</v>
      </c>
      <c r="R15" s="97">
        <v>60.865727128667643</v>
      </c>
      <c r="S15" s="97">
        <v>61.618306699451729</v>
      </c>
      <c r="T15" s="97">
        <v>61.148614570340328</v>
      </c>
      <c r="U15" s="97">
        <v>61.716162209965823</v>
      </c>
      <c r="V15" s="97">
        <v>62.688899464148186</v>
      </c>
      <c r="W15" s="97">
        <v>63.273816482933896</v>
      </c>
      <c r="X15" s="65">
        <v>66.016490788731474</v>
      </c>
    </row>
    <row r="16" spans="1:24" s="51" customFormat="1" x14ac:dyDescent="0.35">
      <c r="A16" s="131">
        <v>924</v>
      </c>
      <c r="B16" s="92" t="s">
        <v>89</v>
      </c>
      <c r="C16" s="91"/>
      <c r="D16" s="91"/>
      <c r="E16" s="91"/>
      <c r="F16" s="91"/>
      <c r="G16" s="91"/>
      <c r="H16" s="91"/>
      <c r="I16" s="91"/>
      <c r="J16" s="91"/>
      <c r="K16" s="91">
        <v>23.632745466811379</v>
      </c>
      <c r="L16" s="91">
        <v>24.911063738957544</v>
      </c>
      <c r="M16" s="91">
        <v>26.319766203143804</v>
      </c>
      <c r="N16" s="91">
        <v>27.407607546984693</v>
      </c>
      <c r="O16" s="91">
        <v>28.306168485147904</v>
      </c>
      <c r="P16" s="91">
        <v>29.433457213189588</v>
      </c>
      <c r="Q16" s="91">
        <v>30.969407673435619</v>
      </c>
      <c r="R16" s="91">
        <v>31.36123205905292</v>
      </c>
      <c r="S16" s="91">
        <v>31.740581704073193</v>
      </c>
      <c r="T16" s="91">
        <v>32.135654812755199</v>
      </c>
      <c r="U16" s="91">
        <v>32.392992446974972</v>
      </c>
      <c r="V16" s="91">
        <v>32.865282526712058</v>
      </c>
      <c r="W16" s="91">
        <v>33.171931123854336</v>
      </c>
      <c r="X16" s="60">
        <v>34.609805559508473</v>
      </c>
    </row>
    <row r="17" spans="1:24" s="51" customFormat="1" x14ac:dyDescent="0.35">
      <c r="A17" s="131">
        <v>923</v>
      </c>
      <c r="B17" s="92" t="s">
        <v>90</v>
      </c>
      <c r="C17" s="91"/>
      <c r="D17" s="91"/>
      <c r="E17" s="91"/>
      <c r="F17" s="91"/>
      <c r="G17" s="91"/>
      <c r="H17" s="91"/>
      <c r="I17" s="91"/>
      <c r="J17" s="91"/>
      <c r="K17" s="91">
        <v>35.596006133002504</v>
      </c>
      <c r="L17" s="91">
        <v>37.726829316514866</v>
      </c>
      <c r="M17" s="91">
        <v>40.077880571241906</v>
      </c>
      <c r="N17" s="91">
        <v>41.95455662025882</v>
      </c>
      <c r="O17" s="91">
        <v>43.587689418749193</v>
      </c>
      <c r="P17" s="91">
        <v>45.508749290528669</v>
      </c>
      <c r="Q17" s="91">
        <v>48.032792714426463</v>
      </c>
      <c r="R17" s="91">
        <v>48.768667621030637</v>
      </c>
      <c r="S17" s="91">
        <v>49.422416684716374</v>
      </c>
      <c r="T17" s="91">
        <v>48.718726903235861</v>
      </c>
      <c r="U17" s="91">
        <v>48.938684880723535</v>
      </c>
      <c r="V17" s="91">
        <v>49.779377784060713</v>
      </c>
      <c r="W17" s="91">
        <v>50.24384287276613</v>
      </c>
      <c r="X17" s="60">
        <v>52.4217184069349</v>
      </c>
    </row>
    <row r="18" spans="1:24" s="74" customFormat="1" ht="16.5" customHeight="1" x14ac:dyDescent="0.35">
      <c r="A18" s="134"/>
      <c r="B18" s="135" t="s">
        <v>91</v>
      </c>
      <c r="C18" s="136"/>
      <c r="D18" s="136"/>
      <c r="E18" s="136"/>
      <c r="F18" s="136"/>
      <c r="G18" s="123"/>
      <c r="H18" s="123"/>
      <c r="I18" s="123"/>
      <c r="J18" s="123"/>
      <c r="K18" s="138">
        <v>10.136005020685571</v>
      </c>
      <c r="L18" s="138">
        <v>10.965731546253361</v>
      </c>
      <c r="M18" s="138">
        <v>11.569862103053612</v>
      </c>
      <c r="N18" s="138">
        <v>12.089500706947012</v>
      </c>
      <c r="O18" s="138">
        <v>12.521009777040559</v>
      </c>
      <c r="P18" s="138">
        <v>12.603421135678099</v>
      </c>
      <c r="Q18" s="138">
        <v>13.084458916608931</v>
      </c>
      <c r="R18" s="138">
        <v>13.605830629781845</v>
      </c>
      <c r="S18" s="138">
        <v>14.030821570061887</v>
      </c>
      <c r="T18" s="138">
        <v>14.653981950436991</v>
      </c>
      <c r="U18" s="138">
        <v>14.910000409260947</v>
      </c>
      <c r="V18" s="138">
        <v>15.123991184612304</v>
      </c>
      <c r="W18" s="138">
        <v>15.265105160315516</v>
      </c>
      <c r="X18" s="139">
        <v>15.926788207517001</v>
      </c>
    </row>
    <row r="19" spans="1:24" s="74" customFormat="1" ht="29.65" customHeight="1" x14ac:dyDescent="0.35">
      <c r="A19" s="69"/>
      <c r="B19" s="70"/>
      <c r="C19" s="93"/>
      <c r="D19" s="93"/>
      <c r="E19" s="93"/>
      <c r="F19" s="93"/>
      <c r="G19" s="72"/>
      <c r="H19" s="72"/>
      <c r="I19" s="72"/>
      <c r="J19" s="72"/>
      <c r="K19" s="80"/>
      <c r="L19" s="80"/>
      <c r="M19" s="80"/>
      <c r="N19" s="80"/>
      <c r="O19" s="80"/>
      <c r="P19" s="80"/>
      <c r="Q19" s="80"/>
      <c r="R19" s="80"/>
      <c r="S19" s="80"/>
      <c r="T19" s="80"/>
      <c r="U19" s="80"/>
      <c r="V19" s="80"/>
      <c r="W19" s="80"/>
      <c r="X19" s="81"/>
    </row>
    <row r="20" spans="1:24" ht="60" customHeight="1" x14ac:dyDescent="0.35">
      <c r="A20" s="184" t="s">
        <v>164</v>
      </c>
      <c r="B20" s="184"/>
      <c r="C20" s="50"/>
      <c r="D20" s="49"/>
      <c r="E20" s="49"/>
      <c r="F20" s="50"/>
      <c r="G20" s="50"/>
      <c r="H20" s="50"/>
      <c r="I20" s="50"/>
      <c r="J20" s="50"/>
      <c r="K20" s="50"/>
      <c r="L20" s="50"/>
      <c r="M20" s="50"/>
      <c r="N20" s="50"/>
      <c r="O20" s="50"/>
      <c r="P20" s="50"/>
      <c r="Q20" s="50"/>
      <c r="R20" s="50"/>
      <c r="S20" s="50"/>
      <c r="T20" s="50"/>
      <c r="U20" s="50"/>
      <c r="V20" s="50"/>
      <c r="W20" s="124"/>
      <c r="X20" s="124"/>
    </row>
    <row r="21" spans="1:24" x14ac:dyDescent="0.35">
      <c r="A21" s="86" t="s">
        <v>42</v>
      </c>
      <c r="B21" s="53" t="s">
        <v>125</v>
      </c>
      <c r="C21" s="55" t="s">
        <v>12</v>
      </c>
      <c r="D21" s="55" t="s">
        <v>13</v>
      </c>
      <c r="E21" s="55" t="s">
        <v>14</v>
      </c>
      <c r="F21" s="55" t="s">
        <v>15</v>
      </c>
      <c r="G21" s="55" t="s">
        <v>16</v>
      </c>
      <c r="H21" s="55" t="s">
        <v>17</v>
      </c>
      <c r="I21" s="55" t="s">
        <v>18</v>
      </c>
      <c r="J21" s="55" t="s">
        <v>19</v>
      </c>
      <c r="K21" s="55" t="s">
        <v>20</v>
      </c>
      <c r="L21" s="55" t="s">
        <v>21</v>
      </c>
      <c r="M21" s="55" t="s">
        <v>22</v>
      </c>
      <c r="N21" s="55" t="s">
        <v>23</v>
      </c>
      <c r="O21" s="55" t="s">
        <v>24</v>
      </c>
      <c r="P21" s="55" t="s">
        <v>25</v>
      </c>
      <c r="Q21" s="55" t="s">
        <v>26</v>
      </c>
      <c r="R21" s="55" t="s">
        <v>27</v>
      </c>
      <c r="S21" s="55" t="s">
        <v>28</v>
      </c>
      <c r="T21" s="55" t="s">
        <v>29</v>
      </c>
      <c r="U21" s="55" t="s">
        <v>30</v>
      </c>
      <c r="V21" s="55" t="s">
        <v>31</v>
      </c>
      <c r="W21" s="55" t="s">
        <v>32</v>
      </c>
      <c r="X21" s="87" t="s">
        <v>33</v>
      </c>
    </row>
    <row r="22" spans="1:24" ht="30" customHeight="1" x14ac:dyDescent="0.35">
      <c r="A22" s="56">
        <v>925</v>
      </c>
      <c r="B22" s="57" t="s">
        <v>67</v>
      </c>
      <c r="C22" s="59" t="s">
        <v>215</v>
      </c>
      <c r="D22" s="59" t="s">
        <v>215</v>
      </c>
      <c r="E22" s="59" t="s">
        <v>215</v>
      </c>
      <c r="F22" s="59" t="s">
        <v>215</v>
      </c>
      <c r="G22" s="59">
        <v>434.42516015042099</v>
      </c>
      <c r="H22" s="59">
        <v>512.68043543678766</v>
      </c>
      <c r="I22" s="59">
        <v>514.0453196302891</v>
      </c>
      <c r="J22" s="59">
        <v>553.21391854638614</v>
      </c>
      <c r="K22" s="59">
        <v>555.87837217889125</v>
      </c>
      <c r="L22" s="59">
        <v>572.62091674357737</v>
      </c>
      <c r="M22" s="59">
        <v>588.16060541290358</v>
      </c>
      <c r="N22" s="59">
        <v>599.66911000045434</v>
      </c>
      <c r="O22" s="59">
        <v>605.01050827168342</v>
      </c>
      <c r="P22" s="59">
        <v>620.78199126865491</v>
      </c>
      <c r="Q22" s="59">
        <v>642.38796222978806</v>
      </c>
      <c r="R22" s="59">
        <v>642.82921878337118</v>
      </c>
      <c r="S22" s="59">
        <v>638.9548594946566</v>
      </c>
      <c r="T22" s="59">
        <v>638.77621201148804</v>
      </c>
      <c r="U22" s="59">
        <v>635.2753365924101</v>
      </c>
      <c r="V22" s="91">
        <v>641.16279960411021</v>
      </c>
      <c r="W22" s="91">
        <v>633.16163520749001</v>
      </c>
      <c r="X22" s="60">
        <v>648.5193058270213</v>
      </c>
    </row>
    <row r="23" spans="1:24" x14ac:dyDescent="0.35">
      <c r="A23" s="61"/>
      <c r="B23" s="90" t="s">
        <v>68</v>
      </c>
      <c r="C23" s="64" t="s">
        <v>215</v>
      </c>
      <c r="D23" s="64" t="s">
        <v>215</v>
      </c>
      <c r="E23" s="64" t="s">
        <v>215</v>
      </c>
      <c r="F23" s="64" t="s">
        <v>215</v>
      </c>
      <c r="G23" s="64" t="s">
        <v>215</v>
      </c>
      <c r="H23" s="64" t="s">
        <v>215</v>
      </c>
      <c r="I23" s="64" t="s">
        <v>215</v>
      </c>
      <c r="J23" s="64" t="s">
        <v>215</v>
      </c>
      <c r="K23" s="104" t="s">
        <v>150</v>
      </c>
      <c r="L23" s="104" t="s">
        <v>150</v>
      </c>
      <c r="M23" s="104" t="s">
        <v>150</v>
      </c>
      <c r="N23" s="104" t="s">
        <v>150</v>
      </c>
      <c r="O23" s="104" t="s">
        <v>150</v>
      </c>
      <c r="P23" s="104" t="s">
        <v>150</v>
      </c>
      <c r="Q23" s="104" t="s">
        <v>150</v>
      </c>
      <c r="R23" s="104" t="s">
        <v>150</v>
      </c>
      <c r="S23" s="104" t="s">
        <v>150</v>
      </c>
      <c r="T23" s="104" t="s">
        <v>150</v>
      </c>
      <c r="U23" s="104" t="s">
        <v>150</v>
      </c>
      <c r="V23" s="104" t="s">
        <v>150</v>
      </c>
      <c r="W23" s="104" t="s">
        <v>150</v>
      </c>
      <c r="X23" s="108" t="s">
        <v>150</v>
      </c>
    </row>
    <row r="24" spans="1:24" ht="25.5" customHeight="1" x14ac:dyDescent="0.35">
      <c r="A24" s="56">
        <v>941</v>
      </c>
      <c r="B24" s="57" t="s">
        <v>69</v>
      </c>
      <c r="C24" s="59" t="s">
        <v>215</v>
      </c>
      <c r="D24" s="59" t="s">
        <v>215</v>
      </c>
      <c r="E24" s="59" t="s">
        <v>215</v>
      </c>
      <c r="F24" s="59" t="s">
        <v>215</v>
      </c>
      <c r="G24" s="59" t="s">
        <v>215</v>
      </c>
      <c r="H24" s="59" t="s">
        <v>215</v>
      </c>
      <c r="I24" s="59" t="s">
        <v>215</v>
      </c>
      <c r="J24" s="59" t="s">
        <v>215</v>
      </c>
      <c r="K24" s="59">
        <v>509.35968275133047</v>
      </c>
      <c r="L24" s="59">
        <v>524.57193465450416</v>
      </c>
      <c r="M24" s="59">
        <v>538.66740892961877</v>
      </c>
      <c r="N24" s="59">
        <v>549.11350341206776</v>
      </c>
      <c r="O24" s="59">
        <v>553.81833178096895</v>
      </c>
      <c r="P24" s="59">
        <v>568.0990430598647</v>
      </c>
      <c r="Q24" s="59">
        <v>587.78081046625266</v>
      </c>
      <c r="R24" s="59">
        <v>588.17259081235227</v>
      </c>
      <c r="S24" s="59">
        <v>584.69287620916612</v>
      </c>
      <c r="T24" s="59">
        <v>586.18505187862456</v>
      </c>
      <c r="U24" s="59">
        <v>583.20161142092456</v>
      </c>
      <c r="V24" s="91">
        <v>588.54933385114441</v>
      </c>
      <c r="W24" s="91">
        <v>581.20474059250262</v>
      </c>
      <c r="X24" s="60">
        <v>595.30216923030173</v>
      </c>
    </row>
    <row r="25" spans="1:24" ht="25.5" customHeight="1" x14ac:dyDescent="0.35">
      <c r="A25" s="56">
        <v>921</v>
      </c>
      <c r="B25" s="66" t="s">
        <v>70</v>
      </c>
      <c r="C25" s="59" t="s">
        <v>215</v>
      </c>
      <c r="D25" s="59" t="s">
        <v>215</v>
      </c>
      <c r="E25" s="59" t="s">
        <v>215</v>
      </c>
      <c r="F25" s="59" t="s">
        <v>215</v>
      </c>
      <c r="G25" s="59" t="s">
        <v>215</v>
      </c>
      <c r="H25" s="59" t="s">
        <v>215</v>
      </c>
      <c r="I25" s="59" t="s">
        <v>215</v>
      </c>
      <c r="J25" s="59" t="s">
        <v>215</v>
      </c>
      <c r="K25" s="59">
        <v>478.47519693054824</v>
      </c>
      <c r="L25" s="59">
        <v>492.84514294956307</v>
      </c>
      <c r="M25" s="59">
        <v>506.16445863585903</v>
      </c>
      <c r="N25" s="59">
        <v>516.08709731235035</v>
      </c>
      <c r="O25" s="59">
        <v>520.57375304346226</v>
      </c>
      <c r="P25" s="59">
        <v>534.02556650552606</v>
      </c>
      <c r="Q25" s="59">
        <v>552.57254858348767</v>
      </c>
      <c r="R25" s="59">
        <v>553.02504061302568</v>
      </c>
      <c r="S25" s="59">
        <v>549.84417739127173</v>
      </c>
      <c r="T25" s="59">
        <v>551.49507790642326</v>
      </c>
      <c r="U25" s="59">
        <v>548.73350525344131</v>
      </c>
      <c r="V25" s="91">
        <v>553.81293308330726</v>
      </c>
      <c r="W25" s="91">
        <v>546.90182045277095</v>
      </c>
      <c r="X25" s="60">
        <v>560.16721360468432</v>
      </c>
    </row>
    <row r="26" spans="1:24" x14ac:dyDescent="0.35">
      <c r="A26" s="61" t="s">
        <v>71</v>
      </c>
      <c r="B26" s="67" t="s">
        <v>72</v>
      </c>
      <c r="C26" s="64" t="s">
        <v>215</v>
      </c>
      <c r="D26" s="64" t="s">
        <v>215</v>
      </c>
      <c r="E26" s="64" t="s">
        <v>215</v>
      </c>
      <c r="F26" s="64" t="s">
        <v>215</v>
      </c>
      <c r="G26" s="64" t="s">
        <v>215</v>
      </c>
      <c r="H26" s="64" t="s">
        <v>215</v>
      </c>
      <c r="I26" s="64" t="s">
        <v>215</v>
      </c>
      <c r="J26" s="64" t="s">
        <v>215</v>
      </c>
      <c r="K26" s="64">
        <v>24.407898847014916</v>
      </c>
      <c r="L26" s="64">
        <v>25.218531132092387</v>
      </c>
      <c r="M26" s="64">
        <v>25.998987908028617</v>
      </c>
      <c r="N26" s="64">
        <v>26.562359505725844</v>
      </c>
      <c r="O26" s="64">
        <v>26.83163536960792</v>
      </c>
      <c r="P26" s="64">
        <v>27.533693892911721</v>
      </c>
      <c r="Q26" s="64">
        <v>28.525904066996279</v>
      </c>
      <c r="R26" s="64">
        <v>28.541838414391435</v>
      </c>
      <c r="S26" s="64">
        <v>28.378482548753745</v>
      </c>
      <c r="T26" s="64">
        <v>28.366157902640524</v>
      </c>
      <c r="U26" s="64">
        <v>28.245615556182113</v>
      </c>
      <c r="V26" s="97">
        <v>28.3793045828691</v>
      </c>
      <c r="W26" s="97">
        <v>28.025155088279746</v>
      </c>
      <c r="X26" s="65">
        <v>28.704920059772419</v>
      </c>
    </row>
    <row r="27" spans="1:24" x14ac:dyDescent="0.35">
      <c r="A27" s="61" t="s">
        <v>73</v>
      </c>
      <c r="B27" s="67" t="s">
        <v>74</v>
      </c>
      <c r="C27" s="64" t="s">
        <v>215</v>
      </c>
      <c r="D27" s="64" t="s">
        <v>215</v>
      </c>
      <c r="E27" s="64" t="s">
        <v>215</v>
      </c>
      <c r="F27" s="64" t="s">
        <v>215</v>
      </c>
      <c r="G27" s="64" t="s">
        <v>215</v>
      </c>
      <c r="H27" s="64" t="s">
        <v>215</v>
      </c>
      <c r="I27" s="64" t="s">
        <v>215</v>
      </c>
      <c r="J27" s="64" t="s">
        <v>215</v>
      </c>
      <c r="K27" s="64">
        <v>64.226903167047084</v>
      </c>
      <c r="L27" s="64">
        <v>66.035423948880705</v>
      </c>
      <c r="M27" s="64">
        <v>67.641936176246347</v>
      </c>
      <c r="N27" s="64">
        <v>68.714772079240149</v>
      </c>
      <c r="O27" s="64">
        <v>69.085252589576285</v>
      </c>
      <c r="P27" s="64">
        <v>70.791017444063073</v>
      </c>
      <c r="Q27" s="64">
        <v>73.197097584535811</v>
      </c>
      <c r="R27" s="64">
        <v>73.273552107590831</v>
      </c>
      <c r="S27" s="64">
        <v>72.81077121608223</v>
      </c>
      <c r="T27" s="64">
        <v>73.236262221362807</v>
      </c>
      <c r="U27" s="64">
        <v>72.71627629708648</v>
      </c>
      <c r="V27" s="97">
        <v>73.454646421640618</v>
      </c>
      <c r="W27" s="97">
        <v>72.537995140440202</v>
      </c>
      <c r="X27" s="65">
        <v>74.297442609810261</v>
      </c>
    </row>
    <row r="28" spans="1:24" x14ac:dyDescent="0.35">
      <c r="A28" s="61" t="s">
        <v>75</v>
      </c>
      <c r="B28" s="67" t="s">
        <v>76</v>
      </c>
      <c r="C28" s="64" t="s">
        <v>215</v>
      </c>
      <c r="D28" s="64" t="s">
        <v>215</v>
      </c>
      <c r="E28" s="64" t="s">
        <v>215</v>
      </c>
      <c r="F28" s="64" t="s">
        <v>215</v>
      </c>
      <c r="G28" s="64" t="s">
        <v>215</v>
      </c>
      <c r="H28" s="64" t="s">
        <v>215</v>
      </c>
      <c r="I28" s="64" t="s">
        <v>215</v>
      </c>
      <c r="J28" s="64" t="s">
        <v>215</v>
      </c>
      <c r="K28" s="64">
        <v>48.38597265646667</v>
      </c>
      <c r="L28" s="64">
        <v>49.760205774175688</v>
      </c>
      <c r="M28" s="64">
        <v>51.040830070495439</v>
      </c>
      <c r="N28" s="64">
        <v>51.868116872916268</v>
      </c>
      <c r="O28" s="64">
        <v>52.305216117242466</v>
      </c>
      <c r="P28" s="64">
        <v>53.663528359661612</v>
      </c>
      <c r="Q28" s="64">
        <v>55.506245097762687</v>
      </c>
      <c r="R28" s="64">
        <v>55.518110665150871</v>
      </c>
      <c r="S28" s="64">
        <v>55.130762770277045</v>
      </c>
      <c r="T28" s="64">
        <v>54.819327735198037</v>
      </c>
      <c r="U28" s="64">
        <v>54.50624339612645</v>
      </c>
      <c r="V28" s="97">
        <v>54.919438889080311</v>
      </c>
      <c r="W28" s="97">
        <v>54.234091174906958</v>
      </c>
      <c r="X28" s="65">
        <v>55.549567764610451</v>
      </c>
    </row>
    <row r="29" spans="1:24" x14ac:dyDescent="0.35">
      <c r="A29" s="61" t="s">
        <v>77</v>
      </c>
      <c r="B29" s="67" t="s">
        <v>78</v>
      </c>
      <c r="C29" s="64" t="s">
        <v>215</v>
      </c>
      <c r="D29" s="64" t="s">
        <v>215</v>
      </c>
      <c r="E29" s="64" t="s">
        <v>215</v>
      </c>
      <c r="F29" s="64" t="s">
        <v>215</v>
      </c>
      <c r="G29" s="64" t="s">
        <v>215</v>
      </c>
      <c r="H29" s="64" t="s">
        <v>215</v>
      </c>
      <c r="I29" s="64" t="s">
        <v>215</v>
      </c>
      <c r="J29" s="64" t="s">
        <v>215</v>
      </c>
      <c r="K29" s="64">
        <v>41.470893523392924</v>
      </c>
      <c r="L29" s="64">
        <v>42.828216728786359</v>
      </c>
      <c r="M29" s="64">
        <v>44.035977942268239</v>
      </c>
      <c r="N29" s="64">
        <v>45.035675531213172</v>
      </c>
      <c r="O29" s="64">
        <v>45.513613210928177</v>
      </c>
      <c r="P29" s="64">
        <v>46.74323210946924</v>
      </c>
      <c r="Q29" s="64">
        <v>48.454035315683868</v>
      </c>
      <c r="R29" s="64">
        <v>48.519069340289306</v>
      </c>
      <c r="S29" s="64">
        <v>48.33141843693388</v>
      </c>
      <c r="T29" s="64">
        <v>48.069092298473421</v>
      </c>
      <c r="U29" s="64">
        <v>47.915489672744627</v>
      </c>
      <c r="V29" s="97">
        <v>48.39904417730574</v>
      </c>
      <c r="W29" s="97">
        <v>47.795065422859885</v>
      </c>
      <c r="X29" s="65">
        <v>48.954360034515688</v>
      </c>
    </row>
    <row r="30" spans="1:24" x14ac:dyDescent="0.35">
      <c r="A30" s="61" t="s">
        <v>79</v>
      </c>
      <c r="B30" s="67" t="s">
        <v>80</v>
      </c>
      <c r="C30" s="64" t="s">
        <v>215</v>
      </c>
      <c r="D30" s="64" t="s">
        <v>215</v>
      </c>
      <c r="E30" s="64" t="s">
        <v>215</v>
      </c>
      <c r="F30" s="64" t="s">
        <v>215</v>
      </c>
      <c r="G30" s="64" t="s">
        <v>215</v>
      </c>
      <c r="H30" s="64" t="s">
        <v>215</v>
      </c>
      <c r="I30" s="64" t="s">
        <v>215</v>
      </c>
      <c r="J30" s="64" t="s">
        <v>215</v>
      </c>
      <c r="K30" s="64">
        <v>51.133129244566426</v>
      </c>
      <c r="L30" s="64">
        <v>52.782084580654775</v>
      </c>
      <c r="M30" s="64">
        <v>54.318930266435054</v>
      </c>
      <c r="N30" s="64">
        <v>55.498152923537141</v>
      </c>
      <c r="O30" s="64">
        <v>56.029643517479329</v>
      </c>
      <c r="P30" s="64">
        <v>57.51345035997543</v>
      </c>
      <c r="Q30" s="64">
        <v>59.58627100600048</v>
      </c>
      <c r="R30" s="64">
        <v>59.788786415286722</v>
      </c>
      <c r="S30" s="64">
        <v>59.596559477248</v>
      </c>
      <c r="T30" s="64">
        <v>60.089736277180037</v>
      </c>
      <c r="U30" s="64">
        <v>59.845232819251848</v>
      </c>
      <c r="V30" s="97">
        <v>60.400661157541471</v>
      </c>
      <c r="W30" s="97">
        <v>59.646912468621217</v>
      </c>
      <c r="X30" s="65">
        <v>61.093679904024796</v>
      </c>
    </row>
    <row r="31" spans="1:24" x14ac:dyDescent="0.35">
      <c r="A31" s="61" t="s">
        <v>81</v>
      </c>
      <c r="B31" s="67" t="s">
        <v>82</v>
      </c>
      <c r="C31" s="64" t="s">
        <v>215</v>
      </c>
      <c r="D31" s="64" t="s">
        <v>215</v>
      </c>
      <c r="E31" s="64" t="s">
        <v>215</v>
      </c>
      <c r="F31" s="64" t="s">
        <v>215</v>
      </c>
      <c r="G31" s="64" t="s">
        <v>215</v>
      </c>
      <c r="H31" s="64" t="s">
        <v>215</v>
      </c>
      <c r="I31" s="64" t="s">
        <v>215</v>
      </c>
      <c r="J31" s="64" t="s">
        <v>215</v>
      </c>
      <c r="K31" s="64">
        <v>55.830709229405414</v>
      </c>
      <c r="L31" s="64">
        <v>57.777774770769959</v>
      </c>
      <c r="M31" s="64">
        <v>59.556286313220681</v>
      </c>
      <c r="N31" s="64">
        <v>61.080315071787489</v>
      </c>
      <c r="O31" s="64">
        <v>61.907343815273492</v>
      </c>
      <c r="P31" s="64">
        <v>63.771383575564684</v>
      </c>
      <c r="Q31" s="64">
        <v>66.202816423686272</v>
      </c>
      <c r="R31" s="64">
        <v>66.423483924672254</v>
      </c>
      <c r="S31" s="64">
        <v>66.20086495773046</v>
      </c>
      <c r="T31" s="64">
        <v>65.542173639927626</v>
      </c>
      <c r="U31" s="64">
        <v>65.324591590031332</v>
      </c>
      <c r="V31" s="97">
        <v>66.033635592327755</v>
      </c>
      <c r="W31" s="97">
        <v>65.209592191171367</v>
      </c>
      <c r="X31" s="65">
        <v>66.791285367792483</v>
      </c>
    </row>
    <row r="32" spans="1:24" x14ac:dyDescent="0.35">
      <c r="A32" s="61" t="s">
        <v>83</v>
      </c>
      <c r="B32" s="67" t="s">
        <v>84</v>
      </c>
      <c r="C32" s="64" t="s">
        <v>215</v>
      </c>
      <c r="D32" s="64" t="s">
        <v>215</v>
      </c>
      <c r="E32" s="64" t="s">
        <v>215</v>
      </c>
      <c r="F32" s="64" t="s">
        <v>215</v>
      </c>
      <c r="G32" s="64" t="s">
        <v>215</v>
      </c>
      <c r="H32" s="64" t="s">
        <v>215</v>
      </c>
      <c r="I32" s="64" t="s">
        <v>215</v>
      </c>
      <c r="J32" s="64" t="s">
        <v>215</v>
      </c>
      <c r="K32" s="64">
        <v>50.728021554196957</v>
      </c>
      <c r="L32" s="64">
        <v>51.799908729369321</v>
      </c>
      <c r="M32" s="64">
        <v>52.738234650016778</v>
      </c>
      <c r="N32" s="64">
        <v>53.345023729595354</v>
      </c>
      <c r="O32" s="64">
        <v>53.44052983426549</v>
      </c>
      <c r="P32" s="64">
        <v>54.56564862895582</v>
      </c>
      <c r="Q32" s="64">
        <v>56.225725428888552</v>
      </c>
      <c r="R32" s="64">
        <v>56.129170181763321</v>
      </c>
      <c r="S32" s="64">
        <v>55.689522727121222</v>
      </c>
      <c r="T32" s="64">
        <v>60.165581619165707</v>
      </c>
      <c r="U32" s="64">
        <v>59.751102786119105</v>
      </c>
      <c r="V32" s="97">
        <v>60.154888627297481</v>
      </c>
      <c r="W32" s="97">
        <v>59.404206969745658</v>
      </c>
      <c r="X32" s="65">
        <v>60.845087454800364</v>
      </c>
    </row>
    <row r="33" spans="1:24" x14ac:dyDescent="0.35">
      <c r="A33" s="61" t="s">
        <v>85</v>
      </c>
      <c r="B33" s="67" t="s">
        <v>86</v>
      </c>
      <c r="C33" s="64" t="s">
        <v>215</v>
      </c>
      <c r="D33" s="64" t="s">
        <v>215</v>
      </c>
      <c r="E33" s="64" t="s">
        <v>215</v>
      </c>
      <c r="F33" s="64" t="s">
        <v>215</v>
      </c>
      <c r="G33" s="64" t="s">
        <v>215</v>
      </c>
      <c r="H33" s="64" t="s">
        <v>215</v>
      </c>
      <c r="I33" s="64" t="s">
        <v>215</v>
      </c>
      <c r="J33" s="64" t="s">
        <v>215</v>
      </c>
      <c r="K33" s="64">
        <v>82.783210819335338</v>
      </c>
      <c r="L33" s="64">
        <v>85.334478105457563</v>
      </c>
      <c r="M33" s="64">
        <v>87.82299880460279</v>
      </c>
      <c r="N33" s="64">
        <v>89.810779167703572</v>
      </c>
      <c r="O33" s="64">
        <v>90.749963862559966</v>
      </c>
      <c r="P33" s="64">
        <v>93.213706690708435</v>
      </c>
      <c r="Q33" s="64">
        <v>96.538904210871053</v>
      </c>
      <c r="R33" s="64">
        <v>96.616834546124366</v>
      </c>
      <c r="S33" s="64">
        <v>96.053669916199794</v>
      </c>
      <c r="T33" s="64">
        <v>95.197702356324541</v>
      </c>
      <c r="U33" s="64">
        <v>94.759218091048041</v>
      </c>
      <c r="V33" s="97">
        <v>95.813348753566856</v>
      </c>
      <c r="W33" s="97">
        <v>94.617679954252026</v>
      </c>
      <c r="X33" s="65">
        <v>96.912681866434241</v>
      </c>
    </row>
    <row r="34" spans="1:24" x14ac:dyDescent="0.35">
      <c r="A34" s="61" t="s">
        <v>87</v>
      </c>
      <c r="B34" s="67" t="s">
        <v>88</v>
      </c>
      <c r="C34" s="64" t="s">
        <v>215</v>
      </c>
      <c r="D34" s="64" t="s">
        <v>215</v>
      </c>
      <c r="E34" s="64" t="s">
        <v>215</v>
      </c>
      <c r="F34" s="64" t="s">
        <v>215</v>
      </c>
      <c r="G34" s="64" t="s">
        <v>215</v>
      </c>
      <c r="H34" s="64" t="s">
        <v>215</v>
      </c>
      <c r="I34" s="64" t="s">
        <v>215</v>
      </c>
      <c r="J34" s="64" t="s">
        <v>215</v>
      </c>
      <c r="K34" s="64">
        <v>59.508457889122511</v>
      </c>
      <c r="L34" s="64">
        <v>61.308519179376347</v>
      </c>
      <c r="M34" s="64">
        <v>63.010276504545054</v>
      </c>
      <c r="N34" s="64">
        <v>64.171902430631278</v>
      </c>
      <c r="O34" s="64">
        <v>64.710554726529153</v>
      </c>
      <c r="P34" s="64">
        <v>66.229905444216072</v>
      </c>
      <c r="Q34" s="64">
        <v>68.335549449062682</v>
      </c>
      <c r="R34" s="64">
        <v>68.214195017756595</v>
      </c>
      <c r="S34" s="64">
        <v>67.652125340925366</v>
      </c>
      <c r="T34" s="64">
        <v>66.009043856150541</v>
      </c>
      <c r="U34" s="64">
        <v>65.669735044851379</v>
      </c>
      <c r="V34" s="97">
        <v>66.257964881677935</v>
      </c>
      <c r="W34" s="97">
        <v>65.431122042493996</v>
      </c>
      <c r="X34" s="65">
        <v>67.018188542923482</v>
      </c>
    </row>
    <row r="35" spans="1:24" x14ac:dyDescent="0.35">
      <c r="A35" s="49">
        <v>924</v>
      </c>
      <c r="B35" s="68" t="s">
        <v>89</v>
      </c>
      <c r="C35" s="59" t="s">
        <v>215</v>
      </c>
      <c r="D35" s="59" t="s">
        <v>215</v>
      </c>
      <c r="E35" s="59" t="s">
        <v>215</v>
      </c>
      <c r="F35" s="59" t="s">
        <v>215</v>
      </c>
      <c r="G35" s="59" t="s">
        <v>215</v>
      </c>
      <c r="H35" s="59" t="s">
        <v>215</v>
      </c>
      <c r="I35" s="59" t="s">
        <v>215</v>
      </c>
      <c r="J35" s="59" t="s">
        <v>215</v>
      </c>
      <c r="K35" s="59">
        <v>30.884485820782253</v>
      </c>
      <c r="L35" s="59">
        <v>31.72679170494111</v>
      </c>
      <c r="M35" s="59">
        <v>32.502950293759753</v>
      </c>
      <c r="N35" s="59">
        <v>33.02640609971742</v>
      </c>
      <c r="O35" s="59">
        <v>33.244578737506622</v>
      </c>
      <c r="P35" s="59">
        <v>34.073476554338704</v>
      </c>
      <c r="Q35" s="59">
        <v>35.208261882765044</v>
      </c>
      <c r="R35" s="59">
        <v>35.147550199326524</v>
      </c>
      <c r="S35" s="59">
        <v>34.848698817894466</v>
      </c>
      <c r="T35" s="59">
        <v>34.689973972201265</v>
      </c>
      <c r="U35" s="59">
        <v>34.468106167483228</v>
      </c>
      <c r="V35" s="91">
        <v>34.736400767837281</v>
      </c>
      <c r="W35" s="91">
        <v>34.302920139731654</v>
      </c>
      <c r="X35" s="60">
        <v>35.134955625617401</v>
      </c>
    </row>
    <row r="36" spans="1:24" x14ac:dyDescent="0.35">
      <c r="A36" s="49">
        <v>923</v>
      </c>
      <c r="B36" s="92" t="s">
        <v>90</v>
      </c>
      <c r="C36" s="91" t="s">
        <v>215</v>
      </c>
      <c r="D36" s="91" t="s">
        <v>215</v>
      </c>
      <c r="E36" s="91" t="s">
        <v>215</v>
      </c>
      <c r="F36" s="91" t="s">
        <v>215</v>
      </c>
      <c r="G36" s="91" t="s">
        <v>215</v>
      </c>
      <c r="H36" s="91" t="s">
        <v>215</v>
      </c>
      <c r="I36" s="91" t="s">
        <v>215</v>
      </c>
      <c r="J36" s="91" t="s">
        <v>215</v>
      </c>
      <c r="K36" s="91">
        <v>46.518689427560801</v>
      </c>
      <c r="L36" s="91">
        <v>48.048982089073242</v>
      </c>
      <c r="M36" s="91">
        <v>49.493196483284812</v>
      </c>
      <c r="N36" s="91">
        <v>50.555606588386674</v>
      </c>
      <c r="O36" s="91">
        <v>51.192176490714488</v>
      </c>
      <c r="P36" s="91">
        <v>52.682948208790108</v>
      </c>
      <c r="Q36" s="91">
        <v>54.60715176353537</v>
      </c>
      <c r="R36" s="91">
        <v>54.656627971018835</v>
      </c>
      <c r="S36" s="91">
        <v>54.261983285490437</v>
      </c>
      <c r="T36" s="91">
        <v>52.591160132863479</v>
      </c>
      <c r="U36" s="91">
        <v>52.073725171485648</v>
      </c>
      <c r="V36" s="91">
        <v>52.613465752965752</v>
      </c>
      <c r="W36" s="91">
        <v>51.956894614987455</v>
      </c>
      <c r="X36" s="60">
        <v>53.217136596719619</v>
      </c>
    </row>
    <row r="37" spans="1:24" s="140" customFormat="1" ht="18.399999999999999" customHeight="1" x14ac:dyDescent="0.35">
      <c r="A37" s="134"/>
      <c r="B37" s="137" t="s">
        <v>91</v>
      </c>
      <c r="C37" s="138"/>
      <c r="D37" s="138"/>
      <c r="E37" s="138"/>
      <c r="F37" s="138"/>
      <c r="G37" s="138"/>
      <c r="H37" s="138"/>
      <c r="I37" s="138"/>
      <c r="J37" s="138"/>
      <c r="K37" s="138">
        <v>13.246252060741995</v>
      </c>
      <c r="L37" s="138">
        <v>13.965982517085441</v>
      </c>
      <c r="M37" s="138">
        <v>14.287917679006123</v>
      </c>
      <c r="N37" s="138">
        <v>14.567953777285449</v>
      </c>
      <c r="O37" s="138">
        <v>14.705476497969771</v>
      </c>
      <c r="P37" s="138">
        <v>14.590279743914854</v>
      </c>
      <c r="Q37" s="138">
        <v>14.875358966758739</v>
      </c>
      <c r="R37" s="138">
        <v>15.248495791342751</v>
      </c>
      <c r="S37" s="138">
        <v>15.404754696098003</v>
      </c>
      <c r="T37" s="138">
        <v>15.818761292145661</v>
      </c>
      <c r="U37" s="138">
        <v>15.865143607984795</v>
      </c>
      <c r="V37" s="138">
        <v>15.985044965639277</v>
      </c>
      <c r="W37" s="138">
        <v>15.785565250446169</v>
      </c>
      <c r="X37" s="139">
        <v>16.168452491521698</v>
      </c>
    </row>
    <row r="38" spans="1:24" s="140" customFormat="1" ht="30" customHeight="1" x14ac:dyDescent="0.35">
      <c r="A38" s="69"/>
      <c r="B38" s="70"/>
      <c r="C38" s="80"/>
      <c r="D38" s="80"/>
      <c r="E38" s="80"/>
      <c r="F38" s="80"/>
      <c r="G38" s="80"/>
      <c r="H38" s="80"/>
      <c r="I38" s="80"/>
      <c r="J38" s="80"/>
      <c r="K38" s="80"/>
      <c r="L38" s="80"/>
      <c r="M38" s="80"/>
      <c r="N38" s="80"/>
      <c r="O38" s="80"/>
      <c r="P38" s="80"/>
      <c r="Q38" s="80"/>
      <c r="R38" s="80"/>
      <c r="S38" s="80"/>
      <c r="T38" s="80"/>
      <c r="U38" s="80"/>
      <c r="V38" s="80"/>
      <c r="W38" s="80"/>
      <c r="X38" s="81"/>
    </row>
    <row r="51" spans="1:1" x14ac:dyDescent="0.35">
      <c r="A51" s="77"/>
    </row>
    <row r="52" spans="1:1" x14ac:dyDescent="0.35">
      <c r="A52" s="77"/>
    </row>
  </sheetData>
  <mergeCells count="2">
    <mergeCell ref="A1:B1"/>
    <mergeCell ref="A20:B20"/>
  </mergeCells>
  <conditionalFormatting sqref="C1:V1">
    <cfRule type="cellIs" dxfId="6" priority="1" stopIfTrue="1" operator="equal">
      <formula>FALSE</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165</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c r="H3" s="59"/>
      <c r="I3" s="59"/>
      <c r="J3" s="59"/>
      <c r="K3" s="59">
        <f t="shared" ref="K3:X3" si="0">SUM(K6,K16:K17,K4)</f>
        <v>5970.6159999999963</v>
      </c>
      <c r="L3" s="59">
        <f t="shared" si="0"/>
        <v>6426.2752196000029</v>
      </c>
      <c r="M3" s="59">
        <f t="shared" si="0"/>
        <v>6868.5436596000027</v>
      </c>
      <c r="N3" s="59">
        <f t="shared" si="0"/>
        <v>7367.1248207140288</v>
      </c>
      <c r="O3" s="59">
        <f t="shared" si="0"/>
        <v>7703.3184823000001</v>
      </c>
      <c r="P3" s="59">
        <f t="shared" si="0"/>
        <v>8128.8851483600038</v>
      </c>
      <c r="Q3" s="59">
        <f t="shared" si="0"/>
        <v>8242.1568431600008</v>
      </c>
      <c r="R3" s="59">
        <f t="shared" si="0"/>
        <v>8052.153109309992</v>
      </c>
      <c r="S3" s="59">
        <f t="shared" si="0"/>
        <v>7510.8751163199995</v>
      </c>
      <c r="T3" s="59">
        <f t="shared" si="0"/>
        <v>7041.52347619997</v>
      </c>
      <c r="U3" s="59">
        <f t="shared" si="0"/>
        <v>6576.0799377400026</v>
      </c>
      <c r="V3" s="59">
        <f t="shared" si="0"/>
        <v>6078.7060508699969</v>
      </c>
      <c r="W3" s="91">
        <f t="shared" si="0"/>
        <v>5665.5855551099976</v>
      </c>
      <c r="X3" s="60">
        <f t="shared" si="0"/>
        <v>5367.6480182399964</v>
      </c>
    </row>
    <row r="4" spans="1:24" s="51" customFormat="1" x14ac:dyDescent="0.35">
      <c r="A4" s="61"/>
      <c r="B4" s="90" t="s">
        <v>68</v>
      </c>
      <c r="C4" s="64"/>
      <c r="D4" s="64"/>
      <c r="E4" s="64"/>
      <c r="F4" s="64"/>
      <c r="G4" s="64"/>
      <c r="H4" s="64"/>
      <c r="I4" s="64"/>
      <c r="J4" s="64"/>
      <c r="K4" s="64">
        <v>1.0186092878088882</v>
      </c>
      <c r="L4" s="64">
        <v>0.7379654177635161</v>
      </c>
      <c r="M4" s="64">
        <v>1.495170372135487</v>
      </c>
      <c r="N4" s="64">
        <v>1.8328597452074644</v>
      </c>
      <c r="O4" s="64">
        <v>1.0380135494604708</v>
      </c>
      <c r="P4" s="64">
        <v>0.83167317841445898</v>
      </c>
      <c r="Q4" s="64">
        <v>0.8754284291654032</v>
      </c>
      <c r="R4" s="64">
        <v>0.73516138825005029</v>
      </c>
      <c r="S4" s="64">
        <v>0.55545629158340659</v>
      </c>
      <c r="T4" s="64">
        <v>0.60212096177961016</v>
      </c>
      <c r="U4" s="64">
        <v>0.57142212529021907</v>
      </c>
      <c r="V4" s="64">
        <v>0.66853107925343636</v>
      </c>
      <c r="W4" s="97">
        <v>0.82720425833862021</v>
      </c>
      <c r="X4" s="65">
        <v>1.0437361935300133</v>
      </c>
    </row>
    <row r="5" spans="1:24" s="51" customFormat="1" ht="25.5" customHeight="1" x14ac:dyDescent="0.35">
      <c r="A5" s="56">
        <v>941</v>
      </c>
      <c r="B5" s="57" t="s">
        <v>69</v>
      </c>
      <c r="C5" s="59"/>
      <c r="D5" s="59"/>
      <c r="E5" s="59"/>
      <c r="F5" s="59"/>
      <c r="G5" s="59"/>
      <c r="H5" s="59"/>
      <c r="I5" s="59"/>
      <c r="J5" s="59"/>
      <c r="K5" s="59">
        <f t="shared" ref="K5:X5" si="1">SUM(K6,K16)</f>
        <v>5367.7178036465539</v>
      </c>
      <c r="L5" s="59">
        <f t="shared" si="1"/>
        <v>5781.2146192077489</v>
      </c>
      <c r="M5" s="59">
        <f t="shared" si="1"/>
        <v>6181.4965233923012</v>
      </c>
      <c r="N5" s="59">
        <f t="shared" si="1"/>
        <v>6630.6342209493741</v>
      </c>
      <c r="O5" s="59">
        <f t="shared" si="1"/>
        <v>6943.4633690705887</v>
      </c>
      <c r="P5" s="59">
        <f t="shared" si="1"/>
        <v>7341.0492811350832</v>
      </c>
      <c r="Q5" s="59">
        <f t="shared" si="1"/>
        <v>7456.3094367920676</v>
      </c>
      <c r="R5" s="59">
        <f t="shared" si="1"/>
        <v>7300.2339298590814</v>
      </c>
      <c r="S5" s="59">
        <f t="shared" si="1"/>
        <v>6822.4722708747513</v>
      </c>
      <c r="T5" s="59">
        <f t="shared" si="1"/>
        <v>6403.9591414766082</v>
      </c>
      <c r="U5" s="59">
        <f t="shared" si="1"/>
        <v>5988.1758918200339</v>
      </c>
      <c r="V5" s="59">
        <f t="shared" si="1"/>
        <v>5544.9663740370042</v>
      </c>
      <c r="W5" s="91">
        <f t="shared" si="1"/>
        <v>5176.2647488962284</v>
      </c>
      <c r="X5" s="60">
        <f t="shared" si="1"/>
        <v>4908.2157963397422</v>
      </c>
    </row>
    <row r="6" spans="1:24" s="51" customFormat="1" ht="25.5" customHeight="1" x14ac:dyDescent="0.35">
      <c r="A6" s="56">
        <v>921</v>
      </c>
      <c r="B6" s="66" t="s">
        <v>70</v>
      </c>
      <c r="C6" s="59"/>
      <c r="D6" s="59"/>
      <c r="E6" s="59"/>
      <c r="F6" s="59"/>
      <c r="G6" s="59"/>
      <c r="H6" s="59"/>
      <c r="I6" s="59"/>
      <c r="J6" s="59"/>
      <c r="K6" s="59">
        <f t="shared" ref="K6:W6" si="2">SUM(K7:K15)</f>
        <v>5015.7714208942007</v>
      </c>
      <c r="L6" s="59">
        <f t="shared" si="2"/>
        <v>5400.3004782364633</v>
      </c>
      <c r="M6" s="59">
        <f t="shared" si="2"/>
        <v>5771.6614791584088</v>
      </c>
      <c r="N6" s="59">
        <f t="shared" si="2"/>
        <v>6188.7721525979323</v>
      </c>
      <c r="O6" s="59">
        <f t="shared" si="2"/>
        <v>6479.7504063155457</v>
      </c>
      <c r="P6" s="59">
        <f t="shared" si="2"/>
        <v>6851.2629202444141</v>
      </c>
      <c r="Q6" s="59">
        <f t="shared" si="2"/>
        <v>6963.3275611732606</v>
      </c>
      <c r="R6" s="59">
        <f t="shared" si="2"/>
        <v>6821.183794046311</v>
      </c>
      <c r="S6" s="59">
        <f t="shared" si="2"/>
        <v>6376.3129657485269</v>
      </c>
      <c r="T6" s="59">
        <f t="shared" si="2"/>
        <v>5987.0997305369747</v>
      </c>
      <c r="U6" s="59">
        <f t="shared" si="2"/>
        <v>5601.7379195878584</v>
      </c>
      <c r="V6" s="59">
        <f t="shared" si="2"/>
        <v>5191.2724137431906</v>
      </c>
      <c r="W6" s="91">
        <f t="shared" si="2"/>
        <v>4850.5746398442416</v>
      </c>
      <c r="X6" s="60">
        <f t="shared" ref="X6" si="3">SUM(X7:X15)</f>
        <v>4601.422748109876</v>
      </c>
    </row>
    <row r="7" spans="1:24" s="51" customFormat="1" x14ac:dyDescent="0.35">
      <c r="A7" s="61" t="s">
        <v>71</v>
      </c>
      <c r="B7" s="67" t="s">
        <v>72</v>
      </c>
      <c r="C7" s="64"/>
      <c r="D7" s="64"/>
      <c r="E7" s="64"/>
      <c r="F7" s="64"/>
      <c r="G7" s="64"/>
      <c r="H7" s="64"/>
      <c r="I7" s="64"/>
      <c r="J7" s="64"/>
      <c r="K7" s="64">
        <v>312.86278086904633</v>
      </c>
      <c r="L7" s="64">
        <v>332.7875166305231</v>
      </c>
      <c r="M7" s="64">
        <v>355.6210336577235</v>
      </c>
      <c r="N7" s="64">
        <v>380.15695568711158</v>
      </c>
      <c r="O7" s="64">
        <v>397.21234341773049</v>
      </c>
      <c r="P7" s="64">
        <v>418.35203326844464</v>
      </c>
      <c r="Q7" s="64">
        <v>424.70668707336017</v>
      </c>
      <c r="R7" s="64">
        <v>410.7802780866898</v>
      </c>
      <c r="S7" s="64">
        <v>378.23707064035244</v>
      </c>
      <c r="T7" s="64">
        <v>352.70640250396275</v>
      </c>
      <c r="U7" s="64">
        <v>326.25495039845316</v>
      </c>
      <c r="V7" s="64">
        <v>298.04827289218059</v>
      </c>
      <c r="W7" s="97">
        <v>274.29332771810346</v>
      </c>
      <c r="X7" s="65">
        <v>257.46945273622384</v>
      </c>
    </row>
    <row r="8" spans="1:24" s="51" customFormat="1" x14ac:dyDescent="0.35">
      <c r="A8" s="61" t="s">
        <v>73</v>
      </c>
      <c r="B8" s="67" t="s">
        <v>74</v>
      </c>
      <c r="C8" s="64"/>
      <c r="D8" s="64"/>
      <c r="E8" s="64"/>
      <c r="F8" s="64"/>
      <c r="G8" s="64"/>
      <c r="H8" s="64"/>
      <c r="I8" s="64"/>
      <c r="J8" s="64"/>
      <c r="K8" s="64">
        <v>787.84993547047759</v>
      </c>
      <c r="L8" s="64">
        <v>844.51592000405003</v>
      </c>
      <c r="M8" s="64">
        <v>899.70121778593727</v>
      </c>
      <c r="N8" s="64">
        <v>965.74318671298101</v>
      </c>
      <c r="O8" s="64">
        <v>1012.3419425952418</v>
      </c>
      <c r="P8" s="64">
        <v>1067.9386964715595</v>
      </c>
      <c r="Q8" s="64">
        <v>1081.1540024081517</v>
      </c>
      <c r="R8" s="64">
        <v>1055.775096960605</v>
      </c>
      <c r="S8" s="64">
        <v>980.67173952940004</v>
      </c>
      <c r="T8" s="64">
        <v>917.19546104579638</v>
      </c>
      <c r="U8" s="64">
        <v>854.17924716198047</v>
      </c>
      <c r="V8" s="64">
        <v>783.7877826595394</v>
      </c>
      <c r="W8" s="97">
        <v>723.77472046865046</v>
      </c>
      <c r="X8" s="65">
        <v>678.72283582155353</v>
      </c>
    </row>
    <row r="9" spans="1:24" s="51" customFormat="1" x14ac:dyDescent="0.35">
      <c r="A9" s="61" t="s">
        <v>75</v>
      </c>
      <c r="B9" s="67" t="s">
        <v>76</v>
      </c>
      <c r="C9" s="64"/>
      <c r="D9" s="64"/>
      <c r="E9" s="64"/>
      <c r="F9" s="64"/>
      <c r="G9" s="64"/>
      <c r="H9" s="64"/>
      <c r="I9" s="64"/>
      <c r="J9" s="64"/>
      <c r="K9" s="64">
        <v>528.41200978327788</v>
      </c>
      <c r="L9" s="64">
        <v>562.55822029250339</v>
      </c>
      <c r="M9" s="64">
        <v>599.71967118470025</v>
      </c>
      <c r="N9" s="64">
        <v>642.06758331125297</v>
      </c>
      <c r="O9" s="64">
        <v>669.25747485621787</v>
      </c>
      <c r="P9" s="64">
        <v>702.95754403216893</v>
      </c>
      <c r="Q9" s="64">
        <v>712.03065160264828</v>
      </c>
      <c r="R9" s="64">
        <v>688.52866217394694</v>
      </c>
      <c r="S9" s="64">
        <v>633.81891003359192</v>
      </c>
      <c r="T9" s="64">
        <v>592.36586842943166</v>
      </c>
      <c r="U9" s="64">
        <v>549.20039006048739</v>
      </c>
      <c r="V9" s="64">
        <v>502.34844563430534</v>
      </c>
      <c r="W9" s="97">
        <v>462.20326319588776</v>
      </c>
      <c r="X9" s="65">
        <v>434.75405259405204</v>
      </c>
    </row>
    <row r="10" spans="1:24" s="51" customFormat="1" x14ac:dyDescent="0.35">
      <c r="A10" s="61" t="s">
        <v>77</v>
      </c>
      <c r="B10" s="67" t="s">
        <v>78</v>
      </c>
      <c r="C10" s="64"/>
      <c r="D10" s="64"/>
      <c r="E10" s="64"/>
      <c r="F10" s="64"/>
      <c r="G10" s="64"/>
      <c r="H10" s="64"/>
      <c r="I10" s="64"/>
      <c r="J10" s="64"/>
      <c r="K10" s="64">
        <v>406.1706248093077</v>
      </c>
      <c r="L10" s="64">
        <v>436.33840070896491</v>
      </c>
      <c r="M10" s="64">
        <v>467.23375150481473</v>
      </c>
      <c r="N10" s="64">
        <v>499.0419617591167</v>
      </c>
      <c r="O10" s="64">
        <v>518.71226389465664</v>
      </c>
      <c r="P10" s="64">
        <v>550.82516544056011</v>
      </c>
      <c r="Q10" s="64">
        <v>562.55111579795164</v>
      </c>
      <c r="R10" s="64">
        <v>552.06244790197513</v>
      </c>
      <c r="S10" s="64">
        <v>512.84873479414625</v>
      </c>
      <c r="T10" s="64">
        <v>481.39600740315518</v>
      </c>
      <c r="U10" s="64">
        <v>445.21551422817674</v>
      </c>
      <c r="V10" s="64">
        <v>408.47484261892515</v>
      </c>
      <c r="W10" s="97">
        <v>379.42921577102766</v>
      </c>
      <c r="X10" s="65">
        <v>359.03411540664462</v>
      </c>
    </row>
    <row r="11" spans="1:24" s="51" customFormat="1" x14ac:dyDescent="0.35">
      <c r="A11" s="61" t="s">
        <v>79</v>
      </c>
      <c r="B11" s="67" t="s">
        <v>80</v>
      </c>
      <c r="C11" s="64"/>
      <c r="D11" s="64"/>
      <c r="E11" s="64"/>
      <c r="F11" s="64"/>
      <c r="G11" s="64"/>
      <c r="H11" s="64"/>
      <c r="I11" s="64"/>
      <c r="J11" s="64"/>
      <c r="K11" s="64">
        <v>616.75351219765798</v>
      </c>
      <c r="L11" s="64">
        <v>659.02897910187482</v>
      </c>
      <c r="M11" s="64">
        <v>702.05087717606898</v>
      </c>
      <c r="N11" s="64">
        <v>748.04978646168092</v>
      </c>
      <c r="O11" s="64">
        <v>777.31980734070328</v>
      </c>
      <c r="P11" s="64">
        <v>819.449590021071</v>
      </c>
      <c r="Q11" s="64">
        <v>826.54041109092429</v>
      </c>
      <c r="R11" s="64">
        <v>806.40957140797354</v>
      </c>
      <c r="S11" s="64">
        <v>749.89092775082963</v>
      </c>
      <c r="T11" s="64">
        <v>698.98341370754781</v>
      </c>
      <c r="U11" s="64">
        <v>646.0246300962807</v>
      </c>
      <c r="V11" s="64">
        <v>592.33975029177145</v>
      </c>
      <c r="W11" s="97">
        <v>547.75435570843695</v>
      </c>
      <c r="X11" s="65">
        <v>513.45281351058918</v>
      </c>
    </row>
    <row r="12" spans="1:24" s="51" customFormat="1" x14ac:dyDescent="0.35">
      <c r="A12" s="61" t="s">
        <v>81</v>
      </c>
      <c r="B12" s="67" t="s">
        <v>82</v>
      </c>
      <c r="C12" s="64"/>
      <c r="D12" s="64"/>
      <c r="E12" s="64"/>
      <c r="F12" s="64"/>
      <c r="G12" s="64"/>
      <c r="H12" s="64"/>
      <c r="I12" s="64"/>
      <c r="J12" s="64"/>
      <c r="K12" s="64">
        <v>457.45459350865093</v>
      </c>
      <c r="L12" s="64">
        <v>499.26226885045145</v>
      </c>
      <c r="M12" s="64">
        <v>538.50505793570824</v>
      </c>
      <c r="N12" s="64">
        <v>579.24305711710747</v>
      </c>
      <c r="O12" s="64">
        <v>606.7137383676361</v>
      </c>
      <c r="P12" s="64">
        <v>640.89711025988299</v>
      </c>
      <c r="Q12" s="64">
        <v>652.08987000977299</v>
      </c>
      <c r="R12" s="64">
        <v>633.86377441202683</v>
      </c>
      <c r="S12" s="64">
        <v>587.59119927998995</v>
      </c>
      <c r="T12" s="64">
        <v>549.21729824544286</v>
      </c>
      <c r="U12" s="64">
        <v>510.12550575575563</v>
      </c>
      <c r="V12" s="64">
        <v>468.79433384829713</v>
      </c>
      <c r="W12" s="97">
        <v>434.91581722867983</v>
      </c>
      <c r="X12" s="65">
        <v>409.8715039958775</v>
      </c>
    </row>
    <row r="13" spans="1:24" s="51" customFormat="1" x14ac:dyDescent="0.35">
      <c r="A13" s="61" t="s">
        <v>83</v>
      </c>
      <c r="B13" s="67" t="s">
        <v>84</v>
      </c>
      <c r="C13" s="64"/>
      <c r="D13" s="64"/>
      <c r="E13" s="64"/>
      <c r="F13" s="64"/>
      <c r="G13" s="64"/>
      <c r="H13" s="64"/>
      <c r="I13" s="64"/>
      <c r="J13" s="64"/>
      <c r="K13" s="64">
        <v>880.96569131027934</v>
      </c>
      <c r="L13" s="64">
        <v>948.17997636220025</v>
      </c>
      <c r="M13" s="64">
        <v>1004.5247175012427</v>
      </c>
      <c r="N13" s="64">
        <v>1076.4061590686313</v>
      </c>
      <c r="O13" s="64">
        <v>1133.2764984937596</v>
      </c>
      <c r="P13" s="64">
        <v>1196.1267803251017</v>
      </c>
      <c r="Q13" s="64">
        <v>1217.1941659449021</v>
      </c>
      <c r="R13" s="64">
        <v>1208.3705987713772</v>
      </c>
      <c r="S13" s="64">
        <v>1164.7658502377792</v>
      </c>
      <c r="T13" s="64">
        <v>1113.4247770354409</v>
      </c>
      <c r="U13" s="64">
        <v>1077.5038952871798</v>
      </c>
      <c r="V13" s="64">
        <v>1037.3790913028076</v>
      </c>
      <c r="W13" s="97">
        <v>1000.4456947339324</v>
      </c>
      <c r="X13" s="65">
        <v>974.40102083747047</v>
      </c>
    </row>
    <row r="14" spans="1:24" s="51" customFormat="1" x14ac:dyDescent="0.35">
      <c r="A14" s="61" t="s">
        <v>85</v>
      </c>
      <c r="B14" s="67" t="s">
        <v>86</v>
      </c>
      <c r="C14" s="64"/>
      <c r="D14" s="64"/>
      <c r="E14" s="64"/>
      <c r="F14" s="64"/>
      <c r="G14" s="64"/>
      <c r="H14" s="64"/>
      <c r="I14" s="64"/>
      <c r="J14" s="64"/>
      <c r="K14" s="64">
        <v>568.09030557298672</v>
      </c>
      <c r="L14" s="64">
        <v>620.66848475374695</v>
      </c>
      <c r="M14" s="64">
        <v>669.89260735588823</v>
      </c>
      <c r="N14" s="64">
        <v>725.79548870013184</v>
      </c>
      <c r="O14" s="64">
        <v>765.20743462531664</v>
      </c>
      <c r="P14" s="64">
        <v>817.9087523832618</v>
      </c>
      <c r="Q14" s="64">
        <v>839.30374505228656</v>
      </c>
      <c r="R14" s="64">
        <v>829.15370835174406</v>
      </c>
      <c r="S14" s="64">
        <v>777.39129393248595</v>
      </c>
      <c r="T14" s="64">
        <v>732.22500289278366</v>
      </c>
      <c r="U14" s="64">
        <v>685.37690798555241</v>
      </c>
      <c r="V14" s="64">
        <v>637.24834617522504</v>
      </c>
      <c r="W14" s="97">
        <v>599.48965676884768</v>
      </c>
      <c r="X14" s="65">
        <v>572.23812263274658</v>
      </c>
    </row>
    <row r="15" spans="1:24" s="51" customFormat="1" x14ac:dyDescent="0.35">
      <c r="A15" s="61" t="s">
        <v>87</v>
      </c>
      <c r="B15" s="67" t="s">
        <v>88</v>
      </c>
      <c r="C15" s="64"/>
      <c r="D15" s="64"/>
      <c r="E15" s="64"/>
      <c r="F15" s="64"/>
      <c r="G15" s="64"/>
      <c r="H15" s="64"/>
      <c r="I15" s="64"/>
      <c r="J15" s="64"/>
      <c r="K15" s="64">
        <v>457.21196737251631</v>
      </c>
      <c r="L15" s="64">
        <v>496.96071153214797</v>
      </c>
      <c r="M15" s="64">
        <v>534.41254505632446</v>
      </c>
      <c r="N15" s="64">
        <v>572.26797377991852</v>
      </c>
      <c r="O15" s="64">
        <v>599.70890272428346</v>
      </c>
      <c r="P15" s="64">
        <v>636.80724804236274</v>
      </c>
      <c r="Q15" s="64">
        <v>647.75691219326268</v>
      </c>
      <c r="R15" s="64">
        <v>636.23965597997244</v>
      </c>
      <c r="S15" s="64">
        <v>591.09723954995127</v>
      </c>
      <c r="T15" s="64">
        <v>549.58549927341403</v>
      </c>
      <c r="U15" s="64">
        <v>507.85687861399128</v>
      </c>
      <c r="V15" s="64">
        <v>462.85154832013768</v>
      </c>
      <c r="W15" s="97">
        <v>428.26858825067541</v>
      </c>
      <c r="X15" s="65">
        <v>401.47883057471802</v>
      </c>
    </row>
    <row r="16" spans="1:24" s="51" customFormat="1" x14ac:dyDescent="0.35">
      <c r="A16" s="49">
        <v>924</v>
      </c>
      <c r="B16" s="68" t="s">
        <v>89</v>
      </c>
      <c r="C16" s="59"/>
      <c r="D16" s="59"/>
      <c r="E16" s="59"/>
      <c r="F16" s="59"/>
      <c r="G16" s="59"/>
      <c r="H16" s="59"/>
      <c r="I16" s="59"/>
      <c r="J16" s="59"/>
      <c r="K16" s="59">
        <v>351.9463827523536</v>
      </c>
      <c r="L16" s="59">
        <v>380.91414097128597</v>
      </c>
      <c r="M16" s="59">
        <v>409.83504423389223</v>
      </c>
      <c r="N16" s="59">
        <v>441.86206835144168</v>
      </c>
      <c r="O16" s="59">
        <v>463.71296275504318</v>
      </c>
      <c r="P16" s="59">
        <v>489.78636089066924</v>
      </c>
      <c r="Q16" s="59">
        <v>492.98187561880735</v>
      </c>
      <c r="R16" s="59">
        <v>479.05013581276989</v>
      </c>
      <c r="S16" s="59">
        <v>446.15930512622441</v>
      </c>
      <c r="T16" s="59">
        <v>416.85941093963316</v>
      </c>
      <c r="U16" s="59">
        <v>386.43797223217581</v>
      </c>
      <c r="V16" s="59">
        <v>353.69396029381392</v>
      </c>
      <c r="W16" s="91">
        <v>325.69010905198695</v>
      </c>
      <c r="X16" s="60">
        <v>306.79304822986637</v>
      </c>
    </row>
    <row r="17" spans="1:24" s="51" customFormat="1" x14ac:dyDescent="0.35">
      <c r="A17" s="49">
        <v>923</v>
      </c>
      <c r="B17" s="92" t="s">
        <v>90</v>
      </c>
      <c r="C17" s="91"/>
      <c r="D17" s="91"/>
      <c r="E17" s="91"/>
      <c r="F17" s="91"/>
      <c r="G17" s="91"/>
      <c r="H17" s="91"/>
      <c r="I17" s="91"/>
      <c r="J17" s="91"/>
      <c r="K17" s="91">
        <v>601.87958706563325</v>
      </c>
      <c r="L17" s="91">
        <v>644.32263497448969</v>
      </c>
      <c r="M17" s="91">
        <v>685.55196583556574</v>
      </c>
      <c r="N17" s="91">
        <v>734.65774001944692</v>
      </c>
      <c r="O17" s="91">
        <v>758.8170996799513</v>
      </c>
      <c r="P17" s="91">
        <v>787.00419404650609</v>
      </c>
      <c r="Q17" s="91">
        <v>784.97197793876671</v>
      </c>
      <c r="R17" s="91">
        <v>751.1840180626607</v>
      </c>
      <c r="S17" s="91">
        <v>687.84738915366529</v>
      </c>
      <c r="T17" s="91">
        <v>636.96221376158235</v>
      </c>
      <c r="U17" s="91">
        <v>587.33262379467828</v>
      </c>
      <c r="V17" s="91">
        <v>533.07114575373942</v>
      </c>
      <c r="W17" s="91">
        <v>488.49360195543039</v>
      </c>
      <c r="X17" s="60">
        <v>458.38848570672411</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166</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c r="D21" s="59"/>
      <c r="E21" s="59"/>
      <c r="F21" s="59"/>
      <c r="G21" s="59"/>
      <c r="H21" s="59"/>
      <c r="I21" s="59"/>
      <c r="J21" s="59"/>
      <c r="K21" s="59">
        <v>7802.7077070794276</v>
      </c>
      <c r="L21" s="59">
        <v>8184.5198369439831</v>
      </c>
      <c r="M21" s="59">
        <v>8482.1396753832632</v>
      </c>
      <c r="N21" s="59">
        <v>8877.4496533163328</v>
      </c>
      <c r="O21" s="59">
        <v>9047.2710200705296</v>
      </c>
      <c r="P21" s="59">
        <v>9410.3582705003446</v>
      </c>
      <c r="Q21" s="59">
        <v>9370.2798475450672</v>
      </c>
      <c r="R21" s="59">
        <v>9024.309220033967</v>
      </c>
      <c r="S21" s="59">
        <v>8246.3587853484332</v>
      </c>
      <c r="T21" s="59">
        <v>7601.222615108064</v>
      </c>
      <c r="U21" s="59">
        <v>6997.347399469606</v>
      </c>
      <c r="V21" s="91">
        <v>6424.7848580421742</v>
      </c>
      <c r="W21" s="91">
        <v>5858.7523323898031</v>
      </c>
      <c r="X21" s="60">
        <v>5449.0937434054113</v>
      </c>
    </row>
    <row r="22" spans="1:24" x14ac:dyDescent="0.35">
      <c r="A22" s="61"/>
      <c r="B22" s="90" t="s">
        <v>68</v>
      </c>
      <c r="C22" s="64"/>
      <c r="D22" s="64"/>
      <c r="E22" s="64"/>
      <c r="F22" s="64"/>
      <c r="G22" s="64"/>
      <c r="H22" s="64"/>
      <c r="I22" s="64"/>
      <c r="J22" s="64"/>
      <c r="K22" s="64">
        <v>1.3311709445874769</v>
      </c>
      <c r="L22" s="64">
        <v>0.93987456096536404</v>
      </c>
      <c r="M22" s="64">
        <v>1.8464240111835495</v>
      </c>
      <c r="N22" s="64">
        <v>2.2086119762651797</v>
      </c>
      <c r="O22" s="64">
        <v>1.2191096507372123</v>
      </c>
      <c r="P22" s="64">
        <v>0.96278178741703246</v>
      </c>
      <c r="Q22" s="64">
        <v>0.99525033603117163</v>
      </c>
      <c r="R22" s="64">
        <v>0.82391921814392954</v>
      </c>
      <c r="S22" s="64">
        <v>0.60984796032930544</v>
      </c>
      <c r="T22" s="64">
        <v>0.64998085814516637</v>
      </c>
      <c r="U22" s="64">
        <v>0.60802775517553254</v>
      </c>
      <c r="V22" s="97">
        <v>0.70659254110557579</v>
      </c>
      <c r="W22" s="97">
        <v>0.8554075886353949</v>
      </c>
      <c r="X22" s="65">
        <v>1.0595732698201452</v>
      </c>
    </row>
    <row r="23" spans="1:24" ht="25.5" customHeight="1" x14ac:dyDescent="0.35">
      <c r="A23" s="56">
        <v>941</v>
      </c>
      <c r="B23" s="57" t="s">
        <v>69</v>
      </c>
      <c r="C23" s="59"/>
      <c r="D23" s="59"/>
      <c r="E23" s="59"/>
      <c r="F23" s="59"/>
      <c r="G23" s="59"/>
      <c r="H23" s="59"/>
      <c r="I23" s="59"/>
      <c r="J23" s="59"/>
      <c r="K23" s="59">
        <v>7014.8093724232895</v>
      </c>
      <c r="L23" s="59">
        <v>7362.9690786074898</v>
      </c>
      <c r="M23" s="59">
        <v>7633.6876509514686</v>
      </c>
      <c r="N23" s="59">
        <v>7989.9720580992362</v>
      </c>
      <c r="O23" s="59">
        <v>8154.8484672228524</v>
      </c>
      <c r="P23" s="59">
        <v>8498.3245003550528</v>
      </c>
      <c r="Q23" s="59">
        <v>8476.8716953760249</v>
      </c>
      <c r="R23" s="59">
        <v>8181.6090016298122</v>
      </c>
      <c r="S23" s="59">
        <v>7490.5458122287746</v>
      </c>
      <c r="T23" s="59">
        <v>6912.98114917165</v>
      </c>
      <c r="U23" s="59">
        <v>6371.7818823524995</v>
      </c>
      <c r="V23" s="91">
        <v>5860.6577946250927</v>
      </c>
      <c r="W23" s="91">
        <v>5352.7482509394576</v>
      </c>
      <c r="X23" s="60">
        <v>4982.6903508267014</v>
      </c>
    </row>
    <row r="24" spans="1:24" ht="25.5" customHeight="1" x14ac:dyDescent="0.35">
      <c r="A24" s="56">
        <v>921</v>
      </c>
      <c r="B24" s="66" t="s">
        <v>70</v>
      </c>
      <c r="C24" s="59"/>
      <c r="D24" s="59"/>
      <c r="E24" s="59"/>
      <c r="F24" s="59"/>
      <c r="G24" s="59"/>
      <c r="H24" s="59"/>
      <c r="I24" s="59"/>
      <c r="J24" s="59"/>
      <c r="K24" s="59">
        <v>6554.8677595008512</v>
      </c>
      <c r="L24" s="59">
        <v>6877.8358970339159</v>
      </c>
      <c r="M24" s="59">
        <v>7127.5719062841054</v>
      </c>
      <c r="N24" s="59">
        <v>7457.524412516932</v>
      </c>
      <c r="O24" s="59">
        <v>7610.2342390555477</v>
      </c>
      <c r="P24" s="59">
        <v>7931.3260684832921</v>
      </c>
      <c r="Q24" s="59">
        <v>7916.4142541724632</v>
      </c>
      <c r="R24" s="59">
        <v>7644.7219729324452</v>
      </c>
      <c r="S24" s="59">
        <v>7000.6974725195614</v>
      </c>
      <c r="T24" s="59">
        <v>6462.9874521450283</v>
      </c>
      <c r="U24" s="59">
        <v>5960.5884714365702</v>
      </c>
      <c r="V24" s="91">
        <v>5486.8269856568859</v>
      </c>
      <c r="W24" s="91">
        <v>5015.953815927599</v>
      </c>
      <c r="X24" s="60">
        <v>4671.2421943997479</v>
      </c>
    </row>
    <row r="25" spans="1:24" x14ac:dyDescent="0.35">
      <c r="A25" s="61" t="s">
        <v>71</v>
      </c>
      <c r="B25" s="67" t="s">
        <v>72</v>
      </c>
      <c r="C25" s="64"/>
      <c r="D25" s="64"/>
      <c r="E25" s="64"/>
      <c r="F25" s="64"/>
      <c r="G25" s="64"/>
      <c r="H25" s="64"/>
      <c r="I25" s="64"/>
      <c r="J25" s="64"/>
      <c r="K25" s="64">
        <v>408.86515420606707</v>
      </c>
      <c r="L25" s="64">
        <v>423.83899510599804</v>
      </c>
      <c r="M25" s="64">
        <v>439.1654808473109</v>
      </c>
      <c r="N25" s="64">
        <v>458.09244672784712</v>
      </c>
      <c r="O25" s="64">
        <v>466.5116380264937</v>
      </c>
      <c r="P25" s="64">
        <v>484.30288340863058</v>
      </c>
      <c r="Q25" s="64">
        <v>482.83727023512569</v>
      </c>
      <c r="R25" s="64">
        <v>460.37478431200549</v>
      </c>
      <c r="S25" s="64">
        <v>415.27499021282335</v>
      </c>
      <c r="T25" s="64">
        <v>380.7414535033771</v>
      </c>
      <c r="U25" s="64">
        <v>347.15503010130243</v>
      </c>
      <c r="V25" s="97">
        <v>315.01704715088829</v>
      </c>
      <c r="W25" s="97">
        <v>283.64529277613195</v>
      </c>
      <c r="X25" s="65">
        <v>261.37615194876275</v>
      </c>
    </row>
    <row r="26" spans="1:24" x14ac:dyDescent="0.35">
      <c r="A26" s="61" t="s">
        <v>73</v>
      </c>
      <c r="B26" s="67" t="s">
        <v>74</v>
      </c>
      <c r="C26" s="64"/>
      <c r="D26" s="64"/>
      <c r="E26" s="64"/>
      <c r="F26" s="64"/>
      <c r="G26" s="64"/>
      <c r="H26" s="64"/>
      <c r="I26" s="64"/>
      <c r="J26" s="64"/>
      <c r="K26" s="64">
        <v>1029.6027685447414</v>
      </c>
      <c r="L26" s="64">
        <v>1075.5775412180951</v>
      </c>
      <c r="M26" s="64">
        <v>1111.0639712840029</v>
      </c>
      <c r="N26" s="64">
        <v>1163.7289616665987</v>
      </c>
      <c r="O26" s="64">
        <v>1188.9592700455544</v>
      </c>
      <c r="P26" s="64">
        <v>1236.2932384099454</v>
      </c>
      <c r="Q26" s="64">
        <v>1229.1340426583934</v>
      </c>
      <c r="R26" s="64">
        <v>1183.2414029444963</v>
      </c>
      <c r="S26" s="64">
        <v>1076.7015680022996</v>
      </c>
      <c r="T26" s="64">
        <v>990.09921709984576</v>
      </c>
      <c r="U26" s="64">
        <v>908.89846084564135</v>
      </c>
      <c r="V26" s="97">
        <v>828.41115128913736</v>
      </c>
      <c r="W26" s="97">
        <v>748.45164554013263</v>
      </c>
      <c r="X26" s="65">
        <v>689.02140110787025</v>
      </c>
    </row>
    <row r="27" spans="1:24" x14ac:dyDescent="0.35">
      <c r="A27" s="61" t="s">
        <v>75</v>
      </c>
      <c r="B27" s="67" t="s">
        <v>76</v>
      </c>
      <c r="C27" s="64"/>
      <c r="D27" s="64"/>
      <c r="E27" s="64"/>
      <c r="F27" s="64"/>
      <c r="G27" s="64"/>
      <c r="H27" s="64"/>
      <c r="I27" s="64"/>
      <c r="J27" s="64"/>
      <c r="K27" s="64">
        <v>690.55595959433913</v>
      </c>
      <c r="L27" s="64">
        <v>716.47552525870276</v>
      </c>
      <c r="M27" s="64">
        <v>740.60911150411073</v>
      </c>
      <c r="N27" s="64">
        <v>773.69703698324156</v>
      </c>
      <c r="O27" s="64">
        <v>786.0188788954755</v>
      </c>
      <c r="P27" s="64">
        <v>813.77485566127348</v>
      </c>
      <c r="Q27" s="64">
        <v>809.48792803956098</v>
      </c>
      <c r="R27" s="64">
        <v>771.65640915718393</v>
      </c>
      <c r="S27" s="64">
        <v>695.88404228938009</v>
      </c>
      <c r="T27" s="64">
        <v>639.45037614982925</v>
      </c>
      <c r="U27" s="64">
        <v>584.38248281059487</v>
      </c>
      <c r="V27" s="97">
        <v>530.94863610165578</v>
      </c>
      <c r="W27" s="97">
        <v>477.96197232335516</v>
      </c>
      <c r="X27" s="65">
        <v>441.35077036723715</v>
      </c>
    </row>
    <row r="28" spans="1:24" x14ac:dyDescent="0.35">
      <c r="A28" s="61" t="s">
        <v>77</v>
      </c>
      <c r="B28" s="67" t="s">
        <v>78</v>
      </c>
      <c r="C28" s="64"/>
      <c r="D28" s="64"/>
      <c r="E28" s="64"/>
      <c r="F28" s="64"/>
      <c r="G28" s="64"/>
      <c r="H28" s="64"/>
      <c r="I28" s="64"/>
      <c r="J28" s="64"/>
      <c r="K28" s="64">
        <v>530.80463801203325</v>
      </c>
      <c r="L28" s="64">
        <v>555.72165433107966</v>
      </c>
      <c r="M28" s="64">
        <v>576.9988716280435</v>
      </c>
      <c r="N28" s="64">
        <v>601.34991577072162</v>
      </c>
      <c r="O28" s="64">
        <v>609.20893296470899</v>
      </c>
      <c r="P28" s="64">
        <v>637.65966139268869</v>
      </c>
      <c r="Q28" s="64">
        <v>639.54878363544492</v>
      </c>
      <c r="R28" s="64">
        <v>618.7142955436467</v>
      </c>
      <c r="S28" s="64">
        <v>563.06816505779261</v>
      </c>
      <c r="T28" s="64">
        <v>519.66001827069329</v>
      </c>
      <c r="U28" s="64">
        <v>473.73627604634908</v>
      </c>
      <c r="V28" s="97">
        <v>431.73052978497395</v>
      </c>
      <c r="W28" s="97">
        <v>392.36576365356518</v>
      </c>
      <c r="X28" s="65">
        <v>364.48190069156828</v>
      </c>
    </row>
    <row r="29" spans="1:24" x14ac:dyDescent="0.35">
      <c r="A29" s="61" t="s">
        <v>79</v>
      </c>
      <c r="B29" s="67" t="s">
        <v>80</v>
      </c>
      <c r="C29" s="64"/>
      <c r="D29" s="64"/>
      <c r="E29" s="64"/>
      <c r="F29" s="64"/>
      <c r="G29" s="64"/>
      <c r="H29" s="64"/>
      <c r="I29" s="64"/>
      <c r="J29" s="64"/>
      <c r="K29" s="64">
        <v>806.00517316688502</v>
      </c>
      <c r="L29" s="64">
        <v>839.34091962466096</v>
      </c>
      <c r="M29" s="64">
        <v>866.98052666663068</v>
      </c>
      <c r="N29" s="64">
        <v>901.40651598787167</v>
      </c>
      <c r="O29" s="64">
        <v>912.93420912549414</v>
      </c>
      <c r="P29" s="64">
        <v>948.63121891550577</v>
      </c>
      <c r="Q29" s="64">
        <v>939.67090224135336</v>
      </c>
      <c r="R29" s="64">
        <v>903.76936846450792</v>
      </c>
      <c r="S29" s="64">
        <v>823.32212216849734</v>
      </c>
      <c r="T29" s="64">
        <v>754.54247221036496</v>
      </c>
      <c r="U29" s="64">
        <v>687.40933933218992</v>
      </c>
      <c r="V29" s="97">
        <v>626.06341327302425</v>
      </c>
      <c r="W29" s="97">
        <v>566.42990876539204</v>
      </c>
      <c r="X29" s="65">
        <v>521.24366279736944</v>
      </c>
    </row>
    <row r="30" spans="1:24" x14ac:dyDescent="0.35">
      <c r="A30" s="61" t="s">
        <v>81</v>
      </c>
      <c r="B30" s="67" t="s">
        <v>82</v>
      </c>
      <c r="C30" s="64"/>
      <c r="D30" s="64"/>
      <c r="E30" s="64"/>
      <c r="F30" s="64"/>
      <c r="G30" s="64"/>
      <c r="H30" s="64"/>
      <c r="I30" s="64"/>
      <c r="J30" s="64"/>
      <c r="K30" s="64">
        <v>597.82516283225038</v>
      </c>
      <c r="L30" s="64">
        <v>635.86164669407401</v>
      </c>
      <c r="M30" s="64">
        <v>665.01362496646595</v>
      </c>
      <c r="N30" s="64">
        <v>697.99293506361028</v>
      </c>
      <c r="O30" s="64">
        <v>712.56350561443639</v>
      </c>
      <c r="P30" s="64">
        <v>741.93094280470007</v>
      </c>
      <c r="Q30" s="64">
        <v>741.34291351318348</v>
      </c>
      <c r="R30" s="64">
        <v>710.39169598728108</v>
      </c>
      <c r="S30" s="64">
        <v>645.12959852673521</v>
      </c>
      <c r="T30" s="64">
        <v>592.8721195267168</v>
      </c>
      <c r="U30" s="64">
        <v>542.80443895119231</v>
      </c>
      <c r="V30" s="97">
        <v>495.48418897693495</v>
      </c>
      <c r="W30" s="97">
        <v>449.74416744683231</v>
      </c>
      <c r="X30" s="65">
        <v>416.09066772534447</v>
      </c>
    </row>
    <row r="31" spans="1:24" x14ac:dyDescent="0.35">
      <c r="A31" s="61" t="s">
        <v>83</v>
      </c>
      <c r="B31" s="67" t="s">
        <v>84</v>
      </c>
      <c r="C31" s="64"/>
      <c r="D31" s="64"/>
      <c r="E31" s="64"/>
      <c r="F31" s="64"/>
      <c r="G31" s="64"/>
      <c r="H31" s="64"/>
      <c r="I31" s="64"/>
      <c r="J31" s="64"/>
      <c r="K31" s="64">
        <v>1151.2912217532121</v>
      </c>
      <c r="L31" s="64">
        <v>1207.6043369354081</v>
      </c>
      <c r="M31" s="64">
        <v>1240.5131835060151</v>
      </c>
      <c r="N31" s="64">
        <v>1297.0788083817529</v>
      </c>
      <c r="O31" s="64">
        <v>1330.9925645821556</v>
      </c>
      <c r="P31" s="64">
        <v>1384.6894542568552</v>
      </c>
      <c r="Q31" s="64">
        <v>1383.7943369359798</v>
      </c>
      <c r="R31" s="64">
        <v>1354.2601323740794</v>
      </c>
      <c r="S31" s="64">
        <v>1278.8226342775642</v>
      </c>
      <c r="T31" s="64">
        <v>1201.9259218590012</v>
      </c>
      <c r="U31" s="64">
        <v>1146.5294143302754</v>
      </c>
      <c r="V31" s="97">
        <v>1096.4401670480397</v>
      </c>
      <c r="W31" s="97">
        <v>1034.5556501507926</v>
      </c>
      <c r="X31" s="65">
        <v>989.18604352792067</v>
      </c>
    </row>
    <row r="32" spans="1:24" x14ac:dyDescent="0.35">
      <c r="A32" s="61" t="s">
        <v>85</v>
      </c>
      <c r="B32" s="67" t="s">
        <v>86</v>
      </c>
      <c r="C32" s="64"/>
      <c r="D32" s="64"/>
      <c r="E32" s="64"/>
      <c r="F32" s="64"/>
      <c r="G32" s="64"/>
      <c r="H32" s="64"/>
      <c r="I32" s="64"/>
      <c r="J32" s="64"/>
      <c r="K32" s="64">
        <v>742.4095948577924</v>
      </c>
      <c r="L32" s="64">
        <v>790.48490020151951</v>
      </c>
      <c r="M32" s="64">
        <v>827.2674594064132</v>
      </c>
      <c r="N32" s="64">
        <v>874.58989311858329</v>
      </c>
      <c r="O32" s="64">
        <v>898.70866218698927</v>
      </c>
      <c r="P32" s="64">
        <v>946.84747687169295</v>
      </c>
      <c r="Q32" s="64">
        <v>954.18118314008325</v>
      </c>
      <c r="R32" s="64">
        <v>929.25946060968477</v>
      </c>
      <c r="S32" s="64">
        <v>853.51539295922669</v>
      </c>
      <c r="T32" s="64">
        <v>790.42628632118669</v>
      </c>
      <c r="U32" s="64">
        <v>729.28254676864549</v>
      </c>
      <c r="V32" s="97">
        <v>673.5287890311846</v>
      </c>
      <c r="W32" s="97">
        <v>619.92911247632867</v>
      </c>
      <c r="X32" s="65">
        <v>580.92094771865845</v>
      </c>
    </row>
    <row r="33" spans="1:24" x14ac:dyDescent="0.35">
      <c r="A33" s="61" t="s">
        <v>87</v>
      </c>
      <c r="B33" s="67" t="s">
        <v>88</v>
      </c>
      <c r="C33" s="64"/>
      <c r="D33" s="64"/>
      <c r="E33" s="64"/>
      <c r="F33" s="64"/>
      <c r="G33" s="64"/>
      <c r="H33" s="64"/>
      <c r="I33" s="64"/>
      <c r="J33" s="64"/>
      <c r="K33" s="64">
        <v>597.50808653353067</v>
      </c>
      <c r="L33" s="64">
        <v>632.93037766437772</v>
      </c>
      <c r="M33" s="64">
        <v>659.95967647511145</v>
      </c>
      <c r="N33" s="64">
        <v>689.58789881670452</v>
      </c>
      <c r="O33" s="64">
        <v>704.33657761424035</v>
      </c>
      <c r="P33" s="64">
        <v>737.19633676199896</v>
      </c>
      <c r="Q33" s="64">
        <v>736.41689377333796</v>
      </c>
      <c r="R33" s="64">
        <v>713.05442353955914</v>
      </c>
      <c r="S33" s="64">
        <v>648.97895902524215</v>
      </c>
      <c r="T33" s="64">
        <v>593.26958720401421</v>
      </c>
      <c r="U33" s="64">
        <v>540.39048225037914</v>
      </c>
      <c r="V33" s="97">
        <v>489.2030630010463</v>
      </c>
      <c r="W33" s="97">
        <v>442.87030279506882</v>
      </c>
      <c r="X33" s="65">
        <v>407.57064851501627</v>
      </c>
    </row>
    <row r="34" spans="1:24" x14ac:dyDescent="0.35">
      <c r="A34" s="49">
        <v>924</v>
      </c>
      <c r="B34" s="68" t="s">
        <v>89</v>
      </c>
      <c r="C34" s="59"/>
      <c r="D34" s="59"/>
      <c r="E34" s="59"/>
      <c r="F34" s="59"/>
      <c r="G34" s="59"/>
      <c r="H34" s="59"/>
      <c r="I34" s="59"/>
      <c r="J34" s="59"/>
      <c r="K34" s="59">
        <v>459.94161292243837</v>
      </c>
      <c r="L34" s="59">
        <v>485.13318157357395</v>
      </c>
      <c r="M34" s="59">
        <v>506.11574466736334</v>
      </c>
      <c r="N34" s="59">
        <v>532.44764558230474</v>
      </c>
      <c r="O34" s="59">
        <v>544.61422816730465</v>
      </c>
      <c r="P34" s="59">
        <v>566.9984318717618</v>
      </c>
      <c r="Q34" s="59">
        <v>560.45744120356164</v>
      </c>
      <c r="R34" s="59">
        <v>536.88702869736665</v>
      </c>
      <c r="S34" s="59">
        <v>489.84833970921289</v>
      </c>
      <c r="T34" s="59">
        <v>449.99369702662062</v>
      </c>
      <c r="U34" s="59">
        <v>411.19341091592923</v>
      </c>
      <c r="V34" s="91">
        <v>373.83080896820701</v>
      </c>
      <c r="W34" s="91">
        <v>336.79443501185841</v>
      </c>
      <c r="X34" s="60">
        <v>311.44815642695391</v>
      </c>
    </row>
    <row r="35" spans="1:24" x14ac:dyDescent="0.35">
      <c r="A35" s="49">
        <v>923</v>
      </c>
      <c r="B35" s="68" t="s">
        <v>90</v>
      </c>
      <c r="C35" s="59"/>
      <c r="D35" s="59"/>
      <c r="E35" s="59"/>
      <c r="F35" s="59"/>
      <c r="G35" s="59"/>
      <c r="H35" s="59"/>
      <c r="I35" s="59"/>
      <c r="J35" s="59"/>
      <c r="K35" s="59">
        <v>786.56716371155051</v>
      </c>
      <c r="L35" s="59">
        <v>820.6108837755271</v>
      </c>
      <c r="M35" s="59">
        <v>846.60560042061149</v>
      </c>
      <c r="N35" s="59">
        <v>885.26898324083129</v>
      </c>
      <c r="O35" s="59">
        <v>891.20344319694107</v>
      </c>
      <c r="P35" s="59">
        <v>911.07098835787463</v>
      </c>
      <c r="Q35" s="59">
        <v>892.41290183300987</v>
      </c>
      <c r="R35" s="59">
        <v>841.87629918601147</v>
      </c>
      <c r="S35" s="59">
        <v>755.20312515933006</v>
      </c>
      <c r="T35" s="59">
        <v>687.59148507826956</v>
      </c>
      <c r="U35" s="59">
        <v>624.95748936193047</v>
      </c>
      <c r="V35" s="91">
        <v>563.42047087597598</v>
      </c>
      <c r="W35" s="91">
        <v>505.14867386170971</v>
      </c>
      <c r="X35" s="60">
        <v>465.34381930888941</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5" priority="1" stopIfTrue="1" operator="equal">
      <formula>FALSE</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167</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c r="H3" s="59"/>
      <c r="I3" s="59"/>
      <c r="J3" s="59"/>
      <c r="K3" s="59"/>
      <c r="L3" s="59"/>
      <c r="M3" s="59"/>
      <c r="N3" s="59"/>
      <c r="O3" s="59"/>
      <c r="P3" s="59"/>
      <c r="Q3" s="59"/>
      <c r="R3" s="59"/>
      <c r="S3" s="59"/>
      <c r="T3" s="91">
        <f t="shared" ref="T3:X3" si="0">SUM(T6,T16:T17,T4)</f>
        <v>160.53506744000015</v>
      </c>
      <c r="U3" s="91">
        <f t="shared" si="0"/>
        <v>1564.590481480001</v>
      </c>
      <c r="V3" s="91">
        <f t="shared" si="0"/>
        <v>3004.5842815999981</v>
      </c>
      <c r="W3" s="91">
        <f t="shared" si="0"/>
        <v>5160.3792045874361</v>
      </c>
      <c r="X3" s="60">
        <f t="shared" si="0"/>
        <v>8637.4619246300008</v>
      </c>
    </row>
    <row r="4" spans="1:24" s="51" customFormat="1" x14ac:dyDescent="0.35">
      <c r="A4" s="61"/>
      <c r="B4" s="90" t="s">
        <v>68</v>
      </c>
      <c r="C4" s="64"/>
      <c r="D4" s="64"/>
      <c r="E4" s="64"/>
      <c r="F4" s="64"/>
      <c r="G4" s="64"/>
      <c r="H4" s="64"/>
      <c r="I4" s="64"/>
      <c r="J4" s="64"/>
      <c r="K4" s="64"/>
      <c r="L4" s="64"/>
      <c r="M4" s="64"/>
      <c r="N4" s="64"/>
      <c r="O4" s="64"/>
      <c r="P4" s="64"/>
      <c r="Q4" s="64"/>
      <c r="R4" s="64"/>
      <c r="S4" s="64"/>
      <c r="T4" s="97">
        <v>6.0753183317892513E-2</v>
      </c>
      <c r="U4" s="97">
        <v>0.47858775673978926</v>
      </c>
      <c r="V4" s="97">
        <v>0.89971786516806662</v>
      </c>
      <c r="W4" s="97">
        <v>1.7668861603269654</v>
      </c>
      <c r="X4" s="65">
        <v>3.1056802900884493</v>
      </c>
    </row>
    <row r="5" spans="1:24" s="51" customFormat="1" ht="25.5" customHeight="1" x14ac:dyDescent="0.35">
      <c r="A5" s="56">
        <v>941</v>
      </c>
      <c r="B5" s="57" t="s">
        <v>69</v>
      </c>
      <c r="C5" s="59"/>
      <c r="D5" s="59"/>
      <c r="E5" s="59"/>
      <c r="F5" s="59"/>
      <c r="G5" s="59"/>
      <c r="H5" s="59"/>
      <c r="I5" s="59"/>
      <c r="J5" s="59"/>
      <c r="K5" s="59"/>
      <c r="L5" s="59"/>
      <c r="M5" s="59"/>
      <c r="N5" s="59"/>
      <c r="O5" s="59"/>
      <c r="P5" s="59"/>
      <c r="Q5" s="59"/>
      <c r="R5" s="59"/>
      <c r="S5" s="59"/>
      <c r="T5" s="91">
        <f t="shared" ref="T5:X5" si="1">SUM(T6,T16)</f>
        <v>139.53553821334572</v>
      </c>
      <c r="U5" s="91">
        <f t="shared" si="1"/>
        <v>1401.3236290796995</v>
      </c>
      <c r="V5" s="91">
        <f t="shared" si="1"/>
        <v>2685.3211789711054</v>
      </c>
      <c r="W5" s="91">
        <f t="shared" si="1"/>
        <v>4606.5576348934846</v>
      </c>
      <c r="X5" s="60">
        <f t="shared" si="1"/>
        <v>7704.7314857240381</v>
      </c>
    </row>
    <row r="6" spans="1:24" s="51" customFormat="1" ht="25.5" customHeight="1" x14ac:dyDescent="0.35">
      <c r="A6" s="56">
        <v>921</v>
      </c>
      <c r="B6" s="66" t="s">
        <v>70</v>
      </c>
      <c r="C6" s="59"/>
      <c r="D6" s="59"/>
      <c r="E6" s="59"/>
      <c r="F6" s="59"/>
      <c r="G6" s="59"/>
      <c r="H6" s="59"/>
      <c r="I6" s="59"/>
      <c r="J6" s="59"/>
      <c r="K6" s="59"/>
      <c r="L6" s="59"/>
      <c r="M6" s="59"/>
      <c r="N6" s="59"/>
      <c r="O6" s="59"/>
      <c r="P6" s="59"/>
      <c r="Q6" s="59"/>
      <c r="R6" s="59"/>
      <c r="S6" s="59"/>
      <c r="T6" s="91">
        <f t="shared" ref="T6:W6" si="2">SUM(T7:T15)</f>
        <v>131.10063944849975</v>
      </c>
      <c r="U6" s="91">
        <f t="shared" si="2"/>
        <v>1247.0823497526283</v>
      </c>
      <c r="V6" s="91">
        <f t="shared" si="2"/>
        <v>2411.7683851001093</v>
      </c>
      <c r="W6" s="91">
        <f t="shared" si="2"/>
        <v>4160.8874781875729</v>
      </c>
      <c r="X6" s="60">
        <f t="shared" ref="X6" si="3">SUM(X7:X15)</f>
        <v>7014.4863736790958</v>
      </c>
    </row>
    <row r="7" spans="1:24" s="51" customFormat="1" x14ac:dyDescent="0.35">
      <c r="A7" s="61" t="s">
        <v>71</v>
      </c>
      <c r="B7" s="67" t="s">
        <v>72</v>
      </c>
      <c r="C7" s="64"/>
      <c r="D7" s="64"/>
      <c r="E7" s="64"/>
      <c r="F7" s="64"/>
      <c r="G7" s="64"/>
      <c r="H7" s="64"/>
      <c r="I7" s="64"/>
      <c r="J7" s="64"/>
      <c r="K7" s="64"/>
      <c r="L7" s="64"/>
      <c r="M7" s="64"/>
      <c r="N7" s="64"/>
      <c r="O7" s="64"/>
      <c r="P7" s="64"/>
      <c r="Q7" s="64"/>
      <c r="R7" s="64"/>
      <c r="S7" s="64"/>
      <c r="T7" s="97">
        <v>15.116590378505617</v>
      </c>
      <c r="U7" s="97">
        <v>96.836789787605369</v>
      </c>
      <c r="V7" s="97">
        <v>164.28124044875699</v>
      </c>
      <c r="W7" s="97">
        <v>292.98718309886692</v>
      </c>
      <c r="X7" s="65">
        <v>522.04231037410068</v>
      </c>
    </row>
    <row r="8" spans="1:24" s="51" customFormat="1" x14ac:dyDescent="0.35">
      <c r="A8" s="61" t="s">
        <v>73</v>
      </c>
      <c r="B8" s="67" t="s">
        <v>74</v>
      </c>
      <c r="C8" s="64"/>
      <c r="D8" s="64"/>
      <c r="E8" s="64"/>
      <c r="F8" s="64"/>
      <c r="G8" s="64"/>
      <c r="H8" s="64"/>
      <c r="I8" s="64"/>
      <c r="J8" s="64"/>
      <c r="K8" s="64"/>
      <c r="L8" s="64"/>
      <c r="M8" s="64"/>
      <c r="N8" s="64"/>
      <c r="O8" s="64"/>
      <c r="P8" s="64"/>
      <c r="Q8" s="64"/>
      <c r="R8" s="64"/>
      <c r="S8" s="64"/>
      <c r="T8" s="97">
        <v>34.767309225732774</v>
      </c>
      <c r="U8" s="97">
        <v>219.73446928194778</v>
      </c>
      <c r="V8" s="97">
        <v>424.98651736417776</v>
      </c>
      <c r="W8" s="97">
        <v>772.67151294782468</v>
      </c>
      <c r="X8" s="65">
        <v>1273.0479872498831</v>
      </c>
    </row>
    <row r="9" spans="1:24" s="51" customFormat="1" x14ac:dyDescent="0.35">
      <c r="A9" s="61" t="s">
        <v>75</v>
      </c>
      <c r="B9" s="67" t="s">
        <v>76</v>
      </c>
      <c r="C9" s="64"/>
      <c r="D9" s="64"/>
      <c r="E9" s="64"/>
      <c r="F9" s="64"/>
      <c r="G9" s="64"/>
      <c r="H9" s="64"/>
      <c r="I9" s="64"/>
      <c r="J9" s="64"/>
      <c r="K9" s="64"/>
      <c r="L9" s="64"/>
      <c r="M9" s="64"/>
      <c r="N9" s="64"/>
      <c r="O9" s="64"/>
      <c r="P9" s="64"/>
      <c r="Q9" s="64"/>
      <c r="R9" s="64"/>
      <c r="S9" s="64"/>
      <c r="T9" s="97">
        <v>15.480493023575928</v>
      </c>
      <c r="U9" s="97">
        <v>119.94080085943762</v>
      </c>
      <c r="V9" s="97">
        <v>237.55144060514183</v>
      </c>
      <c r="W9" s="97">
        <v>442.74853027043048</v>
      </c>
      <c r="X9" s="65">
        <v>771.58576774870244</v>
      </c>
    </row>
    <row r="10" spans="1:24" s="51" customFormat="1" x14ac:dyDescent="0.35">
      <c r="A10" s="61" t="s">
        <v>77</v>
      </c>
      <c r="B10" s="67" t="s">
        <v>78</v>
      </c>
      <c r="C10" s="64"/>
      <c r="D10" s="64"/>
      <c r="E10" s="64"/>
      <c r="F10" s="64"/>
      <c r="G10" s="64"/>
      <c r="H10" s="64"/>
      <c r="I10" s="64"/>
      <c r="J10" s="64"/>
      <c r="K10" s="64"/>
      <c r="L10" s="64"/>
      <c r="M10" s="64"/>
      <c r="N10" s="64"/>
      <c r="O10" s="64"/>
      <c r="P10" s="64"/>
      <c r="Q10" s="64"/>
      <c r="R10" s="64"/>
      <c r="S10" s="64"/>
      <c r="T10" s="97">
        <v>8.3930757822049937</v>
      </c>
      <c r="U10" s="97">
        <v>164.13812365853761</v>
      </c>
      <c r="V10" s="97">
        <v>296.01262863837064</v>
      </c>
      <c r="W10" s="97">
        <v>428.07914760367248</v>
      </c>
      <c r="X10" s="65">
        <v>653.10891976747337</v>
      </c>
    </row>
    <row r="11" spans="1:24" s="51" customFormat="1" x14ac:dyDescent="0.35">
      <c r="A11" s="61" t="s">
        <v>79</v>
      </c>
      <c r="B11" s="67" t="s">
        <v>80</v>
      </c>
      <c r="C11" s="64"/>
      <c r="D11" s="64"/>
      <c r="E11" s="64"/>
      <c r="F11" s="64"/>
      <c r="G11" s="64"/>
      <c r="H11" s="64"/>
      <c r="I11" s="64"/>
      <c r="J11" s="64"/>
      <c r="K11" s="64"/>
      <c r="L11" s="64"/>
      <c r="M11" s="64"/>
      <c r="N11" s="64"/>
      <c r="O11" s="64"/>
      <c r="P11" s="64"/>
      <c r="Q11" s="64"/>
      <c r="R11" s="64"/>
      <c r="S11" s="64"/>
      <c r="T11" s="97">
        <v>10.40996009631718</v>
      </c>
      <c r="U11" s="97">
        <v>213.37603461679075</v>
      </c>
      <c r="V11" s="97">
        <v>382.08321414220086</v>
      </c>
      <c r="W11" s="97">
        <v>512.72787319327892</v>
      </c>
      <c r="X11" s="65">
        <v>855.95779970619321</v>
      </c>
    </row>
    <row r="12" spans="1:24" s="51" customFormat="1" x14ac:dyDescent="0.35">
      <c r="A12" s="61" t="s">
        <v>81</v>
      </c>
      <c r="B12" s="67" t="s">
        <v>82</v>
      </c>
      <c r="C12" s="64"/>
      <c r="D12" s="64"/>
      <c r="E12" s="64"/>
      <c r="F12" s="64"/>
      <c r="G12" s="64"/>
      <c r="H12" s="64"/>
      <c r="I12" s="64"/>
      <c r="J12" s="64"/>
      <c r="K12" s="64"/>
      <c r="L12" s="64"/>
      <c r="M12" s="64"/>
      <c r="N12" s="64"/>
      <c r="O12" s="64"/>
      <c r="P12" s="64"/>
      <c r="Q12" s="64"/>
      <c r="R12" s="64"/>
      <c r="S12" s="64"/>
      <c r="T12" s="97">
        <v>11.362922517367616</v>
      </c>
      <c r="U12" s="97">
        <v>120.00087103916462</v>
      </c>
      <c r="V12" s="97">
        <v>243.16273980019903</v>
      </c>
      <c r="W12" s="97">
        <v>405.7703251991029</v>
      </c>
      <c r="X12" s="65">
        <v>655.24269058090215</v>
      </c>
    </row>
    <row r="13" spans="1:24" s="51" customFormat="1" x14ac:dyDescent="0.35">
      <c r="A13" s="61" t="s">
        <v>83</v>
      </c>
      <c r="B13" s="67" t="s">
        <v>84</v>
      </c>
      <c r="C13" s="64"/>
      <c r="D13" s="64"/>
      <c r="E13" s="64"/>
      <c r="F13" s="64"/>
      <c r="G13" s="64"/>
      <c r="H13" s="64"/>
      <c r="I13" s="64"/>
      <c r="J13" s="64"/>
      <c r="K13" s="64"/>
      <c r="L13" s="64"/>
      <c r="M13" s="64"/>
      <c r="N13" s="64"/>
      <c r="O13" s="64"/>
      <c r="P13" s="64"/>
      <c r="Q13" s="64"/>
      <c r="R13" s="64"/>
      <c r="S13" s="64"/>
      <c r="T13" s="97">
        <v>10.295453010671668</v>
      </c>
      <c r="U13" s="97">
        <v>101.14896894456609</v>
      </c>
      <c r="V13" s="97">
        <v>238.857219055987</v>
      </c>
      <c r="W13" s="97">
        <v>470.58518759597519</v>
      </c>
      <c r="X13" s="65">
        <v>822.0685624068102</v>
      </c>
    </row>
    <row r="14" spans="1:24" s="51" customFormat="1" x14ac:dyDescent="0.35">
      <c r="A14" s="61" t="s">
        <v>85</v>
      </c>
      <c r="B14" s="67" t="s">
        <v>86</v>
      </c>
      <c r="C14" s="64"/>
      <c r="D14" s="64"/>
      <c r="E14" s="64"/>
      <c r="F14" s="64"/>
      <c r="G14" s="64"/>
      <c r="H14" s="64"/>
      <c r="I14" s="64"/>
      <c r="J14" s="64"/>
      <c r="K14" s="64"/>
      <c r="L14" s="64"/>
      <c r="M14" s="64"/>
      <c r="N14" s="64"/>
      <c r="O14" s="64"/>
      <c r="P14" s="64"/>
      <c r="Q14" s="64"/>
      <c r="R14" s="64"/>
      <c r="S14" s="64"/>
      <c r="T14" s="97">
        <v>13.528240521075423</v>
      </c>
      <c r="U14" s="97">
        <v>116.72963349642754</v>
      </c>
      <c r="V14" s="97">
        <v>244.39655501691988</v>
      </c>
      <c r="W14" s="97">
        <v>478.9020905080074</v>
      </c>
      <c r="X14" s="65">
        <v>829.09186942700353</v>
      </c>
    </row>
    <row r="15" spans="1:24" s="51" customFormat="1" x14ac:dyDescent="0.35">
      <c r="A15" s="61" t="s">
        <v>87</v>
      </c>
      <c r="B15" s="67" t="s">
        <v>88</v>
      </c>
      <c r="C15" s="64"/>
      <c r="D15" s="64"/>
      <c r="E15" s="64"/>
      <c r="F15" s="64"/>
      <c r="G15" s="64"/>
      <c r="H15" s="64"/>
      <c r="I15" s="64"/>
      <c r="J15" s="64"/>
      <c r="K15" s="64"/>
      <c r="L15" s="64"/>
      <c r="M15" s="64"/>
      <c r="N15" s="64"/>
      <c r="O15" s="64"/>
      <c r="P15" s="64"/>
      <c r="Q15" s="64"/>
      <c r="R15" s="64"/>
      <c r="S15" s="64"/>
      <c r="T15" s="97">
        <v>11.74659489304856</v>
      </c>
      <c r="U15" s="97">
        <v>95.176658068150871</v>
      </c>
      <c r="V15" s="97">
        <v>180.43683002835508</v>
      </c>
      <c r="W15" s="97">
        <v>356.41562777041423</v>
      </c>
      <c r="X15" s="65">
        <v>632.34046641802752</v>
      </c>
    </row>
    <row r="16" spans="1:24" s="51" customFormat="1" x14ac:dyDescent="0.35">
      <c r="A16" s="49">
        <v>924</v>
      </c>
      <c r="B16" s="68" t="s">
        <v>89</v>
      </c>
      <c r="C16" s="59"/>
      <c r="D16" s="59"/>
      <c r="E16" s="59"/>
      <c r="F16" s="59"/>
      <c r="G16" s="59"/>
      <c r="H16" s="59"/>
      <c r="I16" s="59"/>
      <c r="J16" s="59"/>
      <c r="K16" s="59"/>
      <c r="L16" s="59"/>
      <c r="M16" s="59"/>
      <c r="N16" s="59"/>
      <c r="O16" s="59"/>
      <c r="P16" s="59"/>
      <c r="Q16" s="59"/>
      <c r="R16" s="59"/>
      <c r="S16" s="59"/>
      <c r="T16" s="91">
        <v>8.4348987648459754</v>
      </c>
      <c r="U16" s="91">
        <v>154.24127932707111</v>
      </c>
      <c r="V16" s="91">
        <v>273.55279387099603</v>
      </c>
      <c r="W16" s="91">
        <v>445.67015670591127</v>
      </c>
      <c r="X16" s="60">
        <v>690.24511204494218</v>
      </c>
    </row>
    <row r="17" spans="1:24" s="51" customFormat="1" x14ac:dyDescent="0.35">
      <c r="A17" s="49">
        <v>923</v>
      </c>
      <c r="B17" s="92" t="s">
        <v>90</v>
      </c>
      <c r="C17" s="91"/>
      <c r="D17" s="91"/>
      <c r="E17" s="91"/>
      <c r="F17" s="91"/>
      <c r="G17" s="91"/>
      <c r="H17" s="91"/>
      <c r="I17" s="91"/>
      <c r="J17" s="91"/>
      <c r="K17" s="91"/>
      <c r="L17" s="91"/>
      <c r="M17" s="91"/>
      <c r="N17" s="91"/>
      <c r="O17" s="91"/>
      <c r="P17" s="91"/>
      <c r="Q17" s="91"/>
      <c r="R17" s="91"/>
      <c r="S17" s="91"/>
      <c r="T17" s="91">
        <v>20.938776043336539</v>
      </c>
      <c r="U17" s="91">
        <v>162.78826464356158</v>
      </c>
      <c r="V17" s="91">
        <v>318.36338476372464</v>
      </c>
      <c r="W17" s="91">
        <v>552.05468353362494</v>
      </c>
      <c r="X17" s="60">
        <v>929.62475861587507</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s="142" customFormat="1" ht="60" customHeight="1" x14ac:dyDescent="0.35">
      <c r="A19" s="184" t="s">
        <v>168</v>
      </c>
      <c r="B19" s="184"/>
      <c r="C19" s="48"/>
      <c r="D19" s="48"/>
      <c r="E19" s="48"/>
      <c r="F19" s="48"/>
      <c r="G19" s="48"/>
      <c r="H19" s="48"/>
      <c r="I19" s="48"/>
      <c r="J19" s="48"/>
      <c r="K19" s="48"/>
      <c r="L19" s="48"/>
      <c r="M19" s="48"/>
      <c r="N19" s="48"/>
      <c r="O19" s="48"/>
      <c r="P19" s="48"/>
      <c r="Q19" s="48"/>
      <c r="R19" s="48"/>
      <c r="S19" s="48"/>
      <c r="T19" s="48"/>
      <c r="U19" s="48"/>
      <c r="V19" s="48"/>
      <c r="W19" s="141"/>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t="s">
        <v>215</v>
      </c>
      <c r="H21" s="59" t="s">
        <v>215</v>
      </c>
      <c r="I21" s="59" t="s">
        <v>215</v>
      </c>
      <c r="J21" s="59" t="s">
        <v>215</v>
      </c>
      <c r="K21" s="59" t="s">
        <v>215</v>
      </c>
      <c r="L21" s="59" t="s">
        <v>215</v>
      </c>
      <c r="M21" s="59" t="s">
        <v>215</v>
      </c>
      <c r="N21" s="59" t="s">
        <v>215</v>
      </c>
      <c r="O21" s="59" t="s">
        <v>215</v>
      </c>
      <c r="P21" s="59" t="s">
        <v>215</v>
      </c>
      <c r="Q21" s="59" t="s">
        <v>215</v>
      </c>
      <c r="R21" s="59" t="s">
        <v>215</v>
      </c>
      <c r="S21" s="59" t="s">
        <v>215</v>
      </c>
      <c r="T21" s="91">
        <v>173.29528038460145</v>
      </c>
      <c r="U21" s="91">
        <v>1664.819047285102</v>
      </c>
      <c r="V21" s="91">
        <v>3175.6441972337834</v>
      </c>
      <c r="W21" s="91">
        <v>5336.3210928169447</v>
      </c>
      <c r="X21" s="60">
        <v>8768.5219992939165</v>
      </c>
    </row>
    <row r="22" spans="1:24" x14ac:dyDescent="0.35">
      <c r="A22" s="61"/>
      <c r="B22" s="90" t="s">
        <v>68</v>
      </c>
      <c r="C22" s="64" t="s">
        <v>215</v>
      </c>
      <c r="D22" s="64" t="s">
        <v>215</v>
      </c>
      <c r="E22" s="64" t="s">
        <v>215</v>
      </c>
      <c r="F22" s="64" t="s">
        <v>215</v>
      </c>
      <c r="G22" s="64" t="s">
        <v>215</v>
      </c>
      <c r="H22" s="64" t="s">
        <v>215</v>
      </c>
      <c r="I22" s="64" t="s">
        <v>215</v>
      </c>
      <c r="J22" s="64" t="s">
        <v>215</v>
      </c>
      <c r="K22" s="64" t="s">
        <v>215</v>
      </c>
      <c r="L22" s="64" t="s">
        <v>215</v>
      </c>
      <c r="M22" s="64" t="s">
        <v>215</v>
      </c>
      <c r="N22" s="64" t="s">
        <v>215</v>
      </c>
      <c r="O22" s="64" t="s">
        <v>215</v>
      </c>
      <c r="P22" s="64" t="s">
        <v>215</v>
      </c>
      <c r="Q22" s="64" t="s">
        <v>215</v>
      </c>
      <c r="R22" s="64" t="s">
        <v>215</v>
      </c>
      <c r="S22" s="64" t="s">
        <v>215</v>
      </c>
      <c r="T22" s="97">
        <v>6.5582181545886825E-2</v>
      </c>
      <c r="U22" s="97">
        <v>0.50924636360063047</v>
      </c>
      <c r="V22" s="97">
        <v>0.95094147804934714</v>
      </c>
      <c r="W22" s="97">
        <v>1.8271277191368602</v>
      </c>
      <c r="X22" s="65">
        <v>3.1528041667842852</v>
      </c>
    </row>
    <row r="23" spans="1:24" ht="25.5" customHeight="1" x14ac:dyDescent="0.35">
      <c r="A23" s="56">
        <v>941</v>
      </c>
      <c r="B23" s="57" t="s">
        <v>69</v>
      </c>
      <c r="C23" s="59" t="s">
        <v>215</v>
      </c>
      <c r="D23" s="59" t="s">
        <v>215</v>
      </c>
      <c r="E23" s="59" t="s">
        <v>215</v>
      </c>
      <c r="F23" s="59" t="s">
        <v>215</v>
      </c>
      <c r="G23" s="59" t="s">
        <v>215</v>
      </c>
      <c r="H23" s="59" t="s">
        <v>215</v>
      </c>
      <c r="I23" s="59" t="s">
        <v>215</v>
      </c>
      <c r="J23" s="59" t="s">
        <v>215</v>
      </c>
      <c r="K23" s="59" t="s">
        <v>215</v>
      </c>
      <c r="L23" s="59" t="s">
        <v>215</v>
      </c>
      <c r="M23" s="59" t="s">
        <v>215</v>
      </c>
      <c r="N23" s="59" t="s">
        <v>215</v>
      </c>
      <c r="O23" s="59" t="s">
        <v>215</v>
      </c>
      <c r="P23" s="59" t="s">
        <v>215</v>
      </c>
      <c r="Q23" s="59" t="s">
        <v>215</v>
      </c>
      <c r="R23" s="59" t="s">
        <v>215</v>
      </c>
      <c r="S23" s="59" t="s">
        <v>215</v>
      </c>
      <c r="T23" s="91">
        <v>150.62659270589333</v>
      </c>
      <c r="U23" s="91">
        <v>1491.0932264497399</v>
      </c>
      <c r="V23" s="91">
        <v>2838.2044970186193</v>
      </c>
      <c r="W23" s="91">
        <v>4763.6171098639898</v>
      </c>
      <c r="X23" s="60">
        <v>7821.6388240828892</v>
      </c>
    </row>
    <row r="24" spans="1:24" ht="25.5" customHeight="1" x14ac:dyDescent="0.35">
      <c r="A24" s="56">
        <v>921</v>
      </c>
      <c r="B24" s="66" t="s">
        <v>70</v>
      </c>
      <c r="C24" s="59" t="s">
        <v>215</v>
      </c>
      <c r="D24" s="59" t="s">
        <v>215</v>
      </c>
      <c r="E24" s="59" t="s">
        <v>215</v>
      </c>
      <c r="F24" s="59" t="s">
        <v>215</v>
      </c>
      <c r="G24" s="59" t="s">
        <v>215</v>
      </c>
      <c r="H24" s="59" t="s">
        <v>215</v>
      </c>
      <c r="I24" s="59" t="s">
        <v>215</v>
      </c>
      <c r="J24" s="59" t="s">
        <v>215</v>
      </c>
      <c r="K24" s="59" t="s">
        <v>215</v>
      </c>
      <c r="L24" s="59" t="s">
        <v>215</v>
      </c>
      <c r="M24" s="59" t="s">
        <v>215</v>
      </c>
      <c r="N24" s="59" t="s">
        <v>215</v>
      </c>
      <c r="O24" s="59" t="s">
        <v>215</v>
      </c>
      <c r="P24" s="59" t="s">
        <v>215</v>
      </c>
      <c r="Q24" s="59" t="s">
        <v>215</v>
      </c>
      <c r="R24" s="59" t="s">
        <v>215</v>
      </c>
      <c r="S24" s="59" t="s">
        <v>215</v>
      </c>
      <c r="T24" s="91">
        <v>141.52124164596972</v>
      </c>
      <c r="U24" s="91">
        <v>1326.9711620879339</v>
      </c>
      <c r="V24" s="91">
        <v>2549.0775293334541</v>
      </c>
      <c r="W24" s="91">
        <v>4302.7519363212004</v>
      </c>
      <c r="X24" s="60">
        <v>7120.9203140987847</v>
      </c>
    </row>
    <row r="25" spans="1:24" x14ac:dyDescent="0.35">
      <c r="A25" s="61" t="s">
        <v>71</v>
      </c>
      <c r="B25" s="67" t="s">
        <v>72</v>
      </c>
      <c r="C25" s="64" t="s">
        <v>215</v>
      </c>
      <c r="D25" s="64" t="s">
        <v>215</v>
      </c>
      <c r="E25" s="64" t="s">
        <v>215</v>
      </c>
      <c r="F25" s="64" t="s">
        <v>215</v>
      </c>
      <c r="G25" s="64" t="s">
        <v>215</v>
      </c>
      <c r="H25" s="64" t="s">
        <v>215</v>
      </c>
      <c r="I25" s="64" t="s">
        <v>215</v>
      </c>
      <c r="J25" s="64" t="s">
        <v>215</v>
      </c>
      <c r="K25" s="64" t="s">
        <v>215</v>
      </c>
      <c r="L25" s="64" t="s">
        <v>215</v>
      </c>
      <c r="M25" s="64" t="s">
        <v>215</v>
      </c>
      <c r="N25" s="64" t="s">
        <v>215</v>
      </c>
      <c r="O25" s="64" t="s">
        <v>215</v>
      </c>
      <c r="P25" s="64" t="s">
        <v>215</v>
      </c>
      <c r="Q25" s="64" t="s">
        <v>215</v>
      </c>
      <c r="R25" s="64" t="s">
        <v>215</v>
      </c>
      <c r="S25" s="64" t="s">
        <v>215</v>
      </c>
      <c r="T25" s="97">
        <v>16.318140390612072</v>
      </c>
      <c r="U25" s="97">
        <v>103.04021021772371</v>
      </c>
      <c r="V25" s="97">
        <v>173.63425986760754</v>
      </c>
      <c r="W25" s="97">
        <v>302.97651066139059</v>
      </c>
      <c r="X25" s="65">
        <v>529.96349194021025</v>
      </c>
    </row>
    <row r="26" spans="1:24" x14ac:dyDescent="0.35">
      <c r="A26" s="61" t="s">
        <v>73</v>
      </c>
      <c r="B26" s="67" t="s">
        <v>74</v>
      </c>
      <c r="C26" s="64" t="s">
        <v>215</v>
      </c>
      <c r="D26" s="64" t="s">
        <v>215</v>
      </c>
      <c r="E26" s="64" t="s">
        <v>215</v>
      </c>
      <c r="F26" s="64" t="s">
        <v>215</v>
      </c>
      <c r="G26" s="64" t="s">
        <v>215</v>
      </c>
      <c r="H26" s="64" t="s">
        <v>215</v>
      </c>
      <c r="I26" s="64" t="s">
        <v>215</v>
      </c>
      <c r="J26" s="64" t="s">
        <v>215</v>
      </c>
      <c r="K26" s="64" t="s">
        <v>215</v>
      </c>
      <c r="L26" s="64" t="s">
        <v>215</v>
      </c>
      <c r="M26" s="64" t="s">
        <v>215</v>
      </c>
      <c r="N26" s="64" t="s">
        <v>215</v>
      </c>
      <c r="O26" s="64" t="s">
        <v>215</v>
      </c>
      <c r="P26" s="64" t="s">
        <v>215</v>
      </c>
      <c r="Q26" s="64" t="s">
        <v>215</v>
      </c>
      <c r="R26" s="64" t="s">
        <v>215</v>
      </c>
      <c r="S26" s="64" t="s">
        <v>215</v>
      </c>
      <c r="T26" s="97">
        <v>37.530806798603955</v>
      </c>
      <c r="U26" s="97">
        <v>233.81078572050981</v>
      </c>
      <c r="V26" s="97">
        <v>449.18226326187619</v>
      </c>
      <c r="W26" s="97">
        <v>799.01556240224068</v>
      </c>
      <c r="X26" s="65">
        <v>1292.364513992994</v>
      </c>
    </row>
    <row r="27" spans="1:24" x14ac:dyDescent="0.35">
      <c r="A27" s="61" t="s">
        <v>75</v>
      </c>
      <c r="B27" s="67" t="s">
        <v>76</v>
      </c>
      <c r="C27" s="64" t="s">
        <v>215</v>
      </c>
      <c r="D27" s="64" t="s">
        <v>215</v>
      </c>
      <c r="E27" s="64" t="s">
        <v>215</v>
      </c>
      <c r="F27" s="64" t="s">
        <v>215</v>
      </c>
      <c r="G27" s="64" t="s">
        <v>215</v>
      </c>
      <c r="H27" s="64" t="s">
        <v>215</v>
      </c>
      <c r="I27" s="64" t="s">
        <v>215</v>
      </c>
      <c r="J27" s="64" t="s">
        <v>215</v>
      </c>
      <c r="K27" s="64" t="s">
        <v>215</v>
      </c>
      <c r="L27" s="64" t="s">
        <v>215</v>
      </c>
      <c r="M27" s="64" t="s">
        <v>215</v>
      </c>
      <c r="N27" s="64" t="s">
        <v>215</v>
      </c>
      <c r="O27" s="64" t="s">
        <v>215</v>
      </c>
      <c r="P27" s="64" t="s">
        <v>215</v>
      </c>
      <c r="Q27" s="64" t="s">
        <v>215</v>
      </c>
      <c r="R27" s="64" t="s">
        <v>215</v>
      </c>
      <c r="S27" s="64" t="s">
        <v>215</v>
      </c>
      <c r="T27" s="97">
        <v>16.710968025818488</v>
      </c>
      <c r="U27" s="97">
        <v>127.62427752247157</v>
      </c>
      <c r="V27" s="97">
        <v>251.07595034762124</v>
      </c>
      <c r="W27" s="97">
        <v>457.84393495646015</v>
      </c>
      <c r="X27" s="65">
        <v>783.29338385319727</v>
      </c>
    </row>
    <row r="28" spans="1:24" x14ac:dyDescent="0.35">
      <c r="A28" s="61" t="s">
        <v>77</v>
      </c>
      <c r="B28" s="67" t="s">
        <v>78</v>
      </c>
      <c r="C28" s="64" t="s">
        <v>215</v>
      </c>
      <c r="D28" s="64" t="s">
        <v>215</v>
      </c>
      <c r="E28" s="64" t="s">
        <v>215</v>
      </c>
      <c r="F28" s="64" t="s">
        <v>215</v>
      </c>
      <c r="G28" s="64" t="s">
        <v>215</v>
      </c>
      <c r="H28" s="64" t="s">
        <v>215</v>
      </c>
      <c r="I28" s="64" t="s">
        <v>215</v>
      </c>
      <c r="J28" s="64" t="s">
        <v>215</v>
      </c>
      <c r="K28" s="64" t="s">
        <v>215</v>
      </c>
      <c r="L28" s="64" t="s">
        <v>215</v>
      </c>
      <c r="M28" s="64" t="s">
        <v>215</v>
      </c>
      <c r="N28" s="64" t="s">
        <v>215</v>
      </c>
      <c r="O28" s="64" t="s">
        <v>215</v>
      </c>
      <c r="P28" s="64" t="s">
        <v>215</v>
      </c>
      <c r="Q28" s="64" t="s">
        <v>215</v>
      </c>
      <c r="R28" s="64" t="s">
        <v>215</v>
      </c>
      <c r="S28" s="64" t="s">
        <v>215</v>
      </c>
      <c r="T28" s="97">
        <v>9.0602037558556088</v>
      </c>
      <c r="U28" s="97">
        <v>174.65290623133816</v>
      </c>
      <c r="V28" s="97">
        <v>312.86550761783798</v>
      </c>
      <c r="W28" s="97">
        <v>442.67440321475505</v>
      </c>
      <c r="X28" s="65">
        <v>663.01883364440903</v>
      </c>
    </row>
    <row r="29" spans="1:24" x14ac:dyDescent="0.35">
      <c r="A29" s="61" t="s">
        <v>79</v>
      </c>
      <c r="B29" s="67" t="s">
        <v>80</v>
      </c>
      <c r="C29" s="64" t="s">
        <v>215</v>
      </c>
      <c r="D29" s="64" t="s">
        <v>215</v>
      </c>
      <c r="E29" s="64" t="s">
        <v>215</v>
      </c>
      <c r="F29" s="64" t="s">
        <v>215</v>
      </c>
      <c r="G29" s="64" t="s">
        <v>215</v>
      </c>
      <c r="H29" s="64" t="s">
        <v>215</v>
      </c>
      <c r="I29" s="64" t="s">
        <v>215</v>
      </c>
      <c r="J29" s="64" t="s">
        <v>215</v>
      </c>
      <c r="K29" s="64" t="s">
        <v>215</v>
      </c>
      <c r="L29" s="64" t="s">
        <v>215</v>
      </c>
      <c r="M29" s="64" t="s">
        <v>215</v>
      </c>
      <c r="N29" s="64" t="s">
        <v>215</v>
      </c>
      <c r="O29" s="64" t="s">
        <v>215</v>
      </c>
      <c r="P29" s="64" t="s">
        <v>215</v>
      </c>
      <c r="Q29" s="64" t="s">
        <v>215</v>
      </c>
      <c r="R29" s="64" t="s">
        <v>215</v>
      </c>
      <c r="S29" s="64" t="s">
        <v>215</v>
      </c>
      <c r="T29" s="97">
        <v>11.237401163817625</v>
      </c>
      <c r="U29" s="97">
        <v>227.04502607492003</v>
      </c>
      <c r="V29" s="97">
        <v>403.83634743804748</v>
      </c>
      <c r="W29" s="97">
        <v>530.20920675057471</v>
      </c>
      <c r="X29" s="65">
        <v>868.94563040432502</v>
      </c>
    </row>
    <row r="30" spans="1:24" x14ac:dyDescent="0.35">
      <c r="A30" s="61" t="s">
        <v>81</v>
      </c>
      <c r="B30" s="67" t="s">
        <v>82</v>
      </c>
      <c r="C30" s="64" t="s">
        <v>215</v>
      </c>
      <c r="D30" s="64" t="s">
        <v>215</v>
      </c>
      <c r="E30" s="64" t="s">
        <v>215</v>
      </c>
      <c r="F30" s="64" t="s">
        <v>215</v>
      </c>
      <c r="G30" s="64" t="s">
        <v>215</v>
      </c>
      <c r="H30" s="64" t="s">
        <v>215</v>
      </c>
      <c r="I30" s="64" t="s">
        <v>215</v>
      </c>
      <c r="J30" s="64" t="s">
        <v>215</v>
      </c>
      <c r="K30" s="64" t="s">
        <v>215</v>
      </c>
      <c r="L30" s="64" t="s">
        <v>215</v>
      </c>
      <c r="M30" s="64" t="s">
        <v>215</v>
      </c>
      <c r="N30" s="64" t="s">
        <v>215</v>
      </c>
      <c r="O30" s="64" t="s">
        <v>215</v>
      </c>
      <c r="P30" s="64" t="s">
        <v>215</v>
      </c>
      <c r="Q30" s="64" t="s">
        <v>215</v>
      </c>
      <c r="R30" s="64" t="s">
        <v>215</v>
      </c>
      <c r="S30" s="64" t="s">
        <v>215</v>
      </c>
      <c r="T30" s="97">
        <v>12.266110296254663</v>
      </c>
      <c r="U30" s="97">
        <v>127.68819583244924</v>
      </c>
      <c r="V30" s="97">
        <v>257.00671748797146</v>
      </c>
      <c r="W30" s="97">
        <v>419.60496687418879</v>
      </c>
      <c r="X30" s="65">
        <v>665.1849811171578</v>
      </c>
    </row>
    <row r="31" spans="1:24" x14ac:dyDescent="0.35">
      <c r="A31" s="61" t="s">
        <v>83</v>
      </c>
      <c r="B31" s="67" t="s">
        <v>84</v>
      </c>
      <c r="C31" s="64" t="s">
        <v>215</v>
      </c>
      <c r="D31" s="64" t="s">
        <v>215</v>
      </c>
      <c r="E31" s="64" t="s">
        <v>215</v>
      </c>
      <c r="F31" s="64" t="s">
        <v>215</v>
      </c>
      <c r="G31" s="64" t="s">
        <v>215</v>
      </c>
      <c r="H31" s="64" t="s">
        <v>215</v>
      </c>
      <c r="I31" s="64" t="s">
        <v>215</v>
      </c>
      <c r="J31" s="64" t="s">
        <v>215</v>
      </c>
      <c r="K31" s="64" t="s">
        <v>215</v>
      </c>
      <c r="L31" s="64" t="s">
        <v>215</v>
      </c>
      <c r="M31" s="64" t="s">
        <v>215</v>
      </c>
      <c r="N31" s="64" t="s">
        <v>215</v>
      </c>
      <c r="O31" s="64" t="s">
        <v>215</v>
      </c>
      <c r="P31" s="64" t="s">
        <v>215</v>
      </c>
      <c r="Q31" s="64" t="s">
        <v>215</v>
      </c>
      <c r="R31" s="64" t="s">
        <v>215</v>
      </c>
      <c r="S31" s="64" t="s">
        <v>215</v>
      </c>
      <c r="T31" s="97">
        <v>11.113792423189169</v>
      </c>
      <c r="U31" s="97">
        <v>107.62863005076728</v>
      </c>
      <c r="V31" s="97">
        <v>252.45607064768859</v>
      </c>
      <c r="W31" s="97">
        <v>486.62967642053098</v>
      </c>
      <c r="X31" s="65">
        <v>834.54217654346633</v>
      </c>
    </row>
    <row r="32" spans="1:24" x14ac:dyDescent="0.35">
      <c r="A32" s="61" t="s">
        <v>85</v>
      </c>
      <c r="B32" s="67" t="s">
        <v>86</v>
      </c>
      <c r="C32" s="64" t="s">
        <v>215</v>
      </c>
      <c r="D32" s="64" t="s">
        <v>215</v>
      </c>
      <c r="E32" s="64" t="s">
        <v>215</v>
      </c>
      <c r="F32" s="64" t="s">
        <v>215</v>
      </c>
      <c r="G32" s="64" t="s">
        <v>215</v>
      </c>
      <c r="H32" s="64" t="s">
        <v>215</v>
      </c>
      <c r="I32" s="64" t="s">
        <v>215</v>
      </c>
      <c r="J32" s="64" t="s">
        <v>215</v>
      </c>
      <c r="K32" s="64" t="s">
        <v>215</v>
      </c>
      <c r="L32" s="64" t="s">
        <v>215</v>
      </c>
      <c r="M32" s="64" t="s">
        <v>215</v>
      </c>
      <c r="N32" s="64" t="s">
        <v>215</v>
      </c>
      <c r="O32" s="64" t="s">
        <v>215</v>
      </c>
      <c r="P32" s="64" t="s">
        <v>215</v>
      </c>
      <c r="Q32" s="64" t="s">
        <v>215</v>
      </c>
      <c r="R32" s="64" t="s">
        <v>215</v>
      </c>
      <c r="S32" s="64" t="s">
        <v>215</v>
      </c>
      <c r="T32" s="97">
        <v>14.603539722474048</v>
      </c>
      <c r="U32" s="97">
        <v>124.20740093192599</v>
      </c>
      <c r="V32" s="97">
        <v>258.31077747305255</v>
      </c>
      <c r="W32" s="97">
        <v>495.23014213765003</v>
      </c>
      <c r="X32" s="65">
        <v>841.67205134369578</v>
      </c>
    </row>
    <row r="33" spans="1:24" x14ac:dyDescent="0.35">
      <c r="A33" s="61" t="s">
        <v>87</v>
      </c>
      <c r="B33" s="67" t="s">
        <v>88</v>
      </c>
      <c r="C33" s="64" t="s">
        <v>215</v>
      </c>
      <c r="D33" s="64" t="s">
        <v>215</v>
      </c>
      <c r="E33" s="64" t="s">
        <v>215</v>
      </c>
      <c r="F33" s="64" t="s">
        <v>215</v>
      </c>
      <c r="G33" s="64" t="s">
        <v>215</v>
      </c>
      <c r="H33" s="64" t="s">
        <v>215</v>
      </c>
      <c r="I33" s="64" t="s">
        <v>215</v>
      </c>
      <c r="J33" s="64" t="s">
        <v>215</v>
      </c>
      <c r="K33" s="64" t="s">
        <v>215</v>
      </c>
      <c r="L33" s="64" t="s">
        <v>215</v>
      </c>
      <c r="M33" s="64" t="s">
        <v>215</v>
      </c>
      <c r="N33" s="64" t="s">
        <v>215</v>
      </c>
      <c r="O33" s="64" t="s">
        <v>215</v>
      </c>
      <c r="P33" s="64" t="s">
        <v>215</v>
      </c>
      <c r="Q33" s="64" t="s">
        <v>215</v>
      </c>
      <c r="R33" s="64" t="s">
        <v>215</v>
      </c>
      <c r="S33" s="64" t="s">
        <v>215</v>
      </c>
      <c r="T33" s="97">
        <v>12.680279069344103</v>
      </c>
      <c r="U33" s="97">
        <v>101.27372950582802</v>
      </c>
      <c r="V33" s="97">
        <v>190.70963519175078</v>
      </c>
      <c r="W33" s="97">
        <v>368.56753290341032</v>
      </c>
      <c r="X33" s="65">
        <v>641.93525125932933</v>
      </c>
    </row>
    <row r="34" spans="1:24" x14ac:dyDescent="0.35">
      <c r="A34" s="49">
        <v>924</v>
      </c>
      <c r="B34" s="68" t="s">
        <v>89</v>
      </c>
      <c r="C34" s="59" t="s">
        <v>215</v>
      </c>
      <c r="D34" s="59" t="s">
        <v>215</v>
      </c>
      <c r="E34" s="59" t="s">
        <v>215</v>
      </c>
      <c r="F34" s="59" t="s">
        <v>215</v>
      </c>
      <c r="G34" s="59" t="s">
        <v>215</v>
      </c>
      <c r="H34" s="59" t="s">
        <v>215</v>
      </c>
      <c r="I34" s="59" t="s">
        <v>215</v>
      </c>
      <c r="J34" s="59" t="s">
        <v>215</v>
      </c>
      <c r="K34" s="59" t="s">
        <v>215</v>
      </c>
      <c r="L34" s="59" t="s">
        <v>215</v>
      </c>
      <c r="M34" s="59" t="s">
        <v>215</v>
      </c>
      <c r="N34" s="59" t="s">
        <v>215</v>
      </c>
      <c r="O34" s="59" t="s">
        <v>215</v>
      </c>
      <c r="P34" s="59" t="s">
        <v>215</v>
      </c>
      <c r="Q34" s="59" t="s">
        <v>215</v>
      </c>
      <c r="R34" s="59" t="s">
        <v>215</v>
      </c>
      <c r="S34" s="59" t="s">
        <v>215</v>
      </c>
      <c r="T34" s="91">
        <v>9.1053510599235992</v>
      </c>
      <c r="U34" s="91">
        <v>164.12206436180603</v>
      </c>
      <c r="V34" s="91">
        <v>289.12696768516514</v>
      </c>
      <c r="W34" s="91">
        <v>460.86517354278885</v>
      </c>
      <c r="X34" s="60">
        <v>700.71850998410446</v>
      </c>
    </row>
    <row r="35" spans="1:24" x14ac:dyDescent="0.35">
      <c r="A35" s="49">
        <v>923</v>
      </c>
      <c r="B35" s="68" t="s">
        <v>90</v>
      </c>
      <c r="C35" s="59" t="s">
        <v>215</v>
      </c>
      <c r="D35" s="59" t="s">
        <v>215</v>
      </c>
      <c r="E35" s="59" t="s">
        <v>215</v>
      </c>
      <c r="F35" s="59" t="s">
        <v>215</v>
      </c>
      <c r="G35" s="59" t="s">
        <v>215</v>
      </c>
      <c r="H35" s="59" t="s">
        <v>215</v>
      </c>
      <c r="I35" s="59" t="s">
        <v>215</v>
      </c>
      <c r="J35" s="59" t="s">
        <v>215</v>
      </c>
      <c r="K35" s="59" t="s">
        <v>215</v>
      </c>
      <c r="L35" s="59" t="s">
        <v>215</v>
      </c>
      <c r="M35" s="59" t="s">
        <v>215</v>
      </c>
      <c r="N35" s="59" t="s">
        <v>215</v>
      </c>
      <c r="O35" s="59" t="s">
        <v>215</v>
      </c>
      <c r="P35" s="59" t="s">
        <v>215</v>
      </c>
      <c r="Q35" s="59" t="s">
        <v>215</v>
      </c>
      <c r="R35" s="59" t="s">
        <v>215</v>
      </c>
      <c r="S35" s="59" t="s">
        <v>215</v>
      </c>
      <c r="T35" s="91">
        <v>22.603105497162261</v>
      </c>
      <c r="U35" s="91">
        <v>173.21657447176113</v>
      </c>
      <c r="V35" s="91">
        <v>336.48875873711455</v>
      </c>
      <c r="W35" s="91">
        <v>570.87685523381788</v>
      </c>
      <c r="X35" s="60">
        <v>943.73037104424361</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4" priority="1" stopIfTrue="1" operator="equal">
      <formula>FALSE</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169</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X3" si="0">SUM(C6,C16:C17,C4)</f>
        <v>905.78099999999984</v>
      </c>
      <c r="D3" s="59">
        <f t="shared" si="0"/>
        <v>998.82600000000014</v>
      </c>
      <c r="E3" s="59">
        <f t="shared" si="0"/>
        <v>984.22199999999998</v>
      </c>
      <c r="F3" s="59">
        <f t="shared" si="0"/>
        <v>1006.2390000000001</v>
      </c>
      <c r="G3" s="59">
        <f t="shared" si="0"/>
        <v>1014.208</v>
      </c>
      <c r="H3" s="59">
        <f t="shared" si="0"/>
        <v>1039.6609860351218</v>
      </c>
      <c r="I3" s="59">
        <f t="shared" si="0"/>
        <v>957.6444399398614</v>
      </c>
      <c r="J3" s="59">
        <f t="shared" si="0"/>
        <v>936.04611806509149</v>
      </c>
      <c r="K3" s="59">
        <f t="shared" si="0"/>
        <v>918.40399999999977</v>
      </c>
      <c r="L3" s="59">
        <f t="shared" si="0"/>
        <v>900.21167601000002</v>
      </c>
      <c r="M3" s="59">
        <f t="shared" si="0"/>
        <v>903.50131325999985</v>
      </c>
      <c r="N3" s="59">
        <f t="shared" si="0"/>
        <v>898.33186294287157</v>
      </c>
      <c r="O3" s="59">
        <f t="shared" si="0"/>
        <v>887.43066767999994</v>
      </c>
      <c r="P3" s="59">
        <f t="shared" si="0"/>
        <v>906.54925573999901</v>
      </c>
      <c r="Q3" s="59">
        <f t="shared" si="0"/>
        <v>888.26432449502136</v>
      </c>
      <c r="R3" s="59">
        <f t="shared" si="0"/>
        <v>880.68628874000046</v>
      </c>
      <c r="S3" s="59">
        <f t="shared" si="0"/>
        <v>886.86491194000041</v>
      </c>
      <c r="T3" s="59">
        <f t="shared" si="0"/>
        <v>859.72773397999947</v>
      </c>
      <c r="U3" s="59">
        <f t="shared" si="0"/>
        <v>735.16706013999988</v>
      </c>
      <c r="V3" s="59">
        <f t="shared" si="0"/>
        <v>469.59270565999952</v>
      </c>
      <c r="W3" s="91">
        <f t="shared" si="0"/>
        <v>234.28937808999996</v>
      </c>
      <c r="X3" s="60">
        <f t="shared" si="0"/>
        <v>119.58597665000011</v>
      </c>
    </row>
    <row r="4" spans="1:24" s="51" customFormat="1" x14ac:dyDescent="0.35">
      <c r="A4" s="61"/>
      <c r="B4" s="90" t="s">
        <v>68</v>
      </c>
      <c r="C4" s="64">
        <v>0.67478636681710258</v>
      </c>
      <c r="D4" s="64">
        <v>0.59893208292979916</v>
      </c>
      <c r="E4" s="64">
        <v>0.7927511605905786</v>
      </c>
      <c r="F4" s="64">
        <v>0.83138374719943231</v>
      </c>
      <c r="G4" s="64">
        <v>2.3565033170387002</v>
      </c>
      <c r="H4" s="64">
        <v>2.1444753697632777</v>
      </c>
      <c r="I4" s="64">
        <v>1.6765802442811377</v>
      </c>
      <c r="J4" s="64">
        <v>1.5851513369081287</v>
      </c>
      <c r="K4" s="64">
        <v>1.6491410306555232</v>
      </c>
      <c r="L4" s="64">
        <v>1.6977631672260922</v>
      </c>
      <c r="M4" s="64">
        <v>1.8737188561268603</v>
      </c>
      <c r="N4" s="64">
        <v>1.8995333158472598</v>
      </c>
      <c r="O4" s="64">
        <v>1.9514030119653489</v>
      </c>
      <c r="P4" s="64">
        <v>1.9456993378943301</v>
      </c>
      <c r="Q4" s="64">
        <v>1.8323308035255852</v>
      </c>
      <c r="R4" s="64">
        <v>1.8690611712201983</v>
      </c>
      <c r="S4" s="64">
        <v>1.8918643582465946</v>
      </c>
      <c r="T4" s="64">
        <v>1.4391017182155377</v>
      </c>
      <c r="U4" s="64">
        <v>0.51476615329835518</v>
      </c>
      <c r="V4" s="64">
        <v>0.36156791062123694</v>
      </c>
      <c r="W4" s="97">
        <v>0.3063496800646911</v>
      </c>
      <c r="X4" s="65">
        <v>0.27937085522169769</v>
      </c>
    </row>
    <row r="5" spans="1:24" s="51" customFormat="1" ht="25.5" customHeight="1" x14ac:dyDescent="0.35">
      <c r="A5" s="56">
        <v>941</v>
      </c>
      <c r="B5" s="57" t="s">
        <v>69</v>
      </c>
      <c r="C5" s="59">
        <f t="shared" ref="C5:X5" si="1">SUM(C6,C16)</f>
        <v>800.4198702760408</v>
      </c>
      <c r="D5" s="59">
        <f t="shared" si="1"/>
        <v>882.89493925144757</v>
      </c>
      <c r="E5" s="59">
        <f t="shared" si="1"/>
        <v>869.32567561441397</v>
      </c>
      <c r="F5" s="59">
        <f t="shared" si="1"/>
        <v>889.44459626314983</v>
      </c>
      <c r="G5" s="59">
        <f t="shared" si="1"/>
        <v>899.45845504907368</v>
      </c>
      <c r="H5" s="59">
        <f t="shared" si="1"/>
        <v>922.65017816597572</v>
      </c>
      <c r="I5" s="59">
        <f t="shared" si="1"/>
        <v>850.05445345153612</v>
      </c>
      <c r="J5" s="59">
        <f t="shared" si="1"/>
        <v>831.09996489979562</v>
      </c>
      <c r="K5" s="59">
        <f t="shared" si="1"/>
        <v>815.0590538914164</v>
      </c>
      <c r="L5" s="59">
        <f t="shared" si="1"/>
        <v>798.60472426889999</v>
      </c>
      <c r="M5" s="59">
        <f t="shared" si="1"/>
        <v>801.64789945448933</v>
      </c>
      <c r="N5" s="59">
        <f t="shared" si="1"/>
        <v>797.23464917548904</v>
      </c>
      <c r="O5" s="59">
        <f t="shared" si="1"/>
        <v>787.46499713874437</v>
      </c>
      <c r="P5" s="59">
        <f t="shared" si="1"/>
        <v>804.55333229373321</v>
      </c>
      <c r="Q5" s="59">
        <f t="shared" si="1"/>
        <v>788.64694920618649</v>
      </c>
      <c r="R5" s="59">
        <f t="shared" si="1"/>
        <v>782.10184597531497</v>
      </c>
      <c r="S5" s="59">
        <f t="shared" si="1"/>
        <v>788.20925537066216</v>
      </c>
      <c r="T5" s="59">
        <f t="shared" si="1"/>
        <v>767.30847409117541</v>
      </c>
      <c r="U5" s="59">
        <f t="shared" si="1"/>
        <v>657.50612271479326</v>
      </c>
      <c r="V5" s="59">
        <f t="shared" si="1"/>
        <v>418.19722226665533</v>
      </c>
      <c r="W5" s="91">
        <f t="shared" si="1"/>
        <v>212.42241261252934</v>
      </c>
      <c r="X5" s="60">
        <f t="shared" si="1"/>
        <v>107.24384495771704</v>
      </c>
    </row>
    <row r="6" spans="1:24" s="51" customFormat="1" ht="25.5" customHeight="1" x14ac:dyDescent="0.35">
      <c r="A6" s="56">
        <v>921</v>
      </c>
      <c r="B6" s="66" t="s">
        <v>70</v>
      </c>
      <c r="C6" s="59">
        <f t="shared" ref="C6:I6" si="2">SUM(C7:C15)</f>
        <v>736.60748315433852</v>
      </c>
      <c r="D6" s="59">
        <f t="shared" si="2"/>
        <v>813.86454005660994</v>
      </c>
      <c r="E6" s="59">
        <f t="shared" si="2"/>
        <v>801.79074384652074</v>
      </c>
      <c r="F6" s="59">
        <f t="shared" si="2"/>
        <v>820.33387942023319</v>
      </c>
      <c r="G6" s="59">
        <f t="shared" si="2"/>
        <v>831.39331037856482</v>
      </c>
      <c r="H6" s="59">
        <f t="shared" si="2"/>
        <v>852.96431070150265</v>
      </c>
      <c r="I6" s="59">
        <f t="shared" si="2"/>
        <v>785.48683497452373</v>
      </c>
      <c r="J6" s="59">
        <f t="shared" ref="J6:X6" si="3">SUM(J7:J15)</f>
        <v>767.6746425701665</v>
      </c>
      <c r="K6" s="59">
        <f t="shared" si="3"/>
        <v>753.95443897406858</v>
      </c>
      <c r="L6" s="59">
        <f t="shared" si="3"/>
        <v>738.87315924730694</v>
      </c>
      <c r="M6" s="59">
        <f t="shared" si="3"/>
        <v>741.791250751554</v>
      </c>
      <c r="N6" s="59">
        <f t="shared" si="3"/>
        <v>736.73564864699199</v>
      </c>
      <c r="O6" s="59">
        <f t="shared" si="3"/>
        <v>728.1866773314598</v>
      </c>
      <c r="P6" s="59">
        <f t="shared" si="3"/>
        <v>744.20449465681634</v>
      </c>
      <c r="Q6" s="59">
        <f t="shared" si="3"/>
        <v>729.65153099976692</v>
      </c>
      <c r="R6" s="59">
        <f t="shared" si="3"/>
        <v>723.64995690903334</v>
      </c>
      <c r="S6" s="59">
        <f t="shared" si="3"/>
        <v>729.45107105644854</v>
      </c>
      <c r="T6" s="59">
        <f t="shared" si="3"/>
        <v>710.39004628523537</v>
      </c>
      <c r="U6" s="59">
        <f t="shared" si="3"/>
        <v>607.84484160646298</v>
      </c>
      <c r="V6" s="59">
        <f t="shared" si="3"/>
        <v>384.10365925843337</v>
      </c>
      <c r="W6" s="91">
        <f t="shared" si="3"/>
        <v>191.84249800442217</v>
      </c>
      <c r="X6" s="60">
        <f t="shared" si="3"/>
        <v>96.943098021157937</v>
      </c>
    </row>
    <row r="7" spans="1:24" s="51" customFormat="1" x14ac:dyDescent="0.35">
      <c r="A7" s="61" t="s">
        <v>71</v>
      </c>
      <c r="B7" s="67" t="s">
        <v>72</v>
      </c>
      <c r="C7" s="64">
        <v>50.241355529544343</v>
      </c>
      <c r="D7" s="64">
        <v>55.613465097761178</v>
      </c>
      <c r="E7" s="64">
        <v>54.400319211578527</v>
      </c>
      <c r="F7" s="64">
        <v>55.375873750833023</v>
      </c>
      <c r="G7" s="64">
        <v>56.158807197773129</v>
      </c>
      <c r="H7" s="64">
        <v>57.709428499101044</v>
      </c>
      <c r="I7" s="64">
        <v>53.423171494069209</v>
      </c>
      <c r="J7" s="64">
        <v>52.273451415927276</v>
      </c>
      <c r="K7" s="64">
        <v>50.776349962218092</v>
      </c>
      <c r="L7" s="64">
        <v>49.783753407401306</v>
      </c>
      <c r="M7" s="64">
        <v>50.028092813000853</v>
      </c>
      <c r="N7" s="64">
        <v>49.769387760873514</v>
      </c>
      <c r="O7" s="64">
        <v>49.165293851622074</v>
      </c>
      <c r="P7" s="64">
        <v>50.230783401117392</v>
      </c>
      <c r="Q7" s="64">
        <v>49.126499058420684</v>
      </c>
      <c r="R7" s="64">
        <v>48.716344903702577</v>
      </c>
      <c r="S7" s="64">
        <v>48.905472441660393</v>
      </c>
      <c r="T7" s="64">
        <v>47.789555593041044</v>
      </c>
      <c r="U7" s="64">
        <v>39.984829377138887</v>
      </c>
      <c r="V7" s="64">
        <v>23.226592983052516</v>
      </c>
      <c r="W7" s="97">
        <v>11.364968225658643</v>
      </c>
      <c r="X7" s="65">
        <v>6.2742123726567058</v>
      </c>
    </row>
    <row r="8" spans="1:24" s="51" customFormat="1" x14ac:dyDescent="0.35">
      <c r="A8" s="61" t="s">
        <v>73</v>
      </c>
      <c r="B8" s="67" t="s">
        <v>74</v>
      </c>
      <c r="C8" s="64">
        <v>129.85215366102642</v>
      </c>
      <c r="D8" s="64">
        <v>141.56532787267381</v>
      </c>
      <c r="E8" s="64">
        <v>137.24200123446926</v>
      </c>
      <c r="F8" s="64">
        <v>138.22242499347917</v>
      </c>
      <c r="G8" s="64">
        <v>139.69560982308366</v>
      </c>
      <c r="H8" s="64">
        <v>142.87935682795757</v>
      </c>
      <c r="I8" s="64">
        <v>132.83294180624736</v>
      </c>
      <c r="J8" s="64">
        <v>129.92226279106893</v>
      </c>
      <c r="K8" s="64">
        <v>127.13556041615846</v>
      </c>
      <c r="L8" s="64">
        <v>124.36606293920639</v>
      </c>
      <c r="M8" s="64">
        <v>124.71101646159616</v>
      </c>
      <c r="N8" s="64">
        <v>124.1579050928532</v>
      </c>
      <c r="O8" s="64">
        <v>122.0049120667346</v>
      </c>
      <c r="P8" s="64">
        <v>124.65934659513957</v>
      </c>
      <c r="Q8" s="64">
        <v>121.99444562818987</v>
      </c>
      <c r="R8" s="64">
        <v>120.94795247894604</v>
      </c>
      <c r="S8" s="64">
        <v>121.92061311280895</v>
      </c>
      <c r="T8" s="64">
        <v>118.69700682791502</v>
      </c>
      <c r="U8" s="64">
        <v>104.84583500510327</v>
      </c>
      <c r="V8" s="64">
        <v>62.795849676472685</v>
      </c>
      <c r="W8" s="97">
        <v>28.87184023758353</v>
      </c>
      <c r="X8" s="65">
        <v>16.569006894936877</v>
      </c>
    </row>
    <row r="9" spans="1:24" s="51" customFormat="1" x14ac:dyDescent="0.35">
      <c r="A9" s="61" t="s">
        <v>75</v>
      </c>
      <c r="B9" s="67" t="s">
        <v>76</v>
      </c>
      <c r="C9" s="64">
        <v>88.956821715662727</v>
      </c>
      <c r="D9" s="64">
        <v>96.918641771100681</v>
      </c>
      <c r="E9" s="64">
        <v>95.287733785076384</v>
      </c>
      <c r="F9" s="64">
        <v>97.591417550947</v>
      </c>
      <c r="G9" s="64">
        <v>93.044778946258788</v>
      </c>
      <c r="H9" s="64">
        <v>95.295514232772533</v>
      </c>
      <c r="I9" s="64">
        <v>87.632008421180217</v>
      </c>
      <c r="J9" s="64">
        <v>85.687637970488481</v>
      </c>
      <c r="K9" s="64">
        <v>83.752637330507639</v>
      </c>
      <c r="L9" s="64">
        <v>82.280840099038357</v>
      </c>
      <c r="M9" s="64">
        <v>82.565185892271515</v>
      </c>
      <c r="N9" s="64">
        <v>82.447537251392703</v>
      </c>
      <c r="O9" s="64">
        <v>81.544314669735002</v>
      </c>
      <c r="P9" s="64">
        <v>83.266718732706579</v>
      </c>
      <c r="Q9" s="64">
        <v>81.474445948240657</v>
      </c>
      <c r="R9" s="64">
        <v>80.527740937020098</v>
      </c>
      <c r="S9" s="64">
        <v>81.09982932353131</v>
      </c>
      <c r="T9" s="64">
        <v>78.222725181053391</v>
      </c>
      <c r="U9" s="64">
        <v>60.948397449370361</v>
      </c>
      <c r="V9" s="64">
        <v>31.720628902484926</v>
      </c>
      <c r="W9" s="97">
        <v>14.940625793619269</v>
      </c>
      <c r="X9" s="65">
        <v>9.8353764194334445</v>
      </c>
    </row>
    <row r="10" spans="1:24" s="51" customFormat="1" x14ac:dyDescent="0.35">
      <c r="A10" s="61" t="s">
        <v>77</v>
      </c>
      <c r="B10" s="67" t="s">
        <v>78</v>
      </c>
      <c r="C10" s="64">
        <v>66.998669905100144</v>
      </c>
      <c r="D10" s="64">
        <v>74.393902701383325</v>
      </c>
      <c r="E10" s="64">
        <v>74.340755714785061</v>
      </c>
      <c r="F10" s="64">
        <v>78.10124900990705</v>
      </c>
      <c r="G10" s="64">
        <v>82.279301588668673</v>
      </c>
      <c r="H10" s="64">
        <v>84.262639258011774</v>
      </c>
      <c r="I10" s="64">
        <v>77.205636871505291</v>
      </c>
      <c r="J10" s="64">
        <v>74.825230775852134</v>
      </c>
      <c r="K10" s="64">
        <v>73.48900035426351</v>
      </c>
      <c r="L10" s="64">
        <v>71.893460439162851</v>
      </c>
      <c r="M10" s="64">
        <v>72.031008329993981</v>
      </c>
      <c r="N10" s="64">
        <v>70.955376464797865</v>
      </c>
      <c r="O10" s="64">
        <v>70.251354392748908</v>
      </c>
      <c r="P10" s="64">
        <v>71.669682042108832</v>
      </c>
      <c r="Q10" s="64">
        <v>70.405014114613564</v>
      </c>
      <c r="R10" s="64">
        <v>69.9157065427775</v>
      </c>
      <c r="S10" s="64">
        <v>70.716806834663942</v>
      </c>
      <c r="T10" s="64">
        <v>68.500277610478008</v>
      </c>
      <c r="U10" s="64">
        <v>55.548524822399479</v>
      </c>
      <c r="V10" s="64">
        <v>34.190250615429477</v>
      </c>
      <c r="W10" s="97">
        <v>17.099634537435044</v>
      </c>
      <c r="X10" s="65">
        <v>8.8428691900746497</v>
      </c>
    </row>
    <row r="11" spans="1:24" s="51" customFormat="1" x14ac:dyDescent="0.35">
      <c r="A11" s="61" t="s">
        <v>79</v>
      </c>
      <c r="B11" s="67" t="s">
        <v>80</v>
      </c>
      <c r="C11" s="64">
        <v>81.65012349068742</v>
      </c>
      <c r="D11" s="64">
        <v>90.596225719886505</v>
      </c>
      <c r="E11" s="64">
        <v>87.416270996793315</v>
      </c>
      <c r="F11" s="64">
        <v>88.096301840513249</v>
      </c>
      <c r="G11" s="64">
        <v>92.901902235104174</v>
      </c>
      <c r="H11" s="64">
        <v>95.455297324719297</v>
      </c>
      <c r="I11" s="64">
        <v>86.649092558226442</v>
      </c>
      <c r="J11" s="64">
        <v>84.701669078607324</v>
      </c>
      <c r="K11" s="64">
        <v>83.475684147840667</v>
      </c>
      <c r="L11" s="64">
        <v>81.799481440272245</v>
      </c>
      <c r="M11" s="64">
        <v>82.249328444326594</v>
      </c>
      <c r="N11" s="64">
        <v>81.578287589258309</v>
      </c>
      <c r="O11" s="64">
        <v>80.799275389249644</v>
      </c>
      <c r="P11" s="64">
        <v>82.781893414570973</v>
      </c>
      <c r="Q11" s="64">
        <v>81.468486926957539</v>
      </c>
      <c r="R11" s="64">
        <v>81.046143443441665</v>
      </c>
      <c r="S11" s="64">
        <v>81.927325537424309</v>
      </c>
      <c r="T11" s="64">
        <v>80.683684795598822</v>
      </c>
      <c r="U11" s="64">
        <v>73.275121859793202</v>
      </c>
      <c r="V11" s="64">
        <v>52.969695028719379</v>
      </c>
      <c r="W11" s="97">
        <v>31.482648757531038</v>
      </c>
      <c r="X11" s="65">
        <v>11.653161302708231</v>
      </c>
    </row>
    <row r="12" spans="1:24" s="51" customFormat="1" x14ac:dyDescent="0.35">
      <c r="A12" s="61" t="s">
        <v>81</v>
      </c>
      <c r="B12" s="67" t="s">
        <v>82</v>
      </c>
      <c r="C12" s="64">
        <v>65.627039200200201</v>
      </c>
      <c r="D12" s="64">
        <v>73.207642413233287</v>
      </c>
      <c r="E12" s="64">
        <v>72.814216963669779</v>
      </c>
      <c r="F12" s="64">
        <v>74.706521277534534</v>
      </c>
      <c r="G12" s="64">
        <v>78.992256258133253</v>
      </c>
      <c r="H12" s="64">
        <v>81.321395523355989</v>
      </c>
      <c r="I12" s="64">
        <v>74.932651887177741</v>
      </c>
      <c r="J12" s="64">
        <v>73.722563469667421</v>
      </c>
      <c r="K12" s="64">
        <v>72.644136973283736</v>
      </c>
      <c r="L12" s="64">
        <v>71.409188626281747</v>
      </c>
      <c r="M12" s="64">
        <v>71.936673378664366</v>
      </c>
      <c r="N12" s="64">
        <v>71.899936587737528</v>
      </c>
      <c r="O12" s="64">
        <v>71.068880947229417</v>
      </c>
      <c r="P12" s="64">
        <v>72.854718466126826</v>
      </c>
      <c r="Q12" s="64">
        <v>71.224474855140357</v>
      </c>
      <c r="R12" s="64">
        <v>70.795342689574184</v>
      </c>
      <c r="S12" s="64">
        <v>71.374672500993526</v>
      </c>
      <c r="T12" s="64">
        <v>69.290736346974271</v>
      </c>
      <c r="U12" s="64">
        <v>60.001598573578917</v>
      </c>
      <c r="V12" s="64">
        <v>39.324083274690992</v>
      </c>
      <c r="W12" s="97">
        <v>19.024187693876499</v>
      </c>
      <c r="X12" s="65">
        <v>8.9985924286507348</v>
      </c>
    </row>
    <row r="13" spans="1:24" s="51" customFormat="1" x14ac:dyDescent="0.35">
      <c r="A13" s="61" t="s">
        <v>83</v>
      </c>
      <c r="B13" s="67" t="s">
        <v>84</v>
      </c>
      <c r="C13" s="64">
        <v>77.482648325570352</v>
      </c>
      <c r="D13" s="64">
        <v>86.561541598802592</v>
      </c>
      <c r="E13" s="64">
        <v>86.311911407349768</v>
      </c>
      <c r="F13" s="64">
        <v>87.594209818960749</v>
      </c>
      <c r="G13" s="64">
        <v>89.750027539634431</v>
      </c>
      <c r="H13" s="64">
        <v>91.697088548469793</v>
      </c>
      <c r="I13" s="64">
        <v>84.854478920562798</v>
      </c>
      <c r="J13" s="64">
        <v>82.623716631029239</v>
      </c>
      <c r="K13" s="64">
        <v>81.360464149970554</v>
      </c>
      <c r="L13" s="64">
        <v>79.20596182931348</v>
      </c>
      <c r="M13" s="64">
        <v>79.059490372158734</v>
      </c>
      <c r="N13" s="64">
        <v>77.752285234740796</v>
      </c>
      <c r="O13" s="64">
        <v>76.795172668245229</v>
      </c>
      <c r="P13" s="64">
        <v>78.089296837190261</v>
      </c>
      <c r="Q13" s="64">
        <v>76.018103790813655</v>
      </c>
      <c r="R13" s="64">
        <v>75.015623803928889</v>
      </c>
      <c r="S13" s="64">
        <v>75.290779969688217</v>
      </c>
      <c r="T13" s="64">
        <v>73.993430579527399</v>
      </c>
      <c r="U13" s="64">
        <v>70.940484359401808</v>
      </c>
      <c r="V13" s="64">
        <v>52.327438521901229</v>
      </c>
      <c r="W13" s="97">
        <v>23.890434120684148</v>
      </c>
      <c r="X13" s="65">
        <v>10.777298805624422</v>
      </c>
    </row>
    <row r="14" spans="1:24" s="51" customFormat="1" x14ac:dyDescent="0.35">
      <c r="A14" s="61" t="s">
        <v>85</v>
      </c>
      <c r="B14" s="67" t="s">
        <v>86</v>
      </c>
      <c r="C14" s="64">
        <v>100.33732143899478</v>
      </c>
      <c r="D14" s="64">
        <v>110.34077526535656</v>
      </c>
      <c r="E14" s="64">
        <v>110.04549977670044</v>
      </c>
      <c r="F14" s="64">
        <v>113.54696470655433</v>
      </c>
      <c r="G14" s="64">
        <v>114.44174288656954</v>
      </c>
      <c r="H14" s="64">
        <v>117.40586397907479</v>
      </c>
      <c r="I14" s="64">
        <v>107.75853117488239</v>
      </c>
      <c r="J14" s="64">
        <v>105.33745908015416</v>
      </c>
      <c r="K14" s="64">
        <v>103.79216076057671</v>
      </c>
      <c r="L14" s="64">
        <v>102.06653809784451</v>
      </c>
      <c r="M14" s="64">
        <v>102.55463183868949</v>
      </c>
      <c r="N14" s="64">
        <v>101.8044243112645</v>
      </c>
      <c r="O14" s="64">
        <v>100.75631626443197</v>
      </c>
      <c r="P14" s="64">
        <v>103.16993493216867</v>
      </c>
      <c r="Q14" s="64">
        <v>101.57338718645582</v>
      </c>
      <c r="R14" s="64">
        <v>100.70721640585158</v>
      </c>
      <c r="S14" s="64">
        <v>101.4230215673998</v>
      </c>
      <c r="T14" s="64">
        <v>97.901020807500203</v>
      </c>
      <c r="U14" s="64">
        <v>79.283640272172406</v>
      </c>
      <c r="V14" s="64">
        <v>49.093742089800003</v>
      </c>
      <c r="W14" s="97">
        <v>26.399899173641717</v>
      </c>
      <c r="X14" s="65">
        <v>13.912982076392577</v>
      </c>
    </row>
    <row r="15" spans="1:24" s="51" customFormat="1" x14ac:dyDescent="0.35">
      <c r="A15" s="61" t="s">
        <v>87</v>
      </c>
      <c r="B15" s="67" t="s">
        <v>88</v>
      </c>
      <c r="C15" s="64">
        <v>75.461349887552217</v>
      </c>
      <c r="D15" s="64">
        <v>84.667017616412025</v>
      </c>
      <c r="E15" s="64">
        <v>83.932034756098219</v>
      </c>
      <c r="F15" s="64">
        <v>87.098916471503998</v>
      </c>
      <c r="G15" s="64">
        <v>84.128883903339258</v>
      </c>
      <c r="H15" s="64">
        <v>86.937726508039916</v>
      </c>
      <c r="I15" s="64">
        <v>80.198321840672435</v>
      </c>
      <c r="J15" s="64">
        <v>78.580651357371664</v>
      </c>
      <c r="K15" s="64">
        <v>77.528444879249307</v>
      </c>
      <c r="L15" s="64">
        <v>76.067872368786055</v>
      </c>
      <c r="M15" s="64">
        <v>76.655823220852355</v>
      </c>
      <c r="N15" s="64">
        <v>76.37050835407355</v>
      </c>
      <c r="O15" s="64">
        <v>75.801157081463117</v>
      </c>
      <c r="P15" s="64">
        <v>77.48212023568729</v>
      </c>
      <c r="Q15" s="64">
        <v>76.366673490934815</v>
      </c>
      <c r="R15" s="64">
        <v>75.977885703790733</v>
      </c>
      <c r="S15" s="64">
        <v>76.792549768278064</v>
      </c>
      <c r="T15" s="64">
        <v>75.311608543147258</v>
      </c>
      <c r="U15" s="64">
        <v>63.016409887504693</v>
      </c>
      <c r="V15" s="64">
        <v>38.45537816588218</v>
      </c>
      <c r="W15" s="97">
        <v>18.768259464392298</v>
      </c>
      <c r="X15" s="65">
        <v>10.079598530680283</v>
      </c>
    </row>
    <row r="16" spans="1:24" s="51" customFormat="1" x14ac:dyDescent="0.35">
      <c r="A16" s="49">
        <v>924</v>
      </c>
      <c r="B16" s="68" t="s">
        <v>89</v>
      </c>
      <c r="C16" s="59">
        <v>63.812387121702315</v>
      </c>
      <c r="D16" s="59">
        <v>69.030399194837571</v>
      </c>
      <c r="E16" s="59">
        <v>67.53493176789317</v>
      </c>
      <c r="F16" s="59">
        <v>69.110716842916631</v>
      </c>
      <c r="G16" s="59">
        <v>68.065144670508829</v>
      </c>
      <c r="H16" s="59">
        <v>69.68586746447302</v>
      </c>
      <c r="I16" s="59">
        <v>64.567618477012346</v>
      </c>
      <c r="J16" s="59">
        <v>63.425322329629076</v>
      </c>
      <c r="K16" s="59">
        <v>61.10461491734776</v>
      </c>
      <c r="L16" s="59">
        <v>59.731565021593042</v>
      </c>
      <c r="M16" s="59">
        <v>59.856648702935317</v>
      </c>
      <c r="N16" s="59">
        <v>60.499000528497064</v>
      </c>
      <c r="O16" s="59">
        <v>59.278319807284525</v>
      </c>
      <c r="P16" s="59">
        <v>60.348837636916876</v>
      </c>
      <c r="Q16" s="59">
        <v>58.995418206419529</v>
      </c>
      <c r="R16" s="59">
        <v>58.451889066281687</v>
      </c>
      <c r="S16" s="59">
        <v>58.758184314213658</v>
      </c>
      <c r="T16" s="59">
        <v>56.91842780594002</v>
      </c>
      <c r="U16" s="59">
        <v>49.661281108330236</v>
      </c>
      <c r="V16" s="59">
        <v>34.093563008221935</v>
      </c>
      <c r="W16" s="91">
        <v>20.57991460810716</v>
      </c>
      <c r="X16" s="60">
        <v>10.300746936559104</v>
      </c>
    </row>
    <row r="17" spans="1:24" s="51" customFormat="1" x14ac:dyDescent="0.35">
      <c r="A17" s="49">
        <v>923</v>
      </c>
      <c r="B17" s="92" t="s">
        <v>90</v>
      </c>
      <c r="C17" s="91">
        <v>104.68634335714191</v>
      </c>
      <c r="D17" s="91">
        <v>115.33212866562283</v>
      </c>
      <c r="E17" s="91">
        <v>114.10357322499544</v>
      </c>
      <c r="F17" s="91">
        <v>115.96301998965093</v>
      </c>
      <c r="G17" s="91">
        <v>112.39304163388759</v>
      </c>
      <c r="H17" s="91">
        <v>114.86633249938279</v>
      </c>
      <c r="I17" s="91">
        <v>105.91340624404414</v>
      </c>
      <c r="J17" s="91">
        <v>103.36100182838777</v>
      </c>
      <c r="K17" s="91">
        <v>101.69580507792783</v>
      </c>
      <c r="L17" s="91">
        <v>99.909188573873919</v>
      </c>
      <c r="M17" s="91">
        <v>99.979694949383671</v>
      </c>
      <c r="N17" s="91">
        <v>99.197680451535206</v>
      </c>
      <c r="O17" s="91">
        <v>98.014267529290208</v>
      </c>
      <c r="P17" s="91">
        <v>100.05022410837149</v>
      </c>
      <c r="Q17" s="91">
        <v>97.785044485309342</v>
      </c>
      <c r="R17" s="91">
        <v>96.715381593465295</v>
      </c>
      <c r="S17" s="91">
        <v>96.763792211091612</v>
      </c>
      <c r="T17" s="91">
        <v>90.980158170608561</v>
      </c>
      <c r="U17" s="91">
        <v>77.146171271908187</v>
      </c>
      <c r="V17" s="91">
        <v>51.033915482722904</v>
      </c>
      <c r="W17" s="91">
        <v>21.560615797405926</v>
      </c>
      <c r="X17" s="60">
        <v>12.062760837061363</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170</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1349.2961203438035</v>
      </c>
      <c r="D21" s="59">
        <v>1476.9672253277856</v>
      </c>
      <c r="E21" s="59">
        <v>1434.8671866973752</v>
      </c>
      <c r="F21" s="59">
        <v>1460.5269476733597</v>
      </c>
      <c r="G21" s="59">
        <v>1442.2034246008654</v>
      </c>
      <c r="H21" s="59">
        <v>1460.4579314489768</v>
      </c>
      <c r="I21" s="59">
        <v>1314.4867054591889</v>
      </c>
      <c r="J21" s="59">
        <v>1257.3205155089108</v>
      </c>
      <c r="K21" s="59">
        <v>1200.2175268033611</v>
      </c>
      <c r="L21" s="59">
        <v>1146.5117922868913</v>
      </c>
      <c r="M21" s="59">
        <v>1115.7568060664883</v>
      </c>
      <c r="N21" s="59">
        <v>1082.4977286691712</v>
      </c>
      <c r="O21" s="59">
        <v>1042.2554617819615</v>
      </c>
      <c r="P21" s="59">
        <v>1049.461658108178</v>
      </c>
      <c r="Q21" s="59">
        <v>1009.8431099398765</v>
      </c>
      <c r="R21" s="59">
        <v>987.01369528664236</v>
      </c>
      <c r="S21" s="59">
        <v>973.70894133264949</v>
      </c>
      <c r="T21" s="59">
        <v>928.06363799713574</v>
      </c>
      <c r="U21" s="59">
        <v>782.26228469696093</v>
      </c>
      <c r="V21" s="91">
        <v>496.32801446939794</v>
      </c>
      <c r="W21" s="91">
        <v>242.27741810392513</v>
      </c>
      <c r="X21" s="60">
        <v>121.40050818313651</v>
      </c>
    </row>
    <row r="22" spans="1:24" x14ac:dyDescent="0.35">
      <c r="A22" s="61"/>
      <c r="B22" s="90" t="s">
        <v>68</v>
      </c>
      <c r="C22" s="64">
        <v>1.0051951043433318</v>
      </c>
      <c r="D22" s="64">
        <v>0.88564280133338191</v>
      </c>
      <c r="E22" s="64">
        <v>1.1557276991854304</v>
      </c>
      <c r="F22" s="64">
        <v>1.2067295807878913</v>
      </c>
      <c r="G22" s="64">
        <v>3.3509469003562509</v>
      </c>
      <c r="H22" s="64">
        <v>3.0124397324090353</v>
      </c>
      <c r="I22" s="64">
        <v>2.3013159684626503</v>
      </c>
      <c r="J22" s="64">
        <v>2.1292148512947242</v>
      </c>
      <c r="K22" s="64">
        <v>2.1551822173720048</v>
      </c>
      <c r="L22" s="64">
        <v>2.1622753221359385</v>
      </c>
      <c r="M22" s="64">
        <v>2.3139031849719571</v>
      </c>
      <c r="N22" s="64">
        <v>2.2889542103070681</v>
      </c>
      <c r="O22" s="64">
        <v>2.2918527851598296</v>
      </c>
      <c r="P22" s="64">
        <v>2.2524279187232614</v>
      </c>
      <c r="Q22" s="64">
        <v>2.0831261439243818</v>
      </c>
      <c r="R22" s="64">
        <v>2.0947174912444373</v>
      </c>
      <c r="S22" s="64">
        <v>2.0771204459804924</v>
      </c>
      <c r="T22" s="64">
        <v>1.5534894633120111</v>
      </c>
      <c r="U22" s="64">
        <v>0.5477423690435117</v>
      </c>
      <c r="V22" s="97">
        <v>0.38215304669663991</v>
      </c>
      <c r="W22" s="97">
        <v>0.31679459874841343</v>
      </c>
      <c r="X22" s="65">
        <v>0.28360987421405592</v>
      </c>
    </row>
    <row r="23" spans="1:24" ht="25.5" customHeight="1" x14ac:dyDescent="0.35">
      <c r="A23" s="56">
        <v>941</v>
      </c>
      <c r="B23" s="57" t="s">
        <v>69</v>
      </c>
      <c r="C23" s="59">
        <v>1192.3449769972572</v>
      </c>
      <c r="D23" s="59">
        <v>1305.539592163354</v>
      </c>
      <c r="E23" s="59">
        <v>1267.3633453556708</v>
      </c>
      <c r="F23" s="59">
        <v>1291.0032321394638</v>
      </c>
      <c r="G23" s="59">
        <v>1279.0296114386572</v>
      </c>
      <c r="H23" s="59">
        <v>1296.0876562216117</v>
      </c>
      <c r="I23" s="59">
        <v>1166.8059995718152</v>
      </c>
      <c r="J23" s="59">
        <v>1116.3542224471717</v>
      </c>
      <c r="K23" s="59">
        <v>1065.1610422648894</v>
      </c>
      <c r="L23" s="59">
        <v>1017.1049300410808</v>
      </c>
      <c r="M23" s="59">
        <v>989.97542865536138</v>
      </c>
      <c r="N23" s="59">
        <v>960.67470447022572</v>
      </c>
      <c r="O23" s="59">
        <v>924.84937034644463</v>
      </c>
      <c r="P23" s="59">
        <v>931.38664975927418</v>
      </c>
      <c r="Q23" s="59">
        <v>896.59087488820455</v>
      </c>
      <c r="R23" s="59">
        <v>876.52691197341517</v>
      </c>
      <c r="S23" s="59">
        <v>865.39267622698173</v>
      </c>
      <c r="T23" s="59">
        <v>828.29838539052366</v>
      </c>
      <c r="U23" s="59">
        <v>699.62634296912995</v>
      </c>
      <c r="V23" s="91">
        <v>442.00643341020918</v>
      </c>
      <c r="W23" s="91">
        <v>219.66490369614809</v>
      </c>
      <c r="X23" s="60">
        <v>108.87110380412936</v>
      </c>
    </row>
    <row r="24" spans="1:24" ht="25.5" customHeight="1" x14ac:dyDescent="0.35">
      <c r="A24" s="56">
        <v>921</v>
      </c>
      <c r="B24" s="66" t="s">
        <v>70</v>
      </c>
      <c r="C24" s="59">
        <v>1097.2868930087548</v>
      </c>
      <c r="D24" s="59">
        <v>1203.4641183950814</v>
      </c>
      <c r="E24" s="59">
        <v>1168.9062314630773</v>
      </c>
      <c r="F24" s="59">
        <v>1190.6910157355051</v>
      </c>
      <c r="G24" s="59">
        <v>1182.2409993001597</v>
      </c>
      <c r="H24" s="59">
        <v>1198.1968252532236</v>
      </c>
      <c r="I24" s="59">
        <v>1078.1788718494176</v>
      </c>
      <c r="J24" s="59">
        <v>1031.1597459905504</v>
      </c>
      <c r="K24" s="59">
        <v>985.30639246766407</v>
      </c>
      <c r="L24" s="59">
        <v>941.03066273925685</v>
      </c>
      <c r="M24" s="59">
        <v>916.05692715628049</v>
      </c>
      <c r="N24" s="59">
        <v>887.77288125724033</v>
      </c>
      <c r="O24" s="59">
        <v>855.22911173410807</v>
      </c>
      <c r="P24" s="59">
        <v>861.5241565628711</v>
      </c>
      <c r="Q24" s="59">
        <v>829.52061781394525</v>
      </c>
      <c r="R24" s="59">
        <v>811.01798358265216</v>
      </c>
      <c r="S24" s="59">
        <v>800.88074360573455</v>
      </c>
      <c r="T24" s="59">
        <v>766.85576688371282</v>
      </c>
      <c r="U24" s="59">
        <v>646.78373164024038</v>
      </c>
      <c r="V24" s="91">
        <v>405.97182250143175</v>
      </c>
      <c r="W24" s="91">
        <v>198.38332184766961</v>
      </c>
      <c r="X24" s="60">
        <v>98.414059025173998</v>
      </c>
    </row>
    <row r="25" spans="1:24" x14ac:dyDescent="0.35">
      <c r="A25" s="61" t="s">
        <v>71</v>
      </c>
      <c r="B25" s="67" t="s">
        <v>72</v>
      </c>
      <c r="C25" s="64">
        <v>74.842004962378212</v>
      </c>
      <c r="D25" s="64">
        <v>82.235810077334762</v>
      </c>
      <c r="E25" s="64">
        <v>79.308563497419129</v>
      </c>
      <c r="F25" s="64">
        <v>80.376486961894216</v>
      </c>
      <c r="G25" s="64">
        <v>79.857804377532162</v>
      </c>
      <c r="H25" s="64">
        <v>81.06699559086131</v>
      </c>
      <c r="I25" s="64">
        <v>73.329981111601555</v>
      </c>
      <c r="J25" s="64">
        <v>70.215005023003883</v>
      </c>
      <c r="K25" s="64">
        <v>66.357142577509848</v>
      </c>
      <c r="L25" s="64">
        <v>63.404710099821294</v>
      </c>
      <c r="M25" s="64">
        <v>61.780967256401347</v>
      </c>
      <c r="N25" s="64">
        <v>59.972546261366404</v>
      </c>
      <c r="O25" s="64">
        <v>57.74287266962687</v>
      </c>
      <c r="P25" s="64">
        <v>58.149384495582559</v>
      </c>
      <c r="Q25" s="64">
        <v>55.850556215704486</v>
      </c>
      <c r="R25" s="64">
        <v>54.59798820423957</v>
      </c>
      <c r="S25" s="64">
        <v>53.694418569762796</v>
      </c>
      <c r="T25" s="64">
        <v>51.588133160045089</v>
      </c>
      <c r="U25" s="64">
        <v>42.546280536321028</v>
      </c>
      <c r="V25" s="97">
        <v>24.548951973104032</v>
      </c>
      <c r="W25" s="97">
        <v>11.752454084743025</v>
      </c>
      <c r="X25" s="65">
        <v>6.3694138044190662</v>
      </c>
    </row>
    <row r="26" spans="1:24" x14ac:dyDescent="0.35">
      <c r="A26" s="61" t="s">
        <v>73</v>
      </c>
      <c r="B26" s="67" t="s">
        <v>74</v>
      </c>
      <c r="C26" s="64">
        <v>193.43418238305995</v>
      </c>
      <c r="D26" s="64">
        <v>209.33310657784364</v>
      </c>
      <c r="E26" s="64">
        <v>200.08092097923091</v>
      </c>
      <c r="F26" s="64">
        <v>200.62587166243409</v>
      </c>
      <c r="G26" s="64">
        <v>198.64710876719329</v>
      </c>
      <c r="H26" s="64">
        <v>200.7089741007843</v>
      </c>
      <c r="I26" s="64">
        <v>182.32981759107932</v>
      </c>
      <c r="J26" s="64">
        <v>174.51482707520992</v>
      </c>
      <c r="K26" s="64">
        <v>166.14728147029089</v>
      </c>
      <c r="L26" s="64">
        <v>158.39292193151903</v>
      </c>
      <c r="M26" s="64">
        <v>154.00881367446723</v>
      </c>
      <c r="N26" s="64">
        <v>149.61135834484273</v>
      </c>
      <c r="O26" s="64">
        <v>143.29038943201701</v>
      </c>
      <c r="P26" s="64">
        <v>144.31119296394667</v>
      </c>
      <c r="Q26" s="64">
        <v>138.69210658505168</v>
      </c>
      <c r="R26" s="64">
        <v>135.55029417386646</v>
      </c>
      <c r="S26" s="64">
        <v>133.85938435766218</v>
      </c>
      <c r="T26" s="64">
        <v>128.13169986516729</v>
      </c>
      <c r="U26" s="64">
        <v>111.56231947665607</v>
      </c>
      <c r="V26" s="97">
        <v>66.371004087547831</v>
      </c>
      <c r="W26" s="97">
        <v>29.856218688598403</v>
      </c>
      <c r="X26" s="65">
        <v>16.820415850450203</v>
      </c>
    </row>
    <row r="27" spans="1:24" x14ac:dyDescent="0.35">
      <c r="A27" s="61" t="s">
        <v>75</v>
      </c>
      <c r="B27" s="67" t="s">
        <v>76</v>
      </c>
      <c r="C27" s="64">
        <v>132.51447581596341</v>
      </c>
      <c r="D27" s="64">
        <v>143.3139079471301</v>
      </c>
      <c r="E27" s="64">
        <v>138.91707613014236</v>
      </c>
      <c r="F27" s="64">
        <v>141.65113377120241</v>
      </c>
      <c r="G27" s="64">
        <v>132.30964342376015</v>
      </c>
      <c r="H27" s="64">
        <v>133.86583844366734</v>
      </c>
      <c r="I27" s="64">
        <v>120.28588611610682</v>
      </c>
      <c r="J27" s="64">
        <v>115.0977746358258</v>
      </c>
      <c r="K27" s="64">
        <v>109.45224894499671</v>
      </c>
      <c r="L27" s="64">
        <v>104.79307919104534</v>
      </c>
      <c r="M27" s="64">
        <v>101.9618530171817</v>
      </c>
      <c r="N27" s="64">
        <v>99.350001364334545</v>
      </c>
      <c r="O27" s="64">
        <v>95.770870263010693</v>
      </c>
      <c r="P27" s="64">
        <v>96.393249625606529</v>
      </c>
      <c r="Q27" s="64">
        <v>92.626041154781134</v>
      </c>
      <c r="R27" s="64">
        <v>90.250051773882689</v>
      </c>
      <c r="S27" s="64">
        <v>89.041327365330105</v>
      </c>
      <c r="T27" s="64">
        <v>84.440298988036858</v>
      </c>
      <c r="U27" s="64">
        <v>64.852786832265721</v>
      </c>
      <c r="V27" s="97">
        <v>33.526578609783584</v>
      </c>
      <c r="W27" s="97">
        <v>15.45002283775956</v>
      </c>
      <c r="X27" s="65">
        <v>9.9846129867406717</v>
      </c>
    </row>
    <row r="28" spans="1:24" x14ac:dyDescent="0.35">
      <c r="A28" s="61" t="s">
        <v>77</v>
      </c>
      <c r="B28" s="67" t="s">
        <v>78</v>
      </c>
      <c r="C28" s="64">
        <v>99.80452821503961</v>
      </c>
      <c r="D28" s="64">
        <v>110.00650368949884</v>
      </c>
      <c r="E28" s="64">
        <v>108.37911671292701</v>
      </c>
      <c r="F28" s="64">
        <v>113.36171508549812</v>
      </c>
      <c r="G28" s="64">
        <v>117.00113835125083</v>
      </c>
      <c r="H28" s="64">
        <v>118.36746928294369</v>
      </c>
      <c r="I28" s="64">
        <v>105.97438780146483</v>
      </c>
      <c r="J28" s="64">
        <v>100.50711809653107</v>
      </c>
      <c r="K28" s="64">
        <v>96.039200888111878</v>
      </c>
      <c r="L28" s="64">
        <v>91.563687050972746</v>
      </c>
      <c r="M28" s="64">
        <v>88.952928581848056</v>
      </c>
      <c r="N28" s="64">
        <v>85.50184740012304</v>
      </c>
      <c r="O28" s="64">
        <v>82.507693817749839</v>
      </c>
      <c r="P28" s="64">
        <v>82.968005186437665</v>
      </c>
      <c r="Q28" s="64">
        <v>80.041510672266966</v>
      </c>
      <c r="R28" s="64">
        <v>78.356800549367961</v>
      </c>
      <c r="S28" s="64">
        <v>77.641573356173737</v>
      </c>
      <c r="T28" s="64">
        <v>73.945057638995394</v>
      </c>
      <c r="U28" s="64">
        <v>59.106995260153646</v>
      </c>
      <c r="V28" s="97">
        <v>36.136803228910786</v>
      </c>
      <c r="W28" s="97">
        <v>17.682642465588138</v>
      </c>
      <c r="X28" s="65">
        <v>8.9770460010878068</v>
      </c>
    </row>
    <row r="29" spans="1:24" x14ac:dyDescent="0.35">
      <c r="A29" s="61" t="s">
        <v>79</v>
      </c>
      <c r="B29" s="67" t="s">
        <v>80</v>
      </c>
      <c r="C29" s="64">
        <v>121.63005721203803</v>
      </c>
      <c r="D29" s="64">
        <v>133.9649309556124</v>
      </c>
      <c r="E29" s="64">
        <v>127.44151099725893</v>
      </c>
      <c r="F29" s="64">
        <v>127.86924659890521</v>
      </c>
      <c r="G29" s="64">
        <v>132.1064727900017</v>
      </c>
      <c r="H29" s="64">
        <v>134.09029284474573</v>
      </c>
      <c r="I29" s="64">
        <v>118.93671122347254</v>
      </c>
      <c r="J29" s="64">
        <v>113.77339660413404</v>
      </c>
      <c r="K29" s="64">
        <v>109.09031229844371</v>
      </c>
      <c r="L29" s="64">
        <v>104.18001962594299</v>
      </c>
      <c r="M29" s="64">
        <v>101.57179260208419</v>
      </c>
      <c r="N29" s="64">
        <v>98.302547941248335</v>
      </c>
      <c r="O29" s="64">
        <v>94.895848373855088</v>
      </c>
      <c r="P29" s="64">
        <v>95.831994317037456</v>
      </c>
      <c r="Q29" s="64">
        <v>92.619266508520113</v>
      </c>
      <c r="R29" s="64">
        <v>90.83104228100305</v>
      </c>
      <c r="S29" s="64">
        <v>89.949854077277692</v>
      </c>
      <c r="T29" s="64">
        <v>87.09686925158519</v>
      </c>
      <c r="U29" s="64">
        <v>77.969168295671992</v>
      </c>
      <c r="V29" s="97">
        <v>55.985417243020159</v>
      </c>
      <c r="W29" s="97">
        <v>32.556042097296121</v>
      </c>
      <c r="X29" s="65">
        <v>11.82997993342758</v>
      </c>
    </row>
    <row r="30" spans="1:24" x14ac:dyDescent="0.35">
      <c r="A30" s="61" t="s">
        <v>81</v>
      </c>
      <c r="B30" s="67" t="s">
        <v>82</v>
      </c>
      <c r="C30" s="64">
        <v>97.761279362760831</v>
      </c>
      <c r="D30" s="64">
        <v>108.25237677819948</v>
      </c>
      <c r="E30" s="64">
        <v>106.15362250207082</v>
      </c>
      <c r="F30" s="64">
        <v>108.43436548650212</v>
      </c>
      <c r="G30" s="64">
        <v>112.32696103011308</v>
      </c>
      <c r="H30" s="64">
        <v>114.235773664563</v>
      </c>
      <c r="I30" s="64">
        <v>102.85443177290526</v>
      </c>
      <c r="J30" s="64">
        <v>99.025987841204724</v>
      </c>
      <c r="K30" s="64">
        <v>94.935090020121024</v>
      </c>
      <c r="L30" s="64">
        <v>90.946917285664611</v>
      </c>
      <c r="M30" s="64">
        <v>88.836431945427918</v>
      </c>
      <c r="N30" s="64">
        <v>86.640050585217779</v>
      </c>
      <c r="O30" s="64">
        <v>83.467849408030091</v>
      </c>
      <c r="P30" s="64">
        <v>84.339855951957674</v>
      </c>
      <c r="Q30" s="64">
        <v>80.973132893116215</v>
      </c>
      <c r="R30" s="64">
        <v>79.342637316509709</v>
      </c>
      <c r="S30" s="64">
        <v>78.363858873253946</v>
      </c>
      <c r="T30" s="64">
        <v>74.798346397383185</v>
      </c>
      <c r="U30" s="64">
        <v>63.845335476128952</v>
      </c>
      <c r="V30" s="97">
        <v>41.562920244097768</v>
      </c>
      <c r="W30" s="97">
        <v>19.672812799162887</v>
      </c>
      <c r="X30" s="65">
        <v>9.1351320980420567</v>
      </c>
    </row>
    <row r="31" spans="1:24" x14ac:dyDescent="0.35">
      <c r="A31" s="61" t="s">
        <v>83</v>
      </c>
      <c r="B31" s="67" t="s">
        <v>84</v>
      </c>
      <c r="C31" s="64">
        <v>115.4219803458622</v>
      </c>
      <c r="D31" s="64">
        <v>127.99883054233584</v>
      </c>
      <c r="E31" s="64">
        <v>125.8314988890078</v>
      </c>
      <c r="F31" s="64">
        <v>127.14047448046296</v>
      </c>
      <c r="G31" s="64">
        <v>127.62450806509392</v>
      </c>
      <c r="H31" s="64">
        <v>128.81097017222092</v>
      </c>
      <c r="I31" s="64">
        <v>116.47337966766801</v>
      </c>
      <c r="J31" s="64">
        <v>110.98223899750616</v>
      </c>
      <c r="K31" s="64">
        <v>106.32603414363528</v>
      </c>
      <c r="L31" s="64">
        <v>100.87690670624508</v>
      </c>
      <c r="M31" s="64">
        <v>97.632580243410956</v>
      </c>
      <c r="N31" s="64">
        <v>93.692181739741912</v>
      </c>
      <c r="O31" s="64">
        <v>90.19317346921936</v>
      </c>
      <c r="P31" s="64">
        <v>90.39963622535187</v>
      </c>
      <c r="Q31" s="64">
        <v>86.422876870000692</v>
      </c>
      <c r="R31" s="64">
        <v>84.072443277026267</v>
      </c>
      <c r="S31" s="64">
        <v>82.663441375786817</v>
      </c>
      <c r="T31" s="64">
        <v>79.874836715599372</v>
      </c>
      <c r="U31" s="64">
        <v>75.484972574705395</v>
      </c>
      <c r="V31" s="97">
        <v>55.306595163871634</v>
      </c>
      <c r="W31" s="97">
        <v>24.704972727862319</v>
      </c>
      <c r="X31" s="65">
        <v>10.940827582765859</v>
      </c>
    </row>
    <row r="32" spans="1:24" x14ac:dyDescent="0.35">
      <c r="A32" s="61" t="s">
        <v>85</v>
      </c>
      <c r="B32" s="67" t="s">
        <v>86</v>
      </c>
      <c r="C32" s="64">
        <v>149.46743036487277</v>
      </c>
      <c r="D32" s="64">
        <v>163.16126000343445</v>
      </c>
      <c r="E32" s="64">
        <v>160.43197233276717</v>
      </c>
      <c r="F32" s="64">
        <v>164.81015124680965</v>
      </c>
      <c r="G32" s="64">
        <v>162.73611873333905</v>
      </c>
      <c r="H32" s="64">
        <v>164.92522807917217</v>
      </c>
      <c r="I32" s="64">
        <v>147.91205453883038</v>
      </c>
      <c r="J32" s="64">
        <v>141.49190493608597</v>
      </c>
      <c r="K32" s="64">
        <v>135.64092761969272</v>
      </c>
      <c r="L32" s="64">
        <v>129.99219255380783</v>
      </c>
      <c r="M32" s="64">
        <v>126.6473294375085</v>
      </c>
      <c r="N32" s="64">
        <v>122.67521907148986</v>
      </c>
      <c r="O32" s="64">
        <v>118.33467645441119</v>
      </c>
      <c r="P32" s="64">
        <v>119.43409615668975</v>
      </c>
      <c r="Q32" s="64">
        <v>115.47597080611185</v>
      </c>
      <c r="R32" s="64">
        <v>112.86584460055812</v>
      </c>
      <c r="S32" s="64">
        <v>111.35461740291802</v>
      </c>
      <c r="T32" s="64">
        <v>105.68273412982118</v>
      </c>
      <c r="U32" s="64">
        <v>84.362595852146612</v>
      </c>
      <c r="V32" s="97">
        <v>51.88879478026935</v>
      </c>
      <c r="W32" s="97">
        <v>27.29999738842989</v>
      </c>
      <c r="X32" s="65">
        <v>14.124089978880708</v>
      </c>
    </row>
    <row r="33" spans="1:24" x14ac:dyDescent="0.35">
      <c r="A33" s="61" t="s">
        <v>87</v>
      </c>
      <c r="B33" s="67" t="s">
        <v>88</v>
      </c>
      <c r="C33" s="64">
        <v>112.41095434677979</v>
      </c>
      <c r="D33" s="64">
        <v>125.19739182369182</v>
      </c>
      <c r="E33" s="64">
        <v>122.36194942225328</v>
      </c>
      <c r="F33" s="64">
        <v>126.42157044179626</v>
      </c>
      <c r="G33" s="64">
        <v>119.63124376187578</v>
      </c>
      <c r="H33" s="64">
        <v>122.12528307426513</v>
      </c>
      <c r="I33" s="64">
        <v>110.08222202628922</v>
      </c>
      <c r="J33" s="64">
        <v>105.55149278104909</v>
      </c>
      <c r="K33" s="64">
        <v>101.31815450486206</v>
      </c>
      <c r="L33" s="64">
        <v>96.88022829423798</v>
      </c>
      <c r="M33" s="64">
        <v>94.664230397950604</v>
      </c>
      <c r="N33" s="64">
        <v>92.027128548875652</v>
      </c>
      <c r="O33" s="64">
        <v>89.025737846188093</v>
      </c>
      <c r="P33" s="64">
        <v>89.69674164026101</v>
      </c>
      <c r="Q33" s="64">
        <v>86.819156108392121</v>
      </c>
      <c r="R33" s="64">
        <v>85.150881406198252</v>
      </c>
      <c r="S33" s="64">
        <v>84.312268227569177</v>
      </c>
      <c r="T33" s="64">
        <v>81.297790737079339</v>
      </c>
      <c r="U33" s="64">
        <v>67.053277336190945</v>
      </c>
      <c r="V33" s="97">
        <v>40.644757170826622</v>
      </c>
      <c r="W33" s="97">
        <v>19.408158758229273</v>
      </c>
      <c r="X33" s="65">
        <v>10.232540789360032</v>
      </c>
    </row>
    <row r="34" spans="1:24" x14ac:dyDescent="0.35">
      <c r="A34" s="49">
        <v>924</v>
      </c>
      <c r="B34" s="68" t="s">
        <v>89</v>
      </c>
      <c r="C34" s="59">
        <v>95.058083988502574</v>
      </c>
      <c r="D34" s="59">
        <v>102.0754737682726</v>
      </c>
      <c r="E34" s="59">
        <v>98.457113892593398</v>
      </c>
      <c r="F34" s="59">
        <v>100.31221640395857</v>
      </c>
      <c r="G34" s="59">
        <v>96.788612138497413</v>
      </c>
      <c r="H34" s="59">
        <v>97.890830968388116</v>
      </c>
      <c r="I34" s="59">
        <v>88.627127722397375</v>
      </c>
      <c r="J34" s="59">
        <v>85.194476456621146</v>
      </c>
      <c r="K34" s="59">
        <v>79.854649797225321</v>
      </c>
      <c r="L34" s="59">
        <v>76.07426730182388</v>
      </c>
      <c r="M34" s="59">
        <v>73.918501499080961</v>
      </c>
      <c r="N34" s="59">
        <v>72.901823212985406</v>
      </c>
      <c r="O34" s="59">
        <v>69.620258612336585</v>
      </c>
      <c r="P34" s="59">
        <v>69.862493196403136</v>
      </c>
      <c r="Q34" s="59">
        <v>67.070257074259231</v>
      </c>
      <c r="R34" s="59">
        <v>65.508928390763074</v>
      </c>
      <c r="S34" s="59">
        <v>64.51193262124724</v>
      </c>
      <c r="T34" s="59">
        <v>61.442618506810796</v>
      </c>
      <c r="U34" s="59">
        <v>52.842611328889625</v>
      </c>
      <c r="V34" s="91">
        <v>36.034610908777388</v>
      </c>
      <c r="W34" s="91">
        <v>21.281581848478481</v>
      </c>
      <c r="X34" s="60">
        <v>10.457044778955366</v>
      </c>
    </row>
    <row r="35" spans="1:24" x14ac:dyDescent="0.35">
      <c r="A35" s="49">
        <v>923</v>
      </c>
      <c r="B35" s="68" t="s">
        <v>90</v>
      </c>
      <c r="C35" s="59">
        <v>155.94594824220306</v>
      </c>
      <c r="D35" s="59">
        <v>170.54199036309839</v>
      </c>
      <c r="E35" s="59">
        <v>166.34811364251883</v>
      </c>
      <c r="F35" s="59">
        <v>168.3169859531082</v>
      </c>
      <c r="G35" s="59">
        <v>159.82286626185194</v>
      </c>
      <c r="H35" s="59">
        <v>161.35783549495605</v>
      </c>
      <c r="I35" s="59">
        <v>145.37938991891099</v>
      </c>
      <c r="J35" s="59">
        <v>138.83707821044439</v>
      </c>
      <c r="K35" s="59">
        <v>132.90130232109973</v>
      </c>
      <c r="L35" s="59">
        <v>127.24458692367453</v>
      </c>
      <c r="M35" s="59">
        <v>123.46747422615489</v>
      </c>
      <c r="N35" s="59">
        <v>119.53406998863838</v>
      </c>
      <c r="O35" s="59">
        <v>115.1142386503569</v>
      </c>
      <c r="P35" s="59">
        <v>115.82258043018055</v>
      </c>
      <c r="Q35" s="59">
        <v>111.16910890774768</v>
      </c>
      <c r="R35" s="59">
        <v>108.39206582198283</v>
      </c>
      <c r="S35" s="59">
        <v>106.23914465968724</v>
      </c>
      <c r="T35" s="59">
        <v>98.211763143300089</v>
      </c>
      <c r="U35" s="59">
        <v>82.088199358787392</v>
      </c>
      <c r="V35" s="91">
        <v>53.939428012492073</v>
      </c>
      <c r="W35" s="91">
        <v>22.295719809028622</v>
      </c>
      <c r="X35" s="60">
        <v>12.245794504793095</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3" priority="1" stopIfTrue="1" operator="equal">
      <formula>FALSE</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2" style="101" customWidth="1"/>
    <col min="2" max="2" width="60.765625" style="77" customWidth="1"/>
    <col min="3" max="3" width="8.84375" style="77" customWidth="1"/>
    <col min="4" max="16384" width="8.84375" style="77"/>
  </cols>
  <sheetData>
    <row r="1" spans="1:24" s="85" customFormat="1" ht="60" customHeight="1" x14ac:dyDescent="0.35">
      <c r="A1" s="184" t="s">
        <v>171</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851.15600000000018</v>
      </c>
      <c r="H3" s="59">
        <f t="shared" si="0"/>
        <v>874.17398603512174</v>
      </c>
      <c r="I3" s="59">
        <f t="shared" si="0"/>
        <v>794.99319101826723</v>
      </c>
      <c r="J3" s="59">
        <f t="shared" si="0"/>
        <v>766.14312936370811</v>
      </c>
      <c r="K3" s="59">
        <f t="shared" si="0"/>
        <v>794.12099999999964</v>
      </c>
      <c r="L3" s="59">
        <f t="shared" si="0"/>
        <v>771.95111937118747</v>
      </c>
      <c r="M3" s="59">
        <f t="shared" si="0"/>
        <v>768.33523924275926</v>
      </c>
      <c r="N3" s="59">
        <f t="shared" si="0"/>
        <v>697.57744277639586</v>
      </c>
      <c r="O3" s="59">
        <f t="shared" si="0"/>
        <v>711.89560463857492</v>
      </c>
      <c r="P3" s="59">
        <f t="shared" si="0"/>
        <v>723.31083959144405</v>
      </c>
      <c r="Q3" s="59">
        <f t="shared" si="0"/>
        <v>718.27939070806281</v>
      </c>
      <c r="R3" s="59">
        <f t="shared" si="0"/>
        <v>711.36393400661393</v>
      </c>
      <c r="S3" s="59">
        <f t="shared" si="0"/>
        <v>727.39818972298974</v>
      </c>
      <c r="T3" s="59">
        <f t="shared" si="0"/>
        <v>715.05321305721384</v>
      </c>
      <c r="U3" s="59">
        <f t="shared" si="0"/>
        <v>596.85802620084485</v>
      </c>
      <c r="V3" s="59">
        <f t="shared" si="0"/>
        <v>341.39509716401886</v>
      </c>
      <c r="W3" s="91">
        <f t="shared" si="0"/>
        <v>117.04904022016758</v>
      </c>
      <c r="X3" s="60">
        <f t="shared" si="0"/>
        <v>13.441240788376858</v>
      </c>
    </row>
    <row r="4" spans="1:24" s="51" customFormat="1" x14ac:dyDescent="0.35">
      <c r="A4" s="61"/>
      <c r="B4" s="90" t="s">
        <v>68</v>
      </c>
      <c r="C4" s="64"/>
      <c r="D4" s="64"/>
      <c r="E4" s="64"/>
      <c r="F4" s="64"/>
      <c r="G4" s="64">
        <v>1.8534243064560885</v>
      </c>
      <c r="H4" s="64">
        <v>1.7267372634817997</v>
      </c>
      <c r="I4" s="64">
        <v>1.3986277963601608</v>
      </c>
      <c r="J4" s="64">
        <v>1.3385434883341667</v>
      </c>
      <c r="K4" s="64">
        <v>1.4525147738727817</v>
      </c>
      <c r="L4" s="64">
        <v>1.5175139653455005</v>
      </c>
      <c r="M4" s="64">
        <v>1.6662175451246011</v>
      </c>
      <c r="N4" s="64">
        <v>1.5671761067374772</v>
      </c>
      <c r="O4" s="64">
        <v>1.6550769875212916</v>
      </c>
      <c r="P4" s="64">
        <v>1.676048674130042</v>
      </c>
      <c r="Q4" s="64">
        <v>1.5834473327265297</v>
      </c>
      <c r="R4" s="64">
        <v>1.5922740358331073</v>
      </c>
      <c r="S4" s="64">
        <v>1.612720499693578</v>
      </c>
      <c r="T4" s="64">
        <v>1.1770424563977351</v>
      </c>
      <c r="U4" s="64">
        <v>0.23338960320588506</v>
      </c>
      <c r="V4" s="64">
        <v>0.1024942495810969</v>
      </c>
      <c r="W4" s="97">
        <v>7.1847496243660325E-2</v>
      </c>
      <c r="X4" s="65">
        <v>4.4966953337670375E-2</v>
      </c>
    </row>
    <row r="5" spans="1:24" s="51" customFormat="1" ht="25.5" customHeight="1" x14ac:dyDescent="0.35">
      <c r="A5" s="56">
        <v>941</v>
      </c>
      <c r="B5" s="57" t="s">
        <v>69</v>
      </c>
      <c r="C5" s="59"/>
      <c r="D5" s="59"/>
      <c r="E5" s="59"/>
      <c r="F5" s="59"/>
      <c r="G5" s="59">
        <f t="shared" ref="G5:X5" si="1">SUM(G6,G16)</f>
        <v>755.30853620163487</v>
      </c>
      <c r="H5" s="59">
        <f t="shared" si="1"/>
        <v>776.35496962441243</v>
      </c>
      <c r="I5" s="59">
        <f t="shared" si="1"/>
        <v>706.10802073673494</v>
      </c>
      <c r="J5" s="59">
        <f t="shared" si="1"/>
        <v>680.37830721297121</v>
      </c>
      <c r="K5" s="59">
        <f t="shared" si="1"/>
        <v>704.88061087443918</v>
      </c>
      <c r="L5" s="59">
        <f t="shared" si="1"/>
        <v>684.92483271527919</v>
      </c>
      <c r="M5" s="59">
        <f t="shared" si="1"/>
        <v>681.57722030663251</v>
      </c>
      <c r="N5" s="59">
        <f t="shared" si="1"/>
        <v>618.61006383704614</v>
      </c>
      <c r="O5" s="59">
        <f t="shared" si="1"/>
        <v>631.15585269288624</v>
      </c>
      <c r="P5" s="59">
        <f t="shared" si="1"/>
        <v>641.30905936786542</v>
      </c>
      <c r="Q5" s="59">
        <f t="shared" si="1"/>
        <v>636.97943284745168</v>
      </c>
      <c r="R5" s="59">
        <f t="shared" si="1"/>
        <v>630.81814055312975</v>
      </c>
      <c r="S5" s="59">
        <f t="shared" si="1"/>
        <v>645.66633944421335</v>
      </c>
      <c r="T5" s="59">
        <f t="shared" si="1"/>
        <v>637.98727783971117</v>
      </c>
      <c r="U5" s="59">
        <f t="shared" si="1"/>
        <v>533.77849650440305</v>
      </c>
      <c r="V5" s="59">
        <f t="shared" si="1"/>
        <v>303.44587235294983</v>
      </c>
      <c r="W5" s="91">
        <f t="shared" si="1"/>
        <v>107.18031092832469</v>
      </c>
      <c r="X5" s="60">
        <f t="shared" si="1"/>
        <v>11.804726050255892</v>
      </c>
    </row>
    <row r="6" spans="1:24" s="51" customFormat="1" ht="25.5" customHeight="1" x14ac:dyDescent="0.35">
      <c r="A6" s="56">
        <v>921</v>
      </c>
      <c r="B6" s="66" t="s">
        <v>70</v>
      </c>
      <c r="C6" s="59"/>
      <c r="D6" s="59"/>
      <c r="E6" s="59"/>
      <c r="F6" s="59"/>
      <c r="G6" s="59">
        <f t="shared" ref="G6:I6" si="2">SUM(G7:G15)</f>
        <v>701.200722194832</v>
      </c>
      <c r="H6" s="59">
        <f t="shared" si="2"/>
        <v>720.70572634379005</v>
      </c>
      <c r="I6" s="59">
        <f t="shared" si="2"/>
        <v>655.40992581735566</v>
      </c>
      <c r="J6" s="59">
        <f t="shared" ref="J6:X6" si="3">SUM(J7:J15)</f>
        <v>631.49644928833823</v>
      </c>
      <c r="K6" s="59">
        <f t="shared" si="3"/>
        <v>654.30454965151614</v>
      </c>
      <c r="L6" s="59">
        <f t="shared" si="3"/>
        <v>635.82988184916519</v>
      </c>
      <c r="M6" s="59">
        <f t="shared" si="3"/>
        <v>632.85807905719776</v>
      </c>
      <c r="N6" s="59">
        <f t="shared" si="3"/>
        <v>574.65294028919141</v>
      </c>
      <c r="O6" s="59">
        <f t="shared" si="3"/>
        <v>586.33801070010816</v>
      </c>
      <c r="P6" s="59">
        <f t="shared" si="3"/>
        <v>595.82311280923068</v>
      </c>
      <c r="Q6" s="59">
        <f t="shared" si="3"/>
        <v>591.78208429896767</v>
      </c>
      <c r="R6" s="59">
        <f t="shared" si="3"/>
        <v>586.10279265885367</v>
      </c>
      <c r="S6" s="59">
        <f t="shared" si="3"/>
        <v>599.776668573184</v>
      </c>
      <c r="T6" s="59">
        <f t="shared" si="3"/>
        <v>592.80103850103569</v>
      </c>
      <c r="U6" s="59">
        <f t="shared" si="3"/>
        <v>495.26940915831437</v>
      </c>
      <c r="V6" s="59">
        <f t="shared" si="3"/>
        <v>279.67716724523154</v>
      </c>
      <c r="W6" s="91">
        <f t="shared" si="3"/>
        <v>95.955068527640606</v>
      </c>
      <c r="X6" s="60">
        <f t="shared" si="3"/>
        <v>9.9646541766977332</v>
      </c>
    </row>
    <row r="7" spans="1:24" s="51" customFormat="1" x14ac:dyDescent="0.35">
      <c r="A7" s="61" t="s">
        <v>71</v>
      </c>
      <c r="B7" s="67" t="s">
        <v>72</v>
      </c>
      <c r="C7" s="64"/>
      <c r="D7" s="64"/>
      <c r="E7" s="64"/>
      <c r="F7" s="64"/>
      <c r="G7" s="64">
        <v>45.589468790996293</v>
      </c>
      <c r="H7" s="64">
        <v>47.11262415963381</v>
      </c>
      <c r="I7" s="64">
        <v>43.207332423142155</v>
      </c>
      <c r="J7" s="64">
        <v>41.659035717943325</v>
      </c>
      <c r="K7" s="64">
        <v>43.162143861516753</v>
      </c>
      <c r="L7" s="64">
        <v>41.975690969184257</v>
      </c>
      <c r="M7" s="64">
        <v>41.906746972661068</v>
      </c>
      <c r="N7" s="64">
        <v>37.942276650354209</v>
      </c>
      <c r="O7" s="64">
        <v>38.774055567763945</v>
      </c>
      <c r="P7" s="64">
        <v>39.523511854983752</v>
      </c>
      <c r="Q7" s="64">
        <v>39.303610749624575</v>
      </c>
      <c r="R7" s="64">
        <v>39.000053976618879</v>
      </c>
      <c r="S7" s="64">
        <v>39.801852893383753</v>
      </c>
      <c r="T7" s="64">
        <v>39.576253292908952</v>
      </c>
      <c r="U7" s="64">
        <v>32.207749467781547</v>
      </c>
      <c r="V7" s="64">
        <v>16.090992207513327</v>
      </c>
      <c r="W7" s="97">
        <v>4.8917863807648274</v>
      </c>
      <c r="X7" s="65">
        <v>0.4401127195853643</v>
      </c>
    </row>
    <row r="8" spans="1:24" s="51" customFormat="1" x14ac:dyDescent="0.35">
      <c r="A8" s="61" t="s">
        <v>73</v>
      </c>
      <c r="B8" s="67" t="s">
        <v>74</v>
      </c>
      <c r="C8" s="64"/>
      <c r="D8" s="64"/>
      <c r="E8" s="64"/>
      <c r="F8" s="64"/>
      <c r="G8" s="64">
        <v>115.96078767692165</v>
      </c>
      <c r="H8" s="64">
        <v>118.59596009245162</v>
      </c>
      <c r="I8" s="64">
        <v>108.80317792832241</v>
      </c>
      <c r="J8" s="64">
        <v>105.01238556002315</v>
      </c>
      <c r="K8" s="64">
        <v>108.99426026118786</v>
      </c>
      <c r="L8" s="64">
        <v>105.68061125982319</v>
      </c>
      <c r="M8" s="64">
        <v>105.03484859180708</v>
      </c>
      <c r="N8" s="64">
        <v>95.186503963220474</v>
      </c>
      <c r="O8" s="64">
        <v>96.747586742064797</v>
      </c>
      <c r="P8" s="64">
        <v>98.319588845709106</v>
      </c>
      <c r="Q8" s="64">
        <v>97.594428333887137</v>
      </c>
      <c r="R8" s="64">
        <v>96.625326272849179</v>
      </c>
      <c r="S8" s="64">
        <v>98.89652627429561</v>
      </c>
      <c r="T8" s="64">
        <v>97.692529487995913</v>
      </c>
      <c r="U8" s="64">
        <v>84.943274170051779</v>
      </c>
      <c r="V8" s="64">
        <v>44.31592517794391</v>
      </c>
      <c r="W8" s="97">
        <v>11.845377844519859</v>
      </c>
      <c r="X8" s="65">
        <v>1.2310052193645888</v>
      </c>
    </row>
    <row r="9" spans="1:24" s="51" customFormat="1" x14ac:dyDescent="0.35">
      <c r="A9" s="61" t="s">
        <v>75</v>
      </c>
      <c r="B9" s="67" t="s">
        <v>76</v>
      </c>
      <c r="C9" s="64"/>
      <c r="D9" s="64"/>
      <c r="E9" s="64"/>
      <c r="F9" s="64"/>
      <c r="G9" s="64">
        <v>77.332295454569206</v>
      </c>
      <c r="H9" s="64">
        <v>79.406929584922892</v>
      </c>
      <c r="I9" s="64">
        <v>71.973623740849732</v>
      </c>
      <c r="J9" s="64">
        <v>69.393021493684287</v>
      </c>
      <c r="K9" s="64">
        <v>71.867067828198714</v>
      </c>
      <c r="L9" s="64">
        <v>70.07329465831927</v>
      </c>
      <c r="M9" s="64">
        <v>69.675700958009827</v>
      </c>
      <c r="N9" s="64">
        <v>63.336814002764498</v>
      </c>
      <c r="O9" s="64">
        <v>64.828156949639833</v>
      </c>
      <c r="P9" s="64">
        <v>65.816661787223453</v>
      </c>
      <c r="Q9" s="64">
        <v>65.428276685389875</v>
      </c>
      <c r="R9" s="64">
        <v>64.689775549321581</v>
      </c>
      <c r="S9" s="64">
        <v>66.235424144631068</v>
      </c>
      <c r="T9" s="64">
        <v>64.92304347500567</v>
      </c>
      <c r="U9" s="64">
        <v>48.446927151882534</v>
      </c>
      <c r="V9" s="64">
        <v>20.303309181235377</v>
      </c>
      <c r="W9" s="97">
        <v>4.5892933100902651</v>
      </c>
      <c r="X9" s="65">
        <v>0.51922791153497516</v>
      </c>
    </row>
    <row r="10" spans="1:24" s="51" customFormat="1" x14ac:dyDescent="0.35">
      <c r="A10" s="61" t="s">
        <v>77</v>
      </c>
      <c r="B10" s="67" t="s">
        <v>78</v>
      </c>
      <c r="C10" s="64"/>
      <c r="D10" s="64"/>
      <c r="E10" s="64"/>
      <c r="F10" s="64"/>
      <c r="G10" s="64">
        <v>70.823326403876479</v>
      </c>
      <c r="H10" s="64">
        <v>72.524796702067121</v>
      </c>
      <c r="I10" s="64">
        <v>65.628485494055937</v>
      </c>
      <c r="J10" s="64">
        <v>62.68934802993099</v>
      </c>
      <c r="K10" s="64">
        <v>64.533425571500018</v>
      </c>
      <c r="L10" s="64">
        <v>62.611443532049094</v>
      </c>
      <c r="M10" s="64">
        <v>62.199490316744971</v>
      </c>
      <c r="N10" s="64">
        <v>56.243042988691563</v>
      </c>
      <c r="O10" s="64">
        <v>57.369967930300632</v>
      </c>
      <c r="P10" s="64">
        <v>58.197125093110834</v>
      </c>
      <c r="Q10" s="64">
        <v>57.97247378864941</v>
      </c>
      <c r="R10" s="64">
        <v>57.43725880044272</v>
      </c>
      <c r="S10" s="64">
        <v>58.901425940634013</v>
      </c>
      <c r="T10" s="64">
        <v>57.690903067456617</v>
      </c>
      <c r="U10" s="64">
        <v>45.219741395233456</v>
      </c>
      <c r="V10" s="64">
        <v>24.556784560059249</v>
      </c>
      <c r="W10" s="97">
        <v>8.2438857207728145</v>
      </c>
      <c r="X10" s="65">
        <v>0.77859809098559174</v>
      </c>
    </row>
    <row r="11" spans="1:24" s="51" customFormat="1" x14ac:dyDescent="0.35">
      <c r="A11" s="61" t="s">
        <v>79</v>
      </c>
      <c r="B11" s="67" t="s">
        <v>80</v>
      </c>
      <c r="C11" s="64"/>
      <c r="D11" s="64"/>
      <c r="E11" s="64"/>
      <c r="F11" s="64"/>
      <c r="G11" s="64">
        <v>80.132007586099746</v>
      </c>
      <c r="H11" s="64">
        <v>82.428263965762881</v>
      </c>
      <c r="I11" s="64">
        <v>73.617089369463159</v>
      </c>
      <c r="J11" s="64">
        <v>70.896452573113436</v>
      </c>
      <c r="K11" s="64">
        <v>73.275438458247379</v>
      </c>
      <c r="L11" s="64">
        <v>71.22803668522522</v>
      </c>
      <c r="M11" s="64">
        <v>71.011583044848663</v>
      </c>
      <c r="N11" s="64">
        <v>64.543418961448538</v>
      </c>
      <c r="O11" s="64">
        <v>65.766303439269649</v>
      </c>
      <c r="P11" s="64">
        <v>66.90732121178192</v>
      </c>
      <c r="Q11" s="64">
        <v>66.607784198621843</v>
      </c>
      <c r="R11" s="64">
        <v>66.224707844123401</v>
      </c>
      <c r="S11" s="64">
        <v>67.94641198555054</v>
      </c>
      <c r="T11" s="64">
        <v>67.921986024973066</v>
      </c>
      <c r="U11" s="64">
        <v>60.922322672493088</v>
      </c>
      <c r="V11" s="64">
        <v>41.441766069579309</v>
      </c>
      <c r="W11" s="97">
        <v>21.014721107354372</v>
      </c>
      <c r="X11" s="65">
        <v>2.1354609815389489</v>
      </c>
    </row>
    <row r="12" spans="1:24" s="51" customFormat="1" x14ac:dyDescent="0.35">
      <c r="A12" s="61" t="s">
        <v>81</v>
      </c>
      <c r="B12" s="67" t="s">
        <v>82</v>
      </c>
      <c r="C12" s="64"/>
      <c r="D12" s="64"/>
      <c r="E12" s="64"/>
      <c r="F12" s="64"/>
      <c r="G12" s="64">
        <v>66.520683868160219</v>
      </c>
      <c r="H12" s="64">
        <v>68.613457166980396</v>
      </c>
      <c r="I12" s="64">
        <v>62.729053748527804</v>
      </c>
      <c r="J12" s="64">
        <v>60.801002029992858</v>
      </c>
      <c r="K12" s="64">
        <v>63.074083473656302</v>
      </c>
      <c r="L12" s="64">
        <v>61.581541018361762</v>
      </c>
      <c r="M12" s="64">
        <v>61.526291974261568</v>
      </c>
      <c r="N12" s="64">
        <v>56.180686978134602</v>
      </c>
      <c r="O12" s="64">
        <v>57.430297763843008</v>
      </c>
      <c r="P12" s="64">
        <v>58.515452003872539</v>
      </c>
      <c r="Q12" s="64">
        <v>57.910394046138698</v>
      </c>
      <c r="R12" s="64">
        <v>57.377749072375295</v>
      </c>
      <c r="S12" s="64">
        <v>58.807470071661108</v>
      </c>
      <c r="T12" s="64">
        <v>57.79676041083146</v>
      </c>
      <c r="U12" s="64">
        <v>49.119508761707024</v>
      </c>
      <c r="V12" s="64">
        <v>29.399324704023918</v>
      </c>
      <c r="W12" s="97">
        <v>9.8585643997796506</v>
      </c>
      <c r="X12" s="65">
        <v>0.67668003628354489</v>
      </c>
    </row>
    <row r="13" spans="1:24" s="51" customFormat="1" x14ac:dyDescent="0.35">
      <c r="A13" s="61" t="s">
        <v>83</v>
      </c>
      <c r="B13" s="67" t="s">
        <v>84</v>
      </c>
      <c r="C13" s="64"/>
      <c r="D13" s="64"/>
      <c r="E13" s="64"/>
      <c r="F13" s="64"/>
      <c r="G13" s="64">
        <v>76.89147486987369</v>
      </c>
      <c r="H13" s="64">
        <v>78.757583799035203</v>
      </c>
      <c r="I13" s="64">
        <v>72.217485394654858</v>
      </c>
      <c r="J13" s="64">
        <v>69.274119366666454</v>
      </c>
      <c r="K13" s="64">
        <v>71.510652606006417</v>
      </c>
      <c r="L13" s="64">
        <v>69.041900190529958</v>
      </c>
      <c r="M13" s="64">
        <v>68.253842000278851</v>
      </c>
      <c r="N13" s="64">
        <v>61.727303777019465</v>
      </c>
      <c r="O13" s="64">
        <v>62.824634818179547</v>
      </c>
      <c r="P13" s="64">
        <v>63.51370923186338</v>
      </c>
      <c r="Q13" s="64">
        <v>62.561469971521248</v>
      </c>
      <c r="R13" s="64">
        <v>61.62484957354328</v>
      </c>
      <c r="S13" s="64">
        <v>62.654452706704205</v>
      </c>
      <c r="T13" s="64">
        <v>62.517074479833603</v>
      </c>
      <c r="U13" s="64">
        <v>59.682865252413755</v>
      </c>
      <c r="V13" s="64">
        <v>41.72097881591916</v>
      </c>
      <c r="W13" s="97">
        <v>14.066049630623059</v>
      </c>
      <c r="X13" s="65">
        <v>1.7351242137202401</v>
      </c>
    </row>
    <row r="14" spans="1:24" s="51" customFormat="1" x14ac:dyDescent="0.35">
      <c r="A14" s="61" t="s">
        <v>85</v>
      </c>
      <c r="B14" s="67" t="s">
        <v>86</v>
      </c>
      <c r="C14" s="64"/>
      <c r="D14" s="64"/>
      <c r="E14" s="64"/>
      <c r="F14" s="64"/>
      <c r="G14" s="64">
        <v>96.170347521651763</v>
      </c>
      <c r="H14" s="64">
        <v>98.995999226190747</v>
      </c>
      <c r="I14" s="64">
        <v>89.652337007565862</v>
      </c>
      <c r="J14" s="64">
        <v>86.588714049122586</v>
      </c>
      <c r="K14" s="64">
        <v>90.147213049094717</v>
      </c>
      <c r="L14" s="64">
        <v>87.846707903125903</v>
      </c>
      <c r="M14" s="64">
        <v>87.484124230387053</v>
      </c>
      <c r="N14" s="64">
        <v>79.528639275630724</v>
      </c>
      <c r="O14" s="64">
        <v>81.33030991163578</v>
      </c>
      <c r="P14" s="64">
        <v>82.668046862611817</v>
      </c>
      <c r="Q14" s="64">
        <v>82.109763963901059</v>
      </c>
      <c r="R14" s="64">
        <v>81.231963877216657</v>
      </c>
      <c r="S14" s="64">
        <v>83.087888759318275</v>
      </c>
      <c r="T14" s="64">
        <v>81.500984865121509</v>
      </c>
      <c r="U14" s="64">
        <v>63.344099171557225</v>
      </c>
      <c r="V14" s="64">
        <v>34.139178711518689</v>
      </c>
      <c r="W14" s="97">
        <v>12.538768295831529</v>
      </c>
      <c r="X14" s="65">
        <v>1.4329941039504688</v>
      </c>
    </row>
    <row r="15" spans="1:24" s="51" customFormat="1" x14ac:dyDescent="0.35">
      <c r="A15" s="61" t="s">
        <v>87</v>
      </c>
      <c r="B15" s="67" t="s">
        <v>88</v>
      </c>
      <c r="C15" s="64"/>
      <c r="D15" s="64"/>
      <c r="E15" s="64"/>
      <c r="F15" s="64"/>
      <c r="G15" s="64">
        <v>71.780330022682847</v>
      </c>
      <c r="H15" s="64">
        <v>74.27011164674542</v>
      </c>
      <c r="I15" s="64">
        <v>67.581340710773688</v>
      </c>
      <c r="J15" s="64">
        <v>65.182370467861077</v>
      </c>
      <c r="K15" s="64">
        <v>67.740264542107965</v>
      </c>
      <c r="L15" s="64">
        <v>65.79065563254656</v>
      </c>
      <c r="M15" s="64">
        <v>65.765450968198863</v>
      </c>
      <c r="N15" s="64">
        <v>59.964253691927389</v>
      </c>
      <c r="O15" s="64">
        <v>61.266697577410937</v>
      </c>
      <c r="P15" s="64">
        <v>62.361695918073835</v>
      </c>
      <c r="Q15" s="64">
        <v>62.293882561233715</v>
      </c>
      <c r="R15" s="64">
        <v>61.891107692362787</v>
      </c>
      <c r="S15" s="64">
        <v>63.445215797005453</v>
      </c>
      <c r="T15" s="64">
        <v>63.181503396909015</v>
      </c>
      <c r="U15" s="64">
        <v>51.382921115193966</v>
      </c>
      <c r="V15" s="64">
        <v>27.708907817438607</v>
      </c>
      <c r="W15" s="97">
        <v>8.9066218379042308</v>
      </c>
      <c r="X15" s="65">
        <v>1.0154508997340115</v>
      </c>
    </row>
    <row r="16" spans="1:24" s="51" customFormat="1" x14ac:dyDescent="0.35">
      <c r="A16" s="49">
        <v>924</v>
      </c>
      <c r="B16" s="68" t="s">
        <v>89</v>
      </c>
      <c r="C16" s="59"/>
      <c r="D16" s="59"/>
      <c r="E16" s="59"/>
      <c r="F16" s="59"/>
      <c r="G16" s="59">
        <v>54.107814006802833</v>
      </c>
      <c r="H16" s="59">
        <v>55.649243280622379</v>
      </c>
      <c r="I16" s="59">
        <v>50.698094919379265</v>
      </c>
      <c r="J16" s="59">
        <v>48.881857924632953</v>
      </c>
      <c r="K16" s="59">
        <v>50.576061222923073</v>
      </c>
      <c r="L16" s="59">
        <v>49.09495086611399</v>
      </c>
      <c r="M16" s="59">
        <v>48.719141249434806</v>
      </c>
      <c r="N16" s="59">
        <v>43.957123547854764</v>
      </c>
      <c r="O16" s="59">
        <v>44.817841992778092</v>
      </c>
      <c r="P16" s="59">
        <v>45.485946558634737</v>
      </c>
      <c r="Q16" s="59">
        <v>45.197348548484037</v>
      </c>
      <c r="R16" s="59">
        <v>44.715347894276022</v>
      </c>
      <c r="S16" s="59">
        <v>45.889670871029381</v>
      </c>
      <c r="T16" s="59">
        <v>45.18623933867552</v>
      </c>
      <c r="U16" s="59">
        <v>38.509087346088677</v>
      </c>
      <c r="V16" s="59">
        <v>23.768705107718294</v>
      </c>
      <c r="W16" s="91">
        <v>11.225242400684085</v>
      </c>
      <c r="X16" s="60">
        <v>1.8400718735581587</v>
      </c>
    </row>
    <row r="17" spans="1:24" s="51" customFormat="1" x14ac:dyDescent="0.35">
      <c r="A17" s="49">
        <v>923</v>
      </c>
      <c r="B17" s="92" t="s">
        <v>90</v>
      </c>
      <c r="C17" s="91"/>
      <c r="D17" s="91"/>
      <c r="E17" s="91"/>
      <c r="F17" s="91"/>
      <c r="G17" s="91">
        <v>93.994039491909234</v>
      </c>
      <c r="H17" s="91">
        <v>96.092279147227472</v>
      </c>
      <c r="I17" s="91">
        <v>87.486542485172095</v>
      </c>
      <c r="J17" s="91">
        <v>84.426278662402723</v>
      </c>
      <c r="K17" s="91">
        <v>87.787874351687705</v>
      </c>
      <c r="L17" s="91">
        <v>85.508772690562751</v>
      </c>
      <c r="M17" s="91">
        <v>85.091801391002122</v>
      </c>
      <c r="N17" s="91">
        <v>77.400202832612223</v>
      </c>
      <c r="O17" s="91">
        <v>79.084674958167369</v>
      </c>
      <c r="P17" s="91">
        <v>80.325731549448662</v>
      </c>
      <c r="Q17" s="91">
        <v>79.716510527884552</v>
      </c>
      <c r="R17" s="91">
        <v>78.95351941765108</v>
      </c>
      <c r="S17" s="91">
        <v>80.119129779082883</v>
      </c>
      <c r="T17" s="91">
        <v>75.888892761104884</v>
      </c>
      <c r="U17" s="91">
        <v>62.846140093235903</v>
      </c>
      <c r="V17" s="91">
        <v>37.846730561487931</v>
      </c>
      <c r="W17" s="91">
        <v>9.7968817955992336</v>
      </c>
      <c r="X17" s="60">
        <v>1.5915477847832953</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7" t="s">
        <v>172</v>
      </c>
      <c r="B19" s="187"/>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1210.3435370945353</v>
      </c>
      <c r="H21" s="59">
        <v>1227.990997565654</v>
      </c>
      <c r="I21" s="59">
        <v>1091.227533874383</v>
      </c>
      <c r="J21" s="59">
        <v>1029.1025792152282</v>
      </c>
      <c r="K21" s="59">
        <v>1037.7981178246303</v>
      </c>
      <c r="L21" s="59">
        <v>983.15883365447542</v>
      </c>
      <c r="M21" s="59">
        <v>948.8367752700043</v>
      </c>
      <c r="N21" s="59">
        <v>840.58690170752482</v>
      </c>
      <c r="O21" s="59">
        <v>836.09583168099084</v>
      </c>
      <c r="P21" s="59">
        <v>837.33673403727732</v>
      </c>
      <c r="Q21" s="59">
        <v>816.59194646898743</v>
      </c>
      <c r="R21" s="59">
        <v>797.24863912897308</v>
      </c>
      <c r="S21" s="59">
        <v>798.62683899977696</v>
      </c>
      <c r="T21" s="59">
        <v>771.88958788068726</v>
      </c>
      <c r="U21" s="59">
        <v>635.09309452286743</v>
      </c>
      <c r="V21" s="91">
        <v>360.83173499651338</v>
      </c>
      <c r="W21" s="91">
        <v>121.03979910344512</v>
      </c>
      <c r="X21" s="60">
        <v>13.645190749218601</v>
      </c>
    </row>
    <row r="22" spans="1:24" x14ac:dyDescent="0.35">
      <c r="A22" s="61"/>
      <c r="B22" s="90" t="s">
        <v>68</v>
      </c>
      <c r="C22" s="64" t="s">
        <v>215</v>
      </c>
      <c r="D22" s="64" t="s">
        <v>215</v>
      </c>
      <c r="E22" s="64" t="s">
        <v>215</v>
      </c>
      <c r="F22" s="64" t="s">
        <v>215</v>
      </c>
      <c r="G22" s="64">
        <v>2.6355687216127803</v>
      </c>
      <c r="H22" s="64">
        <v>2.4256244736063453</v>
      </c>
      <c r="I22" s="64">
        <v>1.9197914878684688</v>
      </c>
      <c r="J22" s="64">
        <v>1.7979650321741711</v>
      </c>
      <c r="K22" s="64">
        <v>1.8982209240627588</v>
      </c>
      <c r="L22" s="64">
        <v>1.9327094977707555</v>
      </c>
      <c r="M22" s="64">
        <v>2.0576545258713752</v>
      </c>
      <c r="N22" s="64">
        <v>1.8884608750383358</v>
      </c>
      <c r="O22" s="64">
        <v>1.943828507102852</v>
      </c>
      <c r="P22" s="64">
        <v>1.9402683411688761</v>
      </c>
      <c r="Q22" s="64">
        <v>1.8001774188281312</v>
      </c>
      <c r="R22" s="64">
        <v>1.7845131690026612</v>
      </c>
      <c r="S22" s="64">
        <v>1.7706421229215719</v>
      </c>
      <c r="T22" s="64">
        <v>1.2706002854003309</v>
      </c>
      <c r="U22" s="64">
        <v>0.24834067537463547</v>
      </c>
      <c r="V22" s="97">
        <v>0.10832955192014598</v>
      </c>
      <c r="W22" s="97">
        <v>7.4297119353224569E-2</v>
      </c>
      <c r="X22" s="65">
        <v>4.5649257041382077E-2</v>
      </c>
    </row>
    <row r="23" spans="1:24" ht="25.5" customHeight="1" x14ac:dyDescent="0.35">
      <c r="A23" s="56">
        <v>941</v>
      </c>
      <c r="B23" s="57" t="s">
        <v>69</v>
      </c>
      <c r="C23" s="59" t="s">
        <v>215</v>
      </c>
      <c r="D23" s="59" t="s">
        <v>215</v>
      </c>
      <c r="E23" s="59" t="s">
        <v>215</v>
      </c>
      <c r="F23" s="59" t="s">
        <v>215</v>
      </c>
      <c r="G23" s="59">
        <v>1074.048476782144</v>
      </c>
      <c r="H23" s="59">
        <v>1090.5802836093912</v>
      </c>
      <c r="I23" s="59">
        <v>969.22152645174538</v>
      </c>
      <c r="J23" s="59">
        <v>913.90112886147972</v>
      </c>
      <c r="K23" s="59">
        <v>921.17419292093894</v>
      </c>
      <c r="L23" s="59">
        <v>872.32194212227785</v>
      </c>
      <c r="M23" s="59">
        <v>841.69708583274894</v>
      </c>
      <c r="N23" s="59">
        <v>745.43052145761271</v>
      </c>
      <c r="O23" s="59">
        <v>741.26989145479718</v>
      </c>
      <c r="P23" s="59">
        <v>742.40783337758626</v>
      </c>
      <c r="Q23" s="59">
        <v>724.16427598856546</v>
      </c>
      <c r="R23" s="59">
        <v>706.97835531422379</v>
      </c>
      <c r="S23" s="59">
        <v>708.89160160717381</v>
      </c>
      <c r="T23" s="59">
        <v>688.69802690532504</v>
      </c>
      <c r="U23" s="59">
        <v>567.97265388648805</v>
      </c>
      <c r="V23" s="91">
        <v>320.72194799575863</v>
      </c>
      <c r="W23" s="91">
        <v>110.83459785921369</v>
      </c>
      <c r="X23" s="60">
        <v>11.983844440708291</v>
      </c>
    </row>
    <row r="24" spans="1:24" ht="25.5" customHeight="1" x14ac:dyDescent="0.35">
      <c r="A24" s="56">
        <v>921</v>
      </c>
      <c r="B24" s="66" t="s">
        <v>70</v>
      </c>
      <c r="C24" s="59" t="s">
        <v>215</v>
      </c>
      <c r="D24" s="59" t="s">
        <v>215</v>
      </c>
      <c r="E24" s="59" t="s">
        <v>215</v>
      </c>
      <c r="F24" s="59" t="s">
        <v>215</v>
      </c>
      <c r="G24" s="59">
        <v>997.10718401155077</v>
      </c>
      <c r="H24" s="59">
        <v>1012.4073216342913</v>
      </c>
      <c r="I24" s="59">
        <v>899.63205359079802</v>
      </c>
      <c r="J24" s="59">
        <v>848.24179689194204</v>
      </c>
      <c r="K24" s="59">
        <v>855.07879795703195</v>
      </c>
      <c r="L24" s="59">
        <v>809.79449262370019</v>
      </c>
      <c r="M24" s="59">
        <v>781.53257623327193</v>
      </c>
      <c r="N24" s="59">
        <v>692.4618042582664</v>
      </c>
      <c r="O24" s="59">
        <v>688.63294492648799</v>
      </c>
      <c r="P24" s="59">
        <v>689.75128262339808</v>
      </c>
      <c r="Q24" s="59">
        <v>672.78066216935099</v>
      </c>
      <c r="R24" s="59">
        <v>656.86441426002534</v>
      </c>
      <c r="S24" s="59">
        <v>658.50829943752308</v>
      </c>
      <c r="T24" s="59">
        <v>639.92013593986258</v>
      </c>
      <c r="U24" s="59">
        <v>526.99665226420439</v>
      </c>
      <c r="V24" s="91">
        <v>295.60001984305876</v>
      </c>
      <c r="W24" s="91">
        <v>99.226633517852349</v>
      </c>
      <c r="X24" s="60">
        <v>10.115852333262</v>
      </c>
    </row>
    <row r="25" spans="1:24" x14ac:dyDescent="0.35">
      <c r="A25" s="61" t="s">
        <v>71</v>
      </c>
      <c r="B25" s="67" t="s">
        <v>72</v>
      </c>
      <c r="C25" s="64" t="s">
        <v>215</v>
      </c>
      <c r="D25" s="64" t="s">
        <v>215</v>
      </c>
      <c r="E25" s="64" t="s">
        <v>215</v>
      </c>
      <c r="F25" s="64" t="s">
        <v>215</v>
      </c>
      <c r="G25" s="64">
        <v>64.828208825121806</v>
      </c>
      <c r="H25" s="64">
        <v>66.18119420611545</v>
      </c>
      <c r="I25" s="64">
        <v>59.307464941938981</v>
      </c>
      <c r="J25" s="64">
        <v>55.957456853473403</v>
      </c>
      <c r="K25" s="64">
        <v>56.406506893481001</v>
      </c>
      <c r="L25" s="64">
        <v>53.460342681697803</v>
      </c>
      <c r="M25" s="64">
        <v>51.751710228446953</v>
      </c>
      <c r="N25" s="64">
        <v>45.720774235921446</v>
      </c>
      <c r="O25" s="64">
        <v>45.538736334849816</v>
      </c>
      <c r="P25" s="64">
        <v>45.754171682300303</v>
      </c>
      <c r="Q25" s="64">
        <v>44.683186543410145</v>
      </c>
      <c r="R25" s="64">
        <v>43.708625743355178</v>
      </c>
      <c r="S25" s="64">
        <v>43.699349835723901</v>
      </c>
      <c r="T25" s="64">
        <v>42.721992274553827</v>
      </c>
      <c r="U25" s="64">
        <v>34.270996416537194</v>
      </c>
      <c r="V25" s="97">
        <v>17.007100231620861</v>
      </c>
      <c r="W25" s="97">
        <v>5.0585706612460068</v>
      </c>
      <c r="X25" s="65">
        <v>0.44679074681057462</v>
      </c>
    </row>
    <row r="26" spans="1:24" x14ac:dyDescent="0.35">
      <c r="A26" s="61" t="s">
        <v>73</v>
      </c>
      <c r="B26" s="67" t="s">
        <v>74</v>
      </c>
      <c r="C26" s="64" t="s">
        <v>215</v>
      </c>
      <c r="D26" s="64" t="s">
        <v>215</v>
      </c>
      <c r="E26" s="64" t="s">
        <v>215</v>
      </c>
      <c r="F26" s="64" t="s">
        <v>215</v>
      </c>
      <c r="G26" s="64">
        <v>164.89619989890659</v>
      </c>
      <c r="H26" s="64">
        <v>166.5970089109183</v>
      </c>
      <c r="I26" s="64">
        <v>149.34596279541068</v>
      </c>
      <c r="J26" s="64">
        <v>141.05525806792278</v>
      </c>
      <c r="K26" s="64">
        <v>142.43929848568254</v>
      </c>
      <c r="L26" s="64">
        <v>134.59508497213511</v>
      </c>
      <c r="M26" s="64">
        <v>129.71021233783998</v>
      </c>
      <c r="N26" s="64">
        <v>114.70056734111176</v>
      </c>
      <c r="O26" s="64">
        <v>113.62656753767003</v>
      </c>
      <c r="P26" s="64">
        <v>113.81912023115189</v>
      </c>
      <c r="Q26" s="64">
        <v>110.95240268433113</v>
      </c>
      <c r="R26" s="64">
        <v>108.29113790256591</v>
      </c>
      <c r="S26" s="64">
        <v>108.58072137432328</v>
      </c>
      <c r="T26" s="64">
        <v>105.45767076984998</v>
      </c>
      <c r="U26" s="64">
        <v>90.384789151531351</v>
      </c>
      <c r="V26" s="97">
        <v>46.838962547405011</v>
      </c>
      <c r="W26" s="97">
        <v>12.249243154050621</v>
      </c>
      <c r="X26" s="65">
        <v>1.2496838123783003</v>
      </c>
    </row>
    <row r="27" spans="1:24" x14ac:dyDescent="0.35">
      <c r="A27" s="61" t="s">
        <v>75</v>
      </c>
      <c r="B27" s="67" t="s">
        <v>76</v>
      </c>
      <c r="C27" s="64" t="s">
        <v>215</v>
      </c>
      <c r="D27" s="64" t="s">
        <v>215</v>
      </c>
      <c r="E27" s="64" t="s">
        <v>215</v>
      </c>
      <c r="F27" s="64" t="s">
        <v>215</v>
      </c>
      <c r="G27" s="64">
        <v>109.96649734258224</v>
      </c>
      <c r="H27" s="64">
        <v>111.54643838909362</v>
      </c>
      <c r="I27" s="64">
        <v>98.792795744744339</v>
      </c>
      <c r="J27" s="64">
        <v>93.210438965885274</v>
      </c>
      <c r="K27" s="64">
        <v>93.919576142275176</v>
      </c>
      <c r="L27" s="64">
        <v>89.245519460763603</v>
      </c>
      <c r="M27" s="64">
        <v>86.044299460781517</v>
      </c>
      <c r="N27" s="64">
        <v>76.32141319637735</v>
      </c>
      <c r="O27" s="64">
        <v>76.138343105339487</v>
      </c>
      <c r="P27" s="64">
        <v>76.192289137099849</v>
      </c>
      <c r="Q27" s="64">
        <v>74.383595720274997</v>
      </c>
      <c r="R27" s="64">
        <v>72.499930143739675</v>
      </c>
      <c r="S27" s="64">
        <v>72.721362469407268</v>
      </c>
      <c r="T27" s="64">
        <v>70.08348519632807</v>
      </c>
      <c r="U27" s="64">
        <v>51.550465159798925</v>
      </c>
      <c r="V27" s="97">
        <v>21.459236933669501</v>
      </c>
      <c r="W27" s="97">
        <v>4.7457641620576032</v>
      </c>
      <c r="X27" s="65">
        <v>0.52710638896817985</v>
      </c>
    </row>
    <row r="28" spans="1:24" x14ac:dyDescent="0.35">
      <c r="A28" s="61" t="s">
        <v>77</v>
      </c>
      <c r="B28" s="67" t="s">
        <v>78</v>
      </c>
      <c r="C28" s="64" t="s">
        <v>215</v>
      </c>
      <c r="D28" s="64" t="s">
        <v>215</v>
      </c>
      <c r="E28" s="64" t="s">
        <v>215</v>
      </c>
      <c r="F28" s="64" t="s">
        <v>215</v>
      </c>
      <c r="G28" s="64">
        <v>100.71074560770134</v>
      </c>
      <c r="H28" s="64">
        <v>101.87880087161446</v>
      </c>
      <c r="I28" s="64">
        <v>90.083300318409655</v>
      </c>
      <c r="J28" s="64">
        <v>84.205897402620565</v>
      </c>
      <c r="K28" s="64">
        <v>84.335595702517139</v>
      </c>
      <c r="L28" s="64">
        <v>79.742087616292679</v>
      </c>
      <c r="M28" s="64">
        <v>76.811736337569428</v>
      </c>
      <c r="N28" s="64">
        <v>67.773357263821055</v>
      </c>
      <c r="O28" s="64">
        <v>67.378967839742359</v>
      </c>
      <c r="P28" s="64">
        <v>67.371575246057915</v>
      </c>
      <c r="Q28" s="64">
        <v>65.907299896254955</v>
      </c>
      <c r="R28" s="64">
        <v>64.371799334889872</v>
      </c>
      <c r="S28" s="64">
        <v>64.66920082583934</v>
      </c>
      <c r="T28" s="64">
        <v>62.276494364400101</v>
      </c>
      <c r="U28" s="64">
        <v>48.116544028108052</v>
      </c>
      <c r="V28" s="97">
        <v>25.954875311184338</v>
      </c>
      <c r="W28" s="97">
        <v>8.5249590222797362</v>
      </c>
      <c r="X28" s="65">
        <v>0.79041210820826391</v>
      </c>
    </row>
    <row r="29" spans="1:24" x14ac:dyDescent="0.35">
      <c r="A29" s="61" t="s">
        <v>79</v>
      </c>
      <c r="B29" s="67" t="s">
        <v>82</v>
      </c>
      <c r="C29" s="64" t="s">
        <v>215</v>
      </c>
      <c r="D29" s="64" t="s">
        <v>215</v>
      </c>
      <c r="E29" s="64" t="s">
        <v>215</v>
      </c>
      <c r="F29" s="64" t="s">
        <v>215</v>
      </c>
      <c r="G29" s="64">
        <v>113.94768702358451</v>
      </c>
      <c r="H29" s="64">
        <v>115.79064089291653</v>
      </c>
      <c r="I29" s="64">
        <v>101.04865776366563</v>
      </c>
      <c r="J29" s="64">
        <v>95.229885127071668</v>
      </c>
      <c r="K29" s="64">
        <v>95.76010723144671</v>
      </c>
      <c r="L29" s="64">
        <v>90.716201730477053</v>
      </c>
      <c r="M29" s="64">
        <v>87.694014307475726</v>
      </c>
      <c r="N29" s="64">
        <v>77.775382693682701</v>
      </c>
      <c r="O29" s="64">
        <v>77.2401624793808</v>
      </c>
      <c r="P29" s="64">
        <v>77.454884898864748</v>
      </c>
      <c r="Q29" s="64">
        <v>75.724545145477649</v>
      </c>
      <c r="R29" s="64">
        <v>74.220178563270153</v>
      </c>
      <c r="S29" s="64">
        <v>74.599894517281825</v>
      </c>
      <c r="T29" s="64">
        <v>73.320800247434576</v>
      </c>
      <c r="U29" s="64">
        <v>64.825041690189991</v>
      </c>
      <c r="V29" s="97">
        <v>43.801169016266584</v>
      </c>
      <c r="W29" s="97">
        <v>21.731212970773552</v>
      </c>
      <c r="X29" s="65">
        <v>2.167863286536011</v>
      </c>
    </row>
    <row r="30" spans="1:24" x14ac:dyDescent="0.35">
      <c r="A30" s="61" t="s">
        <v>81</v>
      </c>
      <c r="B30" s="67" t="s">
        <v>173</v>
      </c>
      <c r="C30" s="64" t="s">
        <v>215</v>
      </c>
      <c r="D30" s="64" t="s">
        <v>215</v>
      </c>
      <c r="E30" s="64" t="s">
        <v>215</v>
      </c>
      <c r="F30" s="64" t="s">
        <v>215</v>
      </c>
      <c r="G30" s="64">
        <v>94.592389412676908</v>
      </c>
      <c r="H30" s="64">
        <v>96.384368625587697</v>
      </c>
      <c r="I30" s="64">
        <v>86.103467800275467</v>
      </c>
      <c r="J30" s="64">
        <v>81.669423910257564</v>
      </c>
      <c r="K30" s="64">
        <v>82.428452480760697</v>
      </c>
      <c r="L30" s="64">
        <v>78.430401255944545</v>
      </c>
      <c r="M30" s="64">
        <v>75.980386541575953</v>
      </c>
      <c r="N30" s="64">
        <v>67.69821772732989</v>
      </c>
      <c r="O30" s="64">
        <v>67.449823063488822</v>
      </c>
      <c r="P30" s="64">
        <v>67.740084607764629</v>
      </c>
      <c r="Q30" s="64">
        <v>65.83672315629984</v>
      </c>
      <c r="R30" s="64">
        <v>64.305104852011794</v>
      </c>
      <c r="S30" s="64">
        <v>64.566044563281295</v>
      </c>
      <c r="T30" s="64">
        <v>62.390765833515523</v>
      </c>
      <c r="U30" s="64">
        <v>52.266132734249652</v>
      </c>
      <c r="V30" s="97">
        <v>31.073115662180207</v>
      </c>
      <c r="W30" s="97">
        <v>10.194689782617308</v>
      </c>
      <c r="X30" s="65">
        <v>0.68694760525840914</v>
      </c>
    </row>
    <row r="31" spans="1:24" x14ac:dyDescent="0.35">
      <c r="A31" s="61" t="s">
        <v>83</v>
      </c>
      <c r="B31" s="67" t="s">
        <v>84</v>
      </c>
      <c r="C31" s="64" t="s">
        <v>215</v>
      </c>
      <c r="D31" s="64" t="s">
        <v>215</v>
      </c>
      <c r="E31" s="64" t="s">
        <v>215</v>
      </c>
      <c r="F31" s="64" t="s">
        <v>215</v>
      </c>
      <c r="G31" s="64">
        <v>109.33965062387915</v>
      </c>
      <c r="H31" s="64">
        <v>110.6342735430612</v>
      </c>
      <c r="I31" s="64">
        <v>99.127526348848576</v>
      </c>
      <c r="J31" s="64">
        <v>93.050726660314055</v>
      </c>
      <c r="K31" s="64">
        <v>93.453794420402545</v>
      </c>
      <c r="L31" s="64">
        <v>87.931932944022208</v>
      </c>
      <c r="M31" s="64">
        <v>84.288409584284565</v>
      </c>
      <c r="N31" s="64">
        <v>74.381939338763999</v>
      </c>
      <c r="O31" s="64">
        <v>73.785278285329795</v>
      </c>
      <c r="P31" s="64">
        <v>73.526289036178909</v>
      </c>
      <c r="Q31" s="64">
        <v>71.124402563806129</v>
      </c>
      <c r="R31" s="64">
        <v>69.064968169412793</v>
      </c>
      <c r="S31" s="64">
        <v>68.789733355635178</v>
      </c>
      <c r="T31" s="64">
        <v>67.486276510002668</v>
      </c>
      <c r="U31" s="64">
        <v>63.506183915154182</v>
      </c>
      <c r="V31" s="97">
        <v>44.096278174341414</v>
      </c>
      <c r="W31" s="97">
        <v>14.545628210767278</v>
      </c>
      <c r="X31" s="65">
        <v>1.7614520298062233</v>
      </c>
    </row>
    <row r="32" spans="1:24" x14ac:dyDescent="0.35">
      <c r="A32" s="61" t="s">
        <v>85</v>
      </c>
      <c r="B32" s="67" t="s">
        <v>86</v>
      </c>
      <c r="C32" s="64" t="s">
        <v>215</v>
      </c>
      <c r="D32" s="64" t="s">
        <v>215</v>
      </c>
      <c r="E32" s="64" t="s">
        <v>215</v>
      </c>
      <c r="F32" s="64" t="s">
        <v>215</v>
      </c>
      <c r="G32" s="64">
        <v>136.75420085503322</v>
      </c>
      <c r="H32" s="64">
        <v>139.06407395643379</v>
      </c>
      <c r="I32" s="64">
        <v>123.05903965483552</v>
      </c>
      <c r="J32" s="64">
        <v>116.30812252129419</v>
      </c>
      <c r="K32" s="64">
        <v>117.80900899168577</v>
      </c>
      <c r="L32" s="64">
        <v>111.8817820392246</v>
      </c>
      <c r="M32" s="64">
        <v>108.03637537683478</v>
      </c>
      <c r="N32" s="64">
        <v>95.832703849551493</v>
      </c>
      <c r="O32" s="64">
        <v>95.519529357067739</v>
      </c>
      <c r="P32" s="64">
        <v>95.700200495099523</v>
      </c>
      <c r="Q32" s="64">
        <v>93.348316611582874</v>
      </c>
      <c r="R32" s="64">
        <v>91.039297269578412</v>
      </c>
      <c r="S32" s="64">
        <v>91.224062551337184</v>
      </c>
      <c r="T32" s="64">
        <v>87.979132840250784</v>
      </c>
      <c r="U32" s="64">
        <v>67.401958584184882</v>
      </c>
      <c r="V32" s="97">
        <v>36.082823649676079</v>
      </c>
      <c r="W32" s="97">
        <v>12.966274586082395</v>
      </c>
      <c r="X32" s="65">
        <v>1.4547375646910778</v>
      </c>
    </row>
    <row r="33" spans="1:24" x14ac:dyDescent="0.35">
      <c r="A33" s="61" t="s">
        <v>87</v>
      </c>
      <c r="B33" s="67" t="s">
        <v>88</v>
      </c>
      <c r="C33" s="64" t="s">
        <v>215</v>
      </c>
      <c r="D33" s="64" t="s">
        <v>215</v>
      </c>
      <c r="E33" s="64" t="s">
        <v>215</v>
      </c>
      <c r="F33" s="64" t="s">
        <v>215</v>
      </c>
      <c r="G33" s="64">
        <v>102.07160442206482</v>
      </c>
      <c r="H33" s="64">
        <v>104.33052223855027</v>
      </c>
      <c r="I33" s="64">
        <v>92.763838222669094</v>
      </c>
      <c r="J33" s="64">
        <v>87.554587383102458</v>
      </c>
      <c r="K33" s="64">
        <v>88.526457608780305</v>
      </c>
      <c r="L33" s="64">
        <v>83.791139923142595</v>
      </c>
      <c r="M33" s="64">
        <v>81.215432058463207</v>
      </c>
      <c r="N33" s="64">
        <v>72.257448611706778</v>
      </c>
      <c r="O33" s="64">
        <v>71.955536923619135</v>
      </c>
      <c r="P33" s="64">
        <v>72.192667288880244</v>
      </c>
      <c r="Q33" s="64">
        <v>70.820189847913099</v>
      </c>
      <c r="R33" s="64">
        <v>69.363372281201691</v>
      </c>
      <c r="S33" s="64">
        <v>69.65792994469389</v>
      </c>
      <c r="T33" s="64">
        <v>68.203517903527214</v>
      </c>
      <c r="U33" s="64">
        <v>54.674540584450185</v>
      </c>
      <c r="V33" s="97">
        <v>29.286458316714768</v>
      </c>
      <c r="W33" s="97">
        <v>9.210290967977846</v>
      </c>
      <c r="X33" s="65">
        <v>1.0308587906049609</v>
      </c>
    </row>
    <row r="34" spans="1:24" x14ac:dyDescent="0.35">
      <c r="A34" s="49">
        <v>924</v>
      </c>
      <c r="B34" s="68" t="s">
        <v>89</v>
      </c>
      <c r="C34" s="59" t="s">
        <v>215</v>
      </c>
      <c r="D34" s="59" t="s">
        <v>215</v>
      </c>
      <c r="E34" s="59" t="s">
        <v>215</v>
      </c>
      <c r="F34" s="59" t="s">
        <v>215</v>
      </c>
      <c r="G34" s="59">
        <v>76.941292770593137</v>
      </c>
      <c r="H34" s="59">
        <v>78.17296197510008</v>
      </c>
      <c r="I34" s="59">
        <v>69.589472860947325</v>
      </c>
      <c r="J34" s="59">
        <v>65.659331969537618</v>
      </c>
      <c r="K34" s="59">
        <v>66.095394963907083</v>
      </c>
      <c r="L34" s="59">
        <v>62.527449498577646</v>
      </c>
      <c r="M34" s="59">
        <v>60.164509599477157</v>
      </c>
      <c r="N34" s="59">
        <v>52.968717199346344</v>
      </c>
      <c r="O34" s="59">
        <v>52.636946528309231</v>
      </c>
      <c r="P34" s="59">
        <v>52.656550754188189</v>
      </c>
      <c r="Q34" s="59">
        <v>51.383613819214581</v>
      </c>
      <c r="R34" s="59">
        <v>50.113941054198428</v>
      </c>
      <c r="S34" s="59">
        <v>50.383302169650747</v>
      </c>
      <c r="T34" s="59">
        <v>48.777890965462419</v>
      </c>
      <c r="U34" s="59">
        <v>40.976001622283682</v>
      </c>
      <c r="V34" s="91">
        <v>25.121928152699894</v>
      </c>
      <c r="W34" s="91">
        <v>11.607964341361349</v>
      </c>
      <c r="X34" s="60">
        <v>1.8679921074462904</v>
      </c>
    </row>
    <row r="35" spans="1:24" x14ac:dyDescent="0.35">
      <c r="A35" s="49">
        <v>923</v>
      </c>
      <c r="B35" s="68" t="s">
        <v>90</v>
      </c>
      <c r="C35" s="59" t="s">
        <v>215</v>
      </c>
      <c r="D35" s="59" t="s">
        <v>215</v>
      </c>
      <c r="E35" s="59" t="s">
        <v>215</v>
      </c>
      <c r="F35" s="59" t="s">
        <v>215</v>
      </c>
      <c r="G35" s="59">
        <v>133.65949159077871</v>
      </c>
      <c r="H35" s="59">
        <v>134.98508948265618</v>
      </c>
      <c r="I35" s="59">
        <v>120.0862159347691</v>
      </c>
      <c r="J35" s="59">
        <v>113.40348532157424</v>
      </c>
      <c r="K35" s="59">
        <v>114.72570397962865</v>
      </c>
      <c r="L35" s="59">
        <v>108.9041820344268</v>
      </c>
      <c r="M35" s="59">
        <v>105.08203491138389</v>
      </c>
      <c r="N35" s="59">
        <v>93.267919374873756</v>
      </c>
      <c r="O35" s="59">
        <v>92.882111719090744</v>
      </c>
      <c r="P35" s="59">
        <v>92.988632318522264</v>
      </c>
      <c r="Q35" s="59">
        <v>90.627493061593796</v>
      </c>
      <c r="R35" s="59">
        <v>88.485770645746626</v>
      </c>
      <c r="S35" s="59">
        <v>87.964595269681595</v>
      </c>
      <c r="T35" s="59">
        <v>81.920960689961831</v>
      </c>
      <c r="U35" s="59">
        <v>66.872099961004665</v>
      </c>
      <c r="V35" s="91">
        <v>40.001457448834607</v>
      </c>
      <c r="W35" s="91">
        <v>10.130904124878198</v>
      </c>
      <c r="X35" s="60">
        <v>1.6156970514689279</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2" priority="1" stopIfTrue="1" operator="equal">
      <formula>FALSE</formula>
    </cfRule>
  </conditionalFormatting>
  <hyperlinks>
    <hyperlink ref="B35" display="SCOTLAND"/>
    <hyperlink ref="B34" display="WALES"/>
    <hyperlink ref="B17" display="SCOTLAND"/>
    <hyperlink ref="B16" display="WALE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16384" width="8.84375" style="77"/>
  </cols>
  <sheetData>
    <row r="1" spans="1:24" s="85" customFormat="1" ht="60" customHeight="1" x14ac:dyDescent="0.35">
      <c r="A1" s="184" t="s">
        <v>174</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c r="D3" s="59"/>
      <c r="E3" s="59"/>
      <c r="F3" s="59"/>
      <c r="G3" s="59">
        <f t="shared" ref="G3:X3" si="0">SUM(G6,G16:G17,G4)</f>
        <v>163.05200000000002</v>
      </c>
      <c r="H3" s="59">
        <f t="shared" si="0"/>
        <v>165.48700000000002</v>
      </c>
      <c r="I3" s="59">
        <f t="shared" si="0"/>
        <v>162.65124892159437</v>
      </c>
      <c r="J3" s="59">
        <f t="shared" si="0"/>
        <v>169.90298870138361</v>
      </c>
      <c r="K3" s="59">
        <f t="shared" si="0"/>
        <v>124.28300000000013</v>
      </c>
      <c r="L3" s="59">
        <f t="shared" si="0"/>
        <v>128.26055663881255</v>
      </c>
      <c r="M3" s="59">
        <f t="shared" si="0"/>
        <v>135.16607401724033</v>
      </c>
      <c r="N3" s="59">
        <f t="shared" si="0"/>
        <v>200.7544201664756</v>
      </c>
      <c r="O3" s="59">
        <f t="shared" si="0"/>
        <v>175.53506304142519</v>
      </c>
      <c r="P3" s="59">
        <f t="shared" si="0"/>
        <v>183.23841614855505</v>
      </c>
      <c r="Q3" s="59">
        <f t="shared" si="0"/>
        <v>169.98493378695878</v>
      </c>
      <c r="R3" s="59">
        <f t="shared" si="0"/>
        <v>169.32235473338645</v>
      </c>
      <c r="S3" s="59">
        <f t="shared" si="0"/>
        <v>159.46672221701044</v>
      </c>
      <c r="T3" s="59">
        <f t="shared" si="0"/>
        <v>144.67452092278558</v>
      </c>
      <c r="U3" s="59">
        <f t="shared" si="0"/>
        <v>138.30903393915497</v>
      </c>
      <c r="V3" s="59">
        <f t="shared" si="0"/>
        <v>128.19760849598055</v>
      </c>
      <c r="W3" s="91">
        <f t="shared" si="0"/>
        <v>117.2403378698324</v>
      </c>
      <c r="X3" s="60">
        <f t="shared" si="0"/>
        <v>106.14473586162322</v>
      </c>
    </row>
    <row r="4" spans="1:24" s="51" customFormat="1" x14ac:dyDescent="0.35">
      <c r="A4" s="61"/>
      <c r="B4" s="90" t="s">
        <v>68</v>
      </c>
      <c r="C4" s="64"/>
      <c r="D4" s="64"/>
      <c r="E4" s="64"/>
      <c r="F4" s="64"/>
      <c r="G4" s="64">
        <v>0.50307901058261162</v>
      </c>
      <c r="H4" s="64">
        <v>0.41773810628147795</v>
      </c>
      <c r="I4" s="64">
        <v>0.2779524479209769</v>
      </c>
      <c r="J4" s="64">
        <v>0.2466078485739619</v>
      </c>
      <c r="K4" s="64">
        <v>0.19662625678274143</v>
      </c>
      <c r="L4" s="64">
        <v>0.18024920188059179</v>
      </c>
      <c r="M4" s="64">
        <v>0.20750131100225933</v>
      </c>
      <c r="N4" s="64">
        <v>0.33235720910978267</v>
      </c>
      <c r="O4" s="64">
        <v>0.29632602444405726</v>
      </c>
      <c r="P4" s="64">
        <v>0.2696506637642882</v>
      </c>
      <c r="Q4" s="64">
        <v>0.24888347079905546</v>
      </c>
      <c r="R4" s="64">
        <v>0.2767871353870911</v>
      </c>
      <c r="S4" s="64">
        <v>0.27914385855301671</v>
      </c>
      <c r="T4" s="64">
        <v>0.26205926181780265</v>
      </c>
      <c r="U4" s="64">
        <v>0.28137655009247009</v>
      </c>
      <c r="V4" s="64">
        <v>0.25907366104014007</v>
      </c>
      <c r="W4" s="97">
        <v>0.23450218382103077</v>
      </c>
      <c r="X4" s="65">
        <v>0.23440390188402732</v>
      </c>
    </row>
    <row r="5" spans="1:24" s="51" customFormat="1" ht="25.5" customHeight="1" x14ac:dyDescent="0.35">
      <c r="A5" s="56">
        <v>941</v>
      </c>
      <c r="B5" s="57" t="s">
        <v>69</v>
      </c>
      <c r="C5" s="59"/>
      <c r="D5" s="59"/>
      <c r="E5" s="59"/>
      <c r="F5" s="59"/>
      <c r="G5" s="59">
        <f t="shared" ref="G5:X5" si="1">SUM(G6,G16)</f>
        <v>144.1499188474391</v>
      </c>
      <c r="H5" s="59">
        <f t="shared" si="1"/>
        <v>146.29520854156326</v>
      </c>
      <c r="I5" s="59">
        <f t="shared" si="1"/>
        <v>143.94643271480132</v>
      </c>
      <c r="J5" s="59">
        <f t="shared" si="1"/>
        <v>150.72165768682459</v>
      </c>
      <c r="K5" s="59">
        <f t="shared" si="1"/>
        <v>110.17844301697727</v>
      </c>
      <c r="L5" s="59">
        <f t="shared" si="1"/>
        <v>113.67989155362075</v>
      </c>
      <c r="M5" s="59">
        <f t="shared" si="1"/>
        <v>120.07067914785655</v>
      </c>
      <c r="N5" s="59">
        <f t="shared" si="1"/>
        <v>178.62458533844281</v>
      </c>
      <c r="O5" s="59">
        <f t="shared" si="1"/>
        <v>156.30914444585827</v>
      </c>
      <c r="P5" s="59">
        <f t="shared" si="1"/>
        <v>163.24427292586793</v>
      </c>
      <c r="Q5" s="59">
        <f t="shared" si="1"/>
        <v>151.6675163587349</v>
      </c>
      <c r="R5" s="59">
        <f t="shared" si="1"/>
        <v>151.28370542218514</v>
      </c>
      <c r="S5" s="59">
        <f t="shared" si="1"/>
        <v>142.5429159264487</v>
      </c>
      <c r="T5" s="59">
        <f t="shared" si="1"/>
        <v>129.32119625146407</v>
      </c>
      <c r="U5" s="59">
        <f t="shared" si="1"/>
        <v>123.72762621039021</v>
      </c>
      <c r="V5" s="59">
        <f t="shared" si="1"/>
        <v>114.75134991370545</v>
      </c>
      <c r="W5" s="91">
        <f t="shared" si="1"/>
        <v>105.24210168420467</v>
      </c>
      <c r="X5" s="60">
        <f t="shared" si="1"/>
        <v>95.439118907461122</v>
      </c>
    </row>
    <row r="6" spans="1:24" s="51" customFormat="1" ht="25.5" customHeight="1" x14ac:dyDescent="0.35">
      <c r="A6" s="56">
        <v>921</v>
      </c>
      <c r="B6" s="66" t="s">
        <v>70</v>
      </c>
      <c r="C6" s="59"/>
      <c r="D6" s="59"/>
      <c r="E6" s="59"/>
      <c r="F6" s="59"/>
      <c r="G6" s="59">
        <f t="shared" ref="G6:I6" si="2">SUM(G7:G15)</f>
        <v>130.19258818373311</v>
      </c>
      <c r="H6" s="59">
        <f t="shared" si="2"/>
        <v>132.25858435771264</v>
      </c>
      <c r="I6" s="59">
        <f t="shared" si="2"/>
        <v>130.07690915716825</v>
      </c>
      <c r="J6" s="59">
        <f t="shared" ref="J6:X6" si="3">SUM(J7:J15)</f>
        <v>136.17819328182847</v>
      </c>
      <c r="K6" s="59">
        <f t="shared" si="3"/>
        <v>99.649889322552568</v>
      </c>
      <c r="L6" s="59">
        <f t="shared" si="3"/>
        <v>103.04327739814171</v>
      </c>
      <c r="M6" s="59">
        <f t="shared" si="3"/>
        <v>108.93317169435603</v>
      </c>
      <c r="N6" s="59">
        <f t="shared" si="3"/>
        <v>162.0827083578005</v>
      </c>
      <c r="O6" s="59">
        <f t="shared" si="3"/>
        <v>141.84866663135185</v>
      </c>
      <c r="P6" s="59">
        <f t="shared" si="3"/>
        <v>148.3813818475858</v>
      </c>
      <c r="Q6" s="59">
        <f t="shared" si="3"/>
        <v>137.86944670079941</v>
      </c>
      <c r="R6" s="59">
        <f t="shared" si="3"/>
        <v>137.54716425017946</v>
      </c>
      <c r="S6" s="59">
        <f t="shared" si="3"/>
        <v>129.67440248326443</v>
      </c>
      <c r="T6" s="59">
        <f t="shared" si="3"/>
        <v>117.58900778419958</v>
      </c>
      <c r="U6" s="59">
        <f t="shared" si="3"/>
        <v>112.57543244814866</v>
      </c>
      <c r="V6" s="59">
        <f t="shared" si="3"/>
        <v>104.42649201320179</v>
      </c>
      <c r="W6" s="91">
        <f t="shared" si="3"/>
        <v>95.887429476781591</v>
      </c>
      <c r="X6" s="60">
        <f t="shared" si="3"/>
        <v>86.978443844460173</v>
      </c>
    </row>
    <row r="7" spans="1:24" s="51" customFormat="1" x14ac:dyDescent="0.35">
      <c r="A7" s="61" t="s">
        <v>71</v>
      </c>
      <c r="B7" s="67" t="s">
        <v>72</v>
      </c>
      <c r="C7" s="64"/>
      <c r="D7" s="64"/>
      <c r="E7" s="64"/>
      <c r="F7" s="64"/>
      <c r="G7" s="64">
        <v>10.569338406776836</v>
      </c>
      <c r="H7" s="64">
        <v>10.596804339467242</v>
      </c>
      <c r="I7" s="64">
        <v>10.215839070927061</v>
      </c>
      <c r="J7" s="64">
        <v>10.614415697983947</v>
      </c>
      <c r="K7" s="64">
        <v>7.61420610070134</v>
      </c>
      <c r="L7" s="64">
        <v>7.8080624382170489</v>
      </c>
      <c r="M7" s="64">
        <v>8.1213458403397887</v>
      </c>
      <c r="N7" s="64">
        <v>11.827111110519301</v>
      </c>
      <c r="O7" s="64">
        <v>10.391238283858133</v>
      </c>
      <c r="P7" s="64">
        <v>10.707271546133642</v>
      </c>
      <c r="Q7" s="64">
        <v>9.8228883087961059</v>
      </c>
      <c r="R7" s="64">
        <v>9.7162909270836977</v>
      </c>
      <c r="S7" s="64">
        <v>9.1036195482766402</v>
      </c>
      <c r="T7" s="64">
        <v>8.2133023001320851</v>
      </c>
      <c r="U7" s="64">
        <v>7.7770799093573419</v>
      </c>
      <c r="V7" s="64">
        <v>7.1356007755391877</v>
      </c>
      <c r="W7" s="97">
        <v>6.4731818448938157</v>
      </c>
      <c r="X7" s="65">
        <v>5.8340996530713412</v>
      </c>
    </row>
    <row r="8" spans="1:24" s="51" customFormat="1" x14ac:dyDescent="0.35">
      <c r="A8" s="61" t="s">
        <v>73</v>
      </c>
      <c r="B8" s="67" t="s">
        <v>74</v>
      </c>
      <c r="C8" s="64"/>
      <c r="D8" s="64"/>
      <c r="E8" s="64"/>
      <c r="F8" s="64"/>
      <c r="G8" s="64">
        <v>23.734822146162013</v>
      </c>
      <c r="H8" s="64">
        <v>24.283396735505963</v>
      </c>
      <c r="I8" s="64">
        <v>24.02976387792496</v>
      </c>
      <c r="J8" s="64">
        <v>24.909877231045776</v>
      </c>
      <c r="K8" s="64">
        <v>18.141300154970605</v>
      </c>
      <c r="L8" s="64">
        <v>18.685451679383192</v>
      </c>
      <c r="M8" s="64">
        <v>19.676167869789047</v>
      </c>
      <c r="N8" s="64">
        <v>28.97140112963271</v>
      </c>
      <c r="O8" s="64">
        <v>25.257325324669821</v>
      </c>
      <c r="P8" s="64">
        <v>26.339757749430479</v>
      </c>
      <c r="Q8" s="64">
        <v>24.400017294302728</v>
      </c>
      <c r="R8" s="64">
        <v>24.322626206096849</v>
      </c>
      <c r="S8" s="64">
        <v>23.024086838513341</v>
      </c>
      <c r="T8" s="64">
        <v>21.004477339919113</v>
      </c>
      <c r="U8" s="64">
        <v>19.90256083505151</v>
      </c>
      <c r="V8" s="64">
        <v>18.479924498528774</v>
      </c>
      <c r="W8" s="97">
        <v>17.026462393063667</v>
      </c>
      <c r="X8" s="65">
        <v>15.338001675572288</v>
      </c>
    </row>
    <row r="9" spans="1:24" s="51" customFormat="1" x14ac:dyDescent="0.35">
      <c r="A9" s="61" t="s">
        <v>75</v>
      </c>
      <c r="B9" s="67" t="s">
        <v>76</v>
      </c>
      <c r="C9" s="64"/>
      <c r="D9" s="64"/>
      <c r="E9" s="64"/>
      <c r="F9" s="64"/>
      <c r="G9" s="64">
        <v>15.712483491689586</v>
      </c>
      <c r="H9" s="64">
        <v>15.888584647849644</v>
      </c>
      <c r="I9" s="64">
        <v>15.658384680330485</v>
      </c>
      <c r="J9" s="64">
        <v>16.294616476804201</v>
      </c>
      <c r="K9" s="64">
        <v>11.88556950230894</v>
      </c>
      <c r="L9" s="64">
        <v>12.207545440719079</v>
      </c>
      <c r="M9" s="64">
        <v>12.889484934261697</v>
      </c>
      <c r="N9" s="64">
        <v>19.110723248628201</v>
      </c>
      <c r="O9" s="64">
        <v>16.716157720095161</v>
      </c>
      <c r="P9" s="64">
        <v>17.450056945483126</v>
      </c>
      <c r="Q9" s="64">
        <v>16.046169262850778</v>
      </c>
      <c r="R9" s="64">
        <v>15.837965387698524</v>
      </c>
      <c r="S9" s="64">
        <v>14.864405178900247</v>
      </c>
      <c r="T9" s="64">
        <v>13.299681706047728</v>
      </c>
      <c r="U9" s="64">
        <v>12.501470297487831</v>
      </c>
      <c r="V9" s="64">
        <v>11.417319721249545</v>
      </c>
      <c r="W9" s="97">
        <v>10.351332483529005</v>
      </c>
      <c r="X9" s="65">
        <v>9.3161485078984683</v>
      </c>
    </row>
    <row r="10" spans="1:24" s="51" customFormat="1" x14ac:dyDescent="0.35">
      <c r="A10" s="61" t="s">
        <v>77</v>
      </c>
      <c r="B10" s="67" t="s">
        <v>78</v>
      </c>
      <c r="C10" s="64"/>
      <c r="D10" s="64"/>
      <c r="E10" s="64"/>
      <c r="F10" s="64"/>
      <c r="G10" s="64">
        <v>11.455975184792193</v>
      </c>
      <c r="H10" s="64">
        <v>11.737842555944663</v>
      </c>
      <c r="I10" s="64">
        <v>11.577151377449351</v>
      </c>
      <c r="J10" s="64">
        <v>12.135882745921121</v>
      </c>
      <c r="K10" s="64">
        <v>8.9555747827634864</v>
      </c>
      <c r="L10" s="64">
        <v>9.2820169071137588</v>
      </c>
      <c r="M10" s="64">
        <v>9.8315180132489957</v>
      </c>
      <c r="N10" s="64">
        <v>14.712333476106291</v>
      </c>
      <c r="O10" s="64">
        <v>12.881386462448273</v>
      </c>
      <c r="P10" s="64">
        <v>13.472556948998013</v>
      </c>
      <c r="Q10" s="64">
        <v>12.432540325964167</v>
      </c>
      <c r="R10" s="64">
        <v>12.478447742334778</v>
      </c>
      <c r="S10" s="64">
        <v>11.815380894029921</v>
      </c>
      <c r="T10" s="64">
        <v>10.809374543021383</v>
      </c>
      <c r="U10" s="64">
        <v>10.328783427166027</v>
      </c>
      <c r="V10" s="64">
        <v>9.633466055370226</v>
      </c>
      <c r="W10" s="97">
        <v>8.8557488166622278</v>
      </c>
      <c r="X10" s="65">
        <v>8.0642710990890567</v>
      </c>
    </row>
    <row r="11" spans="1:24" s="51" customFormat="1" x14ac:dyDescent="0.35">
      <c r="A11" s="61" t="s">
        <v>79</v>
      </c>
      <c r="B11" s="67" t="s">
        <v>80</v>
      </c>
      <c r="C11" s="64"/>
      <c r="D11" s="64"/>
      <c r="E11" s="64"/>
      <c r="F11" s="64"/>
      <c r="G11" s="64">
        <v>12.769894649004442</v>
      </c>
      <c r="H11" s="64">
        <v>13.027033358956414</v>
      </c>
      <c r="I11" s="64">
        <v>13.032003188763296</v>
      </c>
      <c r="J11" s="64">
        <v>13.805216505493892</v>
      </c>
      <c r="K11" s="64">
        <v>10.20024568959329</v>
      </c>
      <c r="L11" s="64">
        <v>10.571444755047017</v>
      </c>
      <c r="M11" s="64">
        <v>11.237745399477928</v>
      </c>
      <c r="N11" s="64">
        <v>17.034868627809782</v>
      </c>
      <c r="O11" s="64">
        <v>15.032971949979991</v>
      </c>
      <c r="P11" s="64">
        <v>15.874572202789052</v>
      </c>
      <c r="Q11" s="64">
        <v>14.860702728335697</v>
      </c>
      <c r="R11" s="64">
        <v>14.821435599318255</v>
      </c>
      <c r="S11" s="64">
        <v>13.98091355187376</v>
      </c>
      <c r="T11" s="64">
        <v>12.761698770625737</v>
      </c>
      <c r="U11" s="64">
        <v>12.352799187300118</v>
      </c>
      <c r="V11" s="64">
        <v>11.527928959140075</v>
      </c>
      <c r="W11" s="97">
        <v>10.467927650176668</v>
      </c>
      <c r="X11" s="65">
        <v>9.517700321169281</v>
      </c>
    </row>
    <row r="12" spans="1:24" s="51" customFormat="1" x14ac:dyDescent="0.35">
      <c r="A12" s="61" t="s">
        <v>81</v>
      </c>
      <c r="B12" s="67" t="s">
        <v>82</v>
      </c>
      <c r="C12" s="64"/>
      <c r="D12" s="64"/>
      <c r="E12" s="64"/>
      <c r="F12" s="64"/>
      <c r="G12" s="64">
        <v>12.471572389973037</v>
      </c>
      <c r="H12" s="64">
        <v>12.707938356375577</v>
      </c>
      <c r="I12" s="64">
        <v>12.203598138649928</v>
      </c>
      <c r="J12" s="64">
        <v>12.921561439674557</v>
      </c>
      <c r="K12" s="64">
        <v>9.5700534996274467</v>
      </c>
      <c r="L12" s="64">
        <v>9.8276476079199817</v>
      </c>
      <c r="M12" s="64">
        <v>10.410381404402788</v>
      </c>
      <c r="N12" s="64">
        <v>15.719249609602919</v>
      </c>
      <c r="O12" s="64">
        <v>13.638583183386404</v>
      </c>
      <c r="P12" s="64">
        <v>14.339266462254276</v>
      </c>
      <c r="Q12" s="64">
        <v>13.314080809001661</v>
      </c>
      <c r="R12" s="64">
        <v>13.417593617198893</v>
      </c>
      <c r="S12" s="64">
        <v>12.567202429332404</v>
      </c>
      <c r="T12" s="64">
        <v>11.493975936142817</v>
      </c>
      <c r="U12" s="64">
        <v>10.882089811871893</v>
      </c>
      <c r="V12" s="64">
        <v>9.9247585706670591</v>
      </c>
      <c r="W12" s="97">
        <v>9.1656232940968501</v>
      </c>
      <c r="X12" s="65">
        <v>8.3219123923671887</v>
      </c>
    </row>
    <row r="13" spans="1:24" s="51" customFormat="1" x14ac:dyDescent="0.35">
      <c r="A13" s="61" t="s">
        <v>83</v>
      </c>
      <c r="B13" s="67" t="s">
        <v>84</v>
      </c>
      <c r="C13" s="64"/>
      <c r="D13" s="64"/>
      <c r="E13" s="64"/>
      <c r="F13" s="64"/>
      <c r="G13" s="64">
        <v>12.858552669760762</v>
      </c>
      <c r="H13" s="64">
        <v>12.939504749434587</v>
      </c>
      <c r="I13" s="64">
        <v>12.636993525907947</v>
      </c>
      <c r="J13" s="64">
        <v>13.349597264362785</v>
      </c>
      <c r="K13" s="64">
        <v>9.8498115439641278</v>
      </c>
      <c r="L13" s="64">
        <v>10.164061638783529</v>
      </c>
      <c r="M13" s="64">
        <v>10.805648371879862</v>
      </c>
      <c r="N13" s="64">
        <v>16.024981457721353</v>
      </c>
      <c r="O13" s="64">
        <v>13.970537850065671</v>
      </c>
      <c r="P13" s="64">
        <v>14.575587605326886</v>
      </c>
      <c r="Q13" s="64">
        <v>13.456633819292399</v>
      </c>
      <c r="R13" s="64">
        <v>13.390774230385604</v>
      </c>
      <c r="S13" s="64">
        <v>12.636327262984002</v>
      </c>
      <c r="T13" s="64">
        <v>11.476356099693781</v>
      </c>
      <c r="U13" s="64">
        <v>11.257619106988026</v>
      </c>
      <c r="V13" s="64">
        <v>10.606459705982065</v>
      </c>
      <c r="W13" s="97">
        <v>9.824384490061087</v>
      </c>
      <c r="X13" s="65">
        <v>9.04217459190418</v>
      </c>
    </row>
    <row r="14" spans="1:24" s="51" customFormat="1" x14ac:dyDescent="0.35">
      <c r="A14" s="61" t="s">
        <v>85</v>
      </c>
      <c r="B14" s="67" t="s">
        <v>86</v>
      </c>
      <c r="C14" s="64"/>
      <c r="D14" s="64"/>
      <c r="E14" s="64"/>
      <c r="F14" s="64"/>
      <c r="G14" s="64">
        <v>18.271395364917815</v>
      </c>
      <c r="H14" s="64">
        <v>18.40986475288403</v>
      </c>
      <c r="I14" s="64">
        <v>18.106194167316492</v>
      </c>
      <c r="J14" s="64">
        <v>18.748745031031575</v>
      </c>
      <c r="K14" s="64">
        <v>13.644947711482011</v>
      </c>
      <c r="L14" s="64">
        <v>14.2198301947186</v>
      </c>
      <c r="M14" s="64">
        <v>15.070507608302433</v>
      </c>
      <c r="N14" s="64">
        <v>22.275785035633774</v>
      </c>
      <c r="O14" s="64">
        <v>19.426006352796211</v>
      </c>
      <c r="P14" s="64">
        <v>20.501888069556859</v>
      </c>
      <c r="Q14" s="64">
        <v>19.463623222554759</v>
      </c>
      <c r="R14" s="64">
        <v>19.475252528634911</v>
      </c>
      <c r="S14" s="64">
        <v>18.335132808081511</v>
      </c>
      <c r="T14" s="64">
        <v>16.400035942378675</v>
      </c>
      <c r="U14" s="64">
        <v>15.939541100615175</v>
      </c>
      <c r="V14" s="64">
        <v>14.954563378281307</v>
      </c>
      <c r="W14" s="97">
        <v>13.86113087781019</v>
      </c>
      <c r="X14" s="65">
        <v>12.479987972442109</v>
      </c>
    </row>
    <row r="15" spans="1:24" s="51" customFormat="1" x14ac:dyDescent="0.35">
      <c r="A15" s="61" t="s">
        <v>87</v>
      </c>
      <c r="B15" s="67" t="s">
        <v>88</v>
      </c>
      <c r="C15" s="64"/>
      <c r="D15" s="64"/>
      <c r="E15" s="64"/>
      <c r="F15" s="64"/>
      <c r="G15" s="64">
        <v>12.348553880656423</v>
      </c>
      <c r="H15" s="64">
        <v>12.667614861294487</v>
      </c>
      <c r="I15" s="64">
        <v>12.616981129898747</v>
      </c>
      <c r="J15" s="64">
        <v>13.398280889510595</v>
      </c>
      <c r="K15" s="64">
        <v>9.7881803371413252</v>
      </c>
      <c r="L15" s="64">
        <v>10.277216736239497</v>
      </c>
      <c r="M15" s="64">
        <v>10.890372252653494</v>
      </c>
      <c r="N15" s="64">
        <v>16.406254662146161</v>
      </c>
      <c r="O15" s="64">
        <v>14.534459504052183</v>
      </c>
      <c r="P15" s="64">
        <v>15.120424317613463</v>
      </c>
      <c r="Q15" s="64">
        <v>14.072790929701108</v>
      </c>
      <c r="R15" s="64">
        <v>14.086778011427946</v>
      </c>
      <c r="S15" s="64">
        <v>13.347333971272608</v>
      </c>
      <c r="T15" s="64">
        <v>12.130105146238247</v>
      </c>
      <c r="U15" s="64">
        <v>11.633488772310734</v>
      </c>
      <c r="V15" s="64">
        <v>10.74647034844357</v>
      </c>
      <c r="W15" s="97">
        <v>9.8616376264880667</v>
      </c>
      <c r="X15" s="65">
        <v>9.0641476309462732</v>
      </c>
    </row>
    <row r="16" spans="1:24" s="51" customFormat="1" x14ac:dyDescent="0.35">
      <c r="A16" s="49">
        <v>924</v>
      </c>
      <c r="B16" s="68" t="s">
        <v>89</v>
      </c>
      <c r="C16" s="59"/>
      <c r="D16" s="59"/>
      <c r="E16" s="59"/>
      <c r="F16" s="59"/>
      <c r="G16" s="59">
        <v>13.957330663705985</v>
      </c>
      <c r="H16" s="59">
        <v>14.036624183850625</v>
      </c>
      <c r="I16" s="59">
        <v>13.869523557633078</v>
      </c>
      <c r="J16" s="59">
        <v>14.543464404996124</v>
      </c>
      <c r="K16" s="59">
        <v>10.5285536944247</v>
      </c>
      <c r="L16" s="59">
        <v>10.636614155479037</v>
      </c>
      <c r="M16" s="59">
        <v>11.137507453500518</v>
      </c>
      <c r="N16" s="59">
        <v>16.541876980642311</v>
      </c>
      <c r="O16" s="59">
        <v>14.460477814506431</v>
      </c>
      <c r="P16" s="59">
        <v>14.862891078282122</v>
      </c>
      <c r="Q16" s="59">
        <v>13.798069657935491</v>
      </c>
      <c r="R16" s="59">
        <v>13.736541172005666</v>
      </c>
      <c r="S16" s="59">
        <v>12.86851344318427</v>
      </c>
      <c r="T16" s="59">
        <v>11.732188467264496</v>
      </c>
      <c r="U16" s="59">
        <v>11.152193762241547</v>
      </c>
      <c r="V16" s="59">
        <v>10.324857900503654</v>
      </c>
      <c r="W16" s="91">
        <v>9.3546722074230733</v>
      </c>
      <c r="X16" s="60">
        <v>8.4606750630009433</v>
      </c>
    </row>
    <row r="17" spans="1:24" s="51" customFormat="1" x14ac:dyDescent="0.35">
      <c r="A17" s="49">
        <v>923</v>
      </c>
      <c r="B17" s="92" t="s">
        <v>90</v>
      </c>
      <c r="C17" s="91"/>
      <c r="D17" s="91"/>
      <c r="E17" s="91"/>
      <c r="F17" s="91"/>
      <c r="G17" s="91">
        <v>18.399002141978329</v>
      </c>
      <c r="H17" s="91">
        <v>18.774053352155278</v>
      </c>
      <c r="I17" s="91">
        <v>18.426863758872081</v>
      </c>
      <c r="J17" s="91">
        <v>18.934723165985044</v>
      </c>
      <c r="K17" s="91">
        <v>13.90793072624013</v>
      </c>
      <c r="L17" s="91">
        <v>14.40041588331119</v>
      </c>
      <c r="M17" s="91">
        <v>14.887893558381521</v>
      </c>
      <c r="N17" s="91">
        <v>21.797477618923004</v>
      </c>
      <c r="O17" s="91">
        <v>18.929592571122857</v>
      </c>
      <c r="P17" s="91">
        <v>19.724492558922837</v>
      </c>
      <c r="Q17" s="91">
        <v>18.068533957424808</v>
      </c>
      <c r="R17" s="91">
        <v>17.761862175814219</v>
      </c>
      <c r="S17" s="91">
        <v>16.644662432008719</v>
      </c>
      <c r="T17" s="91">
        <v>15.091265409503698</v>
      </c>
      <c r="U17" s="91">
        <v>14.300031178672301</v>
      </c>
      <c r="V17" s="91">
        <v>13.187184921234961</v>
      </c>
      <c r="W17" s="91">
        <v>11.763734001806693</v>
      </c>
      <c r="X17" s="60">
        <v>10.471213052278069</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175</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t="s">
        <v>215</v>
      </c>
      <c r="D21" s="59" t="s">
        <v>215</v>
      </c>
      <c r="E21" s="59" t="s">
        <v>215</v>
      </c>
      <c r="F21" s="59" t="s">
        <v>215</v>
      </c>
      <c r="G21" s="59">
        <v>231.85988750633041</v>
      </c>
      <c r="H21" s="59">
        <v>232.46693388332281</v>
      </c>
      <c r="I21" s="59">
        <v>223.25917158480607</v>
      </c>
      <c r="J21" s="59">
        <v>228.21793629368295</v>
      </c>
      <c r="K21" s="59">
        <v>162.41940897873084</v>
      </c>
      <c r="L21" s="59">
        <v>163.35295863241589</v>
      </c>
      <c r="M21" s="59">
        <v>166.92003079648367</v>
      </c>
      <c r="N21" s="59">
        <v>241.91082696164622</v>
      </c>
      <c r="O21" s="59">
        <v>206.15963010097079</v>
      </c>
      <c r="P21" s="59">
        <v>212.12492407090079</v>
      </c>
      <c r="Q21" s="59">
        <v>193.25116347088931</v>
      </c>
      <c r="R21" s="59">
        <v>189.76505615766919</v>
      </c>
      <c r="S21" s="59">
        <v>175.0821023328723</v>
      </c>
      <c r="T21" s="59">
        <v>156.17405011644846</v>
      </c>
      <c r="U21" s="59">
        <v>147.1691901740935</v>
      </c>
      <c r="V21" s="91">
        <v>135.4962794728844</v>
      </c>
      <c r="W21" s="91">
        <v>121.23761900048004</v>
      </c>
      <c r="X21" s="60">
        <v>107.75531743391788</v>
      </c>
    </row>
    <row r="22" spans="1:24" x14ac:dyDescent="0.35">
      <c r="A22" s="61"/>
      <c r="B22" s="90" t="s">
        <v>68</v>
      </c>
      <c r="C22" s="64" t="s">
        <v>215</v>
      </c>
      <c r="D22" s="64" t="s">
        <v>215</v>
      </c>
      <c r="E22" s="64" t="s">
        <v>215</v>
      </c>
      <c r="F22" s="64" t="s">
        <v>215</v>
      </c>
      <c r="G22" s="64">
        <v>0.71537817874347032</v>
      </c>
      <c r="H22" s="64">
        <v>0.58681525880269025</v>
      </c>
      <c r="I22" s="64">
        <v>0.3815244805941817</v>
      </c>
      <c r="J22" s="64">
        <v>0.33124981912055279</v>
      </c>
      <c r="K22" s="64">
        <v>0.25696129330924583</v>
      </c>
      <c r="L22" s="64">
        <v>0.22956582436518333</v>
      </c>
      <c r="M22" s="64">
        <v>0.25624865910058209</v>
      </c>
      <c r="N22" s="64">
        <v>0.40049333526873249</v>
      </c>
      <c r="O22" s="64">
        <v>0.34802427805697772</v>
      </c>
      <c r="P22" s="64">
        <v>0.3121595775543855</v>
      </c>
      <c r="Q22" s="64">
        <v>0.28294872509625069</v>
      </c>
      <c r="R22" s="64">
        <v>0.31020432224177608</v>
      </c>
      <c r="S22" s="64">
        <v>0.30647832305892075</v>
      </c>
      <c r="T22" s="64">
        <v>0.28288917791168028</v>
      </c>
      <c r="U22" s="64">
        <v>0.2994016936688762</v>
      </c>
      <c r="V22" s="97">
        <v>0.27382349477649393</v>
      </c>
      <c r="W22" s="97">
        <v>0.24249747939518887</v>
      </c>
      <c r="X22" s="65">
        <v>0.23796061717267383</v>
      </c>
    </row>
    <row r="23" spans="1:24" ht="25.5" customHeight="1" x14ac:dyDescent="0.35">
      <c r="A23" s="56">
        <v>941</v>
      </c>
      <c r="B23" s="57" t="s">
        <v>69</v>
      </c>
      <c r="C23" s="59" t="s">
        <v>215</v>
      </c>
      <c r="D23" s="59" t="s">
        <v>215</v>
      </c>
      <c r="E23" s="59" t="s">
        <v>215</v>
      </c>
      <c r="F23" s="59" t="s">
        <v>215</v>
      </c>
      <c r="G23" s="59">
        <v>204.98113465651377</v>
      </c>
      <c r="H23" s="59">
        <v>205.50737261222031</v>
      </c>
      <c r="I23" s="59">
        <v>197.58447312006993</v>
      </c>
      <c r="J23" s="59">
        <v>202.45309358569222</v>
      </c>
      <c r="K23" s="59">
        <v>143.98684934395055</v>
      </c>
      <c r="L23" s="59">
        <v>144.78298791880292</v>
      </c>
      <c r="M23" s="59">
        <v>148.2783428226121</v>
      </c>
      <c r="N23" s="59">
        <v>215.24418301261284</v>
      </c>
      <c r="O23" s="59">
        <v>183.57947889164763</v>
      </c>
      <c r="P23" s="59">
        <v>188.97881638168815</v>
      </c>
      <c r="Q23" s="59">
        <v>172.42659889963915</v>
      </c>
      <c r="R23" s="59">
        <v>169.54855665919123</v>
      </c>
      <c r="S23" s="59">
        <v>156.50107461980775</v>
      </c>
      <c r="T23" s="59">
        <v>139.60035848519851</v>
      </c>
      <c r="U23" s="59">
        <v>131.6536890826419</v>
      </c>
      <c r="V23" s="91">
        <v>121.28448541445047</v>
      </c>
      <c r="W23" s="91">
        <v>108.83030583693441</v>
      </c>
      <c r="X23" s="60">
        <v>96.887259363421038</v>
      </c>
    </row>
    <row r="24" spans="1:24" ht="25.5" customHeight="1" x14ac:dyDescent="0.35">
      <c r="A24" s="56">
        <v>921</v>
      </c>
      <c r="B24" s="66" t="s">
        <v>70</v>
      </c>
      <c r="C24" s="59" t="s">
        <v>215</v>
      </c>
      <c r="D24" s="59" t="s">
        <v>215</v>
      </c>
      <c r="E24" s="59" t="s">
        <v>215</v>
      </c>
      <c r="F24" s="59" t="s">
        <v>215</v>
      </c>
      <c r="G24" s="59">
        <v>185.1338152886095</v>
      </c>
      <c r="H24" s="59">
        <v>185.78950361893232</v>
      </c>
      <c r="I24" s="59">
        <v>178.54681825861991</v>
      </c>
      <c r="J24" s="59">
        <v>182.91794909860869</v>
      </c>
      <c r="K24" s="59">
        <v>130.22759451063229</v>
      </c>
      <c r="L24" s="59">
        <v>131.23617011555669</v>
      </c>
      <c r="M24" s="59">
        <v>134.52435092300831</v>
      </c>
      <c r="N24" s="59">
        <v>195.31107699897376</v>
      </c>
      <c r="O24" s="59">
        <v>166.59616680762031</v>
      </c>
      <c r="P24" s="59">
        <v>171.77287393947319</v>
      </c>
      <c r="Q24" s="59">
        <v>156.73995564459449</v>
      </c>
      <c r="R24" s="59">
        <v>154.15356932262657</v>
      </c>
      <c r="S24" s="59">
        <v>142.37244416821125</v>
      </c>
      <c r="T24" s="59">
        <v>126.93563094385013</v>
      </c>
      <c r="U24" s="59">
        <v>119.78707937603596</v>
      </c>
      <c r="V24" s="91">
        <v>110.37180265837296</v>
      </c>
      <c r="W24" s="91">
        <v>99.156688329817285</v>
      </c>
      <c r="X24" s="60">
        <v>88.298206691911957</v>
      </c>
    </row>
    <row r="25" spans="1:24" x14ac:dyDescent="0.35">
      <c r="A25" s="61" t="s">
        <v>71</v>
      </c>
      <c r="B25" s="67" t="s">
        <v>72</v>
      </c>
      <c r="C25" s="64" t="s">
        <v>215</v>
      </c>
      <c r="D25" s="64" t="s">
        <v>215</v>
      </c>
      <c r="E25" s="64" t="s">
        <v>215</v>
      </c>
      <c r="F25" s="64" t="s">
        <v>215</v>
      </c>
      <c r="G25" s="64">
        <v>15.029595552410363</v>
      </c>
      <c r="H25" s="64">
        <v>14.885801384745868</v>
      </c>
      <c r="I25" s="64">
        <v>14.02251616966258</v>
      </c>
      <c r="J25" s="64">
        <v>14.257548169530475</v>
      </c>
      <c r="K25" s="64">
        <v>9.9506356840288461</v>
      </c>
      <c r="L25" s="64">
        <v>9.9443674181234893</v>
      </c>
      <c r="M25" s="64">
        <v>10.029257027954399</v>
      </c>
      <c r="N25" s="64">
        <v>14.251772025444948</v>
      </c>
      <c r="O25" s="64">
        <v>12.204136334777061</v>
      </c>
      <c r="P25" s="64">
        <v>12.395212813282255</v>
      </c>
      <c r="Q25" s="64">
        <v>11.167369672294333</v>
      </c>
      <c r="R25" s="64">
        <v>10.889362460884396</v>
      </c>
      <c r="S25" s="64">
        <v>9.9950687340388988</v>
      </c>
      <c r="T25" s="64">
        <v>8.8661408854912587</v>
      </c>
      <c r="U25" s="64">
        <v>8.2752841197838354</v>
      </c>
      <c r="V25" s="97">
        <v>7.5418517414831703</v>
      </c>
      <c r="W25" s="97">
        <v>6.6938834234970193</v>
      </c>
      <c r="X25" s="65">
        <v>5.9226230576084911</v>
      </c>
    </row>
    <row r="26" spans="1:24" x14ac:dyDescent="0.35">
      <c r="A26" s="61" t="s">
        <v>73</v>
      </c>
      <c r="B26" s="67" t="s">
        <v>74</v>
      </c>
      <c r="C26" s="64" t="s">
        <v>215</v>
      </c>
      <c r="D26" s="64" t="s">
        <v>215</v>
      </c>
      <c r="E26" s="64" t="s">
        <v>215</v>
      </c>
      <c r="F26" s="64" t="s">
        <v>215</v>
      </c>
      <c r="G26" s="64">
        <v>33.7509088682867</v>
      </c>
      <c r="H26" s="64">
        <v>34.111965189866034</v>
      </c>
      <c r="I26" s="64">
        <v>32.983854795668634</v>
      </c>
      <c r="J26" s="64">
        <v>33.459569007287115</v>
      </c>
      <c r="K26" s="64">
        <v>23.707982984608361</v>
      </c>
      <c r="L26" s="64">
        <v>23.797836959383925</v>
      </c>
      <c r="M26" s="64">
        <v>24.298601336627225</v>
      </c>
      <c r="N26" s="64">
        <v>34.910791003730957</v>
      </c>
      <c r="O26" s="64">
        <v>29.663821894347016</v>
      </c>
      <c r="P26" s="64">
        <v>30.492072732794799</v>
      </c>
      <c r="Q26" s="64">
        <v>27.739703900720539</v>
      </c>
      <c r="R26" s="64">
        <v>27.259156271300537</v>
      </c>
      <c r="S26" s="64">
        <v>25.278662983338915</v>
      </c>
      <c r="T26" s="64">
        <v>22.674029095317316</v>
      </c>
      <c r="U26" s="64">
        <v>21.177530325124739</v>
      </c>
      <c r="V26" s="97">
        <v>19.532041540142821</v>
      </c>
      <c r="W26" s="97">
        <v>17.606975534547779</v>
      </c>
      <c r="X26" s="65">
        <v>15.570732038071903</v>
      </c>
    </row>
    <row r="27" spans="1:24" x14ac:dyDescent="0.35">
      <c r="A27" s="61" t="s">
        <v>75</v>
      </c>
      <c r="B27" s="67" t="s">
        <v>76</v>
      </c>
      <c r="C27" s="64" t="s">
        <v>215</v>
      </c>
      <c r="D27" s="64" t="s">
        <v>215</v>
      </c>
      <c r="E27" s="64" t="s">
        <v>215</v>
      </c>
      <c r="F27" s="64" t="s">
        <v>215</v>
      </c>
      <c r="G27" s="64">
        <v>22.34314608117791</v>
      </c>
      <c r="H27" s="64">
        <v>22.319400054573716</v>
      </c>
      <c r="I27" s="64">
        <v>21.493090371362484</v>
      </c>
      <c r="J27" s="64">
        <v>21.887335669940537</v>
      </c>
      <c r="K27" s="64">
        <v>15.532672802721564</v>
      </c>
      <c r="L27" s="64">
        <v>15.547559730281728</v>
      </c>
      <c r="M27" s="64">
        <v>15.917553556400188</v>
      </c>
      <c r="N27" s="64">
        <v>23.028588167957189</v>
      </c>
      <c r="O27" s="64">
        <v>19.632527157671198</v>
      </c>
      <c r="P27" s="64">
        <v>20.20096048850667</v>
      </c>
      <c r="Q27" s="64">
        <v>18.242445434506145</v>
      </c>
      <c r="R27" s="64">
        <v>17.750121630143017</v>
      </c>
      <c r="S27" s="64">
        <v>16.319964895922844</v>
      </c>
      <c r="T27" s="64">
        <v>14.356813791708797</v>
      </c>
      <c r="U27" s="64">
        <v>13.302321672466805</v>
      </c>
      <c r="V27" s="97">
        <v>12.067341676114085</v>
      </c>
      <c r="W27" s="97">
        <v>10.704258675701958</v>
      </c>
      <c r="X27" s="65">
        <v>9.4575065977724915</v>
      </c>
    </row>
    <row r="28" spans="1:24" x14ac:dyDescent="0.35">
      <c r="A28" s="61" t="s">
        <v>77</v>
      </c>
      <c r="B28" s="67" t="s">
        <v>78</v>
      </c>
      <c r="C28" s="64" t="s">
        <v>215</v>
      </c>
      <c r="D28" s="64" t="s">
        <v>215</v>
      </c>
      <c r="E28" s="64" t="s">
        <v>215</v>
      </c>
      <c r="F28" s="64" t="s">
        <v>215</v>
      </c>
      <c r="G28" s="64">
        <v>16.290392743549482</v>
      </c>
      <c r="H28" s="64">
        <v>16.488668411329233</v>
      </c>
      <c r="I28" s="64">
        <v>15.891087483055166</v>
      </c>
      <c r="J28" s="64">
        <v>16.301220693910476</v>
      </c>
      <c r="K28" s="64">
        <v>11.70360518559473</v>
      </c>
      <c r="L28" s="64">
        <v>11.821599434680079</v>
      </c>
      <c r="M28" s="64">
        <v>12.141192244278606</v>
      </c>
      <c r="N28" s="64">
        <v>17.728490136301971</v>
      </c>
      <c r="O28" s="64">
        <v>15.128725978007472</v>
      </c>
      <c r="P28" s="64">
        <v>15.596429940379762</v>
      </c>
      <c r="Q28" s="64">
        <v>14.134210776012033</v>
      </c>
      <c r="R28" s="64">
        <v>13.985001214478091</v>
      </c>
      <c r="S28" s="64">
        <v>12.97237253033439</v>
      </c>
      <c r="T28" s="64">
        <v>11.668563274595289</v>
      </c>
      <c r="U28" s="64">
        <v>10.990451232045599</v>
      </c>
      <c r="V28" s="97">
        <v>10.181927917726448</v>
      </c>
      <c r="W28" s="97">
        <v>9.157683443308402</v>
      </c>
      <c r="X28" s="65">
        <v>8.1866338928795415</v>
      </c>
    </row>
    <row r="29" spans="1:24" x14ac:dyDescent="0.35">
      <c r="A29" s="61" t="s">
        <v>79</v>
      </c>
      <c r="B29" s="67" t="s">
        <v>80</v>
      </c>
      <c r="C29" s="64" t="s">
        <v>215</v>
      </c>
      <c r="D29" s="64" t="s">
        <v>215</v>
      </c>
      <c r="E29" s="64" t="s">
        <v>215</v>
      </c>
      <c r="F29" s="64" t="s">
        <v>215</v>
      </c>
      <c r="G29" s="64">
        <v>18.158785766417218</v>
      </c>
      <c r="H29" s="64">
        <v>18.299651951829212</v>
      </c>
      <c r="I29" s="64">
        <v>17.88805345980693</v>
      </c>
      <c r="J29" s="64">
        <v>18.543511477062371</v>
      </c>
      <c r="K29" s="64">
        <v>13.330205066996994</v>
      </c>
      <c r="L29" s="64">
        <v>13.463817895465924</v>
      </c>
      <c r="M29" s="64">
        <v>13.877778294608461</v>
      </c>
      <c r="N29" s="64">
        <v>20.527165247565637</v>
      </c>
      <c r="O29" s="64">
        <v>17.655685894474281</v>
      </c>
      <c r="P29" s="64">
        <v>18.377109418172704</v>
      </c>
      <c r="Q29" s="64">
        <v>16.894721363042471</v>
      </c>
      <c r="R29" s="64">
        <v>16.610863717732887</v>
      </c>
      <c r="S29" s="64">
        <v>15.349959559995854</v>
      </c>
      <c r="T29" s="64">
        <v>13.776069004150591</v>
      </c>
      <c r="U29" s="64">
        <v>13.144126605481993</v>
      </c>
      <c r="V29" s="97">
        <v>12.184248226753583</v>
      </c>
      <c r="W29" s="97">
        <v>10.824829126522573</v>
      </c>
      <c r="X29" s="65">
        <v>9.6621166468915671</v>
      </c>
    </row>
    <row r="30" spans="1:24" x14ac:dyDescent="0.35">
      <c r="A30" s="61" t="s">
        <v>81</v>
      </c>
      <c r="B30" s="67" t="s">
        <v>82</v>
      </c>
      <c r="C30" s="64" t="s">
        <v>215</v>
      </c>
      <c r="D30" s="64" t="s">
        <v>215</v>
      </c>
      <c r="E30" s="64" t="s">
        <v>215</v>
      </c>
      <c r="F30" s="64" t="s">
        <v>215</v>
      </c>
      <c r="G30" s="64">
        <v>17.734571617436181</v>
      </c>
      <c r="H30" s="64">
        <v>17.851405038975283</v>
      </c>
      <c r="I30" s="64">
        <v>16.750963972629773</v>
      </c>
      <c r="J30" s="64">
        <v>17.356563930947164</v>
      </c>
      <c r="K30" s="64">
        <v>12.506637539360355</v>
      </c>
      <c r="L30" s="64">
        <v>12.516516029720052</v>
      </c>
      <c r="M30" s="64">
        <v>12.856045403851944</v>
      </c>
      <c r="N30" s="64">
        <v>18.941832857887878</v>
      </c>
      <c r="O30" s="64">
        <v>16.018026344541273</v>
      </c>
      <c r="P30" s="64">
        <v>16.599771344193037</v>
      </c>
      <c r="Q30" s="64">
        <v>15.136409736816379</v>
      </c>
      <c r="R30" s="64">
        <v>15.03753246449792</v>
      </c>
      <c r="S30" s="64">
        <v>13.797814309972633</v>
      </c>
      <c r="T30" s="64">
        <v>12.407580563867672</v>
      </c>
      <c r="U30" s="64">
        <v>11.579202741879298</v>
      </c>
      <c r="V30" s="97">
        <v>10.489804581917548</v>
      </c>
      <c r="W30" s="97">
        <v>9.4781230165455792</v>
      </c>
      <c r="X30" s="65">
        <v>8.4481844927836462</v>
      </c>
    </row>
    <row r="31" spans="1:24" x14ac:dyDescent="0.35">
      <c r="A31" s="61" t="s">
        <v>83</v>
      </c>
      <c r="B31" s="67" t="s">
        <v>84</v>
      </c>
      <c r="C31" s="64" t="s">
        <v>215</v>
      </c>
      <c r="D31" s="64" t="s">
        <v>215</v>
      </c>
      <c r="E31" s="64" t="s">
        <v>215</v>
      </c>
      <c r="F31" s="64" t="s">
        <v>215</v>
      </c>
      <c r="G31" s="64">
        <v>18.284857441214793</v>
      </c>
      <c r="H31" s="64">
        <v>18.1766966291597</v>
      </c>
      <c r="I31" s="64">
        <v>17.345853318819447</v>
      </c>
      <c r="J31" s="64">
        <v>17.9315123371921</v>
      </c>
      <c r="K31" s="64">
        <v>12.872239723232722</v>
      </c>
      <c r="L31" s="64">
        <v>12.944973762222888</v>
      </c>
      <c r="M31" s="64">
        <v>13.344170659126359</v>
      </c>
      <c r="N31" s="64">
        <v>19.310242400977948</v>
      </c>
      <c r="O31" s="64">
        <v>16.407895183889558</v>
      </c>
      <c r="P31" s="64">
        <v>16.873347189172971</v>
      </c>
      <c r="Q31" s="64">
        <v>15.298474306194564</v>
      </c>
      <c r="R31" s="64">
        <v>15.007475107613464</v>
      </c>
      <c r="S31" s="64">
        <v>13.873708020151625</v>
      </c>
      <c r="T31" s="64">
        <v>12.388560205596679</v>
      </c>
      <c r="U31" s="64">
        <v>11.978788659551185</v>
      </c>
      <c r="V31" s="97">
        <v>11.210316989530211</v>
      </c>
      <c r="W31" s="97">
        <v>10.159344517095038</v>
      </c>
      <c r="X31" s="65">
        <v>9.1793755529596339</v>
      </c>
    </row>
    <row r="32" spans="1:24" x14ac:dyDescent="0.35">
      <c r="A32" s="61" t="s">
        <v>85</v>
      </c>
      <c r="B32" s="67" t="s">
        <v>86</v>
      </c>
      <c r="C32" s="64" t="s">
        <v>215</v>
      </c>
      <c r="D32" s="64" t="s">
        <v>215</v>
      </c>
      <c r="E32" s="64" t="s">
        <v>215</v>
      </c>
      <c r="F32" s="64" t="s">
        <v>215</v>
      </c>
      <c r="G32" s="64">
        <v>25.981917878305886</v>
      </c>
      <c r="H32" s="64">
        <v>25.861154122738377</v>
      </c>
      <c r="I32" s="64">
        <v>24.853014883994796</v>
      </c>
      <c r="J32" s="64">
        <v>25.183782414791768</v>
      </c>
      <c r="K32" s="64">
        <v>17.831918628006985</v>
      </c>
      <c r="L32" s="64">
        <v>18.110410514583208</v>
      </c>
      <c r="M32" s="64">
        <v>18.61095406067372</v>
      </c>
      <c r="N32" s="64">
        <v>26.84251522193836</v>
      </c>
      <c r="O32" s="64">
        <v>22.815147097343473</v>
      </c>
      <c r="P32" s="64">
        <v>23.733895661590228</v>
      </c>
      <c r="Q32" s="64">
        <v>22.127654194528969</v>
      </c>
      <c r="R32" s="64">
        <v>21.826547330979697</v>
      </c>
      <c r="S32" s="64">
        <v>20.130554851580825</v>
      </c>
      <c r="T32" s="64">
        <v>17.703601289570379</v>
      </c>
      <c r="U32" s="64">
        <v>16.960637267961722</v>
      </c>
      <c r="V32" s="97">
        <v>15.805971130593266</v>
      </c>
      <c r="W32" s="97">
        <v>14.333722802347495</v>
      </c>
      <c r="X32" s="65">
        <v>12.66935241418963</v>
      </c>
    </row>
    <row r="33" spans="1:24" x14ac:dyDescent="0.35">
      <c r="A33" s="61" t="s">
        <v>87</v>
      </c>
      <c r="B33" s="67" t="s">
        <v>88</v>
      </c>
      <c r="C33" s="64" t="s">
        <v>215</v>
      </c>
      <c r="D33" s="64" t="s">
        <v>215</v>
      </c>
      <c r="E33" s="64" t="s">
        <v>215</v>
      </c>
      <c r="F33" s="64" t="s">
        <v>215</v>
      </c>
      <c r="G33" s="64">
        <v>17.559639339810968</v>
      </c>
      <c r="H33" s="64">
        <v>17.794760835714843</v>
      </c>
      <c r="I33" s="64">
        <v>17.318383803620122</v>
      </c>
      <c r="J33" s="64">
        <v>17.996905397946644</v>
      </c>
      <c r="K33" s="64">
        <v>12.79169689608174</v>
      </c>
      <c r="L33" s="64">
        <v>13.089088371095389</v>
      </c>
      <c r="M33" s="64">
        <v>13.448798339487398</v>
      </c>
      <c r="N33" s="64">
        <v>19.769679937168867</v>
      </c>
      <c r="O33" s="64">
        <v>17.070200922568965</v>
      </c>
      <c r="P33" s="64">
        <v>17.504074351380766</v>
      </c>
      <c r="Q33" s="64">
        <v>15.998966260479042</v>
      </c>
      <c r="R33" s="64">
        <v>15.787509124996564</v>
      </c>
      <c r="S33" s="64">
        <v>14.654338282875276</v>
      </c>
      <c r="T33" s="64">
        <v>13.094272833552138</v>
      </c>
      <c r="U33" s="64">
        <v>12.378736751740778</v>
      </c>
      <c r="V33" s="97">
        <v>11.358298854111849</v>
      </c>
      <c r="W33" s="97">
        <v>10.197867790251427</v>
      </c>
      <c r="X33" s="65">
        <v>9.201681998755074</v>
      </c>
    </row>
    <row r="34" spans="1:24" x14ac:dyDescent="0.35">
      <c r="A34" s="49">
        <v>924</v>
      </c>
      <c r="B34" s="68" t="s">
        <v>89</v>
      </c>
      <c r="C34" s="59" t="s">
        <v>215</v>
      </c>
      <c r="D34" s="59" t="s">
        <v>215</v>
      </c>
      <c r="E34" s="59" t="s">
        <v>215</v>
      </c>
      <c r="F34" s="59" t="s">
        <v>215</v>
      </c>
      <c r="G34" s="59">
        <v>19.847319367904259</v>
      </c>
      <c r="H34" s="59">
        <v>19.717868993288008</v>
      </c>
      <c r="I34" s="59">
        <v>19.037654861450051</v>
      </c>
      <c r="J34" s="59">
        <v>19.535144487083539</v>
      </c>
      <c r="K34" s="59">
        <v>13.759254833318243</v>
      </c>
      <c r="L34" s="59">
        <v>13.546817803246224</v>
      </c>
      <c r="M34" s="59">
        <v>13.753991899603813</v>
      </c>
      <c r="N34" s="59">
        <v>19.933106013639076</v>
      </c>
      <c r="O34" s="59">
        <v>16.983312084027357</v>
      </c>
      <c r="P34" s="59">
        <v>17.205942442214926</v>
      </c>
      <c r="Q34" s="59">
        <v>15.686643255044656</v>
      </c>
      <c r="R34" s="59">
        <v>15.394987336564641</v>
      </c>
      <c r="S34" s="59">
        <v>14.128630451596484</v>
      </c>
      <c r="T34" s="59">
        <v>12.664727541348375</v>
      </c>
      <c r="U34" s="59">
        <v>11.866609706605932</v>
      </c>
      <c r="V34" s="91">
        <v>10.912682756077503</v>
      </c>
      <c r="W34" s="91">
        <v>9.6736175071171306</v>
      </c>
      <c r="X34" s="60">
        <v>8.5890526715090729</v>
      </c>
    </row>
    <row r="35" spans="1:24" x14ac:dyDescent="0.35">
      <c r="A35" s="49">
        <v>923</v>
      </c>
      <c r="B35" s="68" t="s">
        <v>90</v>
      </c>
      <c r="C35" s="59" t="s">
        <v>215</v>
      </c>
      <c r="D35" s="59" t="s">
        <v>215</v>
      </c>
      <c r="E35" s="59" t="s">
        <v>215</v>
      </c>
      <c r="F35" s="59" t="s">
        <v>215</v>
      </c>
      <c r="G35" s="59">
        <v>26.1633746710732</v>
      </c>
      <c r="H35" s="59">
        <v>26.372746012299789</v>
      </c>
      <c r="I35" s="59">
        <v>25.293173984141944</v>
      </c>
      <c r="J35" s="59">
        <v>25.433592888870162</v>
      </c>
      <c r="K35" s="59">
        <v>18.175598341471083</v>
      </c>
      <c r="L35" s="59">
        <v>18.340404889247765</v>
      </c>
      <c r="M35" s="59">
        <v>18.385439314770977</v>
      </c>
      <c r="N35" s="59">
        <v>26.266150613764648</v>
      </c>
      <c r="O35" s="59">
        <v>22.232126931266162</v>
      </c>
      <c r="P35" s="59">
        <v>22.833948111658291</v>
      </c>
      <c r="Q35" s="59">
        <v>20.541615846153913</v>
      </c>
      <c r="R35" s="59">
        <v>19.906295176236203</v>
      </c>
      <c r="S35" s="59">
        <v>18.274549390005632</v>
      </c>
      <c r="T35" s="59">
        <v>16.29080245333828</v>
      </c>
      <c r="U35" s="59">
        <v>15.216099397782754</v>
      </c>
      <c r="V35" s="91">
        <v>13.937970563657453</v>
      </c>
      <c r="W35" s="91">
        <v>12.164815684150426</v>
      </c>
      <c r="X35" s="60">
        <v>10.630097453324169</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1" priority="1" stopIfTrue="1" operator="equal">
      <formula>FALSE</formula>
    </cfRule>
  </conditionalFormatting>
  <hyperlinks>
    <hyperlink ref="B16" display="WALES"/>
    <hyperlink ref="B17" display="SCOTLAND"/>
    <hyperlink ref="B34" display="WALES"/>
    <hyperlink ref="B35" display="SCOTLAND"/>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70" zoomScaleNormal="70" workbookViewId="0">
      <selection sqref="A1:B1"/>
    </sheetView>
  </sheetViews>
  <sheetFormatPr defaultColWidth="8.84375" defaultRowHeight="15.5" x14ac:dyDescent="0.35"/>
  <cols>
    <col min="1" max="1" width="11.765625" style="101" customWidth="1"/>
    <col min="2" max="2" width="60.765625" style="77" customWidth="1"/>
    <col min="3" max="23" width="9.84375" style="77" bestFit="1" customWidth="1"/>
    <col min="24" max="16384" width="8.84375" style="77"/>
  </cols>
  <sheetData>
    <row r="1" spans="1:24" s="85" customFormat="1" ht="60" customHeight="1" x14ac:dyDescent="0.35">
      <c r="A1" s="184" t="s">
        <v>176</v>
      </c>
      <c r="B1" s="184"/>
      <c r="C1" s="84"/>
      <c r="D1" s="84"/>
      <c r="E1" s="84"/>
      <c r="F1" s="84"/>
      <c r="G1" s="84"/>
    </row>
    <row r="2" spans="1:24" s="51" customFormat="1" x14ac:dyDescent="0.35">
      <c r="A2" s="86" t="s">
        <v>42</v>
      </c>
      <c r="B2" s="53" t="s">
        <v>43</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51" customFormat="1" ht="30" customHeight="1" x14ac:dyDescent="0.35">
      <c r="A3" s="56">
        <v>925</v>
      </c>
      <c r="B3" s="57" t="s">
        <v>67</v>
      </c>
      <c r="C3" s="59">
        <f t="shared" ref="C3:X3" si="0">SUM(C6,C16:C17,C4)</f>
        <v>32024.286</v>
      </c>
      <c r="D3" s="59">
        <f t="shared" si="0"/>
        <v>33586</v>
      </c>
      <c r="E3" s="59">
        <f t="shared" si="0"/>
        <v>35603.290999999997</v>
      </c>
      <c r="F3" s="59">
        <f t="shared" si="0"/>
        <v>37802.438000000009</v>
      </c>
      <c r="G3" s="59">
        <f t="shared" si="0"/>
        <v>38745.099982005835</v>
      </c>
      <c r="H3" s="59">
        <f t="shared" si="0"/>
        <v>41921.907407030114</v>
      </c>
      <c r="I3" s="59">
        <f t="shared" si="0"/>
        <v>44367.258565528267</v>
      </c>
      <c r="J3" s="59">
        <f t="shared" si="0"/>
        <v>46506.352382756901</v>
      </c>
      <c r="K3" s="59">
        <f t="shared" si="0"/>
        <v>48801.804999999986</v>
      </c>
      <c r="L3" s="59">
        <f t="shared" si="0"/>
        <v>51422.462685709987</v>
      </c>
      <c r="M3" s="59">
        <f t="shared" si="0"/>
        <v>53663.456746919997</v>
      </c>
      <c r="N3" s="59">
        <f t="shared" si="0"/>
        <v>57593.742352232301</v>
      </c>
      <c r="O3" s="59">
        <f t="shared" si="0"/>
        <v>61584.34965923</v>
      </c>
      <c r="P3" s="59">
        <f t="shared" si="0"/>
        <v>66895.841990320027</v>
      </c>
      <c r="Q3" s="59">
        <f t="shared" si="0"/>
        <v>69835.141333069987</v>
      </c>
      <c r="R3" s="59">
        <f t="shared" si="0"/>
        <v>74150.519898250001</v>
      </c>
      <c r="S3" s="59">
        <f t="shared" si="0"/>
        <v>79809.006438810044</v>
      </c>
      <c r="T3" s="59">
        <f t="shared" si="0"/>
        <v>83110.340359949972</v>
      </c>
      <c r="U3" s="59">
        <f t="shared" si="0"/>
        <v>86515.830873260027</v>
      </c>
      <c r="V3" s="59">
        <f t="shared" si="0"/>
        <v>89367.861473900004</v>
      </c>
      <c r="W3" s="91">
        <f t="shared" si="0"/>
        <v>91580.290263550007</v>
      </c>
      <c r="X3" s="60">
        <f t="shared" si="0"/>
        <v>93800.446975290019</v>
      </c>
    </row>
    <row r="4" spans="1:24" s="51" customFormat="1" x14ac:dyDescent="0.35">
      <c r="A4" s="61"/>
      <c r="B4" s="90" t="s">
        <v>68</v>
      </c>
      <c r="C4" s="64">
        <v>1045.6796948058982</v>
      </c>
      <c r="D4" s="64">
        <v>1120.2350737188808</v>
      </c>
      <c r="E4" s="64">
        <v>1210.6134013281896</v>
      </c>
      <c r="F4" s="64">
        <v>1309.9068207980572</v>
      </c>
      <c r="G4" s="64">
        <v>1396.9807118136234</v>
      </c>
      <c r="H4" s="64">
        <v>1514.0330256590748</v>
      </c>
      <c r="I4" s="64">
        <v>1622.685744422949</v>
      </c>
      <c r="J4" s="64">
        <v>1753.5941622288271</v>
      </c>
      <c r="K4" s="64">
        <v>1890.9482456924106</v>
      </c>
      <c r="L4" s="64">
        <v>2035.6212325466122</v>
      </c>
      <c r="M4" s="64">
        <v>2173.936356712717</v>
      </c>
      <c r="N4" s="64">
        <v>2333.216346707105</v>
      </c>
      <c r="O4" s="64">
        <v>2511.1234542366046</v>
      </c>
      <c r="P4" s="64">
        <v>2753.6384223247896</v>
      </c>
      <c r="Q4" s="64">
        <v>3015.8112222628183</v>
      </c>
      <c r="R4" s="64">
        <v>3174.4124856362937</v>
      </c>
      <c r="S4" s="64">
        <v>3407.5967994059415</v>
      </c>
      <c r="T4" s="64">
        <v>3481.0106828642861</v>
      </c>
      <c r="U4" s="64">
        <v>3677.9968933946316</v>
      </c>
      <c r="V4" s="64">
        <v>3755.2251642728693</v>
      </c>
      <c r="W4" s="97">
        <v>3877.9613064236983</v>
      </c>
      <c r="X4" s="65">
        <v>3948.7800422798869</v>
      </c>
    </row>
    <row r="5" spans="1:24" s="51" customFormat="1" ht="25.5" customHeight="1" x14ac:dyDescent="0.35">
      <c r="A5" s="56">
        <v>941</v>
      </c>
      <c r="B5" s="57" t="s">
        <v>69</v>
      </c>
      <c r="C5" s="59">
        <f t="shared" ref="C5:X5" si="1">SUM(C6,C16)</f>
        <v>28279.561786655908</v>
      </c>
      <c r="D5" s="59">
        <f t="shared" si="1"/>
        <v>29625.990933610414</v>
      </c>
      <c r="E5" s="59">
        <f t="shared" si="1"/>
        <v>31380.168700248796</v>
      </c>
      <c r="F5" s="59">
        <f t="shared" si="1"/>
        <v>33234.98030707064</v>
      </c>
      <c r="G5" s="59">
        <f t="shared" si="1"/>
        <v>34028.322008128605</v>
      </c>
      <c r="H5" s="59">
        <f t="shared" si="1"/>
        <v>36806.617383084515</v>
      </c>
      <c r="I5" s="59">
        <f t="shared" si="1"/>
        <v>38897.736316177754</v>
      </c>
      <c r="J5" s="59">
        <f t="shared" si="1"/>
        <v>40723.043580960257</v>
      </c>
      <c r="K5" s="59">
        <f t="shared" si="1"/>
        <v>42689.525783890407</v>
      </c>
      <c r="L5" s="59">
        <f t="shared" si="1"/>
        <v>44946.274892417256</v>
      </c>
      <c r="M5" s="59">
        <f t="shared" si="1"/>
        <v>46858.31208866505</v>
      </c>
      <c r="N5" s="59">
        <f t="shared" si="1"/>
        <v>50295.437572721174</v>
      </c>
      <c r="O5" s="59">
        <f t="shared" si="1"/>
        <v>53770.869505456503</v>
      </c>
      <c r="P5" s="59">
        <f t="shared" si="1"/>
        <v>58397.12972947627</v>
      </c>
      <c r="Q5" s="59">
        <f t="shared" si="1"/>
        <v>60853.780248055649</v>
      </c>
      <c r="R5" s="59">
        <f t="shared" si="1"/>
        <v>64657.870929256147</v>
      </c>
      <c r="S5" s="59">
        <f t="shared" si="1"/>
        <v>69618.677769379297</v>
      </c>
      <c r="T5" s="59">
        <f t="shared" si="1"/>
        <v>72578.097237942828</v>
      </c>
      <c r="U5" s="59">
        <f t="shared" si="1"/>
        <v>75514.033191528957</v>
      </c>
      <c r="V5" s="59">
        <f t="shared" si="1"/>
        <v>78052.90256201895</v>
      </c>
      <c r="W5" s="91">
        <f t="shared" si="1"/>
        <v>79958.061515396228</v>
      </c>
      <c r="X5" s="60">
        <f t="shared" si="1"/>
        <v>81930.178292250959</v>
      </c>
    </row>
    <row r="6" spans="1:24" s="51" customFormat="1" ht="25.5" customHeight="1" x14ac:dyDescent="0.35">
      <c r="A6" s="56">
        <v>921</v>
      </c>
      <c r="B6" s="66" t="s">
        <v>70</v>
      </c>
      <c r="C6" s="59">
        <v>26598.510734769348</v>
      </c>
      <c r="D6" s="59">
        <v>27852.018933757394</v>
      </c>
      <c r="E6" s="59">
        <v>29501.055359285499</v>
      </c>
      <c r="F6" s="59">
        <f t="shared" ref="F6:I6" si="2">SUM(F7:F15)</f>
        <v>31284.785322893087</v>
      </c>
      <c r="G6" s="59">
        <f t="shared" si="2"/>
        <v>32026.661891061874</v>
      </c>
      <c r="H6" s="59">
        <f t="shared" si="2"/>
        <v>34633.915453400397</v>
      </c>
      <c r="I6" s="59">
        <f t="shared" si="2"/>
        <v>36590.959812653455</v>
      </c>
      <c r="J6" s="59">
        <f t="shared" ref="J6:X6" si="3">SUM(J7:J15)</f>
        <v>38305.178544651368</v>
      </c>
      <c r="K6" s="59">
        <f t="shared" si="3"/>
        <v>40152.071876140966</v>
      </c>
      <c r="L6" s="59">
        <f t="shared" si="3"/>
        <v>42270.834219636425</v>
      </c>
      <c r="M6" s="59">
        <f t="shared" si="3"/>
        <v>44064.793884634819</v>
      </c>
      <c r="N6" s="59">
        <f t="shared" si="3"/>
        <v>47295.922055852978</v>
      </c>
      <c r="O6" s="59">
        <f t="shared" si="3"/>
        <v>50561.536628248497</v>
      </c>
      <c r="P6" s="59">
        <f t="shared" si="3"/>
        <v>54913.345212695131</v>
      </c>
      <c r="Q6" s="59">
        <f t="shared" si="3"/>
        <v>57222.700066909689</v>
      </c>
      <c r="R6" s="59">
        <f t="shared" si="3"/>
        <v>60802.566050333618</v>
      </c>
      <c r="S6" s="59">
        <f t="shared" si="3"/>
        <v>65469.064368336716</v>
      </c>
      <c r="T6" s="59">
        <f t="shared" si="3"/>
        <v>68256.478495536066</v>
      </c>
      <c r="U6" s="59">
        <f t="shared" si="3"/>
        <v>71017.562834868048</v>
      </c>
      <c r="V6" s="59">
        <f t="shared" si="3"/>
        <v>73402.207106247224</v>
      </c>
      <c r="W6" s="91">
        <f t="shared" si="3"/>
        <v>75193.187177713844</v>
      </c>
      <c r="X6" s="60">
        <f t="shared" si="3"/>
        <v>77048.142335251323</v>
      </c>
    </row>
    <row r="7" spans="1:24" s="51" customFormat="1" x14ac:dyDescent="0.35">
      <c r="A7" s="61" t="s">
        <v>71</v>
      </c>
      <c r="B7" s="67" t="s">
        <v>72</v>
      </c>
      <c r="C7" s="64"/>
      <c r="D7" s="64"/>
      <c r="E7" s="64"/>
      <c r="F7" s="64">
        <v>1681.7232238778199</v>
      </c>
      <c r="G7" s="64">
        <v>1733.3118387431405</v>
      </c>
      <c r="H7" s="64">
        <v>1865.7933292161806</v>
      </c>
      <c r="I7" s="64">
        <v>1936.2461539278418</v>
      </c>
      <c r="J7" s="64">
        <v>2023.4068837851482</v>
      </c>
      <c r="K7" s="64">
        <v>2114.97708848823</v>
      </c>
      <c r="L7" s="64">
        <v>2221.648455335072</v>
      </c>
      <c r="M7" s="64">
        <v>2311.8501370370732</v>
      </c>
      <c r="N7" s="64">
        <v>2475.5467760123256</v>
      </c>
      <c r="O7" s="64">
        <v>2636.3537299000859</v>
      </c>
      <c r="P7" s="64">
        <v>2857.1499661849798</v>
      </c>
      <c r="Q7" s="64">
        <v>2975.5944477452349</v>
      </c>
      <c r="R7" s="64">
        <v>3158.4180262659042</v>
      </c>
      <c r="S7" s="64">
        <v>3397.5150774639051</v>
      </c>
      <c r="T7" s="64">
        <v>3538.5372517953228</v>
      </c>
      <c r="U7" s="64">
        <v>3681.3641209683919</v>
      </c>
      <c r="V7" s="64">
        <v>3804.1301252867024</v>
      </c>
      <c r="W7" s="97">
        <v>3903.7227701323513</v>
      </c>
      <c r="X7" s="65">
        <v>4000.7634205032605</v>
      </c>
    </row>
    <row r="8" spans="1:24" s="51" customFormat="1" x14ac:dyDescent="0.35">
      <c r="A8" s="61" t="s">
        <v>73</v>
      </c>
      <c r="B8" s="67" t="s">
        <v>74</v>
      </c>
      <c r="C8" s="64"/>
      <c r="D8" s="64"/>
      <c r="E8" s="64"/>
      <c r="F8" s="64">
        <v>4379.0515023553999</v>
      </c>
      <c r="G8" s="64">
        <v>4484.2067500409676</v>
      </c>
      <c r="H8" s="64">
        <v>4857.8986241284738</v>
      </c>
      <c r="I8" s="64">
        <v>5087.669036931622</v>
      </c>
      <c r="J8" s="64">
        <v>5317.9194401931391</v>
      </c>
      <c r="K8" s="64">
        <v>5563.5260361198398</v>
      </c>
      <c r="L8" s="64">
        <v>5847.3315024107505</v>
      </c>
      <c r="M8" s="64">
        <v>6087.0027826395999</v>
      </c>
      <c r="N8" s="64">
        <v>6524.6480156089146</v>
      </c>
      <c r="O8" s="64">
        <v>6960.467663625358</v>
      </c>
      <c r="P8" s="64">
        <v>7536.9825607723833</v>
      </c>
      <c r="Q8" s="64">
        <v>7832.5568568573271</v>
      </c>
      <c r="R8" s="64">
        <v>8297.6642711741169</v>
      </c>
      <c r="S8" s="64">
        <v>8913.0883545359702</v>
      </c>
      <c r="T8" s="64">
        <v>9268.5282224113671</v>
      </c>
      <c r="U8" s="64">
        <v>9630.9741370477495</v>
      </c>
      <c r="V8" s="64">
        <v>9939.0472575471322</v>
      </c>
      <c r="W8" s="97">
        <v>10167.240847203317</v>
      </c>
      <c r="X8" s="65">
        <v>10397.711048234416</v>
      </c>
    </row>
    <row r="9" spans="1:24" s="51" customFormat="1" x14ac:dyDescent="0.35">
      <c r="A9" s="61" t="s">
        <v>75</v>
      </c>
      <c r="B9" s="67" t="s">
        <v>76</v>
      </c>
      <c r="C9" s="64"/>
      <c r="D9" s="64"/>
      <c r="E9" s="64"/>
      <c r="F9" s="64">
        <v>3186.7988911134539</v>
      </c>
      <c r="G9" s="64">
        <v>3264.387293300555</v>
      </c>
      <c r="H9" s="64">
        <v>3525.5947986999158</v>
      </c>
      <c r="I9" s="64">
        <v>3703.8798445320926</v>
      </c>
      <c r="J9" s="64">
        <v>3876.2857148058274</v>
      </c>
      <c r="K9" s="64">
        <v>4057.4096429323899</v>
      </c>
      <c r="L9" s="64">
        <v>4266.841749897847</v>
      </c>
      <c r="M9" s="64">
        <v>4445.4649214662004</v>
      </c>
      <c r="N9" s="64">
        <v>4761.717737547764</v>
      </c>
      <c r="O9" s="64">
        <v>5086.1095141533851</v>
      </c>
      <c r="P9" s="64">
        <v>5521.6311633488349</v>
      </c>
      <c r="Q9" s="64">
        <v>5747.8298803079069</v>
      </c>
      <c r="R9" s="64">
        <v>6101.3828144034187</v>
      </c>
      <c r="S9" s="64">
        <v>6565.7253432465677</v>
      </c>
      <c r="T9" s="64">
        <v>6839.3741643195535</v>
      </c>
      <c r="U9" s="64">
        <v>7113.8680597735429</v>
      </c>
      <c r="V9" s="64">
        <v>7353.8341586595916</v>
      </c>
      <c r="W9" s="97">
        <v>7535.9055046875601</v>
      </c>
      <c r="X9" s="65">
        <v>7715.4673910352358</v>
      </c>
    </row>
    <row r="10" spans="1:24" s="51" customFormat="1" x14ac:dyDescent="0.35">
      <c r="A10" s="61" t="s">
        <v>77</v>
      </c>
      <c r="B10" s="67" t="s">
        <v>78</v>
      </c>
      <c r="C10" s="64"/>
      <c r="D10" s="64"/>
      <c r="E10" s="64"/>
      <c r="F10" s="64">
        <v>2662.2149658882931</v>
      </c>
      <c r="G10" s="64">
        <v>2738.5926980164995</v>
      </c>
      <c r="H10" s="64">
        <v>2974.9646625662654</v>
      </c>
      <c r="I10" s="64">
        <v>3178.6627487934225</v>
      </c>
      <c r="J10" s="64">
        <v>3344.7122932115153</v>
      </c>
      <c r="K10" s="64">
        <v>3527.052288464452</v>
      </c>
      <c r="L10" s="64">
        <v>3732.3984212277956</v>
      </c>
      <c r="M10" s="64">
        <v>3907.5468732816848</v>
      </c>
      <c r="N10" s="64">
        <v>4215.0073154254169</v>
      </c>
      <c r="O10" s="64">
        <v>4529.8169184925109</v>
      </c>
      <c r="P10" s="64">
        <v>4947.9921771778645</v>
      </c>
      <c r="Q10" s="64">
        <v>5175.8185386459572</v>
      </c>
      <c r="R10" s="64">
        <v>5515.2111813775555</v>
      </c>
      <c r="S10" s="64">
        <v>5959.4148365057536</v>
      </c>
      <c r="T10" s="64">
        <v>6229.7935357600218</v>
      </c>
      <c r="U10" s="64">
        <v>6497.4913874911717</v>
      </c>
      <c r="V10" s="64">
        <v>6734.9357003514397</v>
      </c>
      <c r="W10" s="97">
        <v>6920.1929374658675</v>
      </c>
      <c r="X10" s="65">
        <v>7105.1456736571563</v>
      </c>
    </row>
    <row r="11" spans="1:24" s="51" customFormat="1" x14ac:dyDescent="0.35">
      <c r="A11" s="61" t="s">
        <v>79</v>
      </c>
      <c r="B11" s="67" t="s">
        <v>80</v>
      </c>
      <c r="C11" s="64"/>
      <c r="D11" s="64"/>
      <c r="E11" s="64"/>
      <c r="F11" s="64">
        <v>3387.5960686170542</v>
      </c>
      <c r="G11" s="64">
        <v>3474.1250270480659</v>
      </c>
      <c r="H11" s="64">
        <v>3761.7095448629552</v>
      </c>
      <c r="I11" s="64">
        <v>3980.2486852966367</v>
      </c>
      <c r="J11" s="64">
        <v>4177.3834340486319</v>
      </c>
      <c r="K11" s="64">
        <v>4389.513649395125</v>
      </c>
      <c r="L11" s="64">
        <v>4627.3184655123277</v>
      </c>
      <c r="M11" s="64">
        <v>4828.0430858324698</v>
      </c>
      <c r="N11" s="64">
        <v>5186.6201149676035</v>
      </c>
      <c r="O11" s="64">
        <v>5552.2097296868269</v>
      </c>
      <c r="P11" s="64">
        <v>6037.2486195200718</v>
      </c>
      <c r="Q11" s="64">
        <v>6293.9122619857826</v>
      </c>
      <c r="R11" s="64">
        <v>6677.3455096704765</v>
      </c>
      <c r="S11" s="64">
        <v>7172.7545151957056</v>
      </c>
      <c r="T11" s="64">
        <v>7465.9022378132477</v>
      </c>
      <c r="U11" s="64">
        <v>7760.2785337538135</v>
      </c>
      <c r="V11" s="64">
        <v>8013.9288017603421</v>
      </c>
      <c r="W11" s="97">
        <v>8203.5969699329089</v>
      </c>
      <c r="X11" s="65">
        <v>8397.6895504712211</v>
      </c>
    </row>
    <row r="12" spans="1:24" s="51" customFormat="1" x14ac:dyDescent="0.35">
      <c r="A12" s="61" t="s">
        <v>81</v>
      </c>
      <c r="B12" s="67" t="s">
        <v>82</v>
      </c>
      <c r="C12" s="64"/>
      <c r="D12" s="64"/>
      <c r="E12" s="64"/>
      <c r="F12" s="64">
        <v>3581.2369345008433</v>
      </c>
      <c r="G12" s="64">
        <v>3674.6611053331208</v>
      </c>
      <c r="H12" s="64">
        <v>3999.5484966466001</v>
      </c>
      <c r="I12" s="64">
        <v>4245.1581346009089</v>
      </c>
      <c r="J12" s="64">
        <v>4472.3685674860717</v>
      </c>
      <c r="K12" s="64">
        <v>4714.2105425312948</v>
      </c>
      <c r="L12" s="64">
        <v>4983.8457450743499</v>
      </c>
      <c r="M12" s="64">
        <v>5218.6311511606782</v>
      </c>
      <c r="N12" s="64">
        <v>5635.336035910138</v>
      </c>
      <c r="O12" s="64">
        <v>6051.0556584585029</v>
      </c>
      <c r="P12" s="64">
        <v>6595.5057191140968</v>
      </c>
      <c r="Q12" s="64">
        <v>6892.8580344655002</v>
      </c>
      <c r="R12" s="64">
        <v>7349.2174204031944</v>
      </c>
      <c r="S12" s="64">
        <v>7937.9305211568371</v>
      </c>
      <c r="T12" s="64">
        <v>8298.821995573986</v>
      </c>
      <c r="U12" s="64">
        <v>8648.5193557056446</v>
      </c>
      <c r="V12" s="64">
        <v>8949.0577960480041</v>
      </c>
      <c r="W12" s="97">
        <v>9173.9305982613623</v>
      </c>
      <c r="X12" s="65">
        <v>9401.6981506329248</v>
      </c>
    </row>
    <row r="13" spans="1:24" s="51" customFormat="1" x14ac:dyDescent="0.35">
      <c r="A13" s="61" t="s">
        <v>83</v>
      </c>
      <c r="B13" s="67" t="s">
        <v>84</v>
      </c>
      <c r="C13" s="64"/>
      <c r="D13" s="64"/>
      <c r="E13" s="64"/>
      <c r="F13" s="64">
        <v>3585.4258387170112</v>
      </c>
      <c r="G13" s="64">
        <v>3615.5504707862542</v>
      </c>
      <c r="H13" s="64">
        <v>3869.5231080808721</v>
      </c>
      <c r="I13" s="64">
        <v>4038.1772625997469</v>
      </c>
      <c r="J13" s="64">
        <v>4164.997139912557</v>
      </c>
      <c r="K13" s="64">
        <v>4299.2312898123037</v>
      </c>
      <c r="L13" s="64">
        <v>4469.4719996096446</v>
      </c>
      <c r="M13" s="64">
        <v>4591.0784969735196</v>
      </c>
      <c r="N13" s="64">
        <v>4845.757805580517</v>
      </c>
      <c r="O13" s="64">
        <v>5109.1610391090999</v>
      </c>
      <c r="P13" s="64">
        <v>5484.098549461477</v>
      </c>
      <c r="Q13" s="64">
        <v>5662.5567877171497</v>
      </c>
      <c r="R13" s="64">
        <v>5975.4962608269179</v>
      </c>
      <c r="S13" s="64">
        <v>6383.4779196427553</v>
      </c>
      <c r="T13" s="64">
        <v>6613.9153367393856</v>
      </c>
      <c r="U13" s="64">
        <v>6831.3173465994341</v>
      </c>
      <c r="V13" s="64">
        <v>7014.8704861558317</v>
      </c>
      <c r="W13" s="97">
        <v>7127.3578585117593</v>
      </c>
      <c r="X13" s="65">
        <v>7267.5456983730492</v>
      </c>
    </row>
    <row r="14" spans="1:24" s="51" customFormat="1" x14ac:dyDescent="0.35">
      <c r="A14" s="61" t="s">
        <v>85</v>
      </c>
      <c r="B14" s="67" t="s">
        <v>86</v>
      </c>
      <c r="C14" s="64"/>
      <c r="D14" s="64"/>
      <c r="E14" s="64"/>
      <c r="F14" s="64">
        <v>5241.0957255110334</v>
      </c>
      <c r="G14" s="64">
        <v>5369.9661062965515</v>
      </c>
      <c r="H14" s="64">
        <v>5803.0675758008792</v>
      </c>
      <c r="I14" s="64">
        <v>6191.8009542717973</v>
      </c>
      <c r="J14" s="64">
        <v>6493.3485432331763</v>
      </c>
      <c r="K14" s="64">
        <v>6826.3936316914569</v>
      </c>
      <c r="L14" s="64">
        <v>7206.0281802838617</v>
      </c>
      <c r="M14" s="64">
        <v>7534.8475875942968</v>
      </c>
      <c r="N14" s="64">
        <v>8116.0196612258742</v>
      </c>
      <c r="O14" s="64">
        <v>8699.1375347254343</v>
      </c>
      <c r="P14" s="64">
        <v>9472.3440947977633</v>
      </c>
      <c r="Q14" s="64">
        <v>9892.7462825561706</v>
      </c>
      <c r="R14" s="64">
        <v>10539.246620743326</v>
      </c>
      <c r="S14" s="64">
        <v>11379.071613379556</v>
      </c>
      <c r="T14" s="64">
        <v>11892.288847467114</v>
      </c>
      <c r="U14" s="64">
        <v>12392.929136629427</v>
      </c>
      <c r="V14" s="64">
        <v>12822.475186725023</v>
      </c>
      <c r="W14" s="97">
        <v>13145.345637424136</v>
      </c>
      <c r="X14" s="65">
        <v>13489.815636289517</v>
      </c>
    </row>
    <row r="15" spans="1:24" s="51" customFormat="1" x14ac:dyDescent="0.35">
      <c r="A15" s="61" t="s">
        <v>87</v>
      </c>
      <c r="B15" s="67" t="s">
        <v>88</v>
      </c>
      <c r="C15" s="64"/>
      <c r="D15" s="64"/>
      <c r="E15" s="64"/>
      <c r="F15" s="64">
        <v>3579.6421723121757</v>
      </c>
      <c r="G15" s="64">
        <v>3671.8606014967204</v>
      </c>
      <c r="H15" s="64">
        <v>3975.8153133982541</v>
      </c>
      <c r="I15" s="64">
        <v>4229.1169916993895</v>
      </c>
      <c r="J15" s="64">
        <v>4434.7565279753071</v>
      </c>
      <c r="K15" s="64">
        <v>4659.7577067058774</v>
      </c>
      <c r="L15" s="64">
        <v>4915.9497002847811</v>
      </c>
      <c r="M15" s="64">
        <v>5140.3288486492984</v>
      </c>
      <c r="N15" s="64">
        <v>5535.2685935744248</v>
      </c>
      <c r="O15" s="64">
        <v>5937.2248400972921</v>
      </c>
      <c r="P15" s="64">
        <v>6460.3923623176488</v>
      </c>
      <c r="Q15" s="64">
        <v>6748.8269766286667</v>
      </c>
      <c r="R15" s="64">
        <v>7188.5839454686984</v>
      </c>
      <c r="S15" s="64">
        <v>7760.0861872096575</v>
      </c>
      <c r="T15" s="64">
        <v>8109.3169036560648</v>
      </c>
      <c r="U15" s="64">
        <v>8460.8207568988673</v>
      </c>
      <c r="V15" s="64">
        <v>8769.9275937131588</v>
      </c>
      <c r="W15" s="97">
        <v>9015.8940540945841</v>
      </c>
      <c r="X15" s="65">
        <v>9272.3057660545383</v>
      </c>
    </row>
    <row r="16" spans="1:24" s="51" customFormat="1" x14ac:dyDescent="0.35">
      <c r="A16" s="49">
        <v>924</v>
      </c>
      <c r="B16" s="68" t="s">
        <v>89</v>
      </c>
      <c r="C16" s="59">
        <v>1681.051051886559</v>
      </c>
      <c r="D16" s="59">
        <v>1773.9719998530206</v>
      </c>
      <c r="E16" s="59">
        <v>1879.1133409632978</v>
      </c>
      <c r="F16" s="59">
        <v>1950.1949841775538</v>
      </c>
      <c r="G16" s="59">
        <v>2001.6601170667325</v>
      </c>
      <c r="H16" s="59">
        <v>2172.7019296841172</v>
      </c>
      <c r="I16" s="59">
        <v>2306.7765035243019</v>
      </c>
      <c r="J16" s="59">
        <v>2417.8650363088905</v>
      </c>
      <c r="K16" s="59">
        <v>2537.4539077494433</v>
      </c>
      <c r="L16" s="59">
        <v>2675.4406727808314</v>
      </c>
      <c r="M16" s="59">
        <v>2793.5182040302307</v>
      </c>
      <c r="N16" s="59">
        <v>2999.5155168681986</v>
      </c>
      <c r="O16" s="59">
        <v>3209.3328772080072</v>
      </c>
      <c r="P16" s="59">
        <v>3483.784516781137</v>
      </c>
      <c r="Q16" s="59">
        <v>3631.0801811459596</v>
      </c>
      <c r="R16" s="59">
        <v>3855.30487892253</v>
      </c>
      <c r="S16" s="59">
        <v>4149.6134010425822</v>
      </c>
      <c r="T16" s="59">
        <v>4321.6187424067602</v>
      </c>
      <c r="U16" s="59">
        <v>4496.4703566609169</v>
      </c>
      <c r="V16" s="59">
        <v>4650.695455771719</v>
      </c>
      <c r="W16" s="91">
        <v>4764.8743376823813</v>
      </c>
      <c r="X16" s="60">
        <v>4882.0359569996426</v>
      </c>
    </row>
    <row r="17" spans="1:24" s="51" customFormat="1" x14ac:dyDescent="0.35">
      <c r="A17" s="49">
        <v>923</v>
      </c>
      <c r="B17" s="92" t="s">
        <v>90</v>
      </c>
      <c r="C17" s="91">
        <v>2699.0445185381941</v>
      </c>
      <c r="D17" s="91">
        <v>2839.7739926707027</v>
      </c>
      <c r="E17" s="91">
        <v>3012.5088984230101</v>
      </c>
      <c r="F17" s="91">
        <v>3257.5508721313058</v>
      </c>
      <c r="G17" s="91">
        <v>3319.7972620636078</v>
      </c>
      <c r="H17" s="91">
        <v>3601.2569982865266</v>
      </c>
      <c r="I17" s="91">
        <v>3846.8365049275671</v>
      </c>
      <c r="J17" s="91">
        <v>4029.7146395678124</v>
      </c>
      <c r="K17" s="91">
        <v>4221.3309704171734</v>
      </c>
      <c r="L17" s="91">
        <v>4440.5665607461233</v>
      </c>
      <c r="M17" s="91">
        <v>4631.2083015422295</v>
      </c>
      <c r="N17" s="91">
        <v>4965.0884328040183</v>
      </c>
      <c r="O17" s="91">
        <v>5302.356699536891</v>
      </c>
      <c r="P17" s="91">
        <v>5745.0738385189634</v>
      </c>
      <c r="Q17" s="91">
        <v>5965.5498627515271</v>
      </c>
      <c r="R17" s="91">
        <v>6318.2364833575693</v>
      </c>
      <c r="S17" s="91">
        <v>6782.7318700248043</v>
      </c>
      <c r="T17" s="91">
        <v>7051.232439142861</v>
      </c>
      <c r="U17" s="91">
        <v>7323.800788336438</v>
      </c>
      <c r="V17" s="91">
        <v>7559.7337476081857</v>
      </c>
      <c r="W17" s="91">
        <v>7744.2674417300914</v>
      </c>
      <c r="X17" s="60">
        <v>7921.4886407591657</v>
      </c>
    </row>
    <row r="18" spans="1:24" s="74" customFormat="1" ht="30" customHeight="1" x14ac:dyDescent="0.35">
      <c r="A18" s="69"/>
      <c r="B18" s="70" t="s">
        <v>91</v>
      </c>
      <c r="C18" s="93"/>
      <c r="D18" s="93"/>
      <c r="E18" s="93"/>
      <c r="F18" s="93"/>
      <c r="G18" s="72"/>
      <c r="H18" s="72"/>
      <c r="I18" s="72"/>
      <c r="J18" s="72"/>
      <c r="K18" s="72"/>
      <c r="L18" s="72"/>
      <c r="M18" s="72"/>
      <c r="N18" s="72"/>
      <c r="O18" s="72"/>
      <c r="P18" s="72"/>
      <c r="Q18" s="72"/>
      <c r="R18" s="72"/>
      <c r="S18" s="72"/>
      <c r="T18" s="72"/>
      <c r="U18" s="72"/>
      <c r="V18" s="72"/>
      <c r="W18" s="94"/>
      <c r="X18" s="95"/>
    </row>
    <row r="19" spans="1:24" ht="60" customHeight="1" x14ac:dyDescent="0.35">
      <c r="A19" s="184" t="s">
        <v>177</v>
      </c>
      <c r="B19" s="184"/>
      <c r="C19" s="50"/>
      <c r="D19" s="49"/>
      <c r="E19" s="49"/>
      <c r="F19" s="50"/>
      <c r="G19" s="50"/>
      <c r="H19" s="50"/>
      <c r="I19" s="50"/>
      <c r="J19" s="50"/>
      <c r="K19" s="50"/>
      <c r="L19" s="50"/>
      <c r="M19" s="50"/>
      <c r="N19" s="50"/>
      <c r="O19" s="50"/>
      <c r="P19" s="50"/>
      <c r="Q19" s="50"/>
      <c r="R19" s="50"/>
      <c r="S19" s="50"/>
      <c r="T19" s="50"/>
      <c r="U19" s="50"/>
      <c r="V19" s="50"/>
      <c r="W19" s="96"/>
    </row>
    <row r="20" spans="1:24" x14ac:dyDescent="0.35">
      <c r="A20" s="86" t="s">
        <v>42</v>
      </c>
      <c r="B20" s="53" t="s">
        <v>43</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0" customHeight="1" x14ac:dyDescent="0.35">
      <c r="A21" s="56">
        <v>925</v>
      </c>
      <c r="B21" s="57" t="s">
        <v>67</v>
      </c>
      <c r="C21" s="59">
        <v>47704.958325003936</v>
      </c>
      <c r="D21" s="59">
        <v>49663.726444705084</v>
      </c>
      <c r="E21" s="59">
        <v>51904.950300174118</v>
      </c>
      <c r="F21" s="59">
        <v>54869.150755189803</v>
      </c>
      <c r="G21" s="59">
        <v>55095.518750149626</v>
      </c>
      <c r="H21" s="59">
        <v>58889.563998699887</v>
      </c>
      <c r="I21" s="59">
        <v>60899.608570504148</v>
      </c>
      <c r="J21" s="59">
        <v>62468.493617812106</v>
      </c>
      <c r="K21" s="59">
        <v>63776.705785950304</v>
      </c>
      <c r="L21" s="59">
        <v>65491.774244599139</v>
      </c>
      <c r="M21" s="59">
        <v>66270.370860214025</v>
      </c>
      <c r="N21" s="59">
        <v>69400.96177554116</v>
      </c>
      <c r="O21" s="59">
        <v>72328.607890490108</v>
      </c>
      <c r="P21" s="59">
        <v>77441.596042563877</v>
      </c>
      <c r="Q21" s="59">
        <v>79393.638089619664</v>
      </c>
      <c r="R21" s="59">
        <v>83102.893263964681</v>
      </c>
      <c r="S21" s="59">
        <v>87624.103876602283</v>
      </c>
      <c r="T21" s="59">
        <v>89716.40878975032</v>
      </c>
      <c r="U21" s="59">
        <v>92058.084741288796</v>
      </c>
      <c r="V21" s="91">
        <v>94455.839513895728</v>
      </c>
      <c r="W21" s="91">
        <v>94702.698240710219</v>
      </c>
      <c r="X21" s="60">
        <v>95223.723128790021</v>
      </c>
    </row>
    <row r="22" spans="1:24" x14ac:dyDescent="0.35">
      <c r="A22" s="61"/>
      <c r="B22" s="90" t="s">
        <v>68</v>
      </c>
      <c r="C22" s="64">
        <v>1557.6961266839239</v>
      </c>
      <c r="D22" s="64">
        <v>1656.4952139265924</v>
      </c>
      <c r="E22" s="64">
        <v>1764.9162946387298</v>
      </c>
      <c r="F22" s="64">
        <v>1901.2920496191271</v>
      </c>
      <c r="G22" s="64">
        <v>1986.5060881781276</v>
      </c>
      <c r="H22" s="64">
        <v>2126.8293900611848</v>
      </c>
      <c r="I22" s="64">
        <v>2227.3390302522539</v>
      </c>
      <c r="J22" s="64">
        <v>2355.4714596804133</v>
      </c>
      <c r="K22" s="64">
        <v>2471.1883079321306</v>
      </c>
      <c r="L22" s="64">
        <v>2592.572180454968</v>
      </c>
      <c r="M22" s="64">
        <v>2684.6494303429868</v>
      </c>
      <c r="N22" s="64">
        <v>2811.5460443874313</v>
      </c>
      <c r="O22" s="64">
        <v>2949.2243514967622</v>
      </c>
      <c r="P22" s="64">
        <v>3187.7340654418617</v>
      </c>
      <c r="Q22" s="64">
        <v>3428.5922553659129</v>
      </c>
      <c r="R22" s="64">
        <v>3557.6670579197876</v>
      </c>
      <c r="S22" s="64">
        <v>3741.277197200197</v>
      </c>
      <c r="T22" s="64">
        <v>3757.7006191137707</v>
      </c>
      <c r="U22" s="64">
        <v>3913.6114890502631</v>
      </c>
      <c r="V22" s="97">
        <v>3969.0212969758968</v>
      </c>
      <c r="W22" s="97">
        <v>4010.1794647572206</v>
      </c>
      <c r="X22" s="65">
        <v>4008.6966487655068</v>
      </c>
    </row>
    <row r="23" spans="1:24" ht="25.5" customHeight="1" x14ac:dyDescent="0.35">
      <c r="A23" s="56">
        <v>941</v>
      </c>
      <c r="B23" s="57" t="s">
        <v>69</v>
      </c>
      <c r="C23" s="59">
        <v>42126.632159161767</v>
      </c>
      <c r="D23" s="59">
        <v>43808.048275476111</v>
      </c>
      <c r="E23" s="59">
        <v>45748.189311979426</v>
      </c>
      <c r="F23" s="59">
        <v>48239.617371091852</v>
      </c>
      <c r="G23" s="59">
        <v>48388.262105548441</v>
      </c>
      <c r="H23" s="59">
        <v>51703.88906477407</v>
      </c>
      <c r="I23" s="59">
        <v>53392.005558225406</v>
      </c>
      <c r="J23" s="59">
        <v>54700.208846701578</v>
      </c>
      <c r="K23" s="59">
        <v>55788.865310635927</v>
      </c>
      <c r="L23" s="59">
        <v>57243.685631724882</v>
      </c>
      <c r="M23" s="59">
        <v>57866.524227918133</v>
      </c>
      <c r="N23" s="59">
        <v>60606.440872013365</v>
      </c>
      <c r="O23" s="59">
        <v>63151.955941910026</v>
      </c>
      <c r="P23" s="59">
        <v>67603.109490866336</v>
      </c>
      <c r="Q23" s="59">
        <v>69182.97741185347</v>
      </c>
      <c r="R23" s="59">
        <v>72464.173600972834</v>
      </c>
      <c r="S23" s="59">
        <v>76435.912747427879</v>
      </c>
      <c r="T23" s="59">
        <v>78347.00487063975</v>
      </c>
      <c r="U23" s="59">
        <v>80351.505574581082</v>
      </c>
      <c r="V23" s="91">
        <v>82496.686352341174</v>
      </c>
      <c r="W23" s="91">
        <v>82684.212397812764</v>
      </c>
      <c r="X23" s="60">
        <v>83173.341547603923</v>
      </c>
    </row>
    <row r="24" spans="1:24" ht="25.5" customHeight="1" x14ac:dyDescent="0.35">
      <c r="A24" s="56">
        <v>921</v>
      </c>
      <c r="B24" s="66" t="s">
        <v>70</v>
      </c>
      <c r="C24" s="59">
        <v>39622.455473615919</v>
      </c>
      <c r="D24" s="59">
        <v>41184.870161938721</v>
      </c>
      <c r="E24" s="59">
        <v>43008.68737742248</v>
      </c>
      <c r="F24" s="59">
        <v>45408.965480627725</v>
      </c>
      <c r="G24" s="59">
        <v>45541.902112607539</v>
      </c>
      <c r="H24" s="59">
        <v>48651.798230835178</v>
      </c>
      <c r="I24" s="59">
        <v>50225.666445413619</v>
      </c>
      <c r="J24" s="59">
        <v>51452.472164488812</v>
      </c>
      <c r="K24" s="59">
        <v>52472.790191694199</v>
      </c>
      <c r="L24" s="59">
        <v>53836.237847329423</v>
      </c>
      <c r="M24" s="59">
        <v>54416.737378388214</v>
      </c>
      <c r="N24" s="59">
        <v>56991.998517179243</v>
      </c>
      <c r="O24" s="59">
        <v>59382.709687787312</v>
      </c>
      <c r="P24" s="59">
        <v>63570.125896954138</v>
      </c>
      <c r="Q24" s="59">
        <v>65054.902917075044</v>
      </c>
      <c r="R24" s="59">
        <v>68143.408348176512</v>
      </c>
      <c r="S24" s="59">
        <v>71879.958827872761</v>
      </c>
      <c r="T24" s="59">
        <v>73681.880025187304</v>
      </c>
      <c r="U24" s="59">
        <v>75566.988741626279</v>
      </c>
      <c r="V24" s="91">
        <v>77581.212977981952</v>
      </c>
      <c r="W24" s="91">
        <v>77756.880815243625</v>
      </c>
      <c r="X24" s="60">
        <v>78217.228274533947</v>
      </c>
    </row>
    <row r="25" spans="1:24" x14ac:dyDescent="0.35">
      <c r="A25" s="61" t="s">
        <v>71</v>
      </c>
      <c r="B25" s="67" t="s">
        <v>72</v>
      </c>
      <c r="C25" s="64" t="s">
        <v>215</v>
      </c>
      <c r="D25" s="64" t="s">
        <v>215</v>
      </c>
      <c r="E25" s="64" t="s">
        <v>215</v>
      </c>
      <c r="F25" s="64">
        <v>2440.9728573447005</v>
      </c>
      <c r="G25" s="64">
        <v>2464.7688341411035</v>
      </c>
      <c r="H25" s="64">
        <v>2620.9627010148383</v>
      </c>
      <c r="I25" s="64">
        <v>2657.7398893418804</v>
      </c>
      <c r="J25" s="64">
        <v>2717.8906435335589</v>
      </c>
      <c r="K25" s="64">
        <v>2763.9607083496126</v>
      </c>
      <c r="L25" s="64">
        <v>2829.4969063801855</v>
      </c>
      <c r="M25" s="64">
        <v>2854.9626737095491</v>
      </c>
      <c r="N25" s="64">
        <v>2983.0554528800558</v>
      </c>
      <c r="O25" s="64">
        <v>3096.3028146875217</v>
      </c>
      <c r="P25" s="64">
        <v>3307.5636232568741</v>
      </c>
      <c r="Q25" s="64">
        <v>3382.8709182248817</v>
      </c>
      <c r="R25" s="64">
        <v>3539.7415484062167</v>
      </c>
      <c r="S25" s="64">
        <v>3730.2082478406865</v>
      </c>
      <c r="T25" s="64">
        <v>3819.7997171578418</v>
      </c>
      <c r="U25" s="64">
        <v>3917.1944231583866</v>
      </c>
      <c r="V25" s="97">
        <v>4020.7105628123077</v>
      </c>
      <c r="W25" s="97">
        <v>4036.8192593769868</v>
      </c>
      <c r="X25" s="65">
        <v>4061.4687940469221</v>
      </c>
    </row>
    <row r="26" spans="1:24" x14ac:dyDescent="0.35">
      <c r="A26" s="61" t="s">
        <v>73</v>
      </c>
      <c r="B26" s="67" t="s">
        <v>74</v>
      </c>
      <c r="C26" s="64" t="s">
        <v>215</v>
      </c>
      <c r="D26" s="64" t="s">
        <v>215</v>
      </c>
      <c r="E26" s="64" t="s">
        <v>215</v>
      </c>
      <c r="F26" s="64">
        <v>6356.0672210474568</v>
      </c>
      <c r="G26" s="64">
        <v>6376.5404448864538</v>
      </c>
      <c r="H26" s="64">
        <v>6824.1058105298816</v>
      </c>
      <c r="I26" s="64">
        <v>6983.4617441552182</v>
      </c>
      <c r="J26" s="64">
        <v>7143.1621614967662</v>
      </c>
      <c r="K26" s="64">
        <v>7270.7016295419699</v>
      </c>
      <c r="L26" s="64">
        <v>7447.1757027622452</v>
      </c>
      <c r="M26" s="64">
        <v>7516.9949214245016</v>
      </c>
      <c r="N26" s="64">
        <v>7862.2577564207177</v>
      </c>
      <c r="O26" s="64">
        <v>8174.8194007491757</v>
      </c>
      <c r="P26" s="64">
        <v>8725.1455618966975</v>
      </c>
      <c r="Q26" s="64">
        <v>8904.6169670343897</v>
      </c>
      <c r="R26" s="64">
        <v>9299.4615440837933</v>
      </c>
      <c r="S26" s="64">
        <v>9785.8802494677293</v>
      </c>
      <c r="T26" s="64">
        <v>10005.241986494213</v>
      </c>
      <c r="U26" s="64">
        <v>10247.939877596807</v>
      </c>
      <c r="V26" s="97">
        <v>10504.906766221271</v>
      </c>
      <c r="W26" s="97">
        <v>10513.890479298358</v>
      </c>
      <c r="X26" s="65">
        <v>10555.48017048427</v>
      </c>
    </row>
    <row r="27" spans="1:24" x14ac:dyDescent="0.35">
      <c r="A27" s="61" t="s">
        <v>75</v>
      </c>
      <c r="B27" s="67" t="s">
        <v>76</v>
      </c>
      <c r="C27" s="64" t="s">
        <v>215</v>
      </c>
      <c r="D27" s="64" t="s">
        <v>215</v>
      </c>
      <c r="E27" s="64" t="s">
        <v>215</v>
      </c>
      <c r="F27" s="64">
        <v>4625.5468703625875</v>
      </c>
      <c r="G27" s="64">
        <v>4641.9576000402385</v>
      </c>
      <c r="H27" s="64">
        <v>4952.5594939104585</v>
      </c>
      <c r="I27" s="64">
        <v>5084.038095142525</v>
      </c>
      <c r="J27" s="64">
        <v>5206.7237491182841</v>
      </c>
      <c r="K27" s="64">
        <v>5302.4313557741725</v>
      </c>
      <c r="L27" s="64">
        <v>5434.2600884301055</v>
      </c>
      <c r="M27" s="64">
        <v>5489.8179664608724</v>
      </c>
      <c r="N27" s="64">
        <v>5737.9113978805372</v>
      </c>
      <c r="O27" s="64">
        <v>5973.4530407946968</v>
      </c>
      <c r="P27" s="64">
        <v>6392.0853273656039</v>
      </c>
      <c r="Q27" s="64">
        <v>6534.5486041390805</v>
      </c>
      <c r="R27" s="64">
        <v>6838.0176630416627</v>
      </c>
      <c r="S27" s="64">
        <v>7208.6575835645181</v>
      </c>
      <c r="T27" s="64">
        <v>7383.0053605199728</v>
      </c>
      <c r="U27" s="64">
        <v>7569.5865378019625</v>
      </c>
      <c r="V27" s="97">
        <v>7772.5097999018062</v>
      </c>
      <c r="W27" s="97">
        <v>7792.8403909523531</v>
      </c>
      <c r="X27" s="65">
        <v>7832.5376300892158</v>
      </c>
    </row>
    <row r="28" spans="1:24" x14ac:dyDescent="0.35">
      <c r="A28" s="61" t="s">
        <v>77</v>
      </c>
      <c r="B28" s="67" t="s">
        <v>78</v>
      </c>
      <c r="C28" s="64" t="s">
        <v>215</v>
      </c>
      <c r="D28" s="64" t="s">
        <v>215</v>
      </c>
      <c r="E28" s="64" t="s">
        <v>215</v>
      </c>
      <c r="F28" s="64">
        <v>3864.1284010847976</v>
      </c>
      <c r="G28" s="64">
        <v>3894.2778677217293</v>
      </c>
      <c r="H28" s="64">
        <v>4179.0649024878912</v>
      </c>
      <c r="I28" s="64">
        <v>4363.1119757659808</v>
      </c>
      <c r="J28" s="64">
        <v>4492.701057745594</v>
      </c>
      <c r="K28" s="64">
        <v>4609.3331198110427</v>
      </c>
      <c r="L28" s="64">
        <v>4753.5917579046236</v>
      </c>
      <c r="M28" s="64">
        <v>4825.5292548016787</v>
      </c>
      <c r="N28" s="64">
        <v>5079.1205716835593</v>
      </c>
      <c r="O28" s="64">
        <v>5320.1073572471896</v>
      </c>
      <c r="P28" s="64">
        <v>5728.0153744416784</v>
      </c>
      <c r="Q28" s="64">
        <v>5884.2447517208557</v>
      </c>
      <c r="R28" s="64">
        <v>6181.076097148989</v>
      </c>
      <c r="S28" s="64">
        <v>6542.9756361910022</v>
      </c>
      <c r="T28" s="64">
        <v>6724.9719001190069</v>
      </c>
      <c r="U28" s="64">
        <v>6913.7244215073379</v>
      </c>
      <c r="V28" s="97">
        <v>7118.375612407287</v>
      </c>
      <c r="W28" s="97">
        <v>7156.1352517918931</v>
      </c>
      <c r="X28" s="65">
        <v>7212.955228201432</v>
      </c>
    </row>
    <row r="29" spans="1:24" x14ac:dyDescent="0.35">
      <c r="A29" s="61" t="s">
        <v>79</v>
      </c>
      <c r="B29" s="67" t="s">
        <v>80</v>
      </c>
      <c r="C29" s="64" t="s">
        <v>215</v>
      </c>
      <c r="D29" s="64" t="s">
        <v>215</v>
      </c>
      <c r="E29" s="64" t="s">
        <v>215</v>
      </c>
      <c r="F29" s="64">
        <v>4916.9981943132188</v>
      </c>
      <c r="G29" s="64">
        <v>4940.2045847600248</v>
      </c>
      <c r="H29" s="64">
        <v>5284.2403575744365</v>
      </c>
      <c r="I29" s="64">
        <v>5463.3888769535424</v>
      </c>
      <c r="J29" s="64">
        <v>5611.1657229384191</v>
      </c>
      <c r="K29" s="64">
        <v>5736.4419320327597</v>
      </c>
      <c r="L29" s="64">
        <v>5893.3641150837866</v>
      </c>
      <c r="M29" s="64">
        <v>5962.2734952789588</v>
      </c>
      <c r="N29" s="64">
        <v>6249.9224679947865</v>
      </c>
      <c r="O29" s="64">
        <v>6520.8710116514949</v>
      </c>
      <c r="P29" s="64">
        <v>6988.9869817178324</v>
      </c>
      <c r="Q29" s="64">
        <v>7155.3745400568205</v>
      </c>
      <c r="R29" s="64">
        <v>7483.5177411865407</v>
      </c>
      <c r="S29" s="64">
        <v>7875.128569640262</v>
      </c>
      <c r="T29" s="64">
        <v>8059.3333422893975</v>
      </c>
      <c r="U29" s="64">
        <v>8257.4064383991918</v>
      </c>
      <c r="V29" s="97">
        <v>8470.1855934634114</v>
      </c>
      <c r="W29" s="97">
        <v>8483.2966361668878</v>
      </c>
      <c r="X29" s="65">
        <v>8525.1114516145117</v>
      </c>
    </row>
    <row r="30" spans="1:24" x14ac:dyDescent="0.35">
      <c r="A30" s="61" t="s">
        <v>81</v>
      </c>
      <c r="B30" s="67" t="s">
        <v>82</v>
      </c>
      <c r="C30" s="64" t="s">
        <v>215</v>
      </c>
      <c r="D30" s="64" t="s">
        <v>215</v>
      </c>
      <c r="E30" s="64" t="s">
        <v>215</v>
      </c>
      <c r="F30" s="64">
        <v>5198.0623379153621</v>
      </c>
      <c r="G30" s="64">
        <v>5225.3668186003551</v>
      </c>
      <c r="H30" s="64">
        <v>5618.3432894009084</v>
      </c>
      <c r="I30" s="64">
        <v>5827.0102114885694</v>
      </c>
      <c r="J30" s="64">
        <v>6007.397118895381</v>
      </c>
      <c r="K30" s="64">
        <v>6160.7725120831828</v>
      </c>
      <c r="L30" s="64">
        <v>6347.4381303216014</v>
      </c>
      <c r="M30" s="64">
        <v>6444.6206550034294</v>
      </c>
      <c r="N30" s="64">
        <v>6790.6290657177697</v>
      </c>
      <c r="O30" s="64">
        <v>7106.7476471854106</v>
      </c>
      <c r="P30" s="64">
        <v>7635.2501799732581</v>
      </c>
      <c r="Q30" s="64">
        <v>7836.2994009197309</v>
      </c>
      <c r="R30" s="64">
        <v>8236.5063886200805</v>
      </c>
      <c r="S30" s="64">
        <v>8715.2325230910265</v>
      </c>
      <c r="T30" s="64">
        <v>8958.4581581989733</v>
      </c>
      <c r="U30" s="64">
        <v>9202.5484780994284</v>
      </c>
      <c r="V30" s="97">
        <v>9458.554261488689</v>
      </c>
      <c r="W30" s="97">
        <v>9486.713556248189</v>
      </c>
      <c r="X30" s="65">
        <v>9544.3543235158322</v>
      </c>
    </row>
    <row r="31" spans="1:24" x14ac:dyDescent="0.35">
      <c r="A31" s="61" t="s">
        <v>83</v>
      </c>
      <c r="B31" s="67" t="s">
        <v>84</v>
      </c>
      <c r="C31" s="64" t="s">
        <v>215</v>
      </c>
      <c r="D31" s="64" t="s">
        <v>215</v>
      </c>
      <c r="E31" s="64" t="s">
        <v>215</v>
      </c>
      <c r="F31" s="64">
        <v>5204.1424118231862</v>
      </c>
      <c r="G31" s="64">
        <v>5141.3115167551505</v>
      </c>
      <c r="H31" s="64">
        <v>5435.6908550292519</v>
      </c>
      <c r="I31" s="64">
        <v>5542.9030907424149</v>
      </c>
      <c r="J31" s="64">
        <v>5594.5281434133776</v>
      </c>
      <c r="K31" s="64">
        <v>5618.4563066081473</v>
      </c>
      <c r="L31" s="64">
        <v>5692.3304700522522</v>
      </c>
      <c r="M31" s="64">
        <v>5669.6398832013674</v>
      </c>
      <c r="N31" s="64">
        <v>5839.1804127239338</v>
      </c>
      <c r="O31" s="64">
        <v>6000.5262293405767</v>
      </c>
      <c r="P31" s="64">
        <v>6348.6359075420687</v>
      </c>
      <c r="Q31" s="64">
        <v>6437.6039868203607</v>
      </c>
      <c r="R31" s="64">
        <v>6696.9325183981491</v>
      </c>
      <c r="S31" s="64">
        <v>7008.5640366119278</v>
      </c>
      <c r="T31" s="64">
        <v>7139.6258213093788</v>
      </c>
      <c r="U31" s="64">
        <v>7268.9354634893525</v>
      </c>
      <c r="V31" s="97">
        <v>7414.2479177999667</v>
      </c>
      <c r="W31" s="97">
        <v>7370.3634110105395</v>
      </c>
      <c r="X31" s="65">
        <v>7377.8194211591544</v>
      </c>
    </row>
    <row r="32" spans="1:24" x14ac:dyDescent="0.35">
      <c r="A32" s="61" t="s">
        <v>85</v>
      </c>
      <c r="B32" s="67" t="s">
        <v>86</v>
      </c>
      <c r="C32" s="64" t="s">
        <v>215</v>
      </c>
      <c r="D32" s="64" t="s">
        <v>215</v>
      </c>
      <c r="E32" s="64" t="s">
        <v>215</v>
      </c>
      <c r="F32" s="64">
        <v>7607.2996002386326</v>
      </c>
      <c r="G32" s="64">
        <v>7636.089942587183</v>
      </c>
      <c r="H32" s="64">
        <v>8151.8265873703504</v>
      </c>
      <c r="I32" s="64">
        <v>8499.0208242120789</v>
      </c>
      <c r="J32" s="64">
        <v>8722.0278789610256</v>
      </c>
      <c r="K32" s="64">
        <v>8921.0818785795109</v>
      </c>
      <c r="L32" s="64">
        <v>9177.6151147758719</v>
      </c>
      <c r="M32" s="64">
        <v>9304.9753831544294</v>
      </c>
      <c r="N32" s="64">
        <v>9779.8744668038726</v>
      </c>
      <c r="O32" s="64">
        <v>10216.824748758216</v>
      </c>
      <c r="P32" s="64">
        <v>10965.605979989616</v>
      </c>
      <c r="Q32" s="64">
        <v>11246.789267937856</v>
      </c>
      <c r="R32" s="64">
        <v>11811.675605350725</v>
      </c>
      <c r="S32" s="64">
        <v>12493.338754123362</v>
      </c>
      <c r="T32" s="64">
        <v>12837.553583155493</v>
      </c>
      <c r="U32" s="64">
        <v>13186.827302438058</v>
      </c>
      <c r="V32" s="97">
        <v>13552.496819697641</v>
      </c>
      <c r="W32" s="97">
        <v>13593.533036292401</v>
      </c>
      <c r="X32" s="65">
        <v>13694.50264503373</v>
      </c>
    </row>
    <row r="33" spans="1:24" x14ac:dyDescent="0.35">
      <c r="A33" s="61" t="s">
        <v>87</v>
      </c>
      <c r="B33" s="67" t="s">
        <v>88</v>
      </c>
      <c r="C33" s="64" t="s">
        <v>215</v>
      </c>
      <c r="D33" s="64" t="s">
        <v>215</v>
      </c>
      <c r="E33" s="64" t="s">
        <v>215</v>
      </c>
      <c r="F33" s="64">
        <v>5195.7475864977769</v>
      </c>
      <c r="G33" s="64">
        <v>5221.3845031153023</v>
      </c>
      <c r="H33" s="64">
        <v>5585.0042335171593</v>
      </c>
      <c r="I33" s="64">
        <v>5804.9917376114145</v>
      </c>
      <c r="J33" s="64">
        <v>5956.8756883864116</v>
      </c>
      <c r="K33" s="64">
        <v>6089.6107489138021</v>
      </c>
      <c r="L33" s="64">
        <v>6260.9655616187547</v>
      </c>
      <c r="M33" s="64">
        <v>6347.9231453534267</v>
      </c>
      <c r="N33" s="64">
        <v>6670.0469250740152</v>
      </c>
      <c r="O33" s="64">
        <v>6973.0574373730278</v>
      </c>
      <c r="P33" s="64">
        <v>7478.8369607704954</v>
      </c>
      <c r="Q33" s="64">
        <v>7672.5544802210798</v>
      </c>
      <c r="R33" s="64">
        <v>8056.4792419403411</v>
      </c>
      <c r="S33" s="64">
        <v>8519.9732273422342</v>
      </c>
      <c r="T33" s="64">
        <v>8753.8901559430196</v>
      </c>
      <c r="U33" s="64">
        <v>9002.825799135755</v>
      </c>
      <c r="V33" s="97">
        <v>9269.2256441895806</v>
      </c>
      <c r="W33" s="97">
        <v>9323.2887941060253</v>
      </c>
      <c r="X33" s="65">
        <v>9412.9986103888787</v>
      </c>
    </row>
    <row r="34" spans="1:24" x14ac:dyDescent="0.35">
      <c r="A34" s="49">
        <v>924</v>
      </c>
      <c r="B34" s="68" t="s">
        <v>89</v>
      </c>
      <c r="C34" s="59">
        <v>2504.1766855458486</v>
      </c>
      <c r="D34" s="59">
        <v>2623.1781135373913</v>
      </c>
      <c r="E34" s="59">
        <v>2739.5019345569522</v>
      </c>
      <c r="F34" s="59">
        <v>2830.6518904641325</v>
      </c>
      <c r="G34" s="59">
        <v>2846.3599929409065</v>
      </c>
      <c r="H34" s="59">
        <v>3052.0908339388925</v>
      </c>
      <c r="I34" s="59">
        <v>3166.3391128117923</v>
      </c>
      <c r="J34" s="59">
        <v>3247.7366822127724</v>
      </c>
      <c r="K34" s="59">
        <v>3316.075118941731</v>
      </c>
      <c r="L34" s="59">
        <v>3407.4477843954587</v>
      </c>
      <c r="M34" s="59">
        <v>3449.7868495299226</v>
      </c>
      <c r="N34" s="59">
        <v>3614.442354834126</v>
      </c>
      <c r="O34" s="59">
        <v>3769.2462541227183</v>
      </c>
      <c r="P34" s="59">
        <v>4032.9835939121981</v>
      </c>
      <c r="Q34" s="59">
        <v>4128.0744947784269</v>
      </c>
      <c r="R34" s="59">
        <v>4320.7652527963273</v>
      </c>
      <c r="S34" s="59">
        <v>4555.953919555116</v>
      </c>
      <c r="T34" s="59">
        <v>4665.1248454524439</v>
      </c>
      <c r="U34" s="59">
        <v>4784.516832954806</v>
      </c>
      <c r="V34" s="91">
        <v>4915.4733743592096</v>
      </c>
      <c r="W34" s="91">
        <v>4927.3315825691334</v>
      </c>
      <c r="X34" s="60">
        <v>4956.1132730699765</v>
      </c>
    </row>
    <row r="35" spans="1:24" x14ac:dyDescent="0.35">
      <c r="A35" s="49">
        <v>923</v>
      </c>
      <c r="B35" s="68" t="s">
        <v>90</v>
      </c>
      <c r="C35" s="59">
        <v>4020.6300391582458</v>
      </c>
      <c r="D35" s="59">
        <v>4199.1829553023799</v>
      </c>
      <c r="E35" s="59">
        <v>4391.8446935559596</v>
      </c>
      <c r="F35" s="59">
        <v>4728.2413344788129</v>
      </c>
      <c r="G35" s="59">
        <v>4720.7505564230532</v>
      </c>
      <c r="H35" s="59">
        <v>5058.8455438646388</v>
      </c>
      <c r="I35" s="59">
        <v>5280.2639820264876</v>
      </c>
      <c r="J35" s="59">
        <v>5412.813311430109</v>
      </c>
      <c r="K35" s="59">
        <v>5516.6521673822563</v>
      </c>
      <c r="L35" s="59">
        <v>5655.5164324193001</v>
      </c>
      <c r="M35" s="59">
        <v>5719.1972019529021</v>
      </c>
      <c r="N35" s="59">
        <v>5982.9748591403604</v>
      </c>
      <c r="O35" s="59">
        <v>6227.4275970833096</v>
      </c>
      <c r="P35" s="59">
        <v>6650.7524862556711</v>
      </c>
      <c r="Q35" s="59">
        <v>6782.0684224002862</v>
      </c>
      <c r="R35" s="59">
        <v>7081.0526050720719</v>
      </c>
      <c r="S35" s="59">
        <v>7446.9139319742144</v>
      </c>
      <c r="T35" s="59">
        <v>7611.7032999968087</v>
      </c>
      <c r="U35" s="59">
        <v>7792.9676776574452</v>
      </c>
      <c r="V35" s="91">
        <v>7990.1318645786632</v>
      </c>
      <c r="W35" s="91">
        <v>8008.3063781402361</v>
      </c>
      <c r="X35" s="60">
        <v>8041.6849324205878</v>
      </c>
    </row>
    <row r="36" spans="1:24" s="100" customFormat="1" ht="30" customHeight="1"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row r="49" spans="1:1" x14ac:dyDescent="0.35">
      <c r="A49" s="77"/>
    </row>
    <row r="50" spans="1:1" x14ac:dyDescent="0.35">
      <c r="A50" s="77"/>
    </row>
  </sheetData>
  <mergeCells count="2">
    <mergeCell ref="A1:B1"/>
    <mergeCell ref="A19:B19"/>
  </mergeCells>
  <conditionalFormatting sqref="C1:V1">
    <cfRule type="cellIs" dxfId="0" priority="1" stopIfTrue="1" operator="equal">
      <formula>FALSE</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70" zoomScaleNormal="70" workbookViewId="0">
      <selection sqref="A1:B1"/>
    </sheetView>
  </sheetViews>
  <sheetFormatPr defaultColWidth="8.84375" defaultRowHeight="15.5" x14ac:dyDescent="0.35"/>
  <cols>
    <col min="1" max="1" width="12.07421875" style="114" customWidth="1"/>
    <col min="2" max="2" width="60.69140625" style="114" customWidth="1"/>
    <col min="3" max="11" width="8.84375" style="114" customWidth="1"/>
    <col min="12" max="16384" width="8.84375" style="114"/>
  </cols>
  <sheetData>
    <row r="1" spans="1:24" s="50" customFormat="1" ht="59.25" customHeight="1" x14ac:dyDescent="0.35">
      <c r="A1" s="184" t="s">
        <v>178</v>
      </c>
      <c r="B1" s="184"/>
      <c r="E1" s="49"/>
      <c r="F1" s="49"/>
    </row>
    <row r="2" spans="1:24"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112" customFormat="1" ht="31.5" customHeight="1" x14ac:dyDescent="0.35">
      <c r="A3" s="56">
        <v>925</v>
      </c>
      <c r="B3" s="57" t="s">
        <v>67</v>
      </c>
      <c r="C3" s="59"/>
      <c r="D3" s="59"/>
      <c r="E3" s="59"/>
      <c r="F3" s="59"/>
      <c r="G3" s="59"/>
      <c r="H3" s="59"/>
      <c r="I3" s="59"/>
      <c r="J3" s="59"/>
      <c r="K3" s="59">
        <f>SUM(K4,K6,K16:K17)</f>
        <v>1291.1700000000003</v>
      </c>
      <c r="L3" s="59">
        <f t="shared" ref="L3:X3" si="0">SUM(L4,L6,L16:L17)</f>
        <v>1183.6549443026729</v>
      </c>
      <c r="M3" s="59">
        <f t="shared" si="0"/>
        <v>1312.9542119951132</v>
      </c>
      <c r="N3" s="59">
        <f t="shared" si="0"/>
        <v>1623.1882790812581</v>
      </c>
      <c r="O3" s="59">
        <f t="shared" si="0"/>
        <v>1949.4219162508434</v>
      </c>
      <c r="P3" s="59">
        <f t="shared" si="0"/>
        <v>2026.2023687265357</v>
      </c>
      <c r="Q3" s="59">
        <f t="shared" si="0"/>
        <v>2134.4746846376856</v>
      </c>
      <c r="R3" s="59">
        <f t="shared" si="0"/>
        <v>2194.8675095390699</v>
      </c>
      <c r="S3" s="59">
        <f t="shared" si="0"/>
        <v>2244.5398762216828</v>
      </c>
      <c r="T3" s="59">
        <f t="shared" si="0"/>
        <v>2224.31914366208</v>
      </c>
      <c r="U3" s="59">
        <f t="shared" si="0"/>
        <v>2272.4970248438781</v>
      </c>
      <c r="V3" s="59">
        <f t="shared" si="0"/>
        <v>2400.02563917</v>
      </c>
      <c r="W3" s="88">
        <f t="shared" si="0"/>
        <v>2489.1042438382997</v>
      </c>
      <c r="X3" s="89">
        <f t="shared" si="0"/>
        <v>2374.1831888023089</v>
      </c>
    </row>
    <row r="4" spans="1:24" s="112" customFormat="1" x14ac:dyDescent="0.35">
      <c r="A4" s="61"/>
      <c r="B4" s="90" t="s">
        <v>68</v>
      </c>
      <c r="C4" s="64"/>
      <c r="D4" s="64"/>
      <c r="E4" s="64"/>
      <c r="F4" s="64"/>
      <c r="G4" s="64"/>
      <c r="H4" s="64"/>
      <c r="I4" s="64"/>
      <c r="J4" s="64"/>
      <c r="K4" s="127">
        <v>0</v>
      </c>
      <c r="L4" s="127">
        <v>1.499534350526045</v>
      </c>
      <c r="M4" s="127">
        <v>1.4125522907058992</v>
      </c>
      <c r="N4" s="127">
        <v>2.4828882257493583</v>
      </c>
      <c r="O4" s="127">
        <v>7.1099237748638462</v>
      </c>
      <c r="P4" s="127">
        <v>5.1058958693013521</v>
      </c>
      <c r="Q4" s="127">
        <v>3.8093184303361292</v>
      </c>
      <c r="R4" s="127">
        <v>3.7477527025414932</v>
      </c>
      <c r="S4" s="127">
        <v>3.8325686404818593</v>
      </c>
      <c r="T4" s="127">
        <v>3.7980415882710714</v>
      </c>
      <c r="U4" s="127">
        <v>3.8803056810316057</v>
      </c>
      <c r="V4" s="127">
        <v>3.884325</v>
      </c>
      <c r="W4" s="127">
        <v>5.4263159999999999</v>
      </c>
      <c r="X4" s="108">
        <v>5.1757849259309339</v>
      </c>
    </row>
    <row r="5" spans="1:24" s="112" customFormat="1" ht="27.75" customHeight="1" x14ac:dyDescent="0.35">
      <c r="A5" s="56">
        <v>941</v>
      </c>
      <c r="B5" s="57" t="s">
        <v>69</v>
      </c>
      <c r="C5" s="59"/>
      <c r="D5" s="59"/>
      <c r="E5" s="59"/>
      <c r="F5" s="59"/>
      <c r="G5" s="59"/>
      <c r="H5" s="59"/>
      <c r="I5" s="59"/>
      <c r="J5" s="59"/>
      <c r="K5" s="59">
        <f>SUM(K6,K16)</f>
        <v>1172.6234577334915</v>
      </c>
      <c r="L5" s="59">
        <f t="shared" ref="L5:X5" si="1">SUM(L6,L16)</f>
        <v>1067.7159772678749</v>
      </c>
      <c r="M5" s="59">
        <f t="shared" si="1"/>
        <v>1189.033903927241</v>
      </c>
      <c r="N5" s="59">
        <f t="shared" si="1"/>
        <v>1473.9370535680025</v>
      </c>
      <c r="O5" s="59">
        <f t="shared" si="1"/>
        <v>1753.275519820073</v>
      </c>
      <c r="P5" s="59">
        <f t="shared" si="1"/>
        <v>1839.2711035263999</v>
      </c>
      <c r="Q5" s="59">
        <f t="shared" si="1"/>
        <v>1943.0072806131227</v>
      </c>
      <c r="R5" s="59">
        <f t="shared" si="1"/>
        <v>1986.101807033378</v>
      </c>
      <c r="S5" s="59">
        <f t="shared" si="1"/>
        <v>2031.0495666585953</v>
      </c>
      <c r="T5" s="59">
        <f t="shared" si="1"/>
        <v>2012.7521371774878</v>
      </c>
      <c r="U5" s="59">
        <f t="shared" si="1"/>
        <v>2056.3475598890404</v>
      </c>
      <c r="V5" s="59">
        <f t="shared" si="1"/>
        <v>2194.8666322700001</v>
      </c>
      <c r="W5" s="91">
        <f t="shared" si="1"/>
        <v>2280.5674927852997</v>
      </c>
      <c r="X5" s="60">
        <f t="shared" si="1"/>
        <v>2175.2745051571378</v>
      </c>
    </row>
    <row r="6" spans="1:24" s="112" customFormat="1" ht="29.25" customHeight="1" x14ac:dyDescent="0.35">
      <c r="A6" s="56">
        <v>921</v>
      </c>
      <c r="B6" s="66" t="s">
        <v>70</v>
      </c>
      <c r="C6" s="59"/>
      <c r="D6" s="59"/>
      <c r="E6" s="59"/>
      <c r="F6" s="59"/>
      <c r="G6" s="59"/>
      <c r="H6" s="59"/>
      <c r="I6" s="59"/>
      <c r="J6" s="59"/>
      <c r="K6" s="59">
        <f>SUM(K7:K15)</f>
        <v>1111.2513752613359</v>
      </c>
      <c r="L6" s="59">
        <f t="shared" ref="L6:X6" si="2">SUM(L7:L15)</f>
        <v>1021.8685891701493</v>
      </c>
      <c r="M6" s="59">
        <f t="shared" si="2"/>
        <v>1131.0676515306241</v>
      </c>
      <c r="N6" s="59">
        <f t="shared" si="2"/>
        <v>1402.6462923306167</v>
      </c>
      <c r="O6" s="59">
        <f t="shared" si="2"/>
        <v>1661.6288128965571</v>
      </c>
      <c r="P6" s="59">
        <f t="shared" si="2"/>
        <v>1747.9246304767612</v>
      </c>
      <c r="Q6" s="59">
        <f t="shared" si="2"/>
        <v>1850.1888296891684</v>
      </c>
      <c r="R6" s="59">
        <f t="shared" si="2"/>
        <v>1893.5073322659887</v>
      </c>
      <c r="S6" s="59">
        <f t="shared" si="2"/>
        <v>1936.3595728298319</v>
      </c>
      <c r="T6" s="59">
        <f t="shared" si="2"/>
        <v>1918.9151917002223</v>
      </c>
      <c r="U6" s="59">
        <f t="shared" si="2"/>
        <v>1960.4781429372797</v>
      </c>
      <c r="V6" s="59">
        <f t="shared" si="2"/>
        <v>2100.2729483000003</v>
      </c>
      <c r="W6" s="91">
        <f t="shared" si="2"/>
        <v>2179.4915747852997</v>
      </c>
      <c r="X6" s="60">
        <f t="shared" si="2"/>
        <v>2078.8652262358528</v>
      </c>
    </row>
    <row r="7" spans="1:24" s="112" customFormat="1" x14ac:dyDescent="0.35">
      <c r="A7" s="61" t="s">
        <v>71</v>
      </c>
      <c r="B7" s="67" t="s">
        <v>72</v>
      </c>
      <c r="C7" s="64"/>
      <c r="D7" s="64"/>
      <c r="E7" s="64"/>
      <c r="F7" s="64"/>
      <c r="G7" s="64"/>
      <c r="H7" s="64"/>
      <c r="I7" s="64"/>
      <c r="J7" s="64"/>
      <c r="K7" s="104">
        <v>45.685714521549691</v>
      </c>
      <c r="L7" s="104">
        <v>38.984342799458886</v>
      </c>
      <c r="M7" s="104">
        <v>48.097665607664062</v>
      </c>
      <c r="N7" s="104">
        <v>67.325157566440495</v>
      </c>
      <c r="O7" s="104">
        <v>72.553624231490303</v>
      </c>
      <c r="P7" s="104">
        <v>79.670083483728249</v>
      </c>
      <c r="Q7" s="104">
        <v>91.563465303377939</v>
      </c>
      <c r="R7" s="104">
        <v>89.368993566704546</v>
      </c>
      <c r="S7" s="104">
        <v>91.391516292658778</v>
      </c>
      <c r="T7" s="104">
        <v>90.568183444466683</v>
      </c>
      <c r="U7" s="104">
        <v>92.52985481400539</v>
      </c>
      <c r="V7" s="104">
        <v>79.316969</v>
      </c>
      <c r="W7" s="104">
        <v>79.916122013299997</v>
      </c>
      <c r="X7" s="108">
        <v>76.226423167264002</v>
      </c>
    </row>
    <row r="8" spans="1:24" s="112" customFormat="1" x14ac:dyDescent="0.35">
      <c r="A8" s="61" t="s">
        <v>73</v>
      </c>
      <c r="B8" s="67" t="s">
        <v>74</v>
      </c>
      <c r="C8" s="64"/>
      <c r="D8" s="64"/>
      <c r="E8" s="64"/>
      <c r="F8" s="64"/>
      <c r="G8" s="64"/>
      <c r="H8" s="64"/>
      <c r="I8" s="64"/>
      <c r="J8" s="64"/>
      <c r="K8" s="104">
        <v>152.83011218237499</v>
      </c>
      <c r="L8" s="104">
        <v>135.68765957754297</v>
      </c>
      <c r="M8" s="104">
        <v>154.54947252261152</v>
      </c>
      <c r="N8" s="104">
        <v>185.21495799835367</v>
      </c>
      <c r="O8" s="104">
        <v>235.97022515036306</v>
      </c>
      <c r="P8" s="104">
        <v>213.09283001538026</v>
      </c>
      <c r="Q8" s="104">
        <v>230.75618401793989</v>
      </c>
      <c r="R8" s="104">
        <v>227.08106634532425</v>
      </c>
      <c r="S8" s="104">
        <v>232.22017107267621</v>
      </c>
      <c r="T8" s="104">
        <v>230.12813340208248</v>
      </c>
      <c r="U8" s="104">
        <v>235.11261860926405</v>
      </c>
      <c r="V8" s="104">
        <v>258.41019399999999</v>
      </c>
      <c r="W8" s="104">
        <v>271.49807705299997</v>
      </c>
      <c r="X8" s="108">
        <v>258.96310768303067</v>
      </c>
    </row>
    <row r="9" spans="1:24" s="112" customFormat="1" x14ac:dyDescent="0.35">
      <c r="A9" s="61" t="s">
        <v>75</v>
      </c>
      <c r="B9" s="67" t="s">
        <v>76</v>
      </c>
      <c r="C9" s="64"/>
      <c r="D9" s="64"/>
      <c r="E9" s="64"/>
      <c r="F9" s="64"/>
      <c r="G9" s="64"/>
      <c r="H9" s="64"/>
      <c r="I9" s="64"/>
      <c r="J9" s="64"/>
      <c r="K9" s="104">
        <v>95.39428520578933</v>
      </c>
      <c r="L9" s="104">
        <v>101.60325731734007</v>
      </c>
      <c r="M9" s="104">
        <v>103.79042825757092</v>
      </c>
      <c r="N9" s="104">
        <v>136.82269411847113</v>
      </c>
      <c r="O9" s="104">
        <v>153.10889085837297</v>
      </c>
      <c r="P9" s="104">
        <v>171.83021082932493</v>
      </c>
      <c r="Q9" s="104">
        <v>181.50918402983925</v>
      </c>
      <c r="R9" s="104">
        <v>168.67460443901862</v>
      </c>
      <c r="S9" s="104">
        <v>172.49190400964235</v>
      </c>
      <c r="T9" s="104">
        <v>170.93794959046454</v>
      </c>
      <c r="U9" s="104">
        <v>174.64039860651306</v>
      </c>
      <c r="V9" s="104">
        <v>185.7589059</v>
      </c>
      <c r="W9" s="104">
        <v>190.04666503999999</v>
      </c>
      <c r="X9" s="108">
        <v>181.27227830769112</v>
      </c>
    </row>
    <row r="10" spans="1:24" s="112" customFormat="1" x14ac:dyDescent="0.35">
      <c r="A10" s="61" t="s">
        <v>77</v>
      </c>
      <c r="B10" s="67" t="s">
        <v>78</v>
      </c>
      <c r="C10" s="64"/>
      <c r="D10" s="64"/>
      <c r="E10" s="64"/>
      <c r="F10" s="64"/>
      <c r="G10" s="64"/>
      <c r="H10" s="64"/>
      <c r="I10" s="64"/>
      <c r="J10" s="64"/>
      <c r="K10" s="104">
        <v>83.370727049310105</v>
      </c>
      <c r="L10" s="104">
        <v>84.846167224883573</v>
      </c>
      <c r="M10" s="104">
        <v>86.27941997072611</v>
      </c>
      <c r="N10" s="104">
        <v>99.925447997236233</v>
      </c>
      <c r="O10" s="104">
        <v>131.26563484663819</v>
      </c>
      <c r="P10" s="104">
        <v>133.86017766440941</v>
      </c>
      <c r="Q10" s="104">
        <v>140.63078578427795</v>
      </c>
      <c r="R10" s="104">
        <v>168.55965772491624</v>
      </c>
      <c r="S10" s="104">
        <v>172.3743559196906</v>
      </c>
      <c r="T10" s="104">
        <v>170.82146047412027</v>
      </c>
      <c r="U10" s="104">
        <v>174.52138638154821</v>
      </c>
      <c r="V10" s="104">
        <v>171.0424189</v>
      </c>
      <c r="W10" s="104">
        <v>173.809799013</v>
      </c>
      <c r="X10" s="108">
        <v>165.7850625932162</v>
      </c>
    </row>
    <row r="11" spans="1:24" s="112" customFormat="1" x14ac:dyDescent="0.35">
      <c r="A11" s="61" t="s">
        <v>79</v>
      </c>
      <c r="B11" s="67" t="s">
        <v>80</v>
      </c>
      <c r="C11" s="64"/>
      <c r="D11" s="64"/>
      <c r="E11" s="64"/>
      <c r="F11" s="64"/>
      <c r="G11" s="64"/>
      <c r="H11" s="64"/>
      <c r="I11" s="64"/>
      <c r="J11" s="64"/>
      <c r="K11" s="104">
        <v>113.8302195386341</v>
      </c>
      <c r="L11" s="104">
        <v>107.28155870184813</v>
      </c>
      <c r="M11" s="104">
        <v>111.10570609798808</v>
      </c>
      <c r="N11" s="104">
        <v>147.43038277931896</v>
      </c>
      <c r="O11" s="104">
        <v>173.52470510740224</v>
      </c>
      <c r="P11" s="104">
        <v>158.71284312116381</v>
      </c>
      <c r="Q11" s="104">
        <v>179.86028511523085</v>
      </c>
      <c r="R11" s="104">
        <v>186.93645561470706</v>
      </c>
      <c r="S11" s="104">
        <v>191.16704180238611</v>
      </c>
      <c r="T11" s="104">
        <v>189.44484578909751</v>
      </c>
      <c r="U11" s="104">
        <v>193.54814692595889</v>
      </c>
      <c r="V11" s="104">
        <v>203.96184299999999</v>
      </c>
      <c r="W11" s="104">
        <v>208.82612001300001</v>
      </c>
      <c r="X11" s="108">
        <v>199.1846925435101</v>
      </c>
    </row>
    <row r="12" spans="1:24" s="112" customFormat="1" x14ac:dyDescent="0.35">
      <c r="A12" s="61" t="s">
        <v>81</v>
      </c>
      <c r="B12" s="67" t="s">
        <v>82</v>
      </c>
      <c r="C12" s="64"/>
      <c r="D12" s="64"/>
      <c r="E12" s="64"/>
      <c r="F12" s="64"/>
      <c r="G12" s="64"/>
      <c r="H12" s="64"/>
      <c r="I12" s="64"/>
      <c r="J12" s="64"/>
      <c r="K12" s="104">
        <v>120.89765291511314</v>
      </c>
      <c r="L12" s="104">
        <v>98.899730327390756</v>
      </c>
      <c r="M12" s="104">
        <v>119.40505273345049</v>
      </c>
      <c r="N12" s="104">
        <v>148.39000179641411</v>
      </c>
      <c r="O12" s="104">
        <v>172.4337205651033</v>
      </c>
      <c r="P12" s="104">
        <v>178.49250135775904</v>
      </c>
      <c r="Q12" s="104">
        <v>174.75379469830503</v>
      </c>
      <c r="R12" s="104">
        <v>201.20173408096781</v>
      </c>
      <c r="S12" s="104">
        <v>205.75515986590096</v>
      </c>
      <c r="T12" s="104">
        <v>203.90154162347969</v>
      </c>
      <c r="U12" s="104">
        <v>208.31796912809941</v>
      </c>
      <c r="V12" s="104">
        <v>240.02302689999999</v>
      </c>
      <c r="W12" s="104">
        <v>230.95098206700001</v>
      </c>
      <c r="X12" s="108">
        <v>220.28805760875775</v>
      </c>
    </row>
    <row r="13" spans="1:24" s="112" customFormat="1" x14ac:dyDescent="0.35">
      <c r="A13" s="61" t="s">
        <v>83</v>
      </c>
      <c r="B13" s="67" t="s">
        <v>84</v>
      </c>
      <c r="C13" s="64"/>
      <c r="D13" s="64"/>
      <c r="E13" s="64"/>
      <c r="F13" s="64"/>
      <c r="G13" s="64"/>
      <c r="H13" s="64"/>
      <c r="I13" s="64"/>
      <c r="J13" s="64"/>
      <c r="K13" s="104">
        <v>213.35355952926628</v>
      </c>
      <c r="L13" s="104">
        <v>195.82522936204785</v>
      </c>
      <c r="M13" s="104">
        <v>214.59720459630725</v>
      </c>
      <c r="N13" s="104">
        <v>251.51943192713122</v>
      </c>
      <c r="O13" s="104">
        <v>306.14593631877341</v>
      </c>
      <c r="P13" s="104">
        <v>343.07386900629052</v>
      </c>
      <c r="Q13" s="104">
        <v>349.60534914394214</v>
      </c>
      <c r="R13" s="104">
        <v>355.47073621542415</v>
      </c>
      <c r="S13" s="104">
        <v>363.51544628447914</v>
      </c>
      <c r="T13" s="104">
        <v>360.24058861833856</v>
      </c>
      <c r="U13" s="104">
        <v>368.04325862851579</v>
      </c>
      <c r="V13" s="104">
        <v>414.12844410000002</v>
      </c>
      <c r="W13" s="104">
        <v>431.897902386</v>
      </c>
      <c r="X13" s="108">
        <v>411.95733029750733</v>
      </c>
    </row>
    <row r="14" spans="1:24" s="112" customFormat="1" x14ac:dyDescent="0.35">
      <c r="A14" s="61" t="s">
        <v>85</v>
      </c>
      <c r="B14" s="67" t="s">
        <v>86</v>
      </c>
      <c r="C14" s="64"/>
      <c r="D14" s="64"/>
      <c r="E14" s="64"/>
      <c r="F14" s="64"/>
      <c r="G14" s="64"/>
      <c r="H14" s="64"/>
      <c r="I14" s="64"/>
      <c r="J14" s="64"/>
      <c r="K14" s="104">
        <v>183.17211884960997</v>
      </c>
      <c r="L14" s="104">
        <v>171.75615572307757</v>
      </c>
      <c r="M14" s="104">
        <v>196.69708181869657</v>
      </c>
      <c r="N14" s="104">
        <v>234.54102952626064</v>
      </c>
      <c r="O14" s="104">
        <v>281.60677341096419</v>
      </c>
      <c r="P14" s="104">
        <v>305.99429185155702</v>
      </c>
      <c r="Q14" s="104">
        <v>328.57380402410547</v>
      </c>
      <c r="R14" s="104">
        <v>326.82723431494799</v>
      </c>
      <c r="S14" s="104">
        <v>334.22370911545443</v>
      </c>
      <c r="T14" s="104">
        <v>331.21273643963002</v>
      </c>
      <c r="U14" s="104">
        <v>338.38667454448984</v>
      </c>
      <c r="V14" s="104">
        <v>353.68078559999998</v>
      </c>
      <c r="W14" s="104">
        <v>380.689973173</v>
      </c>
      <c r="X14" s="108">
        <v>363.11365290961032</v>
      </c>
    </row>
    <row r="15" spans="1:24" s="112" customFormat="1" x14ac:dyDescent="0.35">
      <c r="A15" s="61" t="s">
        <v>87</v>
      </c>
      <c r="B15" s="67" t="s">
        <v>88</v>
      </c>
      <c r="C15" s="64"/>
      <c r="D15" s="64"/>
      <c r="E15" s="64"/>
      <c r="F15" s="64"/>
      <c r="G15" s="64"/>
      <c r="H15" s="64"/>
      <c r="I15" s="64"/>
      <c r="J15" s="64"/>
      <c r="K15" s="104">
        <v>102.71698546968817</v>
      </c>
      <c r="L15" s="104">
        <v>86.984488136559563</v>
      </c>
      <c r="M15" s="104">
        <v>96.545619925609103</v>
      </c>
      <c r="N15" s="104">
        <v>131.47718862099003</v>
      </c>
      <c r="O15" s="104">
        <v>135.01930240744935</v>
      </c>
      <c r="P15" s="104">
        <v>163.19782314714797</v>
      </c>
      <c r="Q15" s="104">
        <v>172.93597757215002</v>
      </c>
      <c r="R15" s="104">
        <v>169.38684996397842</v>
      </c>
      <c r="S15" s="104">
        <v>173.2202684669432</v>
      </c>
      <c r="T15" s="104">
        <v>171.65975231854284</v>
      </c>
      <c r="U15" s="104">
        <v>175.37783529888515</v>
      </c>
      <c r="V15" s="104">
        <v>193.95036089999999</v>
      </c>
      <c r="W15" s="104">
        <v>211.85593402699999</v>
      </c>
      <c r="X15" s="108">
        <v>202.07462112526525</v>
      </c>
    </row>
    <row r="16" spans="1:24" s="112" customFormat="1" x14ac:dyDescent="0.35">
      <c r="A16" s="49">
        <v>924</v>
      </c>
      <c r="B16" s="68" t="s">
        <v>89</v>
      </c>
      <c r="C16" s="59"/>
      <c r="D16" s="59"/>
      <c r="E16" s="59"/>
      <c r="F16" s="59"/>
      <c r="G16" s="59"/>
      <c r="H16" s="59"/>
      <c r="I16" s="59"/>
      <c r="J16" s="59"/>
      <c r="K16" s="105">
        <v>61.372082472155618</v>
      </c>
      <c r="L16" s="105">
        <v>45.847388097725528</v>
      </c>
      <c r="M16" s="105">
        <v>57.96625239661698</v>
      </c>
      <c r="N16" s="105">
        <v>71.290761237385894</v>
      </c>
      <c r="O16" s="105">
        <v>91.646706923515964</v>
      </c>
      <c r="P16" s="105">
        <v>91.346473049638647</v>
      </c>
      <c r="Q16" s="105">
        <v>92.81845092395433</v>
      </c>
      <c r="R16" s="105">
        <v>92.594474767389286</v>
      </c>
      <c r="S16" s="105">
        <v>94.689993828763292</v>
      </c>
      <c r="T16" s="105">
        <v>93.836945477265587</v>
      </c>
      <c r="U16" s="105">
        <v>95.869416951760684</v>
      </c>
      <c r="V16" s="105">
        <v>94.593683970000001</v>
      </c>
      <c r="W16" s="105">
        <v>101.075918</v>
      </c>
      <c r="X16" s="110">
        <v>96.409278921284923</v>
      </c>
    </row>
    <row r="17" spans="1:24" s="112" customFormat="1" x14ac:dyDescent="0.35">
      <c r="A17" s="49">
        <v>923</v>
      </c>
      <c r="B17" s="92" t="s">
        <v>90</v>
      </c>
      <c r="C17" s="59"/>
      <c r="D17" s="59"/>
      <c r="E17" s="59"/>
      <c r="F17" s="59"/>
      <c r="G17" s="59"/>
      <c r="H17" s="59"/>
      <c r="I17" s="59"/>
      <c r="J17" s="59"/>
      <c r="K17" s="105">
        <v>118.54654226650877</v>
      </c>
      <c r="L17" s="105">
        <v>114.43943268427213</v>
      </c>
      <c r="M17" s="105">
        <v>122.50775577716634</v>
      </c>
      <c r="N17" s="105">
        <v>146.76833728750623</v>
      </c>
      <c r="O17" s="105">
        <v>189.03647265590655</v>
      </c>
      <c r="P17" s="105">
        <v>181.82536933083452</v>
      </c>
      <c r="Q17" s="105">
        <v>187.65808559422692</v>
      </c>
      <c r="R17" s="105">
        <v>205.01794980315054</v>
      </c>
      <c r="S17" s="105">
        <v>209.65774092260543</v>
      </c>
      <c r="T17" s="105">
        <v>207.76896489632128</v>
      </c>
      <c r="U17" s="105">
        <v>212.26915927380614</v>
      </c>
      <c r="V17" s="105">
        <v>201.27468189999999</v>
      </c>
      <c r="W17" s="105">
        <v>203.110435053</v>
      </c>
      <c r="X17" s="110">
        <v>193.73289871923996</v>
      </c>
    </row>
    <row r="18" spans="1:24" s="112" customFormat="1" ht="33.75" customHeight="1" x14ac:dyDescent="0.25">
      <c r="A18" s="69"/>
      <c r="B18" s="70" t="s">
        <v>91</v>
      </c>
      <c r="C18" s="82"/>
      <c r="D18" s="82"/>
      <c r="E18" s="82"/>
      <c r="F18" s="82"/>
      <c r="G18" s="82"/>
      <c r="H18" s="82"/>
      <c r="I18" s="82"/>
      <c r="J18" s="82"/>
      <c r="K18" s="82"/>
      <c r="L18" s="82"/>
      <c r="M18" s="82"/>
      <c r="N18" s="82"/>
      <c r="O18" s="82"/>
      <c r="P18" s="82"/>
      <c r="Q18" s="82"/>
      <c r="R18" s="82"/>
      <c r="S18" s="82"/>
      <c r="T18" s="82"/>
      <c r="U18" s="82"/>
      <c r="V18" s="82"/>
      <c r="W18" s="82"/>
      <c r="X18" s="113"/>
    </row>
    <row r="19" spans="1:24" ht="65.25" customHeight="1" x14ac:dyDescent="0.35">
      <c r="A19" s="184" t="s">
        <v>179</v>
      </c>
      <c r="B19" s="184"/>
      <c r="C19" s="50"/>
      <c r="D19" s="50"/>
      <c r="E19" s="50"/>
      <c r="F19" s="50"/>
      <c r="G19" s="50"/>
      <c r="H19" s="50"/>
      <c r="I19" s="50"/>
      <c r="J19" s="50"/>
      <c r="K19" s="50"/>
      <c r="L19" s="50"/>
      <c r="M19" s="50"/>
      <c r="N19" s="50"/>
      <c r="O19" s="50"/>
      <c r="P19" s="50"/>
      <c r="Q19" s="50"/>
      <c r="R19" s="50"/>
      <c r="S19" s="50"/>
      <c r="T19" s="50"/>
      <c r="U19" s="50"/>
      <c r="V19" s="50"/>
      <c r="W19" s="50"/>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3" customHeight="1" x14ac:dyDescent="0.35">
      <c r="A21" s="56">
        <v>925</v>
      </c>
      <c r="B21" s="57" t="s">
        <v>67</v>
      </c>
      <c r="C21" s="59" t="s">
        <v>215</v>
      </c>
      <c r="D21" s="59" t="s">
        <v>215</v>
      </c>
      <c r="E21" s="59" t="s">
        <v>215</v>
      </c>
      <c r="F21" s="59" t="s">
        <v>215</v>
      </c>
      <c r="G21" s="59" t="s">
        <v>215</v>
      </c>
      <c r="H21" s="59" t="s">
        <v>215</v>
      </c>
      <c r="I21" s="59" t="s">
        <v>215</v>
      </c>
      <c r="J21" s="59" t="s">
        <v>215</v>
      </c>
      <c r="K21" s="59">
        <v>1687.3672850757364</v>
      </c>
      <c r="L21" s="59">
        <v>1507.5058320245814</v>
      </c>
      <c r="M21" s="59">
        <v>1621.4006295147979</v>
      </c>
      <c r="N21" s="59">
        <v>1955.9560311617527</v>
      </c>
      <c r="O21" s="59">
        <v>2289.5260593614594</v>
      </c>
      <c r="P21" s="59">
        <v>2345.621800561416</v>
      </c>
      <c r="Q21" s="59">
        <v>2426.6251544525912</v>
      </c>
      <c r="R21" s="59">
        <v>2459.859224507933</v>
      </c>
      <c r="S21" s="59">
        <v>2464.330832385654</v>
      </c>
      <c r="T21" s="59">
        <v>2401.1203023278613</v>
      </c>
      <c r="U21" s="59">
        <v>2418.0744908278243</v>
      </c>
      <c r="V21" s="59">
        <v>2536.6662339669338</v>
      </c>
      <c r="W21" s="91">
        <v>2573.9696545568913</v>
      </c>
      <c r="X21" s="60">
        <v>2410.2077326677886</v>
      </c>
    </row>
    <row r="22" spans="1:24" x14ac:dyDescent="0.35">
      <c r="A22" s="61"/>
      <c r="B22" s="90" t="s">
        <v>68</v>
      </c>
      <c r="C22" s="64" t="s">
        <v>215</v>
      </c>
      <c r="D22" s="64" t="s">
        <v>215</v>
      </c>
      <c r="E22" s="64" t="s">
        <v>215</v>
      </c>
      <c r="F22" s="64" t="s">
        <v>215</v>
      </c>
      <c r="G22" s="64" t="s">
        <v>215</v>
      </c>
      <c r="H22" s="64" t="s">
        <v>215</v>
      </c>
      <c r="I22" s="64" t="s">
        <v>215</v>
      </c>
      <c r="J22" s="64" t="s">
        <v>215</v>
      </c>
      <c r="K22" s="64">
        <v>0</v>
      </c>
      <c r="L22" s="64">
        <v>1.9098106163624979</v>
      </c>
      <c r="M22" s="64">
        <v>1.7443968361187903</v>
      </c>
      <c r="N22" s="64">
        <v>2.9919019638336386</v>
      </c>
      <c r="O22" s="64">
        <v>8.3503502381522132</v>
      </c>
      <c r="P22" s="64">
        <v>5.9108116974302725</v>
      </c>
      <c r="Q22" s="64">
        <v>4.3307086239547452</v>
      </c>
      <c r="R22" s="64">
        <v>4.2002280394852809</v>
      </c>
      <c r="S22" s="64">
        <v>4.2078633434093655</v>
      </c>
      <c r="T22" s="64">
        <v>4.0999308901639679</v>
      </c>
      <c r="U22" s="64">
        <v>4.1288802939407248</v>
      </c>
      <c r="V22" s="64">
        <v>4.1054711701584781</v>
      </c>
      <c r="W22" s="97">
        <v>5.6113249393278064</v>
      </c>
      <c r="X22" s="65">
        <v>5.2543194265465107</v>
      </c>
    </row>
    <row r="23" spans="1:24" ht="29.25" customHeight="1" x14ac:dyDescent="0.35">
      <c r="A23" s="56">
        <v>941</v>
      </c>
      <c r="B23" s="57" t="s">
        <v>69</v>
      </c>
      <c r="C23" s="59" t="s">
        <v>215</v>
      </c>
      <c r="D23" s="59" t="s">
        <v>215</v>
      </c>
      <c r="E23" s="59" t="s">
        <v>215</v>
      </c>
      <c r="F23" s="59" t="s">
        <v>215</v>
      </c>
      <c r="G23" s="59" t="s">
        <v>215</v>
      </c>
      <c r="H23" s="59" t="s">
        <v>215</v>
      </c>
      <c r="I23" s="59" t="s">
        <v>215</v>
      </c>
      <c r="J23" s="59" t="s">
        <v>215</v>
      </c>
      <c r="K23" s="59">
        <v>1532.4445737523979</v>
      </c>
      <c r="L23" s="59">
        <v>1359.8456800477475</v>
      </c>
      <c r="M23" s="59">
        <v>1468.3682817944621</v>
      </c>
      <c r="N23" s="59">
        <v>1776.1070028862589</v>
      </c>
      <c r="O23" s="59">
        <v>2059.159158110152</v>
      </c>
      <c r="P23" s="59">
        <v>2129.2218705112186</v>
      </c>
      <c r="Q23" s="59">
        <v>2208.9511655279539</v>
      </c>
      <c r="R23" s="59">
        <v>2225.8887288686092</v>
      </c>
      <c r="S23" s="59">
        <v>2229.9350179715675</v>
      </c>
      <c r="T23" s="59">
        <v>2172.736782804433</v>
      </c>
      <c r="U23" s="59">
        <v>2188.0783668728177</v>
      </c>
      <c r="V23" s="59">
        <v>2319.8269148764111</v>
      </c>
      <c r="W23" s="91">
        <v>2358.3228931168846</v>
      </c>
      <c r="X23" s="60">
        <v>2208.2809185628466</v>
      </c>
    </row>
    <row r="24" spans="1:24" ht="30" customHeight="1" x14ac:dyDescent="0.35">
      <c r="A24" s="56">
        <v>921</v>
      </c>
      <c r="B24" s="66" t="s">
        <v>70</v>
      </c>
      <c r="C24" s="59" t="s">
        <v>215</v>
      </c>
      <c r="D24" s="59" t="s">
        <v>215</v>
      </c>
      <c r="E24" s="59" t="s">
        <v>215</v>
      </c>
      <c r="F24" s="59" t="s">
        <v>215</v>
      </c>
      <c r="G24" s="59" t="s">
        <v>215</v>
      </c>
      <c r="H24" s="59" t="s">
        <v>215</v>
      </c>
      <c r="I24" s="59" t="s">
        <v>215</v>
      </c>
      <c r="J24" s="59" t="s">
        <v>215</v>
      </c>
      <c r="K24" s="59">
        <v>1452.2403836143949</v>
      </c>
      <c r="L24" s="59">
        <v>1301.4543344338163</v>
      </c>
      <c r="M24" s="59">
        <v>1396.7842788887781</v>
      </c>
      <c r="N24" s="59">
        <v>1690.2010139104743</v>
      </c>
      <c r="O24" s="59">
        <v>1951.5233908055577</v>
      </c>
      <c r="P24" s="59">
        <v>2023.475138646379</v>
      </c>
      <c r="Q24" s="59">
        <v>2103.4284392897539</v>
      </c>
      <c r="R24" s="59">
        <v>2122.1150970183376</v>
      </c>
      <c r="S24" s="59">
        <v>2125.9727432164264</v>
      </c>
      <c r="T24" s="59">
        <v>2071.4411591364451</v>
      </c>
      <c r="U24" s="59">
        <v>2086.0674999509943</v>
      </c>
      <c r="V24" s="59">
        <v>2219.8477312555979</v>
      </c>
      <c r="W24" s="91">
        <v>2253.8008159951592</v>
      </c>
      <c r="X24" s="60">
        <v>2110.408778513608</v>
      </c>
    </row>
    <row r="25" spans="1:24" x14ac:dyDescent="0.35">
      <c r="A25" s="61" t="s">
        <v>71</v>
      </c>
      <c r="B25" s="67" t="s">
        <v>72</v>
      </c>
      <c r="C25" s="64" t="s">
        <v>215</v>
      </c>
      <c r="D25" s="64" t="s">
        <v>215</v>
      </c>
      <c r="E25" s="64" t="s">
        <v>215</v>
      </c>
      <c r="F25" s="64" t="s">
        <v>215</v>
      </c>
      <c r="G25" s="64" t="s">
        <v>215</v>
      </c>
      <c r="H25" s="64" t="s">
        <v>215</v>
      </c>
      <c r="I25" s="64" t="s">
        <v>215</v>
      </c>
      <c r="J25" s="64" t="s">
        <v>215</v>
      </c>
      <c r="K25" s="64">
        <v>59.704438671106381</v>
      </c>
      <c r="L25" s="64">
        <v>49.650554336553249</v>
      </c>
      <c r="M25" s="64">
        <v>59.397033485238573</v>
      </c>
      <c r="N25" s="64">
        <v>81.127401970601795</v>
      </c>
      <c r="O25" s="64">
        <v>85.211627095373899</v>
      </c>
      <c r="P25" s="64">
        <v>92.22962501491503</v>
      </c>
      <c r="Q25" s="64">
        <v>104.09596784313204</v>
      </c>
      <c r="R25" s="64">
        <v>100.15873042660989</v>
      </c>
      <c r="S25" s="64">
        <v>100.34080205230937</v>
      </c>
      <c r="T25" s="64">
        <v>97.767042392771174</v>
      </c>
      <c r="U25" s="64">
        <v>98.457370513442115</v>
      </c>
      <c r="V25" s="64">
        <v>83.832719850644253</v>
      </c>
      <c r="W25" s="97">
        <v>82.640842978476414</v>
      </c>
      <c r="X25" s="65">
        <v>77.383040793927833</v>
      </c>
    </row>
    <row r="26" spans="1:24" x14ac:dyDescent="0.35">
      <c r="A26" s="61" t="s">
        <v>73</v>
      </c>
      <c r="B26" s="67" t="s">
        <v>74</v>
      </c>
      <c r="C26" s="64" t="s">
        <v>215</v>
      </c>
      <c r="D26" s="64" t="s">
        <v>215</v>
      </c>
      <c r="E26" s="64" t="s">
        <v>215</v>
      </c>
      <c r="F26" s="64" t="s">
        <v>215</v>
      </c>
      <c r="G26" s="64" t="s">
        <v>215</v>
      </c>
      <c r="H26" s="64" t="s">
        <v>215</v>
      </c>
      <c r="I26" s="64" t="s">
        <v>215</v>
      </c>
      <c r="J26" s="64" t="s">
        <v>215</v>
      </c>
      <c r="K26" s="64">
        <v>199.72624168079668</v>
      </c>
      <c r="L26" s="64">
        <v>172.81213510024972</v>
      </c>
      <c r="M26" s="64">
        <v>190.8570837809803</v>
      </c>
      <c r="N26" s="64">
        <v>223.18563953856329</v>
      </c>
      <c r="O26" s="64">
        <v>277.13855846772407</v>
      </c>
      <c r="P26" s="64">
        <v>246.68571873279836</v>
      </c>
      <c r="Q26" s="64">
        <v>262.34031479200866</v>
      </c>
      <c r="R26" s="64">
        <v>254.49711808707269</v>
      </c>
      <c r="S26" s="64">
        <v>254.95975078847158</v>
      </c>
      <c r="T26" s="64">
        <v>248.41998722306587</v>
      </c>
      <c r="U26" s="64">
        <v>250.17406813540282</v>
      </c>
      <c r="V26" s="64">
        <v>273.12225458530361</v>
      </c>
      <c r="W26" s="97">
        <v>280.754738711686</v>
      </c>
      <c r="X26" s="65">
        <v>262.8924707904219</v>
      </c>
    </row>
    <row r="27" spans="1:24" x14ac:dyDescent="0.35">
      <c r="A27" s="61" t="s">
        <v>75</v>
      </c>
      <c r="B27" s="67" t="s">
        <v>76</v>
      </c>
      <c r="C27" s="64" t="s">
        <v>215</v>
      </c>
      <c r="D27" s="64" t="s">
        <v>215</v>
      </c>
      <c r="E27" s="64" t="s">
        <v>215</v>
      </c>
      <c r="F27" s="64" t="s">
        <v>215</v>
      </c>
      <c r="G27" s="64" t="s">
        <v>215</v>
      </c>
      <c r="H27" s="64" t="s">
        <v>215</v>
      </c>
      <c r="I27" s="64" t="s">
        <v>215</v>
      </c>
      <c r="J27" s="64" t="s">
        <v>215</v>
      </c>
      <c r="K27" s="64">
        <v>124.66615243494907</v>
      </c>
      <c r="L27" s="64">
        <v>129.40215701867405</v>
      </c>
      <c r="M27" s="64">
        <v>128.17344594120723</v>
      </c>
      <c r="N27" s="64">
        <v>164.87253956287719</v>
      </c>
      <c r="O27" s="64">
        <v>179.82089593737157</v>
      </c>
      <c r="P27" s="64">
        <v>198.91827920902301</v>
      </c>
      <c r="Q27" s="64">
        <v>206.35276440663759</v>
      </c>
      <c r="R27" s="64">
        <v>189.03910138825671</v>
      </c>
      <c r="S27" s="64">
        <v>189.3827424903746</v>
      </c>
      <c r="T27" s="64">
        <v>184.52504100837595</v>
      </c>
      <c r="U27" s="64">
        <v>185.8279629507652</v>
      </c>
      <c r="V27" s="64">
        <v>196.33471266504003</v>
      </c>
      <c r="W27" s="97">
        <v>196.52626039011182</v>
      </c>
      <c r="X27" s="65">
        <v>184.02280369776648</v>
      </c>
    </row>
    <row r="28" spans="1:24" x14ac:dyDescent="0.35">
      <c r="A28" s="61" t="s">
        <v>77</v>
      </c>
      <c r="B28" s="67" t="s">
        <v>78</v>
      </c>
      <c r="C28" s="64" t="s">
        <v>215</v>
      </c>
      <c r="D28" s="64" t="s">
        <v>215</v>
      </c>
      <c r="E28" s="64" t="s">
        <v>215</v>
      </c>
      <c r="F28" s="64" t="s">
        <v>215</v>
      </c>
      <c r="G28" s="64" t="s">
        <v>215</v>
      </c>
      <c r="H28" s="64" t="s">
        <v>215</v>
      </c>
      <c r="I28" s="64" t="s">
        <v>215</v>
      </c>
      <c r="J28" s="64" t="s">
        <v>215</v>
      </c>
      <c r="K28" s="64">
        <v>108.95314897030184</v>
      </c>
      <c r="L28" s="64">
        <v>108.06028609274998</v>
      </c>
      <c r="M28" s="64">
        <v>106.54865537323676</v>
      </c>
      <c r="N28" s="64">
        <v>120.41103622764018</v>
      </c>
      <c r="O28" s="64">
        <v>154.16677589118274</v>
      </c>
      <c r="P28" s="64">
        <v>154.96248341373828</v>
      </c>
      <c r="Q28" s="64">
        <v>159.87924557301051</v>
      </c>
      <c r="R28" s="64">
        <v>188.91027687662546</v>
      </c>
      <c r="S28" s="64">
        <v>189.25368379757751</v>
      </c>
      <c r="T28" s="64">
        <v>184.39929269431252</v>
      </c>
      <c r="U28" s="64">
        <v>185.701326734243</v>
      </c>
      <c r="V28" s="64">
        <v>180.78037230873309</v>
      </c>
      <c r="W28" s="97">
        <v>179.73580231987972</v>
      </c>
      <c r="X28" s="65">
        <v>168.30059352941299</v>
      </c>
    </row>
    <row r="29" spans="1:24" x14ac:dyDescent="0.35">
      <c r="A29" s="61" t="s">
        <v>79</v>
      </c>
      <c r="B29" s="67" t="s">
        <v>80</v>
      </c>
      <c r="C29" s="64" t="s">
        <v>215</v>
      </c>
      <c r="D29" s="64" t="s">
        <v>215</v>
      </c>
      <c r="E29" s="64" t="s">
        <v>215</v>
      </c>
      <c r="F29" s="64" t="s">
        <v>215</v>
      </c>
      <c r="G29" s="64" t="s">
        <v>215</v>
      </c>
      <c r="H29" s="64" t="s">
        <v>215</v>
      </c>
      <c r="I29" s="64" t="s">
        <v>215</v>
      </c>
      <c r="J29" s="64" t="s">
        <v>215</v>
      </c>
      <c r="K29" s="64">
        <v>148.75917849894282</v>
      </c>
      <c r="L29" s="64">
        <v>136.6340555498648</v>
      </c>
      <c r="M29" s="64">
        <v>137.20726904574985</v>
      </c>
      <c r="N29" s="64">
        <v>177.65489690260316</v>
      </c>
      <c r="O29" s="64">
        <v>203.79853687624615</v>
      </c>
      <c r="P29" s="64">
        <v>183.73303209988018</v>
      </c>
      <c r="Q29" s="64">
        <v>204.47817689705676</v>
      </c>
      <c r="R29" s="64">
        <v>209.50575045744901</v>
      </c>
      <c r="S29" s="64">
        <v>209.88659646474866</v>
      </c>
      <c r="T29" s="64">
        <v>204.50296743239224</v>
      </c>
      <c r="U29" s="64">
        <v>205.94695249856699</v>
      </c>
      <c r="V29" s="64">
        <v>215.57399709058583</v>
      </c>
      <c r="W29" s="97">
        <v>215.94599636512297</v>
      </c>
      <c r="X29" s="65">
        <v>202.20701100979724</v>
      </c>
    </row>
    <row r="30" spans="1:24" x14ac:dyDescent="0.35">
      <c r="A30" s="61" t="s">
        <v>81</v>
      </c>
      <c r="B30" s="67" t="s">
        <v>82</v>
      </c>
      <c r="C30" s="64" t="s">
        <v>215</v>
      </c>
      <c r="D30" s="64" t="s">
        <v>215</v>
      </c>
      <c r="E30" s="64" t="s">
        <v>215</v>
      </c>
      <c r="F30" s="64" t="s">
        <v>215</v>
      </c>
      <c r="G30" s="64" t="s">
        <v>215</v>
      </c>
      <c r="H30" s="64" t="s">
        <v>215</v>
      </c>
      <c r="I30" s="64" t="s">
        <v>215</v>
      </c>
      <c r="J30" s="64" t="s">
        <v>215</v>
      </c>
      <c r="K30" s="64">
        <v>157.99526349853474</v>
      </c>
      <c r="L30" s="64">
        <v>125.95893843203984</v>
      </c>
      <c r="M30" s="64">
        <v>147.45634379364392</v>
      </c>
      <c r="N30" s="64">
        <v>178.81124618647499</v>
      </c>
      <c r="O30" s="64">
        <v>202.51721469599804</v>
      </c>
      <c r="P30" s="64">
        <v>206.63084244869123</v>
      </c>
      <c r="Q30" s="64">
        <v>198.67274936686954</v>
      </c>
      <c r="R30" s="64">
        <v>225.49331083314343</v>
      </c>
      <c r="S30" s="64">
        <v>225.90321952021321</v>
      </c>
      <c r="T30" s="64">
        <v>220.10876121941328</v>
      </c>
      <c r="U30" s="64">
        <v>221.66293800288773</v>
      </c>
      <c r="V30" s="64">
        <v>253.68825139815101</v>
      </c>
      <c r="W30" s="97">
        <v>238.82520027119804</v>
      </c>
      <c r="X30" s="65">
        <v>223.63058687600073</v>
      </c>
    </row>
    <row r="31" spans="1:24" x14ac:dyDescent="0.35">
      <c r="A31" s="61" t="s">
        <v>83</v>
      </c>
      <c r="B31" s="67" t="s">
        <v>84</v>
      </c>
      <c r="C31" s="64" t="s">
        <v>215</v>
      </c>
      <c r="D31" s="64" t="s">
        <v>215</v>
      </c>
      <c r="E31" s="64" t="s">
        <v>215</v>
      </c>
      <c r="F31" s="64" t="s">
        <v>215</v>
      </c>
      <c r="G31" s="64" t="s">
        <v>215</v>
      </c>
      <c r="H31" s="64" t="s">
        <v>215</v>
      </c>
      <c r="I31" s="64" t="s">
        <v>215</v>
      </c>
      <c r="J31" s="64" t="s">
        <v>215</v>
      </c>
      <c r="K31" s="64">
        <v>278.82139184161844</v>
      </c>
      <c r="L31" s="64">
        <v>249.40349106111685</v>
      </c>
      <c r="M31" s="64">
        <v>265.01155900618988</v>
      </c>
      <c r="N31" s="64">
        <v>303.08310882500047</v>
      </c>
      <c r="O31" s="64">
        <v>359.55741203396468</v>
      </c>
      <c r="P31" s="64">
        <v>397.15753903193416</v>
      </c>
      <c r="Q31" s="64">
        <v>397.45663908301395</v>
      </c>
      <c r="R31" s="64">
        <v>398.38758636769205</v>
      </c>
      <c r="S31" s="64">
        <v>399.11178759507891</v>
      </c>
      <c r="T31" s="64">
        <v>388.87449830150825</v>
      </c>
      <c r="U31" s="64">
        <v>391.62032138277584</v>
      </c>
      <c r="V31" s="64">
        <v>437.70600760624745</v>
      </c>
      <c r="W31" s="97">
        <v>446.62335752321252</v>
      </c>
      <c r="X31" s="65">
        <v>418.20814320276378</v>
      </c>
    </row>
    <row r="32" spans="1:24" x14ac:dyDescent="0.35">
      <c r="A32" s="61" t="s">
        <v>85</v>
      </c>
      <c r="B32" s="67" t="s">
        <v>86</v>
      </c>
      <c r="C32" s="64" t="s">
        <v>215</v>
      </c>
      <c r="D32" s="64" t="s">
        <v>215</v>
      </c>
      <c r="E32" s="64" t="s">
        <v>215</v>
      </c>
      <c r="F32" s="64" t="s">
        <v>215</v>
      </c>
      <c r="G32" s="64" t="s">
        <v>215</v>
      </c>
      <c r="H32" s="64" t="s">
        <v>215</v>
      </c>
      <c r="I32" s="64" t="s">
        <v>215</v>
      </c>
      <c r="J32" s="64" t="s">
        <v>215</v>
      </c>
      <c r="K32" s="64">
        <v>239.37873470173287</v>
      </c>
      <c r="L32" s="64">
        <v>218.74906000684285</v>
      </c>
      <c r="M32" s="64">
        <v>242.90624103329003</v>
      </c>
      <c r="N32" s="64">
        <v>282.62398587330529</v>
      </c>
      <c r="O32" s="64">
        <v>330.73704611728442</v>
      </c>
      <c r="P32" s="64">
        <v>354.23257463935704</v>
      </c>
      <c r="Q32" s="64">
        <v>373.54645790723515</v>
      </c>
      <c r="R32" s="64">
        <v>366.28588452652099</v>
      </c>
      <c r="S32" s="64">
        <v>366.95173029136311</v>
      </c>
      <c r="T32" s="64">
        <v>357.53935226463278</v>
      </c>
      <c r="U32" s="64">
        <v>360.06391947127048</v>
      </c>
      <c r="V32" s="64">
        <v>373.8168841999065</v>
      </c>
      <c r="W32" s="97">
        <v>393.66950627602387</v>
      </c>
      <c r="X32" s="65">
        <v>368.62333884247874</v>
      </c>
    </row>
    <row r="33" spans="1:24" x14ac:dyDescent="0.35">
      <c r="A33" s="61" t="s">
        <v>87</v>
      </c>
      <c r="B33" s="67" t="s">
        <v>88</v>
      </c>
      <c r="C33" s="64" t="s">
        <v>215</v>
      </c>
      <c r="D33" s="64" t="s">
        <v>215</v>
      </c>
      <c r="E33" s="64" t="s">
        <v>215</v>
      </c>
      <c r="F33" s="64" t="s">
        <v>215</v>
      </c>
      <c r="G33" s="64" t="s">
        <v>215</v>
      </c>
      <c r="H33" s="64" t="s">
        <v>215</v>
      </c>
      <c r="I33" s="64" t="s">
        <v>215</v>
      </c>
      <c r="J33" s="64" t="s">
        <v>215</v>
      </c>
      <c r="K33" s="64">
        <v>134.23583331641188</v>
      </c>
      <c r="L33" s="64">
        <v>110.78365683572504</v>
      </c>
      <c r="M33" s="64">
        <v>119.22664742924155</v>
      </c>
      <c r="N33" s="64">
        <v>158.43115882340783</v>
      </c>
      <c r="O33" s="64">
        <v>158.57532369041198</v>
      </c>
      <c r="P33" s="64">
        <v>188.92504405604168</v>
      </c>
      <c r="Q33" s="64">
        <v>196.60612342078988</v>
      </c>
      <c r="R33" s="64">
        <v>189.83733805496774</v>
      </c>
      <c r="S33" s="64">
        <v>190.18243021628919</v>
      </c>
      <c r="T33" s="64">
        <v>185.30421659997339</v>
      </c>
      <c r="U33" s="64">
        <v>186.61264026163997</v>
      </c>
      <c r="V33" s="64">
        <v>204.9925315509856</v>
      </c>
      <c r="W33" s="97">
        <v>219.07911115944805</v>
      </c>
      <c r="X33" s="65">
        <v>205.14078977103838</v>
      </c>
    </row>
    <row r="34" spans="1:24" x14ac:dyDescent="0.35">
      <c r="A34" s="49">
        <v>924</v>
      </c>
      <c r="B34" s="68" t="s">
        <v>89</v>
      </c>
      <c r="C34" s="59" t="s">
        <v>215</v>
      </c>
      <c r="D34" s="59" t="s">
        <v>215</v>
      </c>
      <c r="E34" s="59" t="s">
        <v>215</v>
      </c>
      <c r="F34" s="59" t="s">
        <v>215</v>
      </c>
      <c r="G34" s="59" t="s">
        <v>215</v>
      </c>
      <c r="H34" s="59" t="s">
        <v>215</v>
      </c>
      <c r="I34" s="59" t="s">
        <v>215</v>
      </c>
      <c r="J34" s="59" t="s">
        <v>215</v>
      </c>
      <c r="K34" s="59">
        <v>80.204190138003042</v>
      </c>
      <c r="L34" s="59">
        <v>58.391345613930994</v>
      </c>
      <c r="M34" s="59">
        <v>71.584002905684159</v>
      </c>
      <c r="N34" s="59">
        <v>85.905988975784666</v>
      </c>
      <c r="O34" s="59">
        <v>107.63576730459428</v>
      </c>
      <c r="P34" s="59">
        <v>105.74673186483982</v>
      </c>
      <c r="Q34" s="59">
        <v>105.52272623820006</v>
      </c>
      <c r="R34" s="59">
        <v>103.77363185027144</v>
      </c>
      <c r="S34" s="59">
        <v>103.96227475514097</v>
      </c>
      <c r="T34" s="59">
        <v>101.29562366798783</v>
      </c>
      <c r="U34" s="59">
        <v>102.01086692182368</v>
      </c>
      <c r="V34" s="59">
        <v>99.9791836208137</v>
      </c>
      <c r="W34" s="91">
        <v>104.52207712172537</v>
      </c>
      <c r="X34" s="60">
        <v>97.872140049238212</v>
      </c>
    </row>
    <row r="35" spans="1:24" x14ac:dyDescent="0.35">
      <c r="A35" s="49">
        <v>923</v>
      </c>
      <c r="B35" s="92" t="s">
        <v>90</v>
      </c>
      <c r="C35" s="59" t="s">
        <v>215</v>
      </c>
      <c r="D35" s="59" t="s">
        <v>215</v>
      </c>
      <c r="E35" s="59" t="s">
        <v>215</v>
      </c>
      <c r="F35" s="59" t="s">
        <v>215</v>
      </c>
      <c r="G35" s="59" t="s">
        <v>215</v>
      </c>
      <c r="H35" s="59" t="s">
        <v>215</v>
      </c>
      <c r="I35" s="59" t="s">
        <v>215</v>
      </c>
      <c r="J35" s="59" t="s">
        <v>215</v>
      </c>
      <c r="K35" s="59">
        <v>154.92271132333843</v>
      </c>
      <c r="L35" s="59">
        <v>145.75034136047174</v>
      </c>
      <c r="M35" s="59">
        <v>151.28795088421708</v>
      </c>
      <c r="N35" s="59">
        <v>176.85712631166004</v>
      </c>
      <c r="O35" s="59">
        <v>222.01655101315512</v>
      </c>
      <c r="P35" s="59">
        <v>210.48911835276695</v>
      </c>
      <c r="Q35" s="59">
        <v>213.34328030068241</v>
      </c>
      <c r="R35" s="59">
        <v>229.770267599839</v>
      </c>
      <c r="S35" s="59">
        <v>230.18795107067695</v>
      </c>
      <c r="T35" s="59">
        <v>224.2835886332648</v>
      </c>
      <c r="U35" s="59">
        <v>225.86724366106571</v>
      </c>
      <c r="V35" s="59">
        <v>212.73384792036416</v>
      </c>
      <c r="W35" s="91">
        <v>210.03543650067922</v>
      </c>
      <c r="X35" s="60">
        <v>196.67249467839528</v>
      </c>
    </row>
    <row r="36" spans="1:24"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sheetData>
  <mergeCells count="2">
    <mergeCell ref="A1:B1"/>
    <mergeCell ref="A19:B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13" width="12.765625" style="77" customWidth="1"/>
    <col min="14" max="14" width="12.765625" style="77" hidden="1" customWidth="1"/>
    <col min="15" max="20" width="12.765625" style="77" customWidth="1"/>
    <col min="21" max="21" width="11.07421875" style="77" customWidth="1"/>
    <col min="22" max="22" width="10.23046875" style="77" customWidth="1"/>
    <col min="23" max="25" width="12.765625" style="77" customWidth="1"/>
    <col min="26" max="27" width="12.765625" style="77" hidden="1" customWidth="1"/>
    <col min="28" max="28" width="13.4609375" style="77" hidden="1" customWidth="1"/>
    <col min="29" max="31" width="12.765625" style="77" customWidth="1"/>
    <col min="32" max="32" width="11.69140625" style="77" customWidth="1"/>
    <col min="33" max="39" width="12.765625" style="77" hidden="1" customWidth="1"/>
    <col min="40" max="40" width="12.765625" style="77" customWidth="1"/>
    <col min="41" max="16384" width="8.84375" style="77"/>
  </cols>
  <sheetData>
    <row r="1" spans="1:40" s="50" customFormat="1" ht="60" customHeight="1" x14ac:dyDescent="0.35">
      <c r="A1" s="184" t="s">
        <v>94</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7" t="s">
        <v>56</v>
      </c>
      <c r="S2" s="177" t="s">
        <v>57</v>
      </c>
      <c r="T2" s="177" t="s">
        <v>58</v>
      </c>
      <c r="U2" s="177" t="s">
        <v>59</v>
      </c>
      <c r="V2" s="177" t="s">
        <v>60</v>
      </c>
      <c r="W2" s="55" t="s">
        <v>61</v>
      </c>
      <c r="X2" s="55" t="s">
        <v>62</v>
      </c>
      <c r="Y2" s="55" t="s">
        <v>63</v>
      </c>
      <c r="Z2" s="55"/>
      <c r="AA2" s="55"/>
      <c r="AB2" s="55"/>
      <c r="AC2" s="55" t="s">
        <v>64</v>
      </c>
      <c r="AD2" s="177" t="s">
        <v>51</v>
      </c>
      <c r="AE2" s="177" t="s">
        <v>52</v>
      </c>
      <c r="AF2" s="55" t="s">
        <v>65</v>
      </c>
      <c r="AG2" s="55"/>
      <c r="AH2" s="55"/>
      <c r="AI2" s="55"/>
      <c r="AJ2" s="55"/>
      <c r="AK2" s="55"/>
      <c r="AL2" s="55"/>
      <c r="AM2" s="55"/>
      <c r="AN2" s="87" t="s">
        <v>66</v>
      </c>
    </row>
    <row r="3" spans="1:40" s="51" customFormat="1" ht="30" customHeight="1" x14ac:dyDescent="0.35">
      <c r="A3" s="56">
        <v>925</v>
      </c>
      <c r="B3" s="57" t="s">
        <v>67</v>
      </c>
      <c r="C3" s="58">
        <f>SUM(D3:I3,M3:Q3,W3:AC3,AF3,AL3:AN3)</f>
        <v>101085.46673288279</v>
      </c>
      <c r="D3" s="59">
        <f t="shared" ref="D3:W3" si="0">SUM(D6,D16:D17,D4)</f>
        <v>3457.0445494205628</v>
      </c>
      <c r="E3" s="59">
        <f t="shared" si="0"/>
        <v>1006.6780681472781</v>
      </c>
      <c r="F3" s="59">
        <f t="shared" si="0"/>
        <v>1053.6691153298652</v>
      </c>
      <c r="G3" s="59"/>
      <c r="H3" s="59">
        <f t="shared" si="0"/>
        <v>3228.3309952600002</v>
      </c>
      <c r="I3" s="59">
        <f t="shared" si="0"/>
        <v>7582.0869577400681</v>
      </c>
      <c r="J3" s="59">
        <f t="shared" si="0"/>
        <v>793.5472182356566</v>
      </c>
      <c r="K3" s="59">
        <f t="shared" si="0"/>
        <v>4388.6272675576192</v>
      </c>
      <c r="L3" s="59">
        <f t="shared" si="0"/>
        <v>2399.912471946795</v>
      </c>
      <c r="M3" s="59">
        <f t="shared" si="0"/>
        <v>14.986460219999998</v>
      </c>
      <c r="N3" s="59"/>
      <c r="O3" s="59">
        <f t="shared" si="0"/>
        <v>12362.273120709999</v>
      </c>
      <c r="P3" s="59">
        <f t="shared" si="0"/>
        <v>6724.1235550023985</v>
      </c>
      <c r="Q3" s="59">
        <f t="shared" si="0"/>
        <v>12874.915283718321</v>
      </c>
      <c r="R3" s="59">
        <f t="shared" si="0"/>
        <v>2381.5516966624828</v>
      </c>
      <c r="S3" s="59">
        <f t="shared" si="0"/>
        <v>4864.9706290727363</v>
      </c>
      <c r="T3" s="59">
        <f t="shared" si="0"/>
        <v>5011.3967715952967</v>
      </c>
      <c r="U3" s="59">
        <f t="shared" si="0"/>
        <v>317.28259298054263</v>
      </c>
      <c r="V3" s="59">
        <f t="shared" si="0"/>
        <v>299.71359340725877</v>
      </c>
      <c r="W3" s="59">
        <f t="shared" si="0"/>
        <v>736.5558877814442</v>
      </c>
      <c r="X3" s="59">
        <f>SUM(X6,X16:X17,X4)</f>
        <v>2559.18840136366</v>
      </c>
      <c r="Y3" s="59">
        <f>SUM(Y6,Y16:Y17,Y4)</f>
        <v>127.61983736719999</v>
      </c>
      <c r="Z3" s="59"/>
      <c r="AA3" s="59"/>
      <c r="AB3" s="59"/>
      <c r="AC3" s="59">
        <f t="shared" ref="AC3:AF3" si="1">SUM(AC6,AC16:AC17,AC4)</f>
        <v>936.04611806509149</v>
      </c>
      <c r="AD3" s="59">
        <f t="shared" si="1"/>
        <v>766.14312936370811</v>
      </c>
      <c r="AE3" s="59">
        <f t="shared" si="1"/>
        <v>169.90298870138361</v>
      </c>
      <c r="AF3" s="59">
        <f t="shared" si="1"/>
        <v>46506.352382756901</v>
      </c>
      <c r="AG3" s="59"/>
      <c r="AH3" s="59"/>
      <c r="AI3" s="59"/>
      <c r="AJ3" s="59"/>
      <c r="AK3" s="59"/>
      <c r="AL3" s="59"/>
      <c r="AM3" s="59"/>
      <c r="AN3" s="60">
        <f t="shared" ref="AN3" si="2">SUM(AN6,AN16:AN17,AN4)</f>
        <v>1915.596</v>
      </c>
    </row>
    <row r="4" spans="1:40" s="51" customFormat="1" x14ac:dyDescent="0.35">
      <c r="A4" s="61"/>
      <c r="B4" s="62" t="s">
        <v>68</v>
      </c>
      <c r="C4" s="63">
        <f t="shared" ref="C4:C18" si="3">SUM(D4:I4,M4:Q4,W4:AC4,AF4,AL4:AN4)</f>
        <v>1847.4195184098503</v>
      </c>
      <c r="D4" s="64">
        <f>AA!$J$4</f>
        <v>1.1449510901048268</v>
      </c>
      <c r="E4" s="64">
        <f>BBWB!$J$4</f>
        <v>27.432701623546105</v>
      </c>
      <c r="F4" s="64">
        <f>CA!$J$4</f>
        <v>0.22257837816269996</v>
      </c>
      <c r="G4" s="64"/>
      <c r="H4" s="64">
        <f>CTB!J4</f>
        <v>0</v>
      </c>
      <c r="I4" s="64">
        <f>DLA!$J$4</f>
        <v>5.9339162421547309</v>
      </c>
      <c r="J4" s="64">
        <f>'DLA (children)'!$J$4</f>
        <v>0.60600210426580725</v>
      </c>
      <c r="K4" s="64">
        <f>'DLA (working age)'!$J$4</f>
        <v>2.9182817157000729</v>
      </c>
      <c r="L4" s="64">
        <f>'DLA (pensioners)'!$J$4</f>
        <v>2.4137882832765034</v>
      </c>
      <c r="M4" s="64">
        <f>DHP!$J$4</f>
        <v>0</v>
      </c>
      <c r="N4" s="64"/>
      <c r="O4" s="64">
        <f>HB!$J$4</f>
        <v>0</v>
      </c>
      <c r="P4" s="64">
        <f>IB!$J$4</f>
        <v>39.49874390974562</v>
      </c>
      <c r="Q4" s="64">
        <f>IS!$J$4</f>
        <v>1.488546799147799</v>
      </c>
      <c r="R4" s="64">
        <f>'IS MIG'!$J$4</f>
        <v>0.33797778639841886</v>
      </c>
      <c r="S4" s="64">
        <f>'IS (incapacity)'!$J$4</f>
        <v>0.44918446391426786</v>
      </c>
      <c r="T4" s="64">
        <f>'IS (lone parent)'!$J$4</f>
        <v>0.60533424940263836</v>
      </c>
      <c r="U4" s="64">
        <f>'IS (carer)'!$J$4</f>
        <v>0</v>
      </c>
      <c r="V4" s="64">
        <f>'IS (others)'!$J$4</f>
        <v>9.6050299432473993E-2</v>
      </c>
      <c r="W4" s="64">
        <f>IIDB!$J$4</f>
        <v>13.117562070944141</v>
      </c>
      <c r="X4" s="64">
        <f>JSA!$J$4</f>
        <v>0.19950958704932828</v>
      </c>
      <c r="Y4" s="64">
        <f>MA!$J$4</f>
        <v>0.20169514325981064</v>
      </c>
      <c r="Z4" s="64"/>
      <c r="AA4" s="64"/>
      <c r="AB4" s="64"/>
      <c r="AC4" s="64">
        <f>SDA!$J$4</f>
        <v>1.5851513369081287</v>
      </c>
      <c r="AD4" s="64">
        <f>'SDA (working age)'!$J$4</f>
        <v>1.3385434883341667</v>
      </c>
      <c r="AE4" s="64">
        <f>'SDA (pensioners)'!$J$4</f>
        <v>0.2466078485739619</v>
      </c>
      <c r="AF4" s="64">
        <f>SP!$J$4</f>
        <v>1753.5941622288271</v>
      </c>
      <c r="AG4" s="64"/>
      <c r="AH4" s="64"/>
      <c r="AI4" s="64"/>
      <c r="AJ4" s="64"/>
      <c r="AK4" s="64"/>
      <c r="AL4" s="64"/>
      <c r="AM4" s="64"/>
      <c r="AN4" s="65">
        <f>WFP!$J$4</f>
        <v>3</v>
      </c>
    </row>
    <row r="5" spans="1:40" s="51" customFormat="1" ht="25.5" customHeight="1" x14ac:dyDescent="0.35">
      <c r="A5" s="56">
        <v>941</v>
      </c>
      <c r="B5" s="57" t="s">
        <v>69</v>
      </c>
      <c r="C5" s="58">
        <f t="shared" si="3"/>
        <v>89597.9431967649</v>
      </c>
      <c r="D5" s="59">
        <f t="shared" ref="D5:W5" si="4">SUM(D6,D16)</f>
        <v>3116.9458450528855</v>
      </c>
      <c r="E5" s="59">
        <f t="shared" si="4"/>
        <v>875.1813669307802</v>
      </c>
      <c r="F5" s="59">
        <f t="shared" si="4"/>
        <v>950.54974632774918</v>
      </c>
      <c r="G5" s="59"/>
      <c r="H5" s="59">
        <f t="shared" si="4"/>
        <v>2891.1079582600005</v>
      </c>
      <c r="I5" s="59">
        <f t="shared" si="4"/>
        <v>6720.0992621639798</v>
      </c>
      <c r="J5" s="59">
        <f t="shared" si="4"/>
        <v>718.89564359902852</v>
      </c>
      <c r="K5" s="59">
        <f t="shared" si="4"/>
        <v>3887.1953584686103</v>
      </c>
      <c r="L5" s="59">
        <f t="shared" si="4"/>
        <v>2113.2046898268318</v>
      </c>
      <c r="M5" s="59">
        <f t="shared" si="4"/>
        <v>13.284069219999999</v>
      </c>
      <c r="N5" s="59"/>
      <c r="O5" s="59">
        <f t="shared" si="4"/>
        <v>11212.411897709999</v>
      </c>
      <c r="P5" s="59">
        <f t="shared" si="4"/>
        <v>5861.7187024437453</v>
      </c>
      <c r="Q5" s="59">
        <f t="shared" si="4"/>
        <v>11607.381930198528</v>
      </c>
      <c r="R5" s="59">
        <f t="shared" si="4"/>
        <v>2146.7323332611272</v>
      </c>
      <c r="S5" s="59">
        <f t="shared" si="4"/>
        <v>4321.7112268888059</v>
      </c>
      <c r="T5" s="59">
        <f t="shared" si="4"/>
        <v>4584.8303790065029</v>
      </c>
      <c r="U5" s="59">
        <f t="shared" si="4"/>
        <v>285.0837190916746</v>
      </c>
      <c r="V5" s="59">
        <f t="shared" si="4"/>
        <v>269.02427195041452</v>
      </c>
      <c r="W5" s="59">
        <f t="shared" si="4"/>
        <v>651.92179969776305</v>
      </c>
      <c r="X5" s="59">
        <f>SUM(X6,X16)</f>
        <v>2283.2817089457872</v>
      </c>
      <c r="Y5" s="59">
        <f>SUM(Y6,Y16)</f>
        <v>117.79070087184813</v>
      </c>
      <c r="Z5" s="59"/>
      <c r="AA5" s="59"/>
      <c r="AB5" s="59"/>
      <c r="AC5" s="59">
        <f t="shared" ref="AC5:AF5" si="5">SUM(AC6,AC16)</f>
        <v>831.09996489979562</v>
      </c>
      <c r="AD5" s="59">
        <f t="shared" si="5"/>
        <v>680.37830721297121</v>
      </c>
      <c r="AE5" s="59">
        <f t="shared" si="5"/>
        <v>150.72165768682459</v>
      </c>
      <c r="AF5" s="59">
        <f t="shared" si="5"/>
        <v>40723.043580960257</v>
      </c>
      <c r="AG5" s="59"/>
      <c r="AH5" s="59"/>
      <c r="AI5" s="59"/>
      <c r="AJ5" s="59"/>
      <c r="AK5" s="59"/>
      <c r="AL5" s="59"/>
      <c r="AM5" s="59"/>
      <c r="AN5" s="60">
        <f t="shared" ref="AN5" si="6">SUM(AN6,AN16)</f>
        <v>1742.1246630817857</v>
      </c>
    </row>
    <row r="6" spans="1:40" s="51" customFormat="1" ht="25.5" customHeight="1" x14ac:dyDescent="0.35">
      <c r="A6" s="56">
        <v>921</v>
      </c>
      <c r="B6" s="66" t="s">
        <v>70</v>
      </c>
      <c r="C6" s="58">
        <f t="shared" si="3"/>
        <v>83744.855306348269</v>
      </c>
      <c r="D6" s="59">
        <f t="shared" ref="D6:L6" si="7">SUM(D7:D15)</f>
        <v>2847.8836904936852</v>
      </c>
      <c r="E6" s="59">
        <f t="shared" si="7"/>
        <v>821.69177545270327</v>
      </c>
      <c r="F6" s="59">
        <f t="shared" si="7"/>
        <v>875.90954391584489</v>
      </c>
      <c r="G6" s="59"/>
      <c r="H6" s="59">
        <f t="shared" si="7"/>
        <v>2745.9872092600003</v>
      </c>
      <c r="I6" s="59">
        <f t="shared" si="7"/>
        <v>6089.390008040763</v>
      </c>
      <c r="J6" s="59">
        <f t="shared" si="7"/>
        <v>669.54928236335945</v>
      </c>
      <c r="K6" s="59">
        <f t="shared" si="7"/>
        <v>3537.8733143633453</v>
      </c>
      <c r="L6" s="59">
        <f t="shared" si="7"/>
        <v>1880.2574494870469</v>
      </c>
      <c r="M6" s="59">
        <f t="shared" ref="M6:W6" si="8">SUM(M7:M15)</f>
        <v>12.61432522</v>
      </c>
      <c r="N6" s="59"/>
      <c r="O6" s="59">
        <f t="shared" si="8"/>
        <v>10667.02459571</v>
      </c>
      <c r="P6" s="59">
        <f t="shared" si="8"/>
        <v>5247.4452328965372</v>
      </c>
      <c r="Q6" s="59">
        <f t="shared" si="8"/>
        <v>10855.599884618056</v>
      </c>
      <c r="R6" s="59">
        <f t="shared" si="8"/>
        <v>2012.2946837874363</v>
      </c>
      <c r="S6" s="59">
        <f t="shared" si="8"/>
        <v>4003.8841875284397</v>
      </c>
      <c r="T6" s="59">
        <f t="shared" si="8"/>
        <v>4321.3600394150862</v>
      </c>
      <c r="U6" s="59">
        <f t="shared" si="8"/>
        <v>263.35905158315484</v>
      </c>
      <c r="V6" s="59">
        <f t="shared" si="8"/>
        <v>254.70192230393559</v>
      </c>
      <c r="W6" s="59">
        <f t="shared" si="8"/>
        <v>599.6491436283942</v>
      </c>
      <c r="X6" s="59">
        <f>SUM(X7:X15)</f>
        <v>2160.6765271632098</v>
      </c>
      <c r="Y6" s="59">
        <f>SUM(Y7:Y15)</f>
        <v>112.01957332242188</v>
      </c>
      <c r="Z6" s="59"/>
      <c r="AA6" s="59"/>
      <c r="AB6" s="59"/>
      <c r="AC6" s="59">
        <f t="shared" ref="AC6:AF6" si="9">SUM(AC7:AC15)</f>
        <v>767.6746425701665</v>
      </c>
      <c r="AD6" s="59">
        <f t="shared" si="9"/>
        <v>631.49644928833823</v>
      </c>
      <c r="AE6" s="59">
        <f t="shared" si="9"/>
        <v>136.17819328182847</v>
      </c>
      <c r="AF6" s="59">
        <f t="shared" si="9"/>
        <v>38305.178544651368</v>
      </c>
      <c r="AG6" s="59"/>
      <c r="AH6" s="59"/>
      <c r="AI6" s="59"/>
      <c r="AJ6" s="59"/>
      <c r="AK6" s="59"/>
      <c r="AL6" s="59"/>
      <c r="AM6" s="59"/>
      <c r="AN6" s="60">
        <f t="shared" ref="AN6" si="10">SUM(AN7:AN15)</f>
        <v>1636.1106094051156</v>
      </c>
    </row>
    <row r="7" spans="1:40" s="51" customFormat="1" x14ac:dyDescent="0.35">
      <c r="A7" s="61" t="s">
        <v>71</v>
      </c>
      <c r="B7" s="67" t="s">
        <v>72</v>
      </c>
      <c r="C7" s="63">
        <f t="shared" si="3"/>
        <v>5113.6316433363163</v>
      </c>
      <c r="D7" s="64">
        <f>AA!$J7</f>
        <v>166.60679306216838</v>
      </c>
      <c r="E7" s="64">
        <f>BBWB!$J7</f>
        <v>46.647303073373692</v>
      </c>
      <c r="F7" s="64">
        <f>CA!$J7</f>
        <v>65.307519208303873</v>
      </c>
      <c r="G7" s="64"/>
      <c r="H7" s="64">
        <f>CTB!J7</f>
        <v>187.60443099999998</v>
      </c>
      <c r="I7" s="64">
        <f>DLA!$J7</f>
        <v>448.82199834255732</v>
      </c>
      <c r="J7" s="64">
        <f>'DLA (children)'!$J7</f>
        <v>40.627463886026447</v>
      </c>
      <c r="K7" s="64">
        <f>'DLA (working age)'!$J7</f>
        <v>250.47921926304105</v>
      </c>
      <c r="L7" s="64">
        <f>'DLA (pensioners)'!$J7</f>
        <v>158.05962151561906</v>
      </c>
      <c r="M7" s="64">
        <f>DHP!$J7</f>
        <v>0.30296100000000004</v>
      </c>
      <c r="N7" s="64"/>
      <c r="O7" s="64">
        <f>HB!$J7</f>
        <v>593.11178099999995</v>
      </c>
      <c r="P7" s="64">
        <f>IB!$J7</f>
        <v>499.05518577982082</v>
      </c>
      <c r="Q7" s="64">
        <f>IS!$J7</f>
        <v>704.467710844267</v>
      </c>
      <c r="R7" s="64">
        <f>'IS MIG'!$J7</f>
        <v>123.70363333651068</v>
      </c>
      <c r="S7" s="64">
        <f>'IS (incapacity)'!$J7</f>
        <v>291.16843951228526</v>
      </c>
      <c r="T7" s="64">
        <f>'IS (lone parent)'!$J7</f>
        <v>252.24759257089357</v>
      </c>
      <c r="U7" s="64">
        <f>'IS (carer)'!$J7</f>
        <v>22.336886012049245</v>
      </c>
      <c r="V7" s="64">
        <f>'IS (others)'!$J7</f>
        <v>15.011159412528254</v>
      </c>
      <c r="W7" s="64">
        <f>IIDB!$J7</f>
        <v>87.597164997849447</v>
      </c>
      <c r="X7" s="64">
        <f>JSA!$J7</f>
        <v>147.15095103568729</v>
      </c>
      <c r="Y7" s="64">
        <f>MA!$J7</f>
        <v>4.567482231223317</v>
      </c>
      <c r="Z7" s="64"/>
      <c r="AA7" s="64"/>
      <c r="AB7" s="64"/>
      <c r="AC7" s="64">
        <f>SDA!$J7</f>
        <v>52.273451415927276</v>
      </c>
      <c r="AD7" s="64">
        <f>'SDA (working age)'!$J7</f>
        <v>41.659035717943325</v>
      </c>
      <c r="AE7" s="64">
        <f>'SDA (pensioners)'!$J7</f>
        <v>10.614415697983947</v>
      </c>
      <c r="AF7" s="64">
        <f>SP!$J7</f>
        <v>2023.4068837851482</v>
      </c>
      <c r="AG7" s="64"/>
      <c r="AH7" s="64"/>
      <c r="AI7" s="64"/>
      <c r="AJ7" s="64"/>
      <c r="AK7" s="64"/>
      <c r="AL7" s="64"/>
      <c r="AM7" s="64"/>
      <c r="AN7" s="65">
        <f>WFP!$J7</f>
        <v>86.710026559989672</v>
      </c>
    </row>
    <row r="8" spans="1:40" s="51" customFormat="1" x14ac:dyDescent="0.35">
      <c r="A8" s="61" t="s">
        <v>73</v>
      </c>
      <c r="B8" s="67" t="s">
        <v>74</v>
      </c>
      <c r="C8" s="63">
        <f t="shared" si="3"/>
        <v>12936.876446620561</v>
      </c>
      <c r="D8" s="64">
        <f>AA!$J8</f>
        <v>468.81927728358312</v>
      </c>
      <c r="E8" s="64">
        <f>BBWB!$J8</f>
        <v>124.97266554009516</v>
      </c>
      <c r="F8" s="64">
        <f>CA!$J8</f>
        <v>154.79444333369017</v>
      </c>
      <c r="G8" s="64"/>
      <c r="H8" s="64">
        <f>CTB!J8</f>
        <v>436.45291499999996</v>
      </c>
      <c r="I8" s="64">
        <f>DLA!$J8</f>
        <v>1206.329797547334</v>
      </c>
      <c r="J8" s="64">
        <f>'DLA (children)'!$J8</f>
        <v>99.863638148360366</v>
      </c>
      <c r="K8" s="64">
        <f>'DLA (working age)'!$J8</f>
        <v>689.28844024155649</v>
      </c>
      <c r="L8" s="64">
        <f>'DLA (pensioners)'!$J8</f>
        <v>418.59882608174962</v>
      </c>
      <c r="M8" s="64">
        <f>DHP!$J8</f>
        <v>1.3922905700000001</v>
      </c>
      <c r="N8" s="64"/>
      <c r="O8" s="64">
        <f>HB!$J8</f>
        <v>1483.08995</v>
      </c>
      <c r="P8" s="64">
        <f>IB!$J8</f>
        <v>1093.068652351388</v>
      </c>
      <c r="Q8" s="64">
        <f>IS!$J8</f>
        <v>1869.5627569113883</v>
      </c>
      <c r="R8" s="64">
        <f>'IS MIG'!$J8</f>
        <v>320.69477721151418</v>
      </c>
      <c r="S8" s="64">
        <f>'IS (incapacity)'!$J8</f>
        <v>785.44210765490823</v>
      </c>
      <c r="T8" s="64">
        <f>'IS (lone parent)'!$J8</f>
        <v>676.92925661918582</v>
      </c>
      <c r="U8" s="64">
        <f>'IS (carer)'!$J8</f>
        <v>47.638210820648354</v>
      </c>
      <c r="V8" s="64">
        <f>'IS (others)'!$J8</f>
        <v>38.858404605131767</v>
      </c>
      <c r="W8" s="64">
        <f>IIDB!$J8</f>
        <v>107.66622562597992</v>
      </c>
      <c r="X8" s="64">
        <f>JSA!$J8</f>
        <v>303.33043616177866</v>
      </c>
      <c r="Y8" s="64">
        <f>MA!$J8</f>
        <v>11.850707973744811</v>
      </c>
      <c r="Z8" s="64"/>
      <c r="AA8" s="64"/>
      <c r="AB8" s="64"/>
      <c r="AC8" s="64">
        <f>SDA!$J8</f>
        <v>129.92226279106893</v>
      </c>
      <c r="AD8" s="64">
        <f>'SDA (working age)'!$J8</f>
        <v>105.01238556002315</v>
      </c>
      <c r="AE8" s="64">
        <f>'SDA (pensioners)'!$J8</f>
        <v>24.909877231045776</v>
      </c>
      <c r="AF8" s="64">
        <f>SP!$J8</f>
        <v>5317.9194401931391</v>
      </c>
      <c r="AG8" s="64"/>
      <c r="AH8" s="64"/>
      <c r="AI8" s="64"/>
      <c r="AJ8" s="64"/>
      <c r="AK8" s="64"/>
      <c r="AL8" s="64"/>
      <c r="AM8" s="64"/>
      <c r="AN8" s="65">
        <f>WFP!$J8</f>
        <v>227.70462533737214</v>
      </c>
    </row>
    <row r="9" spans="1:40" s="51" customFormat="1" x14ac:dyDescent="0.35">
      <c r="A9" s="61" t="s">
        <v>75</v>
      </c>
      <c r="B9" s="67" t="s">
        <v>76</v>
      </c>
      <c r="C9" s="63">
        <f t="shared" si="3"/>
        <v>8587.9693540436328</v>
      </c>
      <c r="D9" s="64">
        <f>AA!$J9</f>
        <v>278.82526105295653</v>
      </c>
      <c r="E9" s="64">
        <f>BBWB!$J9</f>
        <v>84.173236910859345</v>
      </c>
      <c r="F9" s="64">
        <f>CA!$J9</f>
        <v>105.12397772095829</v>
      </c>
      <c r="G9" s="64"/>
      <c r="H9" s="64">
        <f>CTB!J9</f>
        <v>268.781993</v>
      </c>
      <c r="I9" s="64">
        <f>DLA!$J9</f>
        <v>733.55518234553551</v>
      </c>
      <c r="J9" s="64">
        <f>'DLA (children)'!$J9</f>
        <v>70.242707111447743</v>
      </c>
      <c r="K9" s="64">
        <f>'DLA (working age)'!$J9</f>
        <v>420.07236568039724</v>
      </c>
      <c r="L9" s="64">
        <f>'DLA (pensioners)'!$J9</f>
        <v>243.60129231524166</v>
      </c>
      <c r="M9" s="64">
        <f>DHP!$J9</f>
        <v>0.96802500000000002</v>
      </c>
      <c r="N9" s="64"/>
      <c r="O9" s="64">
        <f>HB!$J9</f>
        <v>893.264186</v>
      </c>
      <c r="P9" s="64">
        <f>IB!$J9</f>
        <v>638.43250644230454</v>
      </c>
      <c r="Q9" s="64">
        <f>IS!$J9</f>
        <v>1129.7671671757735</v>
      </c>
      <c r="R9" s="64">
        <f>'IS MIG'!$J9</f>
        <v>215.40500986300282</v>
      </c>
      <c r="S9" s="64">
        <f>'IS (incapacity)'!$J9</f>
        <v>418.71482336174148</v>
      </c>
      <c r="T9" s="64">
        <f>'IS (lone parent)'!$J9</f>
        <v>434.22108631511048</v>
      </c>
      <c r="U9" s="64">
        <f>'IS (carer)'!$J9</f>
        <v>35.910532356860863</v>
      </c>
      <c r="V9" s="64">
        <f>'IS (others)'!$J9</f>
        <v>25.515715279057673</v>
      </c>
      <c r="W9" s="64">
        <f>IIDB!$J9</f>
        <v>78.255583271629504</v>
      </c>
      <c r="X9" s="64">
        <f>JSA!$J9</f>
        <v>237.69880117212125</v>
      </c>
      <c r="Y9" s="64">
        <f>MA!$J9</f>
        <v>10.747779029116757</v>
      </c>
      <c r="Z9" s="64"/>
      <c r="AA9" s="64"/>
      <c r="AB9" s="64"/>
      <c r="AC9" s="64">
        <f>SDA!$J9</f>
        <v>85.687637970488481</v>
      </c>
      <c r="AD9" s="64">
        <f>'SDA (working age)'!$J9</f>
        <v>69.393021493684287</v>
      </c>
      <c r="AE9" s="64">
        <f>'SDA (pensioners)'!$J9</f>
        <v>16.294616476804201</v>
      </c>
      <c r="AF9" s="64">
        <f>SP!$J9</f>
        <v>3876.2857148058274</v>
      </c>
      <c r="AG9" s="64"/>
      <c r="AH9" s="64"/>
      <c r="AI9" s="64"/>
      <c r="AJ9" s="64"/>
      <c r="AK9" s="64"/>
      <c r="AL9" s="64"/>
      <c r="AM9" s="64"/>
      <c r="AN9" s="65">
        <f>WFP!$J9</f>
        <v>166.40230214606242</v>
      </c>
    </row>
    <row r="10" spans="1:40" s="51" customFormat="1" x14ac:dyDescent="0.35">
      <c r="A10" s="61" t="s">
        <v>77</v>
      </c>
      <c r="B10" s="67" t="s">
        <v>78</v>
      </c>
      <c r="C10" s="63">
        <f t="shared" si="3"/>
        <v>6847.2718041615635</v>
      </c>
      <c r="D10" s="64">
        <f>AA!$J10</f>
        <v>260.35144932948072</v>
      </c>
      <c r="E10" s="64">
        <f>BBWB!$J10</f>
        <v>72.050816230508275</v>
      </c>
      <c r="F10" s="64">
        <f>CA!$J10</f>
        <v>77.882521218235951</v>
      </c>
      <c r="G10" s="64"/>
      <c r="H10" s="64">
        <f>CTB!J10</f>
        <v>201.64055799999997</v>
      </c>
      <c r="I10" s="64">
        <f>DLA!$J10</f>
        <v>535.63868204628307</v>
      </c>
      <c r="J10" s="64">
        <f>'DLA (children)'!$J10</f>
        <v>56.24581614902015</v>
      </c>
      <c r="K10" s="64">
        <f>'DLA (working age)'!$J10</f>
        <v>310.89980333308716</v>
      </c>
      <c r="L10" s="64">
        <f>'DLA (pensioners)'!$J10</f>
        <v>168.51100915306893</v>
      </c>
      <c r="M10" s="64">
        <f>DHP!$J10</f>
        <v>0.48746300000000004</v>
      </c>
      <c r="N10" s="64"/>
      <c r="O10" s="64">
        <f>HB!$J10</f>
        <v>622.09421899999995</v>
      </c>
      <c r="P10" s="64">
        <f>IB!$J10</f>
        <v>478.05830331873977</v>
      </c>
      <c r="Q10" s="64">
        <f>IS!$J10</f>
        <v>785.48867475423162</v>
      </c>
      <c r="R10" s="64">
        <f>'IS MIG'!$J10</f>
        <v>159.23792047911712</v>
      </c>
      <c r="S10" s="64">
        <f>'IS (incapacity)'!$J10</f>
        <v>277.99077289374861</v>
      </c>
      <c r="T10" s="64">
        <f>'IS (lone parent)'!$J10</f>
        <v>308.72550707803521</v>
      </c>
      <c r="U10" s="64">
        <f>'IS (carer)'!$J10</f>
        <v>23.063270582825936</v>
      </c>
      <c r="V10" s="64">
        <f>'IS (others)'!$J10</f>
        <v>16.471203720504548</v>
      </c>
      <c r="W10" s="64">
        <f>IIDB!$J10</f>
        <v>75.82232868835591</v>
      </c>
      <c r="X10" s="64">
        <f>JSA!$J10</f>
        <v>167.95746147153605</v>
      </c>
      <c r="Y10" s="64">
        <f>MA!$J10</f>
        <v>9.2135958300921548</v>
      </c>
      <c r="Z10" s="64"/>
      <c r="AA10" s="64"/>
      <c r="AB10" s="64"/>
      <c r="AC10" s="64">
        <f>SDA!$J10</f>
        <v>74.825230775852134</v>
      </c>
      <c r="AD10" s="64">
        <f>'SDA (working age)'!$J10</f>
        <v>62.68934802993099</v>
      </c>
      <c r="AE10" s="64">
        <f>'SDA (pensioners)'!$J10</f>
        <v>12.135882745921121</v>
      </c>
      <c r="AF10" s="64">
        <f>SP!$J10</f>
        <v>3344.7122932115153</v>
      </c>
      <c r="AG10" s="64"/>
      <c r="AH10" s="64"/>
      <c r="AI10" s="64"/>
      <c r="AJ10" s="64"/>
      <c r="AK10" s="64"/>
      <c r="AL10" s="64"/>
      <c r="AM10" s="64"/>
      <c r="AN10" s="65">
        <f>WFP!$J10</f>
        <v>141.04820728673198</v>
      </c>
    </row>
    <row r="11" spans="1:40" s="51" customFormat="1" x14ac:dyDescent="0.35">
      <c r="A11" s="61" t="s">
        <v>79</v>
      </c>
      <c r="B11" s="67" t="s">
        <v>80</v>
      </c>
      <c r="C11" s="63">
        <f t="shared" si="3"/>
        <v>9259.7067039010781</v>
      </c>
      <c r="D11" s="64">
        <f>AA!$J11</f>
        <v>366.28520190105087</v>
      </c>
      <c r="E11" s="64">
        <f>BBWB!$J11</f>
        <v>96.923638490412444</v>
      </c>
      <c r="F11" s="64">
        <f>CA!$J11</f>
        <v>110.81859064599394</v>
      </c>
      <c r="G11" s="64"/>
      <c r="H11" s="64">
        <f>CTB!J11</f>
        <v>315.258824</v>
      </c>
      <c r="I11" s="64">
        <f>DLA!$J11</f>
        <v>725.85376779180638</v>
      </c>
      <c r="J11" s="64">
        <f>'DLA (children)'!$J11</f>
        <v>78.345938118519143</v>
      </c>
      <c r="K11" s="64">
        <f>'DLA (working age)'!$J11</f>
        <v>408.91844928412405</v>
      </c>
      <c r="L11" s="64">
        <f>'DLA (pensioners)'!$J11</f>
        <v>238.51524548514033</v>
      </c>
      <c r="M11" s="64">
        <f>DHP!$J11</f>
        <v>1.2290889999999999</v>
      </c>
      <c r="N11" s="64"/>
      <c r="O11" s="64">
        <f>HB!$J11</f>
        <v>992.34072500000002</v>
      </c>
      <c r="P11" s="64">
        <f>IB!$J11</f>
        <v>630.64155181262004</v>
      </c>
      <c r="Q11" s="64">
        <f>IS!$J11</f>
        <v>1217.093563474642</v>
      </c>
      <c r="R11" s="64">
        <f>'IS MIG'!$J11</f>
        <v>245.62466069040329</v>
      </c>
      <c r="S11" s="64">
        <f>'IS (incapacity)'!$J11</f>
        <v>432.78984752092447</v>
      </c>
      <c r="T11" s="64">
        <f>'IS (lone parent)'!$J11</f>
        <v>476.84520809870901</v>
      </c>
      <c r="U11" s="64">
        <f>'IS (carer)'!$J11</f>
        <v>35.434590077458914</v>
      </c>
      <c r="V11" s="64">
        <f>'IS (others)'!$J11</f>
        <v>26.399257087146168</v>
      </c>
      <c r="W11" s="64">
        <f>IIDB!$J11</f>
        <v>67.327096382405045</v>
      </c>
      <c r="X11" s="64">
        <f>JSA!$J11</f>
        <v>284.3523439041083</v>
      </c>
      <c r="Y11" s="64">
        <f>MA!$J11</f>
        <v>11.038948122141013</v>
      </c>
      <c r="Z11" s="64"/>
      <c r="AA11" s="64"/>
      <c r="AB11" s="64"/>
      <c r="AC11" s="64">
        <f>SDA!$J11</f>
        <v>84.701669078607324</v>
      </c>
      <c r="AD11" s="64">
        <f>'SDA (working age)'!$J11</f>
        <v>70.896452573113436</v>
      </c>
      <c r="AE11" s="64">
        <f>'SDA (pensioners)'!$J11</f>
        <v>13.805216505493892</v>
      </c>
      <c r="AF11" s="64">
        <f>SP!$J11</f>
        <v>4177.3834340486319</v>
      </c>
      <c r="AG11" s="64"/>
      <c r="AH11" s="64"/>
      <c r="AI11" s="64"/>
      <c r="AJ11" s="64"/>
      <c r="AK11" s="64"/>
      <c r="AL11" s="64"/>
      <c r="AM11" s="64"/>
      <c r="AN11" s="65">
        <f>WFP!$J11</f>
        <v>178.45826024865781</v>
      </c>
    </row>
    <row r="12" spans="1:40" s="51" customFormat="1" x14ac:dyDescent="0.35">
      <c r="A12" s="61" t="s">
        <v>81</v>
      </c>
      <c r="B12" s="67" t="s">
        <v>82</v>
      </c>
      <c r="C12" s="63">
        <f t="shared" si="3"/>
        <v>8371.9859620745519</v>
      </c>
      <c r="D12" s="64">
        <f>AA!$J12</f>
        <v>313.34702387011191</v>
      </c>
      <c r="E12" s="64">
        <f>BBWB!$J12</f>
        <v>88.515010241060736</v>
      </c>
      <c r="F12" s="64">
        <f>CA!$J12</f>
        <v>80.094798183824523</v>
      </c>
      <c r="G12" s="64"/>
      <c r="H12" s="64">
        <f>CTB!J12</f>
        <v>249.86232900000002</v>
      </c>
      <c r="I12" s="64">
        <f>DLA!$J12</f>
        <v>532.56695873921478</v>
      </c>
      <c r="J12" s="64">
        <f>'DLA (children)'!$J12</f>
        <v>74.112488212479718</v>
      </c>
      <c r="K12" s="64">
        <f>'DLA (working age)'!$J12</f>
        <v>309.60379528655915</v>
      </c>
      <c r="L12" s="64">
        <f>'DLA (pensioners)'!$J12</f>
        <v>147.95159193945523</v>
      </c>
      <c r="M12" s="64">
        <f>DHP!$J12</f>
        <v>1.3352700000000002</v>
      </c>
      <c r="N12" s="64"/>
      <c r="O12" s="64">
        <f>HB!$J12</f>
        <v>863.44536099999993</v>
      </c>
      <c r="P12" s="64">
        <f>IB!$J12</f>
        <v>413.97049462137886</v>
      </c>
      <c r="Q12" s="64">
        <f>IS!$J12</f>
        <v>869.2734554985409</v>
      </c>
      <c r="R12" s="64">
        <f>'IS MIG'!$J12</f>
        <v>173.20599601888179</v>
      </c>
      <c r="S12" s="64">
        <f>'IS (incapacity)'!$J12</f>
        <v>292.32374932046423</v>
      </c>
      <c r="T12" s="64">
        <f>'IS (lone parent)'!$J12</f>
        <v>362.42178282313233</v>
      </c>
      <c r="U12" s="64">
        <f>'IS (carer)'!$J12</f>
        <v>21.036821905348361</v>
      </c>
      <c r="V12" s="64">
        <f>'IS (others)'!$J12</f>
        <v>20.285105430714307</v>
      </c>
      <c r="W12" s="64">
        <f>IIDB!$J12</f>
        <v>45.417225765189336</v>
      </c>
      <c r="X12" s="64">
        <f>JSA!$J12</f>
        <v>169.08385491375668</v>
      </c>
      <c r="Y12" s="64">
        <f>MA!$J12</f>
        <v>14.071912911675733</v>
      </c>
      <c r="Z12" s="64"/>
      <c r="AA12" s="64"/>
      <c r="AB12" s="64"/>
      <c r="AC12" s="64">
        <f>SDA!$J12</f>
        <v>73.722563469667421</v>
      </c>
      <c r="AD12" s="64">
        <f>'SDA (working age)'!$J12</f>
        <v>60.801002029992858</v>
      </c>
      <c r="AE12" s="64">
        <f>'SDA (pensioners)'!$J12</f>
        <v>12.921561439674557</v>
      </c>
      <c r="AF12" s="64">
        <f>SP!$J12</f>
        <v>4472.3685674860717</v>
      </c>
      <c r="AG12" s="64"/>
      <c r="AH12" s="64"/>
      <c r="AI12" s="64"/>
      <c r="AJ12" s="64"/>
      <c r="AK12" s="64"/>
      <c r="AL12" s="64"/>
      <c r="AM12" s="64"/>
      <c r="AN12" s="65">
        <f>WFP!$J12</f>
        <v>184.91113637405883</v>
      </c>
    </row>
    <row r="13" spans="1:40" s="51" customFormat="1" x14ac:dyDescent="0.35">
      <c r="A13" s="61" t="s">
        <v>83</v>
      </c>
      <c r="B13" s="67" t="s">
        <v>84</v>
      </c>
      <c r="C13" s="63">
        <f t="shared" si="3"/>
        <v>12613.20469198502</v>
      </c>
      <c r="D13" s="64">
        <f>AA!$J13</f>
        <v>302.13041002112379</v>
      </c>
      <c r="E13" s="64">
        <f>BBWB!$J13</f>
        <v>99.572141298563167</v>
      </c>
      <c r="F13" s="64">
        <f>CA!$J13</f>
        <v>108.87018059335966</v>
      </c>
      <c r="G13" s="64"/>
      <c r="H13" s="64">
        <f>CTB!J13</f>
        <v>529.10975135000012</v>
      </c>
      <c r="I13" s="64">
        <f>DLA!$J13</f>
        <v>747.30246038537894</v>
      </c>
      <c r="J13" s="64">
        <f>'DLA (children)'!$J13</f>
        <v>90.680563789930233</v>
      </c>
      <c r="K13" s="64">
        <f>'DLA (working age)'!$J13</f>
        <v>468.63587829779726</v>
      </c>
      <c r="L13" s="64">
        <f>'DLA (pensioners)'!$J13</f>
        <v>187.13857757297083</v>
      </c>
      <c r="M13" s="64">
        <f>DHP!$J13</f>
        <v>3.5525529999999996</v>
      </c>
      <c r="N13" s="64"/>
      <c r="O13" s="64">
        <f>HB!$J13</f>
        <v>3015.297603</v>
      </c>
      <c r="P13" s="64">
        <f>IB!$J13</f>
        <v>527.80806195844502</v>
      </c>
      <c r="Q13" s="64">
        <f>IS!$J13</f>
        <v>2299.7937200897195</v>
      </c>
      <c r="R13" s="64">
        <f>'IS MIG'!$J13</f>
        <v>382.39151647952292</v>
      </c>
      <c r="S13" s="64">
        <f>'IS (incapacity)'!$J13</f>
        <v>803.498005546174</v>
      </c>
      <c r="T13" s="64">
        <f>'IS (lone parent)'!$J13</f>
        <v>1007.6876694865542</v>
      </c>
      <c r="U13" s="64">
        <f>'IS (carer)'!$J13</f>
        <v>35.074012837916953</v>
      </c>
      <c r="V13" s="64">
        <f>'IS (others)'!$J13</f>
        <v>71.142515739551271</v>
      </c>
      <c r="W13" s="64">
        <f>IIDB!$J13</f>
        <v>31.727523892337015</v>
      </c>
      <c r="X13" s="64">
        <f>JSA!$J13</f>
        <v>493.74897276984609</v>
      </c>
      <c r="Y13" s="64">
        <f>MA!$J13</f>
        <v>16.132412727252795</v>
      </c>
      <c r="Z13" s="64"/>
      <c r="AA13" s="64"/>
      <c r="AB13" s="64"/>
      <c r="AC13" s="64">
        <f>SDA!$J13</f>
        <v>82.623716631029239</v>
      </c>
      <c r="AD13" s="64">
        <f>'SDA (working age)'!$J13</f>
        <v>69.274119366666454</v>
      </c>
      <c r="AE13" s="64">
        <f>'SDA (pensioners)'!$J13</f>
        <v>13.349597264362785</v>
      </c>
      <c r="AF13" s="64">
        <f>SP!$J13</f>
        <v>4164.997139912557</v>
      </c>
      <c r="AG13" s="64"/>
      <c r="AH13" s="64"/>
      <c r="AI13" s="64"/>
      <c r="AJ13" s="64"/>
      <c r="AK13" s="64"/>
      <c r="AL13" s="64"/>
      <c r="AM13" s="64"/>
      <c r="AN13" s="65">
        <f>WFP!$J13</f>
        <v>190.53804435540852</v>
      </c>
    </row>
    <row r="14" spans="1:40" s="51" customFormat="1" x14ac:dyDescent="0.35">
      <c r="A14" s="61" t="s">
        <v>85</v>
      </c>
      <c r="B14" s="67" t="s">
        <v>86</v>
      </c>
      <c r="C14" s="63">
        <f t="shared" si="3"/>
        <v>11799.030978644207</v>
      </c>
      <c r="D14" s="64">
        <f>AA!$J14</f>
        <v>364.86446078056247</v>
      </c>
      <c r="E14" s="64">
        <f>BBWB!$J14</f>
        <v>130.21063901085978</v>
      </c>
      <c r="F14" s="64">
        <f>CA!$J14</f>
        <v>97.178947604457406</v>
      </c>
      <c r="G14" s="64"/>
      <c r="H14" s="64">
        <f>CTB!J14</f>
        <v>326.68384891000005</v>
      </c>
      <c r="I14" s="64">
        <f>DLA!$J14</f>
        <v>653.81351031546069</v>
      </c>
      <c r="J14" s="64">
        <f>'DLA (children)'!$J14</f>
        <v>101.10286976352791</v>
      </c>
      <c r="K14" s="64">
        <f>'DLA (working age)'!$J14</f>
        <v>381.06890326730797</v>
      </c>
      <c r="L14" s="64">
        <f>'DLA (pensioners)'!$J14</f>
        <v>169.89577828097825</v>
      </c>
      <c r="M14" s="64">
        <f>DHP!$J14</f>
        <v>2.1604939999999999</v>
      </c>
      <c r="N14" s="64"/>
      <c r="O14" s="64">
        <f>HB!$J14</f>
        <v>1373.38611771</v>
      </c>
      <c r="P14" s="64">
        <f>IB!$J14</f>
        <v>522.39591724299657</v>
      </c>
      <c r="Q14" s="64">
        <f>IS!$J14</f>
        <v>1156.8261477929257</v>
      </c>
      <c r="R14" s="64">
        <f>'IS MIG'!$J14</f>
        <v>219.15612161360212</v>
      </c>
      <c r="S14" s="64">
        <f>'IS (incapacity)'!$J14</f>
        <v>389.09553642572411</v>
      </c>
      <c r="T14" s="64">
        <f>'IS (lone parent)'!$J14</f>
        <v>499.652924359228</v>
      </c>
      <c r="U14" s="64">
        <f>'IS (carer)'!$J14</f>
        <v>23.774664060584033</v>
      </c>
      <c r="V14" s="64">
        <f>'IS (others)'!$J14</f>
        <v>25.146901333787355</v>
      </c>
      <c r="W14" s="64">
        <f>IIDB!$J14</f>
        <v>59.392570567382457</v>
      </c>
      <c r="X14" s="64">
        <f>JSA!$J14</f>
        <v>222.07693476112922</v>
      </c>
      <c r="Y14" s="64">
        <f>MA!$J14</f>
        <v>20.266835168941345</v>
      </c>
      <c r="Z14" s="64"/>
      <c r="AA14" s="64"/>
      <c r="AB14" s="64"/>
      <c r="AC14" s="64">
        <f>SDA!$J14</f>
        <v>105.33745908015416</v>
      </c>
      <c r="AD14" s="64">
        <f>'SDA (working age)'!$J14</f>
        <v>86.588714049122586</v>
      </c>
      <c r="AE14" s="64">
        <f>'SDA (pensioners)'!$J14</f>
        <v>18.748745031031575</v>
      </c>
      <c r="AF14" s="64">
        <f>SP!$J14</f>
        <v>6493.3485432331763</v>
      </c>
      <c r="AG14" s="64"/>
      <c r="AH14" s="64"/>
      <c r="AI14" s="64"/>
      <c r="AJ14" s="64"/>
      <c r="AK14" s="64"/>
      <c r="AL14" s="64"/>
      <c r="AM14" s="64"/>
      <c r="AN14" s="65">
        <f>WFP!$J14</f>
        <v>271.08855246615963</v>
      </c>
    </row>
    <row r="15" spans="1:40" s="51" customFormat="1" x14ac:dyDescent="0.35">
      <c r="A15" s="61" t="s">
        <v>87</v>
      </c>
      <c r="B15" s="67" t="s">
        <v>88</v>
      </c>
      <c r="C15" s="63">
        <f t="shared" si="3"/>
        <v>8215.1777215813381</v>
      </c>
      <c r="D15" s="64">
        <f>AA!$J15</f>
        <v>326.65381319264725</v>
      </c>
      <c r="E15" s="64">
        <f>BBWB!$J15</f>
        <v>78.626324656970823</v>
      </c>
      <c r="F15" s="64">
        <f>CA!$J15</f>
        <v>75.838565407020951</v>
      </c>
      <c r="G15" s="64"/>
      <c r="H15" s="64">
        <f>CTB!J15</f>
        <v>230.59255899999999</v>
      </c>
      <c r="I15" s="64">
        <f>DLA!$J15</f>
        <v>505.50765052719163</v>
      </c>
      <c r="J15" s="64">
        <f>'DLA (children)'!$J15</f>
        <v>58.327797184047718</v>
      </c>
      <c r="K15" s="64">
        <f>'DLA (working age)'!$J15</f>
        <v>298.9064597094748</v>
      </c>
      <c r="L15" s="64">
        <f>'DLA (pensioners)'!$J15</f>
        <v>147.98550714282297</v>
      </c>
      <c r="M15" s="64">
        <f>DHP!$J15</f>
        <v>1.1861796499999999</v>
      </c>
      <c r="N15" s="64"/>
      <c r="O15" s="64">
        <f>HB!$J15</f>
        <v>830.99465299999997</v>
      </c>
      <c r="P15" s="64">
        <f>IB!$J15</f>
        <v>444.01455936884315</v>
      </c>
      <c r="Q15" s="64">
        <f>IS!$J15</f>
        <v>823.32668807656523</v>
      </c>
      <c r="R15" s="64">
        <f>'IS MIG'!$J15</f>
        <v>172.87504809488155</v>
      </c>
      <c r="S15" s="64">
        <f>'IS (incapacity)'!$J15</f>
        <v>312.86090529246934</v>
      </c>
      <c r="T15" s="64">
        <f>'IS (lone parent)'!$J15</f>
        <v>302.62901206423811</v>
      </c>
      <c r="U15" s="64">
        <f>'IS (carer)'!$J15</f>
        <v>19.090062929462185</v>
      </c>
      <c r="V15" s="64">
        <f>'IS (others)'!$J15</f>
        <v>15.871659695514239</v>
      </c>
      <c r="W15" s="64">
        <f>IIDB!$J15</f>
        <v>46.443424437265584</v>
      </c>
      <c r="X15" s="64">
        <f>JSA!$J15</f>
        <v>135.27677097324641</v>
      </c>
      <c r="Y15" s="64">
        <f>MA!$J15</f>
        <v>14.129899328233964</v>
      </c>
      <c r="Z15" s="64"/>
      <c r="AA15" s="64"/>
      <c r="AB15" s="64"/>
      <c r="AC15" s="64">
        <f>SDA!$J15</f>
        <v>78.580651357371664</v>
      </c>
      <c r="AD15" s="64">
        <f>'SDA (working age)'!$J15</f>
        <v>65.182370467861077</v>
      </c>
      <c r="AE15" s="64">
        <f>'SDA (pensioners)'!$J15</f>
        <v>13.398280889510595</v>
      </c>
      <c r="AF15" s="64">
        <f>SP!$J15</f>
        <v>4434.7565279753071</v>
      </c>
      <c r="AG15" s="64"/>
      <c r="AH15" s="64"/>
      <c r="AI15" s="64"/>
      <c r="AJ15" s="64"/>
      <c r="AK15" s="64"/>
      <c r="AL15" s="64"/>
      <c r="AM15" s="64"/>
      <c r="AN15" s="65">
        <f>WFP!$J15</f>
        <v>189.24945463067462</v>
      </c>
    </row>
    <row r="16" spans="1:40" s="51" customFormat="1" x14ac:dyDescent="0.35">
      <c r="A16" s="49">
        <v>924</v>
      </c>
      <c r="B16" s="68" t="s">
        <v>89</v>
      </c>
      <c r="C16" s="58">
        <f t="shared" si="3"/>
        <v>5853.087890416642</v>
      </c>
      <c r="D16" s="59">
        <f>AA!$J$16</f>
        <v>269.06215455920045</v>
      </c>
      <c r="E16" s="59">
        <f>BBWB!$J$16</f>
        <v>53.489591478076889</v>
      </c>
      <c r="F16" s="59">
        <f>CA!$J$16</f>
        <v>74.640202411904269</v>
      </c>
      <c r="G16" s="59"/>
      <c r="H16" s="59">
        <f>CTB!J16</f>
        <v>145.12074900000002</v>
      </c>
      <c r="I16" s="59">
        <f>DLA!$J$16</f>
        <v>630.70925412321662</v>
      </c>
      <c r="J16" s="59">
        <f>'DLA (children)'!$J$16</f>
        <v>49.346361235669072</v>
      </c>
      <c r="K16" s="59">
        <f>'DLA (working age)'!$J$16</f>
        <v>349.32204410526504</v>
      </c>
      <c r="L16" s="59">
        <f>'DLA (pensioners)'!$J$16</f>
        <v>232.94724033978503</v>
      </c>
      <c r="M16" s="59">
        <f>DHP!$J$16</f>
        <v>0.66974400000000012</v>
      </c>
      <c r="N16" s="59"/>
      <c r="O16" s="59">
        <f>HB!$J$16</f>
        <v>545.38730199999998</v>
      </c>
      <c r="P16" s="59">
        <f>IB!$J$16</f>
        <v>614.27346954720849</v>
      </c>
      <c r="Q16" s="59">
        <f>IS!$J$16</f>
        <v>751.78204558047264</v>
      </c>
      <c r="R16" s="59">
        <f>'IS MIG'!$J$16</f>
        <v>134.43764947369095</v>
      </c>
      <c r="S16" s="59">
        <f>'IS (incapacity)'!$J$16</f>
        <v>317.82703936036609</v>
      </c>
      <c r="T16" s="59">
        <f>'IS (lone parent)'!$J$16</f>
        <v>263.47033959141686</v>
      </c>
      <c r="U16" s="59">
        <f>'IS (carer)'!$J$16</f>
        <v>21.724667508519772</v>
      </c>
      <c r="V16" s="59">
        <f>'IS (others)'!$J$16</f>
        <v>14.322349646478953</v>
      </c>
      <c r="W16" s="59">
        <f>IIDB!$J$16</f>
        <v>52.27265606936885</v>
      </c>
      <c r="X16" s="59">
        <f>JSA!$J$16</f>
        <v>122.6051817825774</v>
      </c>
      <c r="Y16" s="59">
        <f>MA!$J$16</f>
        <v>5.7711275494262502</v>
      </c>
      <c r="Z16" s="59"/>
      <c r="AA16" s="59"/>
      <c r="AB16" s="59"/>
      <c r="AC16" s="59">
        <f>SDA!$J$16</f>
        <v>63.425322329629076</v>
      </c>
      <c r="AD16" s="59">
        <f>'SDA (working age)'!$J$16</f>
        <v>48.881857924632953</v>
      </c>
      <c r="AE16" s="59">
        <f>'SDA (pensioners)'!$J$16</f>
        <v>14.543464404996124</v>
      </c>
      <c r="AF16" s="59">
        <f>SP!$J$16</f>
        <v>2417.8650363088905</v>
      </c>
      <c r="AG16" s="59"/>
      <c r="AH16" s="59"/>
      <c r="AI16" s="59"/>
      <c r="AJ16" s="59"/>
      <c r="AK16" s="59"/>
      <c r="AL16" s="59"/>
      <c r="AM16" s="59"/>
      <c r="AN16" s="60">
        <f>WFP!$J$16</f>
        <v>106.01405367667009</v>
      </c>
    </row>
    <row r="17" spans="1:40" s="51" customFormat="1" x14ac:dyDescent="0.35">
      <c r="A17" s="49">
        <v>923</v>
      </c>
      <c r="B17" s="68" t="s">
        <v>90</v>
      </c>
      <c r="C17" s="58">
        <f t="shared" si="3"/>
        <v>9640.1040177080322</v>
      </c>
      <c r="D17" s="59">
        <f>AA!$J$17</f>
        <v>338.9537532775725</v>
      </c>
      <c r="E17" s="59">
        <f>BBWB!$J$17</f>
        <v>104.06399959295175</v>
      </c>
      <c r="F17" s="59">
        <f>CA!$J$17</f>
        <v>102.89679062395339</v>
      </c>
      <c r="G17" s="59"/>
      <c r="H17" s="59">
        <f>CTB!J17</f>
        <v>337.22303699999998</v>
      </c>
      <c r="I17" s="59">
        <f>DLA!$J$17</f>
        <v>856.05377933393368</v>
      </c>
      <c r="J17" s="59">
        <f>'DLA (children)'!$J$17</f>
        <v>74.045572532362314</v>
      </c>
      <c r="K17" s="59">
        <f>'DLA (working age)'!$J$17</f>
        <v>498.51362737330913</v>
      </c>
      <c r="L17" s="59">
        <f>'DLA (pensioners)'!$J$17</f>
        <v>284.29399383668681</v>
      </c>
      <c r="M17" s="59">
        <f>DHP!$J$17</f>
        <v>1.7023909999999993</v>
      </c>
      <c r="N17" s="59"/>
      <c r="O17" s="59">
        <f>HB!$J$17</f>
        <v>1149.8612230000001</v>
      </c>
      <c r="P17" s="59">
        <f>IB!$J$17</f>
        <v>822.90610864890766</v>
      </c>
      <c r="Q17" s="59">
        <f>IS!$J$17</f>
        <v>1266.0448067206455</v>
      </c>
      <c r="R17" s="59">
        <f>'IS MIG'!$J$17</f>
        <v>234.48138561495739</v>
      </c>
      <c r="S17" s="59">
        <f>'IS (incapacity)'!$J$17</f>
        <v>542.81021772001657</v>
      </c>
      <c r="T17" s="59">
        <f>'IS (lone parent)'!$J$17</f>
        <v>425.96105833939151</v>
      </c>
      <c r="U17" s="59">
        <f>'IS (carer)'!$J$17</f>
        <v>32.198873888868029</v>
      </c>
      <c r="V17" s="59">
        <f>'IS (others)'!$J$17</f>
        <v>30.593271157411788</v>
      </c>
      <c r="W17" s="59">
        <f>IIDB!$J$17</f>
        <v>71.516526012736989</v>
      </c>
      <c r="X17" s="59">
        <f>JSA!$J$17</f>
        <v>275.70718283082351</v>
      </c>
      <c r="Y17" s="59">
        <f>MA!$J$17</f>
        <v>9.6274413520920525</v>
      </c>
      <c r="Z17" s="59"/>
      <c r="AA17" s="59"/>
      <c r="AB17" s="59"/>
      <c r="AC17" s="59">
        <f>SDA!$J$17</f>
        <v>103.36100182838777</v>
      </c>
      <c r="AD17" s="59">
        <f>'SDA (working age)'!$J$17</f>
        <v>84.426278662402723</v>
      </c>
      <c r="AE17" s="59">
        <f>'SDA (pensioners)'!$J$17</f>
        <v>18.934723165985044</v>
      </c>
      <c r="AF17" s="59">
        <f>SP!$J$17</f>
        <v>4029.7146395678124</v>
      </c>
      <c r="AG17" s="59"/>
      <c r="AH17" s="59"/>
      <c r="AI17" s="59"/>
      <c r="AJ17" s="59"/>
      <c r="AK17" s="59"/>
      <c r="AL17" s="59"/>
      <c r="AM17" s="59"/>
      <c r="AN17" s="60">
        <f>WFP!$J$17</f>
        <v>170.47133691821432</v>
      </c>
    </row>
    <row r="18" spans="1:40" s="74" customFormat="1" ht="30" customHeight="1" x14ac:dyDescent="0.35">
      <c r="A18" s="69">
        <v>922</v>
      </c>
      <c r="B18" s="70" t="s">
        <v>91</v>
      </c>
      <c r="C18" s="71">
        <f t="shared" si="3"/>
        <v>0</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70" zoomScaleNormal="70" workbookViewId="0">
      <selection sqref="A1:B1"/>
    </sheetView>
  </sheetViews>
  <sheetFormatPr defaultColWidth="8.84375" defaultRowHeight="15.5" x14ac:dyDescent="0.35"/>
  <cols>
    <col min="1" max="1" width="12" style="114" customWidth="1"/>
    <col min="2" max="2" width="60.765625" style="114" customWidth="1"/>
    <col min="3" max="20" width="8.84375" style="114" customWidth="1"/>
    <col min="21" max="16384" width="8.84375" style="114"/>
  </cols>
  <sheetData>
    <row r="1" spans="1:24" s="50" customFormat="1" ht="39" customHeight="1" x14ac:dyDescent="0.35">
      <c r="A1" s="184" t="s">
        <v>180</v>
      </c>
      <c r="B1" s="184"/>
      <c r="E1" s="49"/>
      <c r="F1" s="49"/>
    </row>
    <row r="2" spans="1:24"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112" customFormat="1" ht="25.5" customHeight="1" x14ac:dyDescent="0.35">
      <c r="A3" s="56">
        <v>925</v>
      </c>
      <c r="B3" s="143" t="s">
        <v>67</v>
      </c>
      <c r="C3" s="144"/>
      <c r="D3" s="144"/>
      <c r="E3" s="144"/>
      <c r="F3" s="144"/>
      <c r="G3" s="116"/>
      <c r="H3" s="116"/>
      <c r="I3" s="116"/>
      <c r="J3" s="116"/>
      <c r="K3" s="116"/>
      <c r="L3" s="116"/>
      <c r="M3" s="116"/>
      <c r="N3" s="116"/>
      <c r="O3" s="116"/>
      <c r="P3" s="116"/>
      <c r="Q3" s="116"/>
      <c r="R3" s="116"/>
      <c r="S3" s="116"/>
      <c r="T3" s="59">
        <f t="shared" ref="T3:X3" si="0">SUM(T6,T16:T17,T4)</f>
        <v>5.8574696600000031</v>
      </c>
      <c r="U3" s="59">
        <f t="shared" si="0"/>
        <v>56.150329630000016</v>
      </c>
      <c r="V3" s="59">
        <f t="shared" si="0"/>
        <v>490.79643462000007</v>
      </c>
      <c r="W3" s="91">
        <f t="shared" si="0"/>
        <v>1585.2890467599993</v>
      </c>
      <c r="X3" s="60">
        <f t="shared" si="0"/>
        <v>3321.8002079199982</v>
      </c>
    </row>
    <row r="4" spans="1:24" s="112" customFormat="1" x14ac:dyDescent="0.35">
      <c r="A4" s="61"/>
      <c r="B4" s="90" t="s">
        <v>68</v>
      </c>
      <c r="C4" s="116"/>
      <c r="D4" s="116"/>
      <c r="E4" s="116"/>
      <c r="F4" s="116"/>
      <c r="G4" s="116"/>
      <c r="H4" s="116"/>
      <c r="I4" s="116"/>
      <c r="J4" s="116"/>
      <c r="K4" s="116"/>
      <c r="L4" s="116"/>
      <c r="M4" s="116"/>
      <c r="N4" s="116"/>
      <c r="O4" s="116"/>
      <c r="P4" s="116"/>
      <c r="Q4" s="116"/>
      <c r="R4" s="116"/>
      <c r="S4" s="116"/>
      <c r="T4" s="64">
        <v>0</v>
      </c>
      <c r="U4" s="64">
        <v>0</v>
      </c>
      <c r="V4" s="64">
        <v>0</v>
      </c>
      <c r="W4" s="64">
        <v>0</v>
      </c>
      <c r="X4" s="65">
        <v>0</v>
      </c>
    </row>
    <row r="5" spans="1:24" s="147" customFormat="1" ht="25.5" customHeight="1" x14ac:dyDescent="0.35">
      <c r="A5" s="145">
        <v>941</v>
      </c>
      <c r="B5" s="143" t="s">
        <v>69</v>
      </c>
      <c r="C5" s="146"/>
      <c r="D5" s="146"/>
      <c r="E5" s="146"/>
      <c r="F5" s="146"/>
      <c r="G5" s="136"/>
      <c r="H5" s="136"/>
      <c r="I5" s="136"/>
      <c r="J5" s="136"/>
      <c r="K5" s="136"/>
      <c r="L5" s="136"/>
      <c r="M5" s="136"/>
      <c r="N5" s="136"/>
      <c r="O5" s="136"/>
      <c r="P5" s="136"/>
      <c r="Q5" s="136"/>
      <c r="R5" s="136"/>
      <c r="S5" s="136"/>
      <c r="T5" s="59">
        <f>SUM(T6,T16)</f>
        <v>5.6975144354538445</v>
      </c>
      <c r="U5" s="59">
        <f>SUM(U6,U16)</f>
        <v>54.701827270586016</v>
      </c>
      <c r="V5" s="59">
        <f>SUM(V6,V16)</f>
        <v>444.92281525040698</v>
      </c>
      <c r="W5" s="91">
        <f>SUM(W6,W16)</f>
        <v>1422.1877218609386</v>
      </c>
      <c r="X5" s="60">
        <f>SUM(X6,X16)</f>
        <v>2998.2138451597689</v>
      </c>
    </row>
    <row r="6" spans="1:24" s="147" customFormat="1" ht="25.5" customHeight="1" x14ac:dyDescent="0.35">
      <c r="A6" s="145">
        <v>921</v>
      </c>
      <c r="B6" s="66" t="s">
        <v>70</v>
      </c>
      <c r="C6" s="146"/>
      <c r="D6" s="146"/>
      <c r="E6" s="146"/>
      <c r="F6" s="146"/>
      <c r="G6" s="136"/>
      <c r="H6" s="136"/>
      <c r="I6" s="136"/>
      <c r="J6" s="136"/>
      <c r="K6" s="136"/>
      <c r="L6" s="136"/>
      <c r="M6" s="136"/>
      <c r="N6" s="136"/>
      <c r="O6" s="136"/>
      <c r="P6" s="136"/>
      <c r="Q6" s="136"/>
      <c r="R6" s="136"/>
      <c r="S6" s="136"/>
      <c r="T6" s="59">
        <f t="shared" ref="T6:W6" si="1">SUM(T7:T15)</f>
        <v>5.6975144354538445</v>
      </c>
      <c r="U6" s="59">
        <f t="shared" si="1"/>
        <v>54.125853852979525</v>
      </c>
      <c r="V6" s="59">
        <f t="shared" si="1"/>
        <v>424.3391841148632</v>
      </c>
      <c r="W6" s="91">
        <f t="shared" si="1"/>
        <v>1344.7865378637041</v>
      </c>
      <c r="X6" s="60">
        <f t="shared" ref="X6" si="2">SUM(X7:X15)</f>
        <v>2862.4612618557849</v>
      </c>
    </row>
    <row r="7" spans="1:24" s="112" customFormat="1" x14ac:dyDescent="0.35">
      <c r="A7" s="61" t="s">
        <v>71</v>
      </c>
      <c r="B7" s="67" t="s">
        <v>72</v>
      </c>
      <c r="C7" s="116"/>
      <c r="D7" s="116"/>
      <c r="E7" s="116"/>
      <c r="F7" s="116"/>
      <c r="G7" s="116"/>
      <c r="H7" s="116"/>
      <c r="I7" s="116"/>
      <c r="J7" s="116"/>
      <c r="K7" s="116"/>
      <c r="L7" s="116"/>
      <c r="M7" s="116"/>
      <c r="N7" s="116"/>
      <c r="O7" s="116"/>
      <c r="P7" s="116"/>
      <c r="Q7" s="116"/>
      <c r="R7" s="116"/>
      <c r="S7" s="116"/>
      <c r="T7" s="127">
        <v>0</v>
      </c>
      <c r="U7" s="64">
        <v>2.0118088325194409E-2</v>
      </c>
      <c r="V7" s="64">
        <v>12.284914195560988</v>
      </c>
      <c r="W7" s="64">
        <v>83.88467833942758</v>
      </c>
      <c r="X7" s="65">
        <v>205.78589146328335</v>
      </c>
    </row>
    <row r="8" spans="1:24" s="112" customFormat="1" x14ac:dyDescent="0.35">
      <c r="A8" s="61" t="s">
        <v>73</v>
      </c>
      <c r="B8" s="67" t="s">
        <v>74</v>
      </c>
      <c r="C8" s="116"/>
      <c r="D8" s="116"/>
      <c r="E8" s="116"/>
      <c r="F8" s="116"/>
      <c r="G8" s="116"/>
      <c r="H8" s="116"/>
      <c r="I8" s="116"/>
      <c r="J8" s="116"/>
      <c r="K8" s="116"/>
      <c r="L8" s="116"/>
      <c r="M8" s="116"/>
      <c r="N8" s="116"/>
      <c r="O8" s="116"/>
      <c r="P8" s="116"/>
      <c r="Q8" s="116"/>
      <c r="R8" s="116"/>
      <c r="S8" s="116"/>
      <c r="T8" s="64">
        <v>5.4553150266268684</v>
      </c>
      <c r="U8" s="64">
        <v>49.646971300285315</v>
      </c>
      <c r="V8" s="64">
        <v>247.44242103080936</v>
      </c>
      <c r="W8" s="64">
        <v>407.08119140328779</v>
      </c>
      <c r="X8" s="65">
        <v>688.81031244428971</v>
      </c>
    </row>
    <row r="9" spans="1:24" s="112" customFormat="1" x14ac:dyDescent="0.35">
      <c r="A9" s="61" t="s">
        <v>75</v>
      </c>
      <c r="B9" s="67" t="s">
        <v>76</v>
      </c>
      <c r="C9" s="116"/>
      <c r="D9" s="116"/>
      <c r="E9" s="116"/>
      <c r="F9" s="116"/>
      <c r="G9" s="116"/>
      <c r="H9" s="116"/>
      <c r="I9" s="116"/>
      <c r="J9" s="116"/>
      <c r="K9" s="116"/>
      <c r="L9" s="116"/>
      <c r="M9" s="116"/>
      <c r="N9" s="116"/>
      <c r="O9" s="116"/>
      <c r="P9" s="116"/>
      <c r="Q9" s="116"/>
      <c r="R9" s="116"/>
      <c r="S9" s="116"/>
      <c r="T9" s="64">
        <v>1.1656656039801001E-2</v>
      </c>
      <c r="U9" s="64">
        <v>0.8285671932450438</v>
      </c>
      <c r="V9" s="64">
        <v>20.992471879705658</v>
      </c>
      <c r="W9" s="64">
        <v>121.5476377668941</v>
      </c>
      <c r="X9" s="65">
        <v>274.93032635491886</v>
      </c>
    </row>
    <row r="10" spans="1:24" s="112" customFormat="1" x14ac:dyDescent="0.35">
      <c r="A10" s="61" t="s">
        <v>77</v>
      </c>
      <c r="B10" s="67" t="s">
        <v>78</v>
      </c>
      <c r="C10" s="116"/>
      <c r="D10" s="116"/>
      <c r="E10" s="116"/>
      <c r="F10" s="116"/>
      <c r="G10" s="116"/>
      <c r="H10" s="116"/>
      <c r="I10" s="116"/>
      <c r="J10" s="116"/>
      <c r="K10" s="116"/>
      <c r="L10" s="116"/>
      <c r="M10" s="116"/>
      <c r="N10" s="116"/>
      <c r="O10" s="116"/>
      <c r="P10" s="116"/>
      <c r="Q10" s="116"/>
      <c r="R10" s="116"/>
      <c r="S10" s="116"/>
      <c r="T10" s="64">
        <v>0</v>
      </c>
      <c r="U10" s="64">
        <v>4.1726405415218035E-2</v>
      </c>
      <c r="V10" s="64">
        <v>12.952562383274858</v>
      </c>
      <c r="W10" s="64">
        <v>77.513730054115641</v>
      </c>
      <c r="X10" s="65">
        <v>165.81657108286819</v>
      </c>
    </row>
    <row r="11" spans="1:24" s="112" customFormat="1" x14ac:dyDescent="0.35">
      <c r="A11" s="61" t="s">
        <v>79</v>
      </c>
      <c r="B11" s="67" t="s">
        <v>80</v>
      </c>
      <c r="C11" s="116"/>
      <c r="D11" s="116"/>
      <c r="E11" s="116"/>
      <c r="F11" s="116"/>
      <c r="G11" s="116"/>
      <c r="H11" s="116"/>
      <c r="I11" s="116"/>
      <c r="J11" s="116"/>
      <c r="K11" s="116"/>
      <c r="L11" s="116"/>
      <c r="M11" s="116"/>
      <c r="N11" s="116"/>
      <c r="O11" s="116"/>
      <c r="P11" s="116"/>
      <c r="Q11" s="116"/>
      <c r="R11" s="116"/>
      <c r="S11" s="116"/>
      <c r="T11" s="64">
        <v>8.289177628302935E-2</v>
      </c>
      <c r="U11" s="64">
        <v>0.98876678546418451</v>
      </c>
      <c r="V11" s="64">
        <v>39.355610166223542</v>
      </c>
      <c r="W11" s="64">
        <v>144.37029517067461</v>
      </c>
      <c r="X11" s="65">
        <v>265.92038368723661</v>
      </c>
    </row>
    <row r="12" spans="1:24" s="112" customFormat="1" x14ac:dyDescent="0.35">
      <c r="A12" s="61" t="s">
        <v>81</v>
      </c>
      <c r="B12" s="67" t="s">
        <v>82</v>
      </c>
      <c r="C12" s="116"/>
      <c r="D12" s="116"/>
      <c r="E12" s="116"/>
      <c r="F12" s="116"/>
      <c r="G12" s="116"/>
      <c r="H12" s="116"/>
      <c r="I12" s="116"/>
      <c r="J12" s="116"/>
      <c r="K12" s="116"/>
      <c r="L12" s="116"/>
      <c r="M12" s="116"/>
      <c r="N12" s="116"/>
      <c r="O12" s="116"/>
      <c r="P12" s="116"/>
      <c r="Q12" s="116"/>
      <c r="R12" s="116"/>
      <c r="S12" s="116"/>
      <c r="T12" s="64">
        <v>0</v>
      </c>
      <c r="U12" s="64">
        <v>3.8000833503144996E-2</v>
      </c>
      <c r="V12" s="64">
        <v>18.920136915031986</v>
      </c>
      <c r="W12" s="64">
        <v>93.431108360476145</v>
      </c>
      <c r="X12" s="65">
        <v>212.02494766901094</v>
      </c>
    </row>
    <row r="13" spans="1:24" s="112" customFormat="1" x14ac:dyDescent="0.35">
      <c r="A13" s="61" t="s">
        <v>83</v>
      </c>
      <c r="B13" s="67" t="s">
        <v>84</v>
      </c>
      <c r="C13" s="116"/>
      <c r="D13" s="116"/>
      <c r="E13" s="116"/>
      <c r="F13" s="116"/>
      <c r="G13" s="116"/>
      <c r="H13" s="116"/>
      <c r="I13" s="116"/>
      <c r="J13" s="116"/>
      <c r="K13" s="116"/>
      <c r="L13" s="116"/>
      <c r="M13" s="116"/>
      <c r="N13" s="116"/>
      <c r="O13" s="116"/>
      <c r="P13" s="116"/>
      <c r="Q13" s="116"/>
      <c r="R13" s="116"/>
      <c r="S13" s="116"/>
      <c r="T13" s="64">
        <v>0.13664191246655619</v>
      </c>
      <c r="U13" s="64">
        <v>1.2488117049268825</v>
      </c>
      <c r="V13" s="64">
        <v>29.578127507104821</v>
      </c>
      <c r="W13" s="64">
        <v>221.52850590492307</v>
      </c>
      <c r="X13" s="65">
        <v>540.85071004215547</v>
      </c>
    </row>
    <row r="14" spans="1:24" s="112" customFormat="1" x14ac:dyDescent="0.35">
      <c r="A14" s="61" t="s">
        <v>85</v>
      </c>
      <c r="B14" s="67" t="s">
        <v>86</v>
      </c>
      <c r="C14" s="116"/>
      <c r="D14" s="116"/>
      <c r="E14" s="116"/>
      <c r="F14" s="116"/>
      <c r="G14" s="116"/>
      <c r="H14" s="116"/>
      <c r="I14" s="116"/>
      <c r="J14" s="116"/>
      <c r="K14" s="116"/>
      <c r="L14" s="116"/>
      <c r="M14" s="116"/>
      <c r="N14" s="116"/>
      <c r="O14" s="116"/>
      <c r="P14" s="116"/>
      <c r="Q14" s="116"/>
      <c r="R14" s="116"/>
      <c r="S14" s="116"/>
      <c r="T14" s="64">
        <v>0</v>
      </c>
      <c r="U14" s="64">
        <v>4.247151979763264E-2</v>
      </c>
      <c r="V14" s="64">
        <v>18.801047982672912</v>
      </c>
      <c r="W14" s="64">
        <v>100.64036699470566</v>
      </c>
      <c r="X14" s="65">
        <v>247.38568172324003</v>
      </c>
    </row>
    <row r="15" spans="1:24" s="112" customFormat="1" x14ac:dyDescent="0.35">
      <c r="A15" s="61" t="s">
        <v>87</v>
      </c>
      <c r="B15" s="67" t="s">
        <v>88</v>
      </c>
      <c r="C15" s="116"/>
      <c r="D15" s="116"/>
      <c r="E15" s="116"/>
      <c r="F15" s="116"/>
      <c r="G15" s="116"/>
      <c r="H15" s="116"/>
      <c r="I15" s="116"/>
      <c r="J15" s="116"/>
      <c r="K15" s="116"/>
      <c r="L15" s="116"/>
      <c r="M15" s="116"/>
      <c r="N15" s="116"/>
      <c r="O15" s="116"/>
      <c r="P15" s="116"/>
      <c r="Q15" s="116"/>
      <c r="R15" s="116"/>
      <c r="S15" s="116"/>
      <c r="T15" s="64">
        <v>1.1009064037589835E-2</v>
      </c>
      <c r="U15" s="64">
        <v>1.2704200220169062</v>
      </c>
      <c r="V15" s="64">
        <v>24.011892054479063</v>
      </c>
      <c r="W15" s="64">
        <v>94.789023869199568</v>
      </c>
      <c r="X15" s="65">
        <v>260.936437388782</v>
      </c>
    </row>
    <row r="16" spans="1:24" s="112" customFormat="1" x14ac:dyDescent="0.35">
      <c r="A16" s="49">
        <v>924</v>
      </c>
      <c r="B16" s="68" t="s">
        <v>89</v>
      </c>
      <c r="C16" s="116"/>
      <c r="D16" s="116"/>
      <c r="E16" s="116"/>
      <c r="F16" s="116"/>
      <c r="G16" s="116"/>
      <c r="H16" s="116"/>
      <c r="I16" s="116"/>
      <c r="J16" s="116"/>
      <c r="K16" s="116"/>
      <c r="L16" s="116"/>
      <c r="M16" s="116"/>
      <c r="N16" s="116"/>
      <c r="O16" s="116"/>
      <c r="P16" s="116"/>
      <c r="Q16" s="116"/>
      <c r="R16" s="116"/>
      <c r="S16" s="116"/>
      <c r="T16" s="59">
        <v>0</v>
      </c>
      <c r="U16" s="59">
        <v>0.57597341760649168</v>
      </c>
      <c r="V16" s="59">
        <v>20.583631135543794</v>
      </c>
      <c r="W16" s="59">
        <v>77.401183997234611</v>
      </c>
      <c r="X16" s="60">
        <v>135.75258330398415</v>
      </c>
    </row>
    <row r="17" spans="1:24" s="112" customFormat="1" x14ac:dyDescent="0.35">
      <c r="A17" s="49">
        <v>923</v>
      </c>
      <c r="B17" s="68" t="s">
        <v>90</v>
      </c>
      <c r="C17" s="116"/>
      <c r="D17" s="116"/>
      <c r="E17" s="116"/>
      <c r="F17" s="116"/>
      <c r="G17" s="116"/>
      <c r="H17" s="116"/>
      <c r="I17" s="116"/>
      <c r="J17" s="116"/>
      <c r="K17" s="116"/>
      <c r="L17" s="116"/>
      <c r="M17" s="116"/>
      <c r="N17" s="116"/>
      <c r="O17" s="116"/>
      <c r="P17" s="116"/>
      <c r="Q17" s="116"/>
      <c r="R17" s="116"/>
      <c r="S17" s="116"/>
      <c r="T17" s="59">
        <v>0.15995522454615818</v>
      </c>
      <c r="U17" s="59">
        <v>1.4485023594139974</v>
      </c>
      <c r="V17" s="59">
        <v>45.873619369593094</v>
      </c>
      <c r="W17" s="59">
        <v>163.10132489906081</v>
      </c>
      <c r="X17" s="60">
        <v>323.58636276022941</v>
      </c>
    </row>
    <row r="18" spans="1:24" s="151" customFormat="1" ht="26.25" customHeight="1" x14ac:dyDescent="0.35">
      <c r="A18" s="148"/>
      <c r="B18" s="70" t="s">
        <v>91</v>
      </c>
      <c r="C18" s="149"/>
      <c r="D18" s="149"/>
      <c r="E18" s="149"/>
      <c r="F18" s="149"/>
      <c r="G18" s="119"/>
      <c r="H18" s="119"/>
      <c r="I18" s="119"/>
      <c r="J18" s="119"/>
      <c r="K18" s="149"/>
      <c r="L18" s="149"/>
      <c r="M18" s="149"/>
      <c r="N18" s="149"/>
      <c r="O18" s="149"/>
      <c r="P18" s="149"/>
      <c r="Q18" s="149"/>
      <c r="R18" s="150"/>
      <c r="S18" s="150"/>
      <c r="T18" s="82"/>
      <c r="U18" s="82"/>
      <c r="V18" s="82"/>
      <c r="W18" s="82"/>
      <c r="X18" s="113"/>
    </row>
    <row r="19" spans="1:24" ht="65.25" customHeight="1" x14ac:dyDescent="0.35">
      <c r="A19" s="184" t="s">
        <v>181</v>
      </c>
      <c r="B19" s="184"/>
      <c r="C19" s="50"/>
      <c r="D19" s="50"/>
      <c r="E19" s="50"/>
      <c r="F19" s="50"/>
      <c r="G19" s="50"/>
      <c r="H19" s="50"/>
      <c r="I19" s="50"/>
      <c r="J19" s="50"/>
      <c r="K19" s="50"/>
      <c r="L19" s="50"/>
      <c r="M19" s="50"/>
      <c r="N19" s="50"/>
      <c r="O19" s="50"/>
      <c r="P19" s="50"/>
      <c r="Q19" s="50"/>
      <c r="R19" s="50"/>
      <c r="S19" s="50"/>
      <c r="T19" s="50"/>
      <c r="U19" s="50"/>
      <c r="V19" s="50"/>
      <c r="W19" s="50"/>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25.5" customHeight="1" x14ac:dyDescent="0.35">
      <c r="A21" s="56">
        <v>925</v>
      </c>
      <c r="B21" s="143" t="s">
        <v>67</v>
      </c>
      <c r="C21" s="116" t="s">
        <v>215</v>
      </c>
      <c r="D21" s="116" t="s">
        <v>215</v>
      </c>
      <c r="E21" s="116" t="s">
        <v>215</v>
      </c>
      <c r="F21" s="116" t="s">
        <v>215</v>
      </c>
      <c r="G21" s="59" t="s">
        <v>215</v>
      </c>
      <c r="H21" s="59" t="s">
        <v>215</v>
      </c>
      <c r="I21" s="59" t="s">
        <v>215</v>
      </c>
      <c r="J21" s="59" t="s">
        <v>215</v>
      </c>
      <c r="K21" s="59" t="s">
        <v>215</v>
      </c>
      <c r="L21" s="59" t="s">
        <v>215</v>
      </c>
      <c r="M21" s="59" t="s">
        <v>215</v>
      </c>
      <c r="N21" s="59" t="s">
        <v>215</v>
      </c>
      <c r="O21" s="59" t="s">
        <v>215</v>
      </c>
      <c r="P21" s="59" t="s">
        <v>215</v>
      </c>
      <c r="Q21" s="59" t="s">
        <v>215</v>
      </c>
      <c r="R21" s="59" t="s">
        <v>215</v>
      </c>
      <c r="S21" s="59" t="s">
        <v>215</v>
      </c>
      <c r="T21" s="59">
        <v>6.323053668341835</v>
      </c>
      <c r="U21" s="59">
        <v>59.747352029736824</v>
      </c>
      <c r="V21" s="59">
        <v>518.73893475674174</v>
      </c>
      <c r="W21" s="91">
        <v>1639.3390956456626</v>
      </c>
      <c r="X21" s="60">
        <v>3372.2033688331799</v>
      </c>
    </row>
    <row r="22" spans="1:24" x14ac:dyDescent="0.35">
      <c r="A22" s="61"/>
      <c r="B22" s="90" t="s">
        <v>68</v>
      </c>
      <c r="C22" s="117" t="s">
        <v>215</v>
      </c>
      <c r="D22" s="117" t="s">
        <v>215</v>
      </c>
      <c r="E22" s="117" t="s">
        <v>215</v>
      </c>
      <c r="F22" s="117" t="s">
        <v>215</v>
      </c>
      <c r="G22" s="59" t="s">
        <v>215</v>
      </c>
      <c r="H22" s="59" t="s">
        <v>215</v>
      </c>
      <c r="I22" s="59" t="s">
        <v>215</v>
      </c>
      <c r="J22" s="59" t="s">
        <v>215</v>
      </c>
      <c r="K22" s="59" t="s">
        <v>215</v>
      </c>
      <c r="L22" s="59" t="s">
        <v>215</v>
      </c>
      <c r="M22" s="59" t="s">
        <v>215</v>
      </c>
      <c r="N22" s="59" t="s">
        <v>215</v>
      </c>
      <c r="O22" s="59" t="s">
        <v>215</v>
      </c>
      <c r="P22" s="59" t="s">
        <v>215</v>
      </c>
      <c r="Q22" s="59" t="s">
        <v>215</v>
      </c>
      <c r="R22" s="59" t="s">
        <v>215</v>
      </c>
      <c r="S22" s="59" t="s">
        <v>215</v>
      </c>
      <c r="T22" s="97" t="s">
        <v>215</v>
      </c>
      <c r="U22" s="97" t="s">
        <v>215</v>
      </c>
      <c r="V22" s="97" t="s">
        <v>215</v>
      </c>
      <c r="W22" s="97" t="s">
        <v>215</v>
      </c>
      <c r="X22" s="65" t="s">
        <v>215</v>
      </c>
    </row>
    <row r="23" spans="1:24" s="153" customFormat="1" ht="25.5" customHeight="1" x14ac:dyDescent="0.35">
      <c r="A23" s="145">
        <v>941</v>
      </c>
      <c r="B23" s="143" t="s">
        <v>69</v>
      </c>
      <c r="C23" s="136" t="s">
        <v>215</v>
      </c>
      <c r="D23" s="136" t="s">
        <v>215</v>
      </c>
      <c r="E23" s="136" t="s">
        <v>215</v>
      </c>
      <c r="F23" s="136" t="s">
        <v>215</v>
      </c>
      <c r="G23" s="152" t="s">
        <v>215</v>
      </c>
      <c r="H23" s="152" t="s">
        <v>215</v>
      </c>
      <c r="I23" s="152" t="s">
        <v>215</v>
      </c>
      <c r="J23" s="152" t="s">
        <v>215</v>
      </c>
      <c r="K23" s="152" t="s">
        <v>215</v>
      </c>
      <c r="L23" s="152" t="s">
        <v>215</v>
      </c>
      <c r="M23" s="152" t="s">
        <v>215</v>
      </c>
      <c r="N23" s="152" t="s">
        <v>215</v>
      </c>
      <c r="O23" s="152" t="s">
        <v>215</v>
      </c>
      <c r="P23" s="152" t="s">
        <v>215</v>
      </c>
      <c r="Q23" s="152" t="s">
        <v>215</v>
      </c>
      <c r="R23" s="152" t="s">
        <v>215</v>
      </c>
      <c r="S23" s="152" t="s">
        <v>215</v>
      </c>
      <c r="T23" s="59">
        <v>6.1503843199636767</v>
      </c>
      <c r="U23" s="59">
        <v>58.206057776362151</v>
      </c>
      <c r="V23" s="59">
        <v>470.2535938564082</v>
      </c>
      <c r="W23" s="91">
        <v>1470.6768702899137</v>
      </c>
      <c r="X23" s="60">
        <v>3043.7070854002295</v>
      </c>
    </row>
    <row r="24" spans="1:24" s="153" customFormat="1" ht="25.5" customHeight="1" x14ac:dyDescent="0.35">
      <c r="A24" s="145">
        <v>921</v>
      </c>
      <c r="B24" s="66" t="s">
        <v>70</v>
      </c>
      <c r="C24" s="136" t="s">
        <v>215</v>
      </c>
      <c r="D24" s="136" t="s">
        <v>215</v>
      </c>
      <c r="E24" s="136" t="s">
        <v>215</v>
      </c>
      <c r="F24" s="136" t="s">
        <v>215</v>
      </c>
      <c r="G24" s="152" t="s">
        <v>215</v>
      </c>
      <c r="H24" s="152" t="s">
        <v>215</v>
      </c>
      <c r="I24" s="152" t="s">
        <v>215</v>
      </c>
      <c r="J24" s="152" t="s">
        <v>215</v>
      </c>
      <c r="K24" s="152" t="s">
        <v>215</v>
      </c>
      <c r="L24" s="152" t="s">
        <v>215</v>
      </c>
      <c r="M24" s="152" t="s">
        <v>215</v>
      </c>
      <c r="N24" s="152" t="s">
        <v>215</v>
      </c>
      <c r="O24" s="152" t="s">
        <v>215</v>
      </c>
      <c r="P24" s="152" t="s">
        <v>215</v>
      </c>
      <c r="Q24" s="152" t="s">
        <v>215</v>
      </c>
      <c r="R24" s="152" t="s">
        <v>215</v>
      </c>
      <c r="S24" s="152" t="s">
        <v>215</v>
      </c>
      <c r="T24" s="59">
        <v>6.1503843199636767</v>
      </c>
      <c r="U24" s="59">
        <v>57.5931871704678</v>
      </c>
      <c r="V24" s="59">
        <v>448.49807540618804</v>
      </c>
      <c r="W24" s="91">
        <v>1390.636711534474</v>
      </c>
      <c r="X24" s="60">
        <v>2905.8946674065078</v>
      </c>
    </row>
    <row r="25" spans="1:24" x14ac:dyDescent="0.35">
      <c r="A25" s="61" t="s">
        <v>71</v>
      </c>
      <c r="B25" s="67" t="s">
        <v>72</v>
      </c>
      <c r="C25" s="117" t="s">
        <v>215</v>
      </c>
      <c r="D25" s="117" t="s">
        <v>215</v>
      </c>
      <c r="E25" s="117" t="s">
        <v>215</v>
      </c>
      <c r="F25" s="117" t="s">
        <v>215</v>
      </c>
      <c r="G25" s="59" t="s">
        <v>215</v>
      </c>
      <c r="H25" s="59" t="s">
        <v>215</v>
      </c>
      <c r="I25" s="59" t="s">
        <v>215</v>
      </c>
      <c r="J25" s="59" t="s">
        <v>215</v>
      </c>
      <c r="K25" s="59" t="s">
        <v>215</v>
      </c>
      <c r="L25" s="59" t="s">
        <v>215</v>
      </c>
      <c r="M25" s="59" t="s">
        <v>215</v>
      </c>
      <c r="N25" s="59" t="s">
        <v>215</v>
      </c>
      <c r="O25" s="59" t="s">
        <v>215</v>
      </c>
      <c r="P25" s="59" t="s">
        <v>215</v>
      </c>
      <c r="Q25" s="59" t="s">
        <v>215</v>
      </c>
      <c r="R25" s="59" t="s">
        <v>215</v>
      </c>
      <c r="S25" s="59" t="s">
        <v>215</v>
      </c>
      <c r="T25" s="64" t="s">
        <v>215</v>
      </c>
      <c r="U25" s="64">
        <v>2.1406864630203748E-2</v>
      </c>
      <c r="V25" s="64">
        <v>12.98433088316407</v>
      </c>
      <c r="W25" s="97">
        <v>86.744706278351842</v>
      </c>
      <c r="X25" s="65">
        <v>208.90837287452425</v>
      </c>
    </row>
    <row r="26" spans="1:24" x14ac:dyDescent="0.35">
      <c r="A26" s="61" t="s">
        <v>73</v>
      </c>
      <c r="B26" s="67" t="s">
        <v>74</v>
      </c>
      <c r="C26" s="117" t="s">
        <v>215</v>
      </c>
      <c r="D26" s="117" t="s">
        <v>215</v>
      </c>
      <c r="E26" s="117" t="s">
        <v>215</v>
      </c>
      <c r="F26" s="117" t="s">
        <v>215</v>
      </c>
      <c r="G26" s="59" t="s">
        <v>215</v>
      </c>
      <c r="H26" s="59" t="s">
        <v>215</v>
      </c>
      <c r="I26" s="59" t="s">
        <v>215</v>
      </c>
      <c r="J26" s="59" t="s">
        <v>215</v>
      </c>
      <c r="K26" s="59" t="s">
        <v>215</v>
      </c>
      <c r="L26" s="59" t="s">
        <v>215</v>
      </c>
      <c r="M26" s="59" t="s">
        <v>215</v>
      </c>
      <c r="N26" s="59" t="s">
        <v>215</v>
      </c>
      <c r="O26" s="59" t="s">
        <v>215</v>
      </c>
      <c r="P26" s="59" t="s">
        <v>215</v>
      </c>
      <c r="Q26" s="59" t="s">
        <v>215</v>
      </c>
      <c r="R26" s="59" t="s">
        <v>215</v>
      </c>
      <c r="S26" s="59" t="s">
        <v>215</v>
      </c>
      <c r="T26" s="64">
        <v>5.8889335657392605</v>
      </c>
      <c r="U26" s="64">
        <v>52.827384826313917</v>
      </c>
      <c r="V26" s="64">
        <v>261.53005369432367</v>
      </c>
      <c r="W26" s="97">
        <v>420.9605267464234</v>
      </c>
      <c r="X26" s="65">
        <v>699.26193952710207</v>
      </c>
    </row>
    <row r="27" spans="1:24" x14ac:dyDescent="0.35">
      <c r="A27" s="61" t="s">
        <v>75</v>
      </c>
      <c r="B27" s="67" t="s">
        <v>76</v>
      </c>
      <c r="C27" s="117" t="s">
        <v>215</v>
      </c>
      <c r="D27" s="117" t="s">
        <v>215</v>
      </c>
      <c r="E27" s="117" t="s">
        <v>215</v>
      </c>
      <c r="F27" s="117" t="s">
        <v>215</v>
      </c>
      <c r="G27" s="59" t="s">
        <v>215</v>
      </c>
      <c r="H27" s="59" t="s">
        <v>215</v>
      </c>
      <c r="I27" s="59" t="s">
        <v>215</v>
      </c>
      <c r="J27" s="59" t="s">
        <v>215</v>
      </c>
      <c r="K27" s="59" t="s">
        <v>215</v>
      </c>
      <c r="L27" s="59" t="s">
        <v>215</v>
      </c>
      <c r="M27" s="59" t="s">
        <v>215</v>
      </c>
      <c r="N27" s="59" t="s">
        <v>215</v>
      </c>
      <c r="O27" s="59" t="s">
        <v>215</v>
      </c>
      <c r="P27" s="59" t="s">
        <v>215</v>
      </c>
      <c r="Q27" s="59" t="s">
        <v>215</v>
      </c>
      <c r="R27" s="59" t="s">
        <v>215</v>
      </c>
      <c r="S27" s="59" t="s">
        <v>215</v>
      </c>
      <c r="T27" s="64">
        <v>1.2583191379784746E-2</v>
      </c>
      <c r="U27" s="64">
        <v>0.88164568402913213</v>
      </c>
      <c r="V27" s="64">
        <v>22.187635713410732</v>
      </c>
      <c r="W27" s="97">
        <v>125.69177525189379</v>
      </c>
      <c r="X27" s="65">
        <v>279.10196721584151</v>
      </c>
    </row>
    <row r="28" spans="1:24" x14ac:dyDescent="0.35">
      <c r="A28" s="61" t="s">
        <v>77</v>
      </c>
      <c r="B28" s="67" t="s">
        <v>78</v>
      </c>
      <c r="C28" s="117" t="s">
        <v>215</v>
      </c>
      <c r="D28" s="117" t="s">
        <v>215</v>
      </c>
      <c r="E28" s="117" t="s">
        <v>215</v>
      </c>
      <c r="F28" s="117" t="s">
        <v>215</v>
      </c>
      <c r="G28" s="59" t="s">
        <v>215</v>
      </c>
      <c r="H28" s="59" t="s">
        <v>215</v>
      </c>
      <c r="I28" s="59" t="s">
        <v>215</v>
      </c>
      <c r="J28" s="59" t="s">
        <v>215</v>
      </c>
      <c r="K28" s="59" t="s">
        <v>215</v>
      </c>
      <c r="L28" s="59" t="s">
        <v>215</v>
      </c>
      <c r="M28" s="59" t="s">
        <v>215</v>
      </c>
      <c r="N28" s="59" t="s">
        <v>215</v>
      </c>
      <c r="O28" s="59" t="s">
        <v>215</v>
      </c>
      <c r="P28" s="59" t="s">
        <v>215</v>
      </c>
      <c r="Q28" s="59" t="s">
        <v>215</v>
      </c>
      <c r="R28" s="59" t="s">
        <v>215</v>
      </c>
      <c r="S28" s="59" t="s">
        <v>215</v>
      </c>
      <c r="T28" s="64" t="s">
        <v>215</v>
      </c>
      <c r="U28" s="64">
        <v>4.4399422936718891E-2</v>
      </c>
      <c r="V28" s="64">
        <v>13.689990267089936</v>
      </c>
      <c r="W28" s="97">
        <v>80.15654204306982</v>
      </c>
      <c r="X28" s="65">
        <v>168.33258011147714</v>
      </c>
    </row>
    <row r="29" spans="1:24" x14ac:dyDescent="0.35">
      <c r="A29" s="61" t="s">
        <v>79</v>
      </c>
      <c r="B29" s="67" t="s">
        <v>80</v>
      </c>
      <c r="C29" s="117" t="s">
        <v>215</v>
      </c>
      <c r="D29" s="117" t="s">
        <v>215</v>
      </c>
      <c r="E29" s="117" t="s">
        <v>215</v>
      </c>
      <c r="F29" s="117" t="s">
        <v>215</v>
      </c>
      <c r="G29" s="59" t="s">
        <v>215</v>
      </c>
      <c r="H29" s="59" t="s">
        <v>215</v>
      </c>
      <c r="I29" s="59" t="s">
        <v>215</v>
      </c>
      <c r="J29" s="59" t="s">
        <v>215</v>
      </c>
      <c r="K29" s="59" t="s">
        <v>215</v>
      </c>
      <c r="L29" s="59" t="s">
        <v>215</v>
      </c>
      <c r="M29" s="59" t="s">
        <v>215</v>
      </c>
      <c r="N29" s="59" t="s">
        <v>215</v>
      </c>
      <c r="O29" s="59" t="s">
        <v>215</v>
      </c>
      <c r="P29" s="59" t="s">
        <v>215</v>
      </c>
      <c r="Q29" s="59" t="s">
        <v>215</v>
      </c>
      <c r="R29" s="59" t="s">
        <v>215</v>
      </c>
      <c r="S29" s="59" t="s">
        <v>215</v>
      </c>
      <c r="T29" s="64">
        <v>8.9480472034024872E-2</v>
      </c>
      <c r="U29" s="64">
        <v>1.0521077542326065</v>
      </c>
      <c r="V29" s="64">
        <v>41.596242055293175</v>
      </c>
      <c r="W29" s="97">
        <v>149.29256567242365</v>
      </c>
      <c r="X29" s="65">
        <v>269.95531265651238</v>
      </c>
    </row>
    <row r="30" spans="1:24" x14ac:dyDescent="0.35">
      <c r="A30" s="61" t="s">
        <v>81</v>
      </c>
      <c r="B30" s="67" t="s">
        <v>82</v>
      </c>
      <c r="C30" s="117" t="s">
        <v>215</v>
      </c>
      <c r="D30" s="117" t="s">
        <v>215</v>
      </c>
      <c r="E30" s="117" t="s">
        <v>215</v>
      </c>
      <c r="F30" s="117" t="s">
        <v>215</v>
      </c>
      <c r="G30" s="59" t="s">
        <v>215</v>
      </c>
      <c r="H30" s="59" t="s">
        <v>215</v>
      </c>
      <c r="I30" s="59" t="s">
        <v>215</v>
      </c>
      <c r="J30" s="59" t="s">
        <v>215</v>
      </c>
      <c r="K30" s="59" t="s">
        <v>215</v>
      </c>
      <c r="L30" s="59" t="s">
        <v>215</v>
      </c>
      <c r="M30" s="59" t="s">
        <v>215</v>
      </c>
      <c r="N30" s="59" t="s">
        <v>215</v>
      </c>
      <c r="O30" s="59" t="s">
        <v>215</v>
      </c>
      <c r="P30" s="59" t="s">
        <v>215</v>
      </c>
      <c r="Q30" s="59" t="s">
        <v>215</v>
      </c>
      <c r="R30" s="59" t="s">
        <v>215</v>
      </c>
      <c r="S30" s="59" t="s">
        <v>215</v>
      </c>
      <c r="T30" s="64" t="s">
        <v>215</v>
      </c>
      <c r="U30" s="64">
        <v>4.0435188745940417E-2</v>
      </c>
      <c r="V30" s="64">
        <v>19.997316558247569</v>
      </c>
      <c r="W30" s="97">
        <v>96.616619535644176</v>
      </c>
      <c r="X30" s="65">
        <v>215.24209707176257</v>
      </c>
    </row>
    <row r="31" spans="1:24" x14ac:dyDescent="0.35">
      <c r="A31" s="61" t="s">
        <v>83</v>
      </c>
      <c r="B31" s="67" t="s">
        <v>84</v>
      </c>
      <c r="C31" s="117" t="s">
        <v>215</v>
      </c>
      <c r="D31" s="117" t="s">
        <v>215</v>
      </c>
      <c r="E31" s="117" t="s">
        <v>215</v>
      </c>
      <c r="F31" s="117" t="s">
        <v>215</v>
      </c>
      <c r="G31" s="59" t="s">
        <v>215</v>
      </c>
      <c r="H31" s="59" t="s">
        <v>215</v>
      </c>
      <c r="I31" s="59" t="s">
        <v>215</v>
      </c>
      <c r="J31" s="59" t="s">
        <v>215</v>
      </c>
      <c r="K31" s="59" t="s">
        <v>215</v>
      </c>
      <c r="L31" s="59" t="s">
        <v>215</v>
      </c>
      <c r="M31" s="59" t="s">
        <v>215</v>
      </c>
      <c r="N31" s="59" t="s">
        <v>215</v>
      </c>
      <c r="O31" s="59" t="s">
        <v>215</v>
      </c>
      <c r="P31" s="59" t="s">
        <v>215</v>
      </c>
      <c r="Q31" s="59" t="s">
        <v>215</v>
      </c>
      <c r="R31" s="59" t="s">
        <v>215</v>
      </c>
      <c r="S31" s="59" t="s">
        <v>215</v>
      </c>
      <c r="T31" s="64">
        <v>0.14750296561858786</v>
      </c>
      <c r="U31" s="64">
        <v>1.3288113007489437</v>
      </c>
      <c r="V31" s="64">
        <v>31.262098240412506</v>
      </c>
      <c r="W31" s="97">
        <v>229.08146704989576</v>
      </c>
      <c r="X31" s="65">
        <v>549.05727987235389</v>
      </c>
    </row>
    <row r="32" spans="1:24" x14ac:dyDescent="0.35">
      <c r="A32" s="61" t="s">
        <v>85</v>
      </c>
      <c r="B32" s="67" t="s">
        <v>86</v>
      </c>
      <c r="C32" s="117" t="s">
        <v>215</v>
      </c>
      <c r="D32" s="117" t="s">
        <v>215</v>
      </c>
      <c r="E32" s="117" t="s">
        <v>215</v>
      </c>
      <c r="F32" s="117" t="s">
        <v>215</v>
      </c>
      <c r="G32" s="59" t="s">
        <v>215</v>
      </c>
      <c r="H32" s="59" t="s">
        <v>215</v>
      </c>
      <c r="I32" s="59" t="s">
        <v>215</v>
      </c>
      <c r="J32" s="59" t="s">
        <v>215</v>
      </c>
      <c r="K32" s="59" t="s">
        <v>215</v>
      </c>
      <c r="L32" s="59" t="s">
        <v>215</v>
      </c>
      <c r="M32" s="59" t="s">
        <v>215</v>
      </c>
      <c r="N32" s="59" t="s">
        <v>215</v>
      </c>
      <c r="O32" s="59" t="s">
        <v>215</v>
      </c>
      <c r="P32" s="59" t="s">
        <v>215</v>
      </c>
      <c r="Q32" s="59" t="s">
        <v>215</v>
      </c>
      <c r="R32" s="59" t="s">
        <v>215</v>
      </c>
      <c r="S32" s="59" t="s">
        <v>215</v>
      </c>
      <c r="T32" s="64" t="s">
        <v>215</v>
      </c>
      <c r="U32" s="64">
        <v>4.5192269774874581E-2</v>
      </c>
      <c r="V32" s="64">
        <v>19.871447538923714</v>
      </c>
      <c r="W32" s="97">
        <v>104.07167610962851</v>
      </c>
      <c r="X32" s="65">
        <v>251.13937536615819</v>
      </c>
    </row>
    <row r="33" spans="1:24" x14ac:dyDescent="0.35">
      <c r="A33" s="61" t="s">
        <v>87</v>
      </c>
      <c r="B33" s="67" t="s">
        <v>88</v>
      </c>
      <c r="C33" s="117" t="s">
        <v>215</v>
      </c>
      <c r="D33" s="117" t="s">
        <v>215</v>
      </c>
      <c r="E33" s="117" t="s">
        <v>215</v>
      </c>
      <c r="F33" s="117" t="s">
        <v>215</v>
      </c>
      <c r="G33" s="59" t="s">
        <v>215</v>
      </c>
      <c r="H33" s="59" t="s">
        <v>215</v>
      </c>
      <c r="I33" s="59" t="s">
        <v>215</v>
      </c>
      <c r="J33" s="59" t="s">
        <v>215</v>
      </c>
      <c r="K33" s="59" t="s">
        <v>215</v>
      </c>
      <c r="L33" s="59" t="s">
        <v>215</v>
      </c>
      <c r="M33" s="59" t="s">
        <v>215</v>
      </c>
      <c r="N33" s="59" t="s">
        <v>215</v>
      </c>
      <c r="O33" s="59" t="s">
        <v>215</v>
      </c>
      <c r="P33" s="59" t="s">
        <v>215</v>
      </c>
      <c r="Q33" s="59" t="s">
        <v>215</v>
      </c>
      <c r="R33" s="59" t="s">
        <v>215</v>
      </c>
      <c r="S33" s="59" t="s">
        <v>215</v>
      </c>
      <c r="T33" s="64">
        <v>1.1884125192018927E-2</v>
      </c>
      <c r="U33" s="64">
        <v>1.3518038590554589</v>
      </c>
      <c r="V33" s="64">
        <v>25.37896045532267</v>
      </c>
      <c r="W33" s="97">
        <v>98.020832847143126</v>
      </c>
      <c r="X33" s="65">
        <v>264.89574271077618</v>
      </c>
    </row>
    <row r="34" spans="1:24" x14ac:dyDescent="0.35">
      <c r="A34" s="49">
        <v>924</v>
      </c>
      <c r="B34" s="68" t="s">
        <v>89</v>
      </c>
      <c r="C34" s="116" t="s">
        <v>215</v>
      </c>
      <c r="D34" s="116" t="s">
        <v>215</v>
      </c>
      <c r="E34" s="116" t="s">
        <v>215</v>
      </c>
      <c r="F34" s="116" t="s">
        <v>215</v>
      </c>
      <c r="G34" s="59" t="s">
        <v>215</v>
      </c>
      <c r="H34" s="59" t="s">
        <v>215</v>
      </c>
      <c r="I34" s="59" t="s">
        <v>215</v>
      </c>
      <c r="J34" s="59" t="s">
        <v>215</v>
      </c>
      <c r="K34" s="59" t="s">
        <v>215</v>
      </c>
      <c r="L34" s="59" t="s">
        <v>215</v>
      </c>
      <c r="M34" s="59" t="s">
        <v>215</v>
      </c>
      <c r="N34" s="59" t="s">
        <v>215</v>
      </c>
      <c r="O34" s="59" t="s">
        <v>215</v>
      </c>
      <c r="P34" s="59" t="s">
        <v>215</v>
      </c>
      <c r="Q34" s="59" t="s">
        <v>215</v>
      </c>
      <c r="R34" s="59" t="s">
        <v>215</v>
      </c>
      <c r="S34" s="59" t="s">
        <v>215</v>
      </c>
      <c r="T34" s="59" t="s">
        <v>215</v>
      </c>
      <c r="U34" s="59">
        <v>0.61287060589435172</v>
      </c>
      <c r="V34" s="59">
        <v>21.755518450220173</v>
      </c>
      <c r="W34" s="91">
        <v>80.040158755439776</v>
      </c>
      <c r="X34" s="60">
        <v>137.81241799372162</v>
      </c>
    </row>
    <row r="35" spans="1:24" x14ac:dyDescent="0.35">
      <c r="A35" s="49">
        <v>923</v>
      </c>
      <c r="B35" s="68" t="s">
        <v>90</v>
      </c>
      <c r="C35" s="116" t="s">
        <v>215</v>
      </c>
      <c r="D35" s="116" t="s">
        <v>215</v>
      </c>
      <c r="E35" s="116" t="s">
        <v>215</v>
      </c>
      <c r="F35" s="116" t="s">
        <v>215</v>
      </c>
      <c r="G35" s="59" t="s">
        <v>215</v>
      </c>
      <c r="H35" s="59" t="s">
        <v>215</v>
      </c>
      <c r="I35" s="59" t="s">
        <v>215</v>
      </c>
      <c r="J35" s="59" t="s">
        <v>215</v>
      </c>
      <c r="K35" s="59" t="s">
        <v>215</v>
      </c>
      <c r="L35" s="59" t="s">
        <v>215</v>
      </c>
      <c r="M35" s="59" t="s">
        <v>215</v>
      </c>
      <c r="N35" s="59" t="s">
        <v>215</v>
      </c>
      <c r="O35" s="59" t="s">
        <v>215</v>
      </c>
      <c r="P35" s="59" t="s">
        <v>215</v>
      </c>
      <c r="Q35" s="59" t="s">
        <v>215</v>
      </c>
      <c r="R35" s="59" t="s">
        <v>215</v>
      </c>
      <c r="S35" s="59" t="s">
        <v>215</v>
      </c>
      <c r="T35" s="59">
        <v>0.17266934837815734</v>
      </c>
      <c r="U35" s="59">
        <v>1.5412942533746699</v>
      </c>
      <c r="V35" s="59">
        <v>48.485340900333519</v>
      </c>
      <c r="W35" s="91">
        <v>168.66222535574914</v>
      </c>
      <c r="X35" s="60">
        <v>328.49628343295029</v>
      </c>
    </row>
    <row r="36" spans="1:24" s="154" customFormat="1" ht="26.25" customHeight="1" x14ac:dyDescent="0.35">
      <c r="A36" s="148"/>
      <c r="B36" s="70" t="s">
        <v>91</v>
      </c>
      <c r="C36" s="149"/>
      <c r="D36" s="149"/>
      <c r="E36" s="149"/>
      <c r="F36" s="149"/>
      <c r="G36" s="119"/>
      <c r="H36" s="119"/>
      <c r="I36" s="119"/>
      <c r="J36" s="119"/>
      <c r="K36" s="149"/>
      <c r="L36" s="149"/>
      <c r="M36" s="149"/>
      <c r="N36" s="149"/>
      <c r="O36" s="149"/>
      <c r="P36" s="149"/>
      <c r="Q36" s="149"/>
      <c r="R36" s="150"/>
      <c r="S36" s="150"/>
      <c r="T36" s="82"/>
      <c r="U36" s="82"/>
      <c r="V36" s="82"/>
      <c r="W36" s="82"/>
      <c r="X36" s="113"/>
    </row>
    <row r="37" spans="1:24" x14ac:dyDescent="0.35">
      <c r="W37" s="50"/>
    </row>
  </sheetData>
  <mergeCells count="2">
    <mergeCell ref="A1:B1"/>
    <mergeCell ref="A19:B19"/>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70" zoomScaleNormal="70" workbookViewId="0">
      <selection sqref="A1:B1"/>
    </sheetView>
  </sheetViews>
  <sheetFormatPr defaultColWidth="8.84375" defaultRowHeight="15.5" x14ac:dyDescent="0.35"/>
  <cols>
    <col min="1" max="1" width="12.07421875" style="114" customWidth="1"/>
    <col min="2" max="2" width="60.69140625" style="114" customWidth="1"/>
    <col min="3" max="3" width="8.84375" style="114" customWidth="1"/>
    <col min="4" max="16384" width="8.84375" style="114"/>
  </cols>
  <sheetData>
    <row r="1" spans="1:24" s="50" customFormat="1" ht="59.25" customHeight="1" x14ac:dyDescent="0.35">
      <c r="A1" s="185" t="s">
        <v>182</v>
      </c>
      <c r="B1" s="185"/>
      <c r="C1" s="66"/>
      <c r="E1" s="49"/>
      <c r="F1" s="49"/>
    </row>
    <row r="2" spans="1:24" s="112" customFormat="1" x14ac:dyDescent="0.25">
      <c r="A2" s="52" t="s">
        <v>42</v>
      </c>
      <c r="B2" s="111" t="s">
        <v>125</v>
      </c>
      <c r="C2" s="55" t="s">
        <v>12</v>
      </c>
      <c r="D2" s="55" t="s">
        <v>13</v>
      </c>
      <c r="E2" s="55" t="s">
        <v>14</v>
      </c>
      <c r="F2" s="55" t="s">
        <v>15</v>
      </c>
      <c r="G2" s="55" t="s">
        <v>16</v>
      </c>
      <c r="H2" s="55" t="s">
        <v>17</v>
      </c>
      <c r="I2" s="55" t="s">
        <v>18</v>
      </c>
      <c r="J2" s="55" t="s">
        <v>19</v>
      </c>
      <c r="K2" s="55" t="s">
        <v>20</v>
      </c>
      <c r="L2" s="55" t="s">
        <v>21</v>
      </c>
      <c r="M2" s="55" t="s">
        <v>22</v>
      </c>
      <c r="N2" s="55" t="s">
        <v>23</v>
      </c>
      <c r="O2" s="55" t="s">
        <v>24</v>
      </c>
      <c r="P2" s="55" t="s">
        <v>25</v>
      </c>
      <c r="Q2" s="55" t="s">
        <v>26</v>
      </c>
      <c r="R2" s="55" t="s">
        <v>27</v>
      </c>
      <c r="S2" s="55" t="s">
        <v>28</v>
      </c>
      <c r="T2" s="55" t="s">
        <v>29</v>
      </c>
      <c r="U2" s="55" t="s">
        <v>30</v>
      </c>
      <c r="V2" s="55" t="s">
        <v>31</v>
      </c>
      <c r="W2" s="55" t="s">
        <v>32</v>
      </c>
      <c r="X2" s="87" t="s">
        <v>33</v>
      </c>
    </row>
    <row r="3" spans="1:24" s="112" customFormat="1" ht="31.5" customHeight="1" x14ac:dyDescent="0.35">
      <c r="A3" s="56">
        <v>925</v>
      </c>
      <c r="B3" s="57" t="s">
        <v>67</v>
      </c>
      <c r="C3" s="59"/>
      <c r="D3" s="59"/>
      <c r="E3" s="59"/>
      <c r="F3" s="59"/>
      <c r="G3" s="59">
        <f>G6+G16+G17+G4</f>
        <v>1749.2679999999998</v>
      </c>
      <c r="H3" s="59">
        <f>SUM(H6,H16:H17,H4)</f>
        <v>1680.5630000000001</v>
      </c>
      <c r="I3" s="59">
        <f>I6+I16+I17+I4</f>
        <v>1705.4359999999999</v>
      </c>
      <c r="J3" s="59">
        <f>SUM(J6,J16:J17,J4)</f>
        <v>1915.596</v>
      </c>
      <c r="K3" s="59">
        <f>SUM(K6,K16:K17,K4)</f>
        <v>2474.88442904779</v>
      </c>
      <c r="L3" s="59">
        <f>SUM(L6,L16:L17,L4)</f>
        <v>3113.7637531214655</v>
      </c>
      <c r="M3" s="59">
        <f>SUM(M6,M16:M17,M4)</f>
        <v>2015.0229999999999</v>
      </c>
      <c r="N3" s="59">
        <f>N6+N16+N17+N4</f>
        <v>2070.2503380227035</v>
      </c>
      <c r="O3" s="59">
        <f>O6+O16+O17+O4</f>
        <v>2700.6877948242013</v>
      </c>
      <c r="P3" s="59">
        <f t="shared" ref="P3:X3" si="0">P6+P16+P17+P4</f>
        <v>2734.8132516599994</v>
      </c>
      <c r="Q3" s="59">
        <f t="shared" si="0"/>
        <v>2759.4819029400005</v>
      </c>
      <c r="R3" s="59">
        <f t="shared" si="0"/>
        <v>2149.2390251900001</v>
      </c>
      <c r="S3" s="59">
        <f t="shared" si="0"/>
        <v>2144.0899999999997</v>
      </c>
      <c r="T3" s="59">
        <f t="shared" si="0"/>
        <v>2140.0810000000024</v>
      </c>
      <c r="U3" s="59">
        <f t="shared" si="0"/>
        <v>2116.9060000000004</v>
      </c>
      <c r="V3" s="59">
        <f t="shared" si="0"/>
        <v>2073.8218945200006</v>
      </c>
      <c r="W3" s="88">
        <f t="shared" si="0"/>
        <v>2048.8185346600017</v>
      </c>
      <c r="X3" s="89">
        <f t="shared" si="0"/>
        <v>2022.5266947100015</v>
      </c>
    </row>
    <row r="4" spans="1:24" s="112" customFormat="1" x14ac:dyDescent="0.35">
      <c r="A4" s="61"/>
      <c r="B4" s="90" t="s">
        <v>68</v>
      </c>
      <c r="C4" s="64"/>
      <c r="D4" s="64"/>
      <c r="E4" s="64"/>
      <c r="F4" s="64"/>
      <c r="G4" s="64">
        <v>0</v>
      </c>
      <c r="H4" s="64">
        <v>0</v>
      </c>
      <c r="I4" s="97">
        <v>1</v>
      </c>
      <c r="J4" s="97">
        <v>3</v>
      </c>
      <c r="K4" s="97">
        <v>5.5</v>
      </c>
      <c r="L4" s="97">
        <v>6.4</v>
      </c>
      <c r="M4" s="97">
        <v>7.8</v>
      </c>
      <c r="N4" s="97">
        <v>9</v>
      </c>
      <c r="O4" s="97">
        <v>13.5</v>
      </c>
      <c r="P4" s="97">
        <v>15.2</v>
      </c>
      <c r="Q4" s="97">
        <v>15.593</v>
      </c>
      <c r="R4" s="97">
        <v>12.76</v>
      </c>
      <c r="S4" s="97">
        <v>21.413</v>
      </c>
      <c r="T4" s="97">
        <v>21.736000000000001</v>
      </c>
      <c r="U4" s="97">
        <v>24.518999999999998</v>
      </c>
      <c r="V4" s="97">
        <v>8.0969999999999995</v>
      </c>
      <c r="W4" s="97">
        <v>8.1854847184070163</v>
      </c>
      <c r="X4" s="65">
        <v>8.1295500000000001</v>
      </c>
    </row>
    <row r="5" spans="1:24" s="112" customFormat="1" ht="27.75" customHeight="1" x14ac:dyDescent="0.35">
      <c r="A5" s="56">
        <v>941</v>
      </c>
      <c r="B5" s="57" t="s">
        <v>69</v>
      </c>
      <c r="C5" s="59"/>
      <c r="D5" s="59"/>
      <c r="E5" s="59"/>
      <c r="F5" s="59"/>
      <c r="G5" s="59">
        <f t="shared" ref="G5:X5" si="1">SUM(G6,G16)</f>
        <v>1591.2836313582386</v>
      </c>
      <c r="H5" s="59">
        <f t="shared" si="1"/>
        <v>1528.6610903875128</v>
      </c>
      <c r="I5" s="59">
        <f t="shared" si="1"/>
        <v>1550.4860962693547</v>
      </c>
      <c r="J5" s="59">
        <f t="shared" si="1"/>
        <v>1742.1246630817857</v>
      </c>
      <c r="K5" s="59">
        <f t="shared" si="1"/>
        <v>2250.8516915347095</v>
      </c>
      <c r="L5" s="59">
        <f t="shared" si="1"/>
        <v>2834.481540986174</v>
      </c>
      <c r="M5" s="59">
        <f t="shared" si="1"/>
        <v>1829.5034456603616</v>
      </c>
      <c r="N5" s="59">
        <f t="shared" si="1"/>
        <v>1878.9583007590468</v>
      </c>
      <c r="O5" s="59">
        <f t="shared" si="1"/>
        <v>2450.896898927037</v>
      </c>
      <c r="P5" s="59">
        <f t="shared" si="1"/>
        <v>2479.5592184579632</v>
      </c>
      <c r="Q5" s="59">
        <f t="shared" si="1"/>
        <v>2504.1278614006164</v>
      </c>
      <c r="R5" s="59">
        <f t="shared" si="1"/>
        <v>1948.3075219611831</v>
      </c>
      <c r="S5" s="59">
        <f t="shared" si="1"/>
        <v>1936.0337639914601</v>
      </c>
      <c r="T5" s="59">
        <f t="shared" si="1"/>
        <v>1932.3616227648442</v>
      </c>
      <c r="U5" s="59">
        <f t="shared" si="1"/>
        <v>1908.82754055792</v>
      </c>
      <c r="V5" s="59">
        <f t="shared" si="1"/>
        <v>1884.7827804713431</v>
      </c>
      <c r="W5" s="91">
        <f t="shared" si="1"/>
        <v>1862.1978117770816</v>
      </c>
      <c r="X5" s="60">
        <f t="shared" si="1"/>
        <v>1838.6337967317365</v>
      </c>
    </row>
    <row r="6" spans="1:24" s="112" customFormat="1" ht="29.25" customHeight="1" x14ac:dyDescent="0.35">
      <c r="A6" s="56">
        <v>921</v>
      </c>
      <c r="B6" s="66" t="s">
        <v>70</v>
      </c>
      <c r="C6" s="59"/>
      <c r="D6" s="59"/>
      <c r="E6" s="59"/>
      <c r="F6" s="59"/>
      <c r="G6" s="59">
        <f>SUM(G7:G15)</f>
        <v>1494.9789585124145</v>
      </c>
      <c r="H6" s="59">
        <f t="shared" ref="H6:X6" si="2">SUM(H7:H15)</f>
        <v>1435.8876455913016</v>
      </c>
      <c r="I6" s="59">
        <f t="shared" si="2"/>
        <v>1456.2418351156805</v>
      </c>
      <c r="J6" s="59">
        <f t="shared" si="2"/>
        <v>1636.1106094051156</v>
      </c>
      <c r="K6" s="59">
        <f t="shared" si="2"/>
        <v>2114.1132843910395</v>
      </c>
      <c r="L6" s="59">
        <f t="shared" si="2"/>
        <v>2663.7360187377508</v>
      </c>
      <c r="M6" s="59">
        <f t="shared" si="2"/>
        <v>1718.2926293164007</v>
      </c>
      <c r="N6" s="59">
        <f t="shared" si="2"/>
        <v>1764.9502056261074</v>
      </c>
      <c r="O6" s="59">
        <f t="shared" si="2"/>
        <v>2302.2175439940734</v>
      </c>
      <c r="P6" s="59">
        <f t="shared" si="2"/>
        <v>2329.4004636003292</v>
      </c>
      <c r="Q6" s="59">
        <f t="shared" si="2"/>
        <v>2353.0379788468763</v>
      </c>
      <c r="R6" s="59">
        <f t="shared" si="2"/>
        <v>1830.6224204869359</v>
      </c>
      <c r="S6" s="59">
        <f t="shared" si="2"/>
        <v>1819.1785189294858</v>
      </c>
      <c r="T6" s="59">
        <f t="shared" si="2"/>
        <v>1815.998522881742</v>
      </c>
      <c r="U6" s="59">
        <f t="shared" si="2"/>
        <v>1793.8224109549415</v>
      </c>
      <c r="V6" s="59">
        <f t="shared" si="2"/>
        <v>1771.2433872248512</v>
      </c>
      <c r="W6" s="91">
        <f t="shared" si="2"/>
        <v>1750.342096933935</v>
      </c>
      <c r="X6" s="60">
        <f t="shared" si="2"/>
        <v>1728.3176674191839</v>
      </c>
    </row>
    <row r="7" spans="1:24" s="112" customFormat="1" x14ac:dyDescent="0.35">
      <c r="A7" s="61" t="s">
        <v>71</v>
      </c>
      <c r="B7" s="67" t="s">
        <v>72</v>
      </c>
      <c r="C7" s="64"/>
      <c r="D7" s="64"/>
      <c r="E7" s="64"/>
      <c r="F7" s="64"/>
      <c r="G7" s="64">
        <v>81.335897216736981</v>
      </c>
      <c r="H7" s="64">
        <v>77.764453727141614</v>
      </c>
      <c r="I7" s="97">
        <v>78.395800071444569</v>
      </c>
      <c r="J7" s="97">
        <v>86.710026559989672</v>
      </c>
      <c r="K7" s="97">
        <v>111.08801694490683</v>
      </c>
      <c r="L7" s="97">
        <v>137.84740135625376</v>
      </c>
      <c r="M7" s="97">
        <v>90.094187101741568</v>
      </c>
      <c r="N7" s="97">
        <v>92.4304274268043</v>
      </c>
      <c r="O7" s="97">
        <v>119.87080481504768</v>
      </c>
      <c r="P7" s="97">
        <v>121.27342831773399</v>
      </c>
      <c r="Q7" s="97">
        <v>121.3669612440091</v>
      </c>
      <c r="R7" s="97">
        <v>95.16574281481131</v>
      </c>
      <c r="S7" s="97">
        <v>94.532763359751769</v>
      </c>
      <c r="T7" s="97">
        <v>94.151608674593462</v>
      </c>
      <c r="U7" s="97">
        <v>93.012888214094943</v>
      </c>
      <c r="V7" s="97">
        <v>91.776162029529502</v>
      </c>
      <c r="W7" s="97">
        <v>90.621241894647937</v>
      </c>
      <c r="X7" s="65">
        <v>89.29445715085609</v>
      </c>
    </row>
    <row r="8" spans="1:24" s="112" customFormat="1" x14ac:dyDescent="0.35">
      <c r="A8" s="61" t="s">
        <v>73</v>
      </c>
      <c r="B8" s="67" t="s">
        <v>74</v>
      </c>
      <c r="C8" s="64"/>
      <c r="D8" s="64"/>
      <c r="E8" s="64"/>
      <c r="F8" s="64"/>
      <c r="G8" s="64">
        <v>211.10064958796448</v>
      </c>
      <c r="H8" s="64">
        <v>202.19587968562936</v>
      </c>
      <c r="I8" s="97">
        <v>204.3194729363336</v>
      </c>
      <c r="J8" s="97">
        <v>227.70462533737214</v>
      </c>
      <c r="K8" s="97">
        <v>291.79793392595127</v>
      </c>
      <c r="L8" s="97">
        <v>363.63320376755144</v>
      </c>
      <c r="M8" s="97">
        <v>236.67293407561226</v>
      </c>
      <c r="N8" s="97">
        <v>242.73100949926777</v>
      </c>
      <c r="O8" s="97">
        <v>314.83963754855512</v>
      </c>
      <c r="P8" s="97">
        <v>318.59380870260378</v>
      </c>
      <c r="Q8" s="97">
        <v>319.17371805475733</v>
      </c>
      <c r="R8" s="97">
        <v>249.59926495199909</v>
      </c>
      <c r="S8" s="97">
        <v>247.38255329757027</v>
      </c>
      <c r="T8" s="97">
        <v>246.24506050852756</v>
      </c>
      <c r="U8" s="97">
        <v>242.78600077706125</v>
      </c>
      <c r="V8" s="97">
        <v>239.39754010489747</v>
      </c>
      <c r="W8" s="97">
        <v>236.2147999077304</v>
      </c>
      <c r="X8" s="65">
        <v>232.69986260760697</v>
      </c>
    </row>
    <row r="9" spans="1:24" s="112" customFormat="1" x14ac:dyDescent="0.35">
      <c r="A9" s="61" t="s">
        <v>75</v>
      </c>
      <c r="B9" s="67" t="s">
        <v>76</v>
      </c>
      <c r="C9" s="64"/>
      <c r="D9" s="64"/>
      <c r="E9" s="64"/>
      <c r="F9" s="64"/>
      <c r="G9" s="64">
        <v>153.67771413284879</v>
      </c>
      <c r="H9" s="64">
        <v>147.24941238090307</v>
      </c>
      <c r="I9" s="97">
        <v>148.97243232124109</v>
      </c>
      <c r="J9" s="97">
        <v>166.40230214606242</v>
      </c>
      <c r="K9" s="97">
        <v>213.67492331236252</v>
      </c>
      <c r="L9" s="97">
        <v>268.22635596494558</v>
      </c>
      <c r="M9" s="97">
        <v>173.90265190290296</v>
      </c>
      <c r="N9" s="97">
        <v>178.42405905492097</v>
      </c>
      <c r="O9" s="97">
        <v>232.26740109067748</v>
      </c>
      <c r="P9" s="97">
        <v>234.61421610282952</v>
      </c>
      <c r="Q9" s="97">
        <v>235.91525191324769</v>
      </c>
      <c r="R9" s="97">
        <v>183.69710055962992</v>
      </c>
      <c r="S9" s="97">
        <v>182.06646832111772</v>
      </c>
      <c r="T9" s="97">
        <v>181.5242293116944</v>
      </c>
      <c r="U9" s="97">
        <v>179.15482291448038</v>
      </c>
      <c r="V9" s="97">
        <v>176.82188581651792</v>
      </c>
      <c r="W9" s="97">
        <v>174.66895839631906</v>
      </c>
      <c r="X9" s="65">
        <v>172.27515724043684</v>
      </c>
    </row>
    <row r="10" spans="1:24" s="112" customFormat="1" x14ac:dyDescent="0.35">
      <c r="A10" s="61" t="s">
        <v>77</v>
      </c>
      <c r="B10" s="67" t="s">
        <v>78</v>
      </c>
      <c r="C10" s="64"/>
      <c r="D10" s="64"/>
      <c r="E10" s="64"/>
      <c r="F10" s="64"/>
      <c r="G10" s="64">
        <v>127.3131105117636</v>
      </c>
      <c r="H10" s="64">
        <v>122.85892689418553</v>
      </c>
      <c r="I10" s="97">
        <v>125.34782910247834</v>
      </c>
      <c r="J10" s="97">
        <v>141.04820728673198</v>
      </c>
      <c r="K10" s="97">
        <v>182.77567708174666</v>
      </c>
      <c r="L10" s="97">
        <v>231.95432492723785</v>
      </c>
      <c r="M10" s="97">
        <v>149.99742042224665</v>
      </c>
      <c r="N10" s="97">
        <v>154.78963706662282</v>
      </c>
      <c r="O10" s="97">
        <v>202.16074202952998</v>
      </c>
      <c r="P10" s="97">
        <v>205.38570546644127</v>
      </c>
      <c r="Q10" s="97">
        <v>208.42454375852293</v>
      </c>
      <c r="R10" s="97">
        <v>162.15656430991982</v>
      </c>
      <c r="S10" s="97">
        <v>161.44585788540783</v>
      </c>
      <c r="T10" s="97">
        <v>161.51473074060465</v>
      </c>
      <c r="U10" s="97">
        <v>159.7636426610888</v>
      </c>
      <c r="V10" s="97">
        <v>158.01080262049942</v>
      </c>
      <c r="W10" s="97">
        <v>156.50169818431866</v>
      </c>
      <c r="X10" s="65">
        <v>154.70557352179833</v>
      </c>
    </row>
    <row r="11" spans="1:24" s="112" customFormat="1" x14ac:dyDescent="0.35">
      <c r="A11" s="61" t="s">
        <v>79</v>
      </c>
      <c r="B11" s="67" t="s">
        <v>80</v>
      </c>
      <c r="C11" s="64"/>
      <c r="D11" s="64"/>
      <c r="E11" s="64"/>
      <c r="F11" s="64"/>
      <c r="G11" s="64">
        <v>162.89920679961534</v>
      </c>
      <c r="H11" s="64">
        <v>156.70290675570823</v>
      </c>
      <c r="I11" s="97">
        <v>159.19153283470854</v>
      </c>
      <c r="J11" s="97">
        <v>178.45826024865781</v>
      </c>
      <c r="K11" s="97">
        <v>229.2988569875057</v>
      </c>
      <c r="L11" s="97">
        <v>286.45176312323866</v>
      </c>
      <c r="M11" s="97">
        <v>186.93828060718249</v>
      </c>
      <c r="N11" s="97">
        <v>191.44016827213977</v>
      </c>
      <c r="O11" s="97">
        <v>249.34621308085028</v>
      </c>
      <c r="P11" s="97">
        <v>252.11934850125419</v>
      </c>
      <c r="Q11" s="97">
        <v>254.35710208702955</v>
      </c>
      <c r="R11" s="97">
        <v>198.10167830267514</v>
      </c>
      <c r="S11" s="97">
        <v>196.84364335433105</v>
      </c>
      <c r="T11" s="97">
        <v>196.28023781910812</v>
      </c>
      <c r="U11" s="97">
        <v>193.70918725743675</v>
      </c>
      <c r="V11" s="97">
        <v>191.1962609283041</v>
      </c>
      <c r="W11" s="97">
        <v>188.76606173641176</v>
      </c>
      <c r="X11" s="65">
        <v>186.15876157728641</v>
      </c>
    </row>
    <row r="12" spans="1:24" s="112" customFormat="1" x14ac:dyDescent="0.35">
      <c r="A12" s="61" t="s">
        <v>81</v>
      </c>
      <c r="B12" s="67" t="s">
        <v>82</v>
      </c>
      <c r="C12" s="64"/>
      <c r="D12" s="64"/>
      <c r="E12" s="64"/>
      <c r="F12" s="64"/>
      <c r="G12" s="64">
        <v>165.84348791875721</v>
      </c>
      <c r="H12" s="64">
        <v>160.18240468527233</v>
      </c>
      <c r="I12" s="97">
        <v>163.251956792767</v>
      </c>
      <c r="J12" s="97">
        <v>184.91113637405883</v>
      </c>
      <c r="K12" s="97">
        <v>240.74345075013912</v>
      </c>
      <c r="L12" s="97">
        <v>307.60961557084522</v>
      </c>
      <c r="M12" s="97">
        <v>197.22927714953133</v>
      </c>
      <c r="N12" s="97">
        <v>203.76019143033332</v>
      </c>
      <c r="O12" s="97">
        <v>267.20938445950435</v>
      </c>
      <c r="P12" s="97">
        <v>270.76576754614035</v>
      </c>
      <c r="Q12" s="97">
        <v>276.03245254941766</v>
      </c>
      <c r="R12" s="97">
        <v>213.65240279450725</v>
      </c>
      <c r="S12" s="97">
        <v>212.8586653358077</v>
      </c>
      <c r="T12" s="97">
        <v>212.9559064987013</v>
      </c>
      <c r="U12" s="97">
        <v>210.71739227637437</v>
      </c>
      <c r="V12" s="97">
        <v>208.4968267230077</v>
      </c>
      <c r="W12" s="97">
        <v>206.38095420816421</v>
      </c>
      <c r="X12" s="65">
        <v>204.08187814097508</v>
      </c>
    </row>
    <row r="13" spans="1:24" s="112" customFormat="1" x14ac:dyDescent="0.35">
      <c r="A13" s="61" t="s">
        <v>83</v>
      </c>
      <c r="B13" s="67" t="s">
        <v>84</v>
      </c>
      <c r="C13" s="64"/>
      <c r="D13" s="64"/>
      <c r="E13" s="64"/>
      <c r="F13" s="64"/>
      <c r="G13" s="64">
        <v>179.73822592946317</v>
      </c>
      <c r="H13" s="64">
        <v>170.8528983359158</v>
      </c>
      <c r="I13" s="97">
        <v>171.61044657434445</v>
      </c>
      <c r="J13" s="97">
        <v>190.53804435540852</v>
      </c>
      <c r="K13" s="97">
        <v>243.86510092347163</v>
      </c>
      <c r="L13" s="97">
        <v>300.78938305787614</v>
      </c>
      <c r="M13" s="97">
        <v>195.56490982177036</v>
      </c>
      <c r="N13" s="97">
        <v>198.7855764050579</v>
      </c>
      <c r="O13" s="97">
        <v>257.23598013383759</v>
      </c>
      <c r="P13" s="97">
        <v>259.62924408945378</v>
      </c>
      <c r="Q13" s="97">
        <v>256.71062698814154</v>
      </c>
      <c r="R13" s="97">
        <v>202.89634475158141</v>
      </c>
      <c r="S13" s="97">
        <v>200.68632915767085</v>
      </c>
      <c r="T13" s="97">
        <v>199.85929075767777</v>
      </c>
      <c r="U13" s="97">
        <v>196.64860592360094</v>
      </c>
      <c r="V13" s="97">
        <v>193.10662117114356</v>
      </c>
      <c r="W13" s="97">
        <v>189.72808974291388</v>
      </c>
      <c r="X13" s="65">
        <v>186.57491168048526</v>
      </c>
    </row>
    <row r="14" spans="1:24" s="112" customFormat="1" x14ac:dyDescent="0.35">
      <c r="A14" s="61" t="s">
        <v>85</v>
      </c>
      <c r="B14" s="67" t="s">
        <v>86</v>
      </c>
      <c r="C14" s="64"/>
      <c r="D14" s="64"/>
      <c r="E14" s="64"/>
      <c r="F14" s="64"/>
      <c r="G14" s="64">
        <v>244.41682382855765</v>
      </c>
      <c r="H14" s="64">
        <v>235.1378600838766</v>
      </c>
      <c r="I14" s="97">
        <v>238.9731602057862</v>
      </c>
      <c r="J14" s="97">
        <v>271.08855246615963</v>
      </c>
      <c r="K14" s="97">
        <v>353.74322775837163</v>
      </c>
      <c r="L14" s="97">
        <v>452.9084842571138</v>
      </c>
      <c r="M14" s="97">
        <v>287.19405232155503</v>
      </c>
      <c r="N14" s="97">
        <v>296.03559969169373</v>
      </c>
      <c r="O14" s="97">
        <v>388.17490248962321</v>
      </c>
      <c r="P14" s="97">
        <v>393.22238289420943</v>
      </c>
      <c r="Q14" s="97">
        <v>401.33909012551646</v>
      </c>
      <c r="R14" s="97">
        <v>309.85275944791931</v>
      </c>
      <c r="S14" s="97">
        <v>308.56993877097551</v>
      </c>
      <c r="T14" s="97">
        <v>308.64103680509328</v>
      </c>
      <c r="U14" s="97">
        <v>305.24839790684814</v>
      </c>
      <c r="V14" s="97">
        <v>301.83442247075038</v>
      </c>
      <c r="W14" s="97">
        <v>298.88134416945479</v>
      </c>
      <c r="X14" s="65">
        <v>295.84622160746886</v>
      </c>
    </row>
    <row r="15" spans="1:24" s="112" customFormat="1" x14ac:dyDescent="0.35">
      <c r="A15" s="61" t="s">
        <v>87</v>
      </c>
      <c r="B15" s="67" t="s">
        <v>88</v>
      </c>
      <c r="C15" s="64"/>
      <c r="D15" s="64"/>
      <c r="E15" s="64"/>
      <c r="F15" s="64"/>
      <c r="G15" s="64">
        <v>168.65384258670733</v>
      </c>
      <c r="H15" s="64">
        <v>162.94290304266903</v>
      </c>
      <c r="I15" s="97">
        <v>166.17920427657677</v>
      </c>
      <c r="J15" s="97">
        <v>189.24945463067462</v>
      </c>
      <c r="K15" s="97">
        <v>247.12609670658392</v>
      </c>
      <c r="L15" s="97">
        <v>314.31548671268826</v>
      </c>
      <c r="M15" s="97">
        <v>200.69891591385795</v>
      </c>
      <c r="N15" s="97">
        <v>206.55353677926658</v>
      </c>
      <c r="O15" s="97">
        <v>271.11247834644774</v>
      </c>
      <c r="P15" s="97">
        <v>273.79656197966301</v>
      </c>
      <c r="Q15" s="97">
        <v>279.71823212623411</v>
      </c>
      <c r="R15" s="97">
        <v>215.50056255389256</v>
      </c>
      <c r="S15" s="97">
        <v>214.79229944685312</v>
      </c>
      <c r="T15" s="97">
        <v>214.82642176574137</v>
      </c>
      <c r="U15" s="97">
        <v>212.78147302395587</v>
      </c>
      <c r="V15" s="97">
        <v>210.60286536020124</v>
      </c>
      <c r="W15" s="97">
        <v>208.57894869397441</v>
      </c>
      <c r="X15" s="65">
        <v>206.68084389227019</v>
      </c>
    </row>
    <row r="16" spans="1:24" s="112" customFormat="1" x14ac:dyDescent="0.35">
      <c r="A16" s="49">
        <v>924</v>
      </c>
      <c r="B16" s="68" t="s">
        <v>89</v>
      </c>
      <c r="C16" s="59"/>
      <c r="D16" s="59"/>
      <c r="E16" s="59"/>
      <c r="F16" s="59"/>
      <c r="G16" s="59">
        <v>96.304672845824228</v>
      </c>
      <c r="H16" s="59">
        <v>92.773444796211251</v>
      </c>
      <c r="I16" s="91">
        <v>94.244261153674188</v>
      </c>
      <c r="J16" s="91">
        <v>106.01405367667009</v>
      </c>
      <c r="K16" s="91">
        <v>136.73840714366995</v>
      </c>
      <c r="L16" s="91">
        <v>170.74552224842296</v>
      </c>
      <c r="M16" s="91">
        <v>111.21081634396087</v>
      </c>
      <c r="N16" s="91">
        <v>114.00809513293942</v>
      </c>
      <c r="O16" s="91">
        <v>148.67935493296343</v>
      </c>
      <c r="P16" s="91">
        <v>150.15875485763382</v>
      </c>
      <c r="Q16" s="91">
        <v>151.08988255374015</v>
      </c>
      <c r="R16" s="91">
        <v>117.68510147424723</v>
      </c>
      <c r="S16" s="91">
        <v>116.85524506197424</v>
      </c>
      <c r="T16" s="91">
        <v>116.36309988310219</v>
      </c>
      <c r="U16" s="91">
        <v>115.00512960297856</v>
      </c>
      <c r="V16" s="91">
        <v>113.53939324649203</v>
      </c>
      <c r="W16" s="91">
        <v>111.8557148431466</v>
      </c>
      <c r="X16" s="60">
        <v>110.3161293125527</v>
      </c>
    </row>
    <row r="17" spans="1:24" s="112" customFormat="1" x14ac:dyDescent="0.35">
      <c r="A17" s="49">
        <v>923</v>
      </c>
      <c r="B17" s="92" t="s">
        <v>90</v>
      </c>
      <c r="C17" s="59"/>
      <c r="D17" s="59"/>
      <c r="E17" s="59"/>
      <c r="F17" s="59"/>
      <c r="G17" s="59">
        <v>157.98436864176125</v>
      </c>
      <c r="H17" s="59">
        <v>151.90190961248729</v>
      </c>
      <c r="I17" s="91">
        <v>153.94990373064516</v>
      </c>
      <c r="J17" s="91">
        <v>170.47133691821432</v>
      </c>
      <c r="K17" s="91">
        <v>218.53273751308055</v>
      </c>
      <c r="L17" s="91">
        <v>272.88221213529124</v>
      </c>
      <c r="M17" s="91">
        <v>177.71955433963836</v>
      </c>
      <c r="N17" s="91">
        <v>182.29203726365685</v>
      </c>
      <c r="O17" s="91">
        <v>236.29089589716423</v>
      </c>
      <c r="P17" s="91">
        <v>240.05403320203655</v>
      </c>
      <c r="Q17" s="91">
        <v>239.76104153938402</v>
      </c>
      <c r="R17" s="91">
        <v>188.17150322881679</v>
      </c>
      <c r="S17" s="91">
        <v>186.64323600853939</v>
      </c>
      <c r="T17" s="91">
        <v>185.98337723515823</v>
      </c>
      <c r="U17" s="91">
        <v>183.55945944208062</v>
      </c>
      <c r="V17" s="91">
        <v>180.94211404865723</v>
      </c>
      <c r="W17" s="91">
        <v>178.43523816451315</v>
      </c>
      <c r="X17" s="60">
        <v>175.76334797826485</v>
      </c>
    </row>
    <row r="18" spans="1:24" s="112" customFormat="1" ht="33.75" customHeight="1" x14ac:dyDescent="0.25">
      <c r="A18" s="69"/>
      <c r="B18" s="70" t="s">
        <v>91</v>
      </c>
      <c r="C18" s="82"/>
      <c r="D18" s="82"/>
      <c r="E18" s="82"/>
      <c r="F18" s="82"/>
      <c r="G18" s="82"/>
      <c r="H18" s="82"/>
      <c r="I18" s="82"/>
      <c r="J18" s="82"/>
      <c r="K18" s="82"/>
      <c r="L18" s="82"/>
      <c r="M18" s="82"/>
      <c r="N18" s="82"/>
      <c r="O18" s="82"/>
      <c r="P18" s="82"/>
      <c r="Q18" s="82"/>
      <c r="R18" s="82"/>
      <c r="S18" s="82"/>
      <c r="T18" s="82"/>
      <c r="U18" s="82"/>
      <c r="V18" s="82"/>
      <c r="W18" s="94"/>
      <c r="X18" s="95"/>
    </row>
    <row r="19" spans="1:24" ht="65.25" customHeight="1" x14ac:dyDescent="0.35">
      <c r="A19" s="184" t="s">
        <v>183</v>
      </c>
      <c r="B19" s="184"/>
      <c r="C19" s="50"/>
      <c r="D19" s="50"/>
      <c r="E19" s="50"/>
      <c r="F19" s="50"/>
      <c r="G19" s="50"/>
      <c r="H19" s="50"/>
      <c r="I19" s="50"/>
      <c r="J19" s="50"/>
      <c r="K19" s="50"/>
      <c r="L19" s="50"/>
      <c r="M19" s="50"/>
      <c r="N19" s="50"/>
      <c r="O19" s="50"/>
      <c r="P19" s="50"/>
      <c r="Q19" s="50"/>
      <c r="R19" s="50"/>
      <c r="S19" s="50"/>
      <c r="T19" s="50"/>
      <c r="U19" s="50"/>
      <c r="V19" s="50"/>
      <c r="W19" s="96"/>
    </row>
    <row r="20" spans="1:24" x14ac:dyDescent="0.35">
      <c r="A20" s="52" t="s">
        <v>42</v>
      </c>
      <c r="B20" s="111" t="s">
        <v>125</v>
      </c>
      <c r="C20" s="55" t="s">
        <v>12</v>
      </c>
      <c r="D20" s="55" t="s">
        <v>13</v>
      </c>
      <c r="E20" s="55" t="s">
        <v>14</v>
      </c>
      <c r="F20" s="55" t="s">
        <v>15</v>
      </c>
      <c r="G20" s="55" t="s">
        <v>16</v>
      </c>
      <c r="H20" s="55" t="s">
        <v>17</v>
      </c>
      <c r="I20" s="55" t="s">
        <v>18</v>
      </c>
      <c r="J20" s="55" t="s">
        <v>19</v>
      </c>
      <c r="K20" s="55" t="s">
        <v>20</v>
      </c>
      <c r="L20" s="55" t="s">
        <v>21</v>
      </c>
      <c r="M20" s="55" t="s">
        <v>22</v>
      </c>
      <c r="N20" s="55" t="s">
        <v>23</v>
      </c>
      <c r="O20" s="55" t="s">
        <v>24</v>
      </c>
      <c r="P20" s="55" t="s">
        <v>25</v>
      </c>
      <c r="Q20" s="55" t="s">
        <v>26</v>
      </c>
      <c r="R20" s="55" t="s">
        <v>27</v>
      </c>
      <c r="S20" s="55" t="s">
        <v>28</v>
      </c>
      <c r="T20" s="55" t="s">
        <v>29</v>
      </c>
      <c r="U20" s="55" t="s">
        <v>30</v>
      </c>
      <c r="V20" s="55" t="s">
        <v>31</v>
      </c>
      <c r="W20" s="55" t="s">
        <v>32</v>
      </c>
      <c r="X20" s="87" t="s">
        <v>33</v>
      </c>
    </row>
    <row r="21" spans="1:24" ht="33" customHeight="1" x14ac:dyDescent="0.35">
      <c r="A21" s="56">
        <v>925</v>
      </c>
      <c r="B21" s="57" t="s">
        <v>67</v>
      </c>
      <c r="C21" s="59" t="s">
        <v>215</v>
      </c>
      <c r="D21" s="59" t="s">
        <v>215</v>
      </c>
      <c r="E21" s="59" t="s">
        <v>215</v>
      </c>
      <c r="F21" s="59" t="s">
        <v>215</v>
      </c>
      <c r="G21" s="59">
        <v>2487.4584899199244</v>
      </c>
      <c r="H21" s="59">
        <v>2360.7614362926306</v>
      </c>
      <c r="I21" s="59">
        <v>2340.9241003396592</v>
      </c>
      <c r="J21" s="59">
        <v>2573.0763727811564</v>
      </c>
      <c r="K21" s="59">
        <v>3234.3061098992252</v>
      </c>
      <c r="L21" s="59">
        <v>3965.6971315595242</v>
      </c>
      <c r="M21" s="59">
        <v>2488.4032747205633</v>
      </c>
      <c r="N21" s="59">
        <v>2494.6697107510668</v>
      </c>
      <c r="O21" s="59">
        <v>3171.8608644460332</v>
      </c>
      <c r="P21" s="59">
        <v>3165.941212273709</v>
      </c>
      <c r="Q21" s="59">
        <v>3137.1785512965939</v>
      </c>
      <c r="R21" s="59">
        <v>2408.7219018045935</v>
      </c>
      <c r="S21" s="59">
        <v>2354.0446531536268</v>
      </c>
      <c r="T21" s="59">
        <v>2310.1864462066492</v>
      </c>
      <c r="U21" s="59">
        <v>2252.5162154753684</v>
      </c>
      <c r="V21" s="59">
        <v>2191.8907403462117</v>
      </c>
      <c r="W21" s="91">
        <v>2118.6725099855444</v>
      </c>
      <c r="X21" s="60">
        <v>2053.2153972399183</v>
      </c>
    </row>
    <row r="22" spans="1:24" x14ac:dyDescent="0.35">
      <c r="A22" s="61"/>
      <c r="B22" s="90" t="s">
        <v>68</v>
      </c>
      <c r="C22" s="64" t="s">
        <v>215</v>
      </c>
      <c r="D22" s="64" t="s">
        <v>215</v>
      </c>
      <c r="E22" s="64" t="s">
        <v>215</v>
      </c>
      <c r="F22" s="64" t="s">
        <v>215</v>
      </c>
      <c r="G22" s="64">
        <v>0</v>
      </c>
      <c r="H22" s="64">
        <v>0</v>
      </c>
      <c r="I22" s="64">
        <v>1.3726250063559462</v>
      </c>
      <c r="J22" s="64">
        <v>4.0296748992707592</v>
      </c>
      <c r="K22" s="64">
        <v>7.1876825421257839</v>
      </c>
      <c r="L22" s="64">
        <v>8.1510556529979894</v>
      </c>
      <c r="M22" s="64">
        <v>9.6324188571646054</v>
      </c>
      <c r="N22" s="64">
        <v>10.845078483698517</v>
      </c>
      <c r="O22" s="64">
        <v>15.855265370578973</v>
      </c>
      <c r="P22" s="64">
        <v>17.596194693495324</v>
      </c>
      <c r="Q22" s="64">
        <v>17.727249850143849</v>
      </c>
      <c r="R22" s="64">
        <v>14.300545963848533</v>
      </c>
      <c r="S22" s="64">
        <v>23.509814493784599</v>
      </c>
      <c r="T22" s="64">
        <v>23.463697212744599</v>
      </c>
      <c r="U22" s="64">
        <v>26.0897012372021</v>
      </c>
      <c r="V22" s="64">
        <v>8.5579862819854657</v>
      </c>
      <c r="W22" s="97">
        <v>8.4645668517800914</v>
      </c>
      <c r="X22" s="65">
        <v>8.2529032997634229</v>
      </c>
    </row>
    <row r="23" spans="1:24" ht="29.25" customHeight="1" x14ac:dyDescent="0.35">
      <c r="A23" s="56">
        <v>941</v>
      </c>
      <c r="B23" s="57" t="s">
        <v>69</v>
      </c>
      <c r="C23" s="59" t="s">
        <v>215</v>
      </c>
      <c r="D23" s="59" t="s">
        <v>215</v>
      </c>
      <c r="E23" s="59" t="s">
        <v>215</v>
      </c>
      <c r="F23" s="59" t="s">
        <v>215</v>
      </c>
      <c r="G23" s="59">
        <v>2262.8047724491948</v>
      </c>
      <c r="H23" s="59">
        <v>2147.3780818379814</v>
      </c>
      <c r="I23" s="59">
        <v>2128.2359877465292</v>
      </c>
      <c r="J23" s="59">
        <v>2340.0653420737331</v>
      </c>
      <c r="K23" s="59">
        <v>2941.5286196651491</v>
      </c>
      <c r="L23" s="59">
        <v>3610.0026231209067</v>
      </c>
      <c r="M23" s="59">
        <v>2259.3004473367296</v>
      </c>
      <c r="N23" s="59">
        <v>2264.161137703185</v>
      </c>
      <c r="O23" s="59">
        <v>2878.4904243272031</v>
      </c>
      <c r="P23" s="59">
        <v>2870.4478132919357</v>
      </c>
      <c r="Q23" s="59">
        <v>2846.8736135288345</v>
      </c>
      <c r="R23" s="59">
        <v>2183.5314474543679</v>
      </c>
      <c r="S23" s="59">
        <v>2125.6150303620593</v>
      </c>
      <c r="T23" s="59">
        <v>2085.9563867354668</v>
      </c>
      <c r="U23" s="59">
        <v>2031.1081302866924</v>
      </c>
      <c r="V23" s="59">
        <v>1992.0890675307126</v>
      </c>
      <c r="W23" s="91">
        <v>1925.6889984266318</v>
      </c>
      <c r="X23" s="60">
        <v>1866.5322100367055</v>
      </c>
    </row>
    <row r="24" spans="1:24" ht="30" customHeight="1" x14ac:dyDescent="0.35">
      <c r="A24" s="56">
        <v>921</v>
      </c>
      <c r="B24" s="66" t="s">
        <v>70</v>
      </c>
      <c r="C24" s="59" t="s">
        <v>215</v>
      </c>
      <c r="D24" s="59" t="s">
        <v>215</v>
      </c>
      <c r="E24" s="59" t="s">
        <v>215</v>
      </c>
      <c r="F24" s="59" t="s">
        <v>215</v>
      </c>
      <c r="G24" s="59">
        <v>2125.8595610297289</v>
      </c>
      <c r="H24" s="59">
        <v>2017.0551062715085</v>
      </c>
      <c r="I24" s="59">
        <v>1998.8739581814557</v>
      </c>
      <c r="J24" s="59">
        <v>2197.6646183834596</v>
      </c>
      <c r="K24" s="59">
        <v>2762.8318447806687</v>
      </c>
      <c r="L24" s="59">
        <v>3392.5407083791715</v>
      </c>
      <c r="M24" s="59">
        <v>2121.9633749684936</v>
      </c>
      <c r="N24" s="59">
        <v>2126.7803888705521</v>
      </c>
      <c r="O24" s="59">
        <v>2703.8718593206372</v>
      </c>
      <c r="P24" s="59">
        <v>2696.6173734624776</v>
      </c>
      <c r="Q24" s="59">
        <v>2675.1037105044616</v>
      </c>
      <c r="R24" s="59">
        <v>2051.6379362558841</v>
      </c>
      <c r="S24" s="59">
        <v>1997.3170275584937</v>
      </c>
      <c r="T24" s="59">
        <v>1960.3441056168861</v>
      </c>
      <c r="U24" s="59">
        <v>1908.7357059591334</v>
      </c>
      <c r="V24" s="59">
        <v>1872.085539079628</v>
      </c>
      <c r="W24" s="91">
        <v>1810.0195898802647</v>
      </c>
      <c r="X24" s="60">
        <v>1754.5422047325133</v>
      </c>
    </row>
    <row r="25" spans="1:24" x14ac:dyDescent="0.35">
      <c r="A25" s="61" t="s">
        <v>71</v>
      </c>
      <c r="B25" s="67" t="s">
        <v>72</v>
      </c>
      <c r="C25" s="64" t="s">
        <v>215</v>
      </c>
      <c r="D25" s="64" t="s">
        <v>215</v>
      </c>
      <c r="E25" s="64" t="s">
        <v>215</v>
      </c>
      <c r="F25" s="64" t="s">
        <v>215</v>
      </c>
      <c r="G25" s="64">
        <v>115.65961766123131</v>
      </c>
      <c r="H25" s="64">
        <v>109.23917965193726</v>
      </c>
      <c r="I25" s="64">
        <v>107.60803557134609</v>
      </c>
      <c r="J25" s="64">
        <v>116.47107251463039</v>
      </c>
      <c r="K25" s="64">
        <v>145.17552727896</v>
      </c>
      <c r="L25" s="64">
        <v>175.56278751187105</v>
      </c>
      <c r="M25" s="64">
        <v>111.25960855893996</v>
      </c>
      <c r="N25" s="64">
        <v>111.37947108061027</v>
      </c>
      <c r="O25" s="64">
        <v>140.7839570761079</v>
      </c>
      <c r="P25" s="64">
        <v>140.39150367279581</v>
      </c>
      <c r="Q25" s="64">
        <v>137.97873696692585</v>
      </c>
      <c r="R25" s="64">
        <v>106.65533536888694</v>
      </c>
      <c r="S25" s="64">
        <v>103.78964788551822</v>
      </c>
      <c r="T25" s="64">
        <v>101.63529803245669</v>
      </c>
      <c r="U25" s="64">
        <v>98.971347310861518</v>
      </c>
      <c r="V25" s="64">
        <v>97.001251779917126</v>
      </c>
      <c r="W25" s="97">
        <v>93.710951348262029</v>
      </c>
      <c r="X25" s="65">
        <v>90.649361904519168</v>
      </c>
    </row>
    <row r="26" spans="1:24" x14ac:dyDescent="0.35">
      <c r="A26" s="61" t="s">
        <v>73</v>
      </c>
      <c r="B26" s="67" t="s">
        <v>74</v>
      </c>
      <c r="C26" s="64" t="s">
        <v>215</v>
      </c>
      <c r="D26" s="64" t="s">
        <v>215</v>
      </c>
      <c r="E26" s="64" t="s">
        <v>215</v>
      </c>
      <c r="F26" s="64" t="s">
        <v>215</v>
      </c>
      <c r="G26" s="64">
        <v>300.18505057269283</v>
      </c>
      <c r="H26" s="64">
        <v>284.03352646648671</v>
      </c>
      <c r="I26" s="64">
        <v>280.4540178378785</v>
      </c>
      <c r="J26" s="64">
        <v>305.85853772328699</v>
      </c>
      <c r="K26" s="64">
        <v>381.33653009235144</v>
      </c>
      <c r="L26" s="64">
        <v>463.12413768551085</v>
      </c>
      <c r="M26" s="64">
        <v>292.27344015005167</v>
      </c>
      <c r="N26" s="64">
        <v>292.49298316076988</v>
      </c>
      <c r="O26" s="64">
        <v>369.76785203772158</v>
      </c>
      <c r="P26" s="64">
        <v>368.81833461008034</v>
      </c>
      <c r="Q26" s="64">
        <v>362.85976050510175</v>
      </c>
      <c r="R26" s="64">
        <v>279.73399380790528</v>
      </c>
      <c r="S26" s="64">
        <v>271.60687138769242</v>
      </c>
      <c r="T26" s="64">
        <v>265.81797662431279</v>
      </c>
      <c r="U26" s="64">
        <v>258.33901157668117</v>
      </c>
      <c r="V26" s="64">
        <v>253.02715378026161</v>
      </c>
      <c r="W26" s="97">
        <v>244.26848671558665</v>
      </c>
      <c r="X26" s="65">
        <v>236.23072174583029</v>
      </c>
    </row>
    <row r="27" spans="1:24" x14ac:dyDescent="0.35">
      <c r="A27" s="61" t="s">
        <v>75</v>
      </c>
      <c r="B27" s="67" t="s">
        <v>76</v>
      </c>
      <c r="C27" s="64" t="s">
        <v>215</v>
      </c>
      <c r="D27" s="64" t="s">
        <v>215</v>
      </c>
      <c r="E27" s="64" t="s">
        <v>215</v>
      </c>
      <c r="F27" s="64" t="s">
        <v>215</v>
      </c>
      <c r="G27" s="64">
        <v>218.52965625121016</v>
      </c>
      <c r="H27" s="64">
        <v>206.8477850967721</v>
      </c>
      <c r="I27" s="64">
        <v>204.48328586180432</v>
      </c>
      <c r="J27" s="64">
        <v>223.51572671295216</v>
      </c>
      <c r="K27" s="64">
        <v>279.24136654224247</v>
      </c>
      <c r="L27" s="64">
        <v>341.61374297986254</v>
      </c>
      <c r="M27" s="64">
        <v>214.75681839749421</v>
      </c>
      <c r="N27" s="64">
        <v>215.00254709229742</v>
      </c>
      <c r="O27" s="64">
        <v>272.78972453536261</v>
      </c>
      <c r="P27" s="64">
        <v>271.59983055310357</v>
      </c>
      <c r="Q27" s="64">
        <v>268.20551620122927</v>
      </c>
      <c r="R27" s="64">
        <v>205.87530015507002</v>
      </c>
      <c r="S27" s="64">
        <v>199.89487207621482</v>
      </c>
      <c r="T27" s="64">
        <v>195.95277665377324</v>
      </c>
      <c r="U27" s="64">
        <v>190.63158387546972</v>
      </c>
      <c r="V27" s="64">
        <v>186.88888145888117</v>
      </c>
      <c r="W27" s="97">
        <v>180.62425453579854</v>
      </c>
      <c r="X27" s="65">
        <v>174.88916528674571</v>
      </c>
    </row>
    <row r="28" spans="1:24" x14ac:dyDescent="0.35">
      <c r="A28" s="61" t="s">
        <v>77</v>
      </c>
      <c r="B28" s="67" t="s">
        <v>78</v>
      </c>
      <c r="C28" s="64" t="s">
        <v>215</v>
      </c>
      <c r="D28" s="64" t="s">
        <v>215</v>
      </c>
      <c r="E28" s="64" t="s">
        <v>215</v>
      </c>
      <c r="F28" s="64" t="s">
        <v>215</v>
      </c>
      <c r="G28" s="64">
        <v>181.03919903673992</v>
      </c>
      <c r="H28" s="64">
        <v>172.58538758504665</v>
      </c>
      <c r="I28" s="64">
        <v>172.0555647184934</v>
      </c>
      <c r="J28" s="64">
        <v>189.4594734968276</v>
      </c>
      <c r="K28" s="64">
        <v>238.86064423376186</v>
      </c>
      <c r="L28" s="64">
        <v>295.417595536796</v>
      </c>
      <c r="M28" s="64">
        <v>185.23563858990974</v>
      </c>
      <c r="N28" s="64">
        <v>186.52286249452592</v>
      </c>
      <c r="O28" s="64">
        <v>237.43053425121155</v>
      </c>
      <c r="P28" s="64">
        <v>237.76360925318338</v>
      </c>
      <c r="Q28" s="64">
        <v>236.95209145831947</v>
      </c>
      <c r="R28" s="64">
        <v>181.73412235531103</v>
      </c>
      <c r="S28" s="64">
        <v>177.25503991387706</v>
      </c>
      <c r="T28" s="64">
        <v>174.35281272982698</v>
      </c>
      <c r="U28" s="64">
        <v>169.99819346608439</v>
      </c>
      <c r="V28" s="64">
        <v>167.00682737208191</v>
      </c>
      <c r="W28" s="97">
        <v>161.83758595496846</v>
      </c>
      <c r="X28" s="65">
        <v>157.05299041273406</v>
      </c>
    </row>
    <row r="29" spans="1:24" x14ac:dyDescent="0.35">
      <c r="A29" s="61" t="s">
        <v>79</v>
      </c>
      <c r="B29" s="67" t="s">
        <v>80</v>
      </c>
      <c r="C29" s="64" t="s">
        <v>215</v>
      </c>
      <c r="D29" s="64" t="s">
        <v>215</v>
      </c>
      <c r="E29" s="64" t="s">
        <v>215</v>
      </c>
      <c r="F29" s="64" t="s">
        <v>215</v>
      </c>
      <c r="G29" s="64">
        <v>231.64261562832263</v>
      </c>
      <c r="H29" s="64">
        <v>220.12752822943023</v>
      </c>
      <c r="I29" s="64">
        <v>218.51027876905462</v>
      </c>
      <c r="J29" s="64">
        <v>239.70959063051501</v>
      </c>
      <c r="K29" s="64">
        <v>299.65952569063484</v>
      </c>
      <c r="L29" s="64">
        <v>364.82566611201798</v>
      </c>
      <c r="M29" s="64">
        <v>230.85484862135297</v>
      </c>
      <c r="N29" s="64">
        <v>230.68707220486738</v>
      </c>
      <c r="O29" s="64">
        <v>292.8481761145045</v>
      </c>
      <c r="P29" s="64">
        <v>291.86454883060969</v>
      </c>
      <c r="Q29" s="64">
        <v>289.1715449147257</v>
      </c>
      <c r="R29" s="64">
        <v>222.01897774944683</v>
      </c>
      <c r="S29" s="64">
        <v>216.11906503250449</v>
      </c>
      <c r="T29" s="64">
        <v>211.88167413659616</v>
      </c>
      <c r="U29" s="64">
        <v>206.11830916626948</v>
      </c>
      <c r="V29" s="64">
        <v>202.08163248009637</v>
      </c>
      <c r="W29" s="97">
        <v>195.20199522479334</v>
      </c>
      <c r="X29" s="65">
        <v>188.98343176449609</v>
      </c>
    </row>
    <row r="30" spans="1:24" x14ac:dyDescent="0.35">
      <c r="A30" s="61" t="s">
        <v>81</v>
      </c>
      <c r="B30" s="67" t="s">
        <v>82</v>
      </c>
      <c r="C30" s="64" t="s">
        <v>215</v>
      </c>
      <c r="D30" s="64" t="s">
        <v>215</v>
      </c>
      <c r="E30" s="64" t="s">
        <v>215</v>
      </c>
      <c r="F30" s="64" t="s">
        <v>215</v>
      </c>
      <c r="G30" s="64">
        <v>235.82938235961845</v>
      </c>
      <c r="H30" s="64">
        <v>225.01533340529986</v>
      </c>
      <c r="I30" s="64">
        <v>224.08371823029248</v>
      </c>
      <c r="J30" s="64">
        <v>248.37725494739234</v>
      </c>
      <c r="K30" s="64">
        <v>314.61590874325333</v>
      </c>
      <c r="L30" s="64">
        <v>391.77235873676187</v>
      </c>
      <c r="M30" s="64">
        <v>243.56346261539613</v>
      </c>
      <c r="N30" s="64">
        <v>245.5328075461554</v>
      </c>
      <c r="O30" s="64">
        <v>313.82782963811127</v>
      </c>
      <c r="P30" s="64">
        <v>313.45047118918313</v>
      </c>
      <c r="Q30" s="64">
        <v>313.81365055419121</v>
      </c>
      <c r="R30" s="64">
        <v>239.44717918883478</v>
      </c>
      <c r="S30" s="64">
        <v>233.70231800492306</v>
      </c>
      <c r="T30" s="64">
        <v>229.88281697419382</v>
      </c>
      <c r="U30" s="64">
        <v>224.21606957758982</v>
      </c>
      <c r="V30" s="64">
        <v>220.36717091922944</v>
      </c>
      <c r="W30" s="97">
        <v>213.41746322008188</v>
      </c>
      <c r="X30" s="65">
        <v>207.17850379560613</v>
      </c>
    </row>
    <row r="31" spans="1:24" x14ac:dyDescent="0.35">
      <c r="A31" s="61" t="s">
        <v>83</v>
      </c>
      <c r="B31" s="67" t="s">
        <v>84</v>
      </c>
      <c r="C31" s="64" t="s">
        <v>215</v>
      </c>
      <c r="D31" s="64" t="s">
        <v>215</v>
      </c>
      <c r="E31" s="64" t="s">
        <v>215</v>
      </c>
      <c r="F31" s="64" t="s">
        <v>215</v>
      </c>
      <c r="G31" s="64">
        <v>255.58769499664356</v>
      </c>
      <c r="H31" s="64">
        <v>240.00464943608503</v>
      </c>
      <c r="I31" s="64">
        <v>235.5567903198563</v>
      </c>
      <c r="J31" s="64">
        <v>255.93545823170939</v>
      </c>
      <c r="K31" s="64">
        <v>318.69544155297808</v>
      </c>
      <c r="L31" s="64">
        <v>383.08609392744978</v>
      </c>
      <c r="M31" s="64">
        <v>241.5080929701175</v>
      </c>
      <c r="N31" s="64">
        <v>239.53835306001119</v>
      </c>
      <c r="O31" s="64">
        <v>302.1144242876278</v>
      </c>
      <c r="P31" s="64">
        <v>300.55833731072687</v>
      </c>
      <c r="Q31" s="64">
        <v>291.84720219366801</v>
      </c>
      <c r="R31" s="64">
        <v>227.39251598878118</v>
      </c>
      <c r="S31" s="64">
        <v>220.33803623665236</v>
      </c>
      <c r="T31" s="64">
        <v>215.74520995086658</v>
      </c>
      <c r="U31" s="64">
        <v>209.24602868220725</v>
      </c>
      <c r="V31" s="64">
        <v>204.10075521096837</v>
      </c>
      <c r="W31" s="97">
        <v>196.19682334486913</v>
      </c>
      <c r="X31" s="65">
        <v>189.40589629941951</v>
      </c>
    </row>
    <row r="32" spans="1:24" x14ac:dyDescent="0.35">
      <c r="A32" s="61" t="s">
        <v>85</v>
      </c>
      <c r="B32" s="67" t="s">
        <v>86</v>
      </c>
      <c r="C32" s="64" t="s">
        <v>215</v>
      </c>
      <c r="D32" s="64" t="s">
        <v>215</v>
      </c>
      <c r="E32" s="64" t="s">
        <v>215</v>
      </c>
      <c r="F32" s="64" t="s">
        <v>215</v>
      </c>
      <c r="G32" s="64">
        <v>347.56063879954831</v>
      </c>
      <c r="H32" s="64">
        <v>330.30858843041779</v>
      </c>
      <c r="I32" s="64">
        <v>328.02053554636785</v>
      </c>
      <c r="J32" s="64">
        <v>364.13291178417586</v>
      </c>
      <c r="K32" s="64">
        <v>462.28982228255865</v>
      </c>
      <c r="L32" s="64">
        <v>576.82535326479649</v>
      </c>
      <c r="M32" s="64">
        <v>354.66325708303401</v>
      </c>
      <c r="N32" s="64">
        <v>356.72547918057495</v>
      </c>
      <c r="O32" s="64">
        <v>455.89748808678462</v>
      </c>
      <c r="P32" s="64">
        <v>455.21168468728121</v>
      </c>
      <c r="Q32" s="64">
        <v>456.27129643329891</v>
      </c>
      <c r="R32" s="64">
        <v>347.26203985190227</v>
      </c>
      <c r="S32" s="64">
        <v>338.78587861878793</v>
      </c>
      <c r="T32" s="64">
        <v>333.17352939925792</v>
      </c>
      <c r="U32" s="64">
        <v>324.80278577936519</v>
      </c>
      <c r="V32" s="64">
        <v>319.01875348100378</v>
      </c>
      <c r="W32" s="97">
        <v>309.07163173650025</v>
      </c>
      <c r="X32" s="65">
        <v>300.33522870599484</v>
      </c>
    </row>
    <row r="33" spans="1:24" x14ac:dyDescent="0.35">
      <c r="A33" s="61" t="s">
        <v>87</v>
      </c>
      <c r="B33" s="67" t="s">
        <v>88</v>
      </c>
      <c r="C33" s="64" t="s">
        <v>215</v>
      </c>
      <c r="D33" s="64" t="s">
        <v>215</v>
      </c>
      <c r="E33" s="64" t="s">
        <v>215</v>
      </c>
      <c r="F33" s="64" t="s">
        <v>215</v>
      </c>
      <c r="G33" s="64">
        <v>239.82570572372197</v>
      </c>
      <c r="H33" s="64">
        <v>228.89312797003279</v>
      </c>
      <c r="I33" s="64">
        <v>228.10173132636228</v>
      </c>
      <c r="J33" s="64">
        <v>254.20459234196991</v>
      </c>
      <c r="K33" s="64">
        <v>322.95707836392751</v>
      </c>
      <c r="L33" s="64">
        <v>400.31297262410493</v>
      </c>
      <c r="M33" s="64">
        <v>247.84820798219729</v>
      </c>
      <c r="N33" s="64">
        <v>248.89881305073934</v>
      </c>
      <c r="O33" s="64">
        <v>318.41187329320553</v>
      </c>
      <c r="P33" s="64">
        <v>316.95905335551379</v>
      </c>
      <c r="Q33" s="64">
        <v>318.00391127700158</v>
      </c>
      <c r="R33" s="64">
        <v>241.5184717897458</v>
      </c>
      <c r="S33" s="64">
        <v>235.82529840232331</v>
      </c>
      <c r="T33" s="64">
        <v>231.90201111560182</v>
      </c>
      <c r="U33" s="64">
        <v>226.41237652460487</v>
      </c>
      <c r="V33" s="64">
        <v>222.59311259718839</v>
      </c>
      <c r="W33" s="97">
        <v>215.69039779940454</v>
      </c>
      <c r="X33" s="65">
        <v>209.81690481716768</v>
      </c>
    </row>
    <row r="34" spans="1:24" x14ac:dyDescent="0.35">
      <c r="A34" s="49">
        <v>924</v>
      </c>
      <c r="B34" s="68" t="s">
        <v>89</v>
      </c>
      <c r="C34" s="59" t="s">
        <v>215</v>
      </c>
      <c r="D34" s="59" t="s">
        <v>215</v>
      </c>
      <c r="E34" s="59" t="s">
        <v>215</v>
      </c>
      <c r="F34" s="59" t="s">
        <v>215</v>
      </c>
      <c r="G34" s="59">
        <v>136.94521141946592</v>
      </c>
      <c r="H34" s="59">
        <v>130.3229755664731</v>
      </c>
      <c r="I34" s="59">
        <v>129.3620295650735</v>
      </c>
      <c r="J34" s="59">
        <v>142.40072369027345</v>
      </c>
      <c r="K34" s="59">
        <v>178.69677488448073</v>
      </c>
      <c r="L34" s="59">
        <v>217.46191474173466</v>
      </c>
      <c r="M34" s="59">
        <v>137.33707236823571</v>
      </c>
      <c r="N34" s="59">
        <v>137.38074883263275</v>
      </c>
      <c r="O34" s="59">
        <v>174.61856500656558</v>
      </c>
      <c r="P34" s="59">
        <v>173.83043982945799</v>
      </c>
      <c r="Q34" s="59">
        <v>171.76990302437258</v>
      </c>
      <c r="R34" s="59">
        <v>131.89351119848365</v>
      </c>
      <c r="S34" s="59">
        <v>128.29800280356574</v>
      </c>
      <c r="T34" s="59">
        <v>125.61228111858051</v>
      </c>
      <c r="U34" s="59">
        <v>122.37242432755895</v>
      </c>
      <c r="V34" s="59">
        <v>120.00352845108462</v>
      </c>
      <c r="W34" s="91">
        <v>115.66940854636701</v>
      </c>
      <c r="X34" s="60">
        <v>111.99000530419207</v>
      </c>
    </row>
    <row r="35" spans="1:24" x14ac:dyDescent="0.35">
      <c r="A35" s="49">
        <v>923</v>
      </c>
      <c r="B35" s="92" t="s">
        <v>90</v>
      </c>
      <c r="C35" s="59" t="s">
        <v>215</v>
      </c>
      <c r="D35" s="59" t="s">
        <v>215</v>
      </c>
      <c r="E35" s="59" t="s">
        <v>215</v>
      </c>
      <c r="F35" s="59" t="s">
        <v>215</v>
      </c>
      <c r="G35" s="59">
        <v>224.65371747072953</v>
      </c>
      <c r="H35" s="59">
        <v>213.38335445464932</v>
      </c>
      <c r="I35" s="59">
        <v>211.31548758677411</v>
      </c>
      <c r="J35" s="59">
        <v>228.9813558081523</v>
      </c>
      <c r="K35" s="59">
        <v>285.58980769195006</v>
      </c>
      <c r="L35" s="59">
        <v>347.54345278561902</v>
      </c>
      <c r="M35" s="59">
        <v>219.47040852666956</v>
      </c>
      <c r="N35" s="59">
        <v>219.66349456418368</v>
      </c>
      <c r="O35" s="59">
        <v>277.51517474825107</v>
      </c>
      <c r="P35" s="59">
        <v>277.89720428827803</v>
      </c>
      <c r="Q35" s="59">
        <v>272.57768791761549</v>
      </c>
      <c r="R35" s="59">
        <v>210.88990838637673</v>
      </c>
      <c r="S35" s="59">
        <v>204.91980829778259</v>
      </c>
      <c r="T35" s="59">
        <v>200.76636225843805</v>
      </c>
      <c r="U35" s="59">
        <v>195.31838395147435</v>
      </c>
      <c r="V35" s="59">
        <v>191.24368653351345</v>
      </c>
      <c r="W35" s="91">
        <v>184.5189447071327</v>
      </c>
      <c r="X35" s="60">
        <v>178.43028390344958</v>
      </c>
    </row>
    <row r="36" spans="1:24" x14ac:dyDescent="0.35">
      <c r="A36" s="69"/>
      <c r="B36" s="70" t="s">
        <v>91</v>
      </c>
      <c r="C36" s="82"/>
      <c r="D36" s="82"/>
      <c r="E36" s="82"/>
      <c r="F36" s="82"/>
      <c r="G36" s="82"/>
      <c r="H36" s="82"/>
      <c r="I36" s="82"/>
      <c r="J36" s="82"/>
      <c r="K36" s="82"/>
      <c r="L36" s="82"/>
      <c r="M36" s="82"/>
      <c r="N36" s="82"/>
      <c r="O36" s="82"/>
      <c r="P36" s="82"/>
      <c r="Q36" s="82"/>
      <c r="R36" s="82"/>
      <c r="S36" s="82"/>
      <c r="T36" s="82"/>
      <c r="U36" s="82"/>
      <c r="V36" s="82"/>
      <c r="W36" s="82"/>
      <c r="X36" s="113"/>
    </row>
  </sheetData>
  <mergeCells count="2">
    <mergeCell ref="A1:B1"/>
    <mergeCell ref="A19:B19"/>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9.84375" style="174" customWidth="1"/>
    <col min="23" max="23" width="9.84375" style="158" customWidth="1"/>
    <col min="24" max="16384" width="8.84375" style="158"/>
  </cols>
  <sheetData>
    <row r="1" spans="1:23" ht="60" customHeight="1" x14ac:dyDescent="0.35">
      <c r="A1" s="155" t="s">
        <v>184</v>
      </c>
      <c r="B1" s="156"/>
      <c r="C1" s="156"/>
      <c r="D1" s="156"/>
      <c r="E1" s="156"/>
      <c r="F1" s="156"/>
      <c r="G1" s="156"/>
      <c r="H1" s="156"/>
      <c r="I1" s="156"/>
      <c r="J1" s="156"/>
      <c r="K1" s="156"/>
      <c r="L1" s="156"/>
      <c r="M1" s="156"/>
      <c r="N1" s="156"/>
      <c r="O1" s="156"/>
      <c r="P1" s="156"/>
      <c r="Q1" s="156"/>
      <c r="R1" s="156"/>
      <c r="S1" s="156"/>
      <c r="T1" s="156"/>
      <c r="U1" s="156"/>
      <c r="V1" s="157"/>
      <c r="W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AA!C$6</f>
        <v>1978.7866864179662</v>
      </c>
      <c r="C3" s="97">
        <f>AA!D$6</f>
        <v>2072.4676258493755</v>
      </c>
      <c r="D3" s="97">
        <f>AA!E$6</f>
        <v>2198.9994349466901</v>
      </c>
      <c r="E3" s="97">
        <f>AA!F$6</f>
        <v>2314.5854457652549</v>
      </c>
      <c r="F3" s="97">
        <f>AA!G$6</f>
        <v>2424.005829531663</v>
      </c>
      <c r="G3" s="97">
        <f>AA!H$6</f>
        <v>2566.51071257895</v>
      </c>
      <c r="H3" s="97">
        <f>AA!I$6</f>
        <v>2675.81410670592</v>
      </c>
      <c r="I3" s="97">
        <f>AA!J$6</f>
        <v>2847.8836904936852</v>
      </c>
      <c r="J3" s="97">
        <f>AA!K$6</f>
        <v>3027.5923739411573</v>
      </c>
      <c r="K3" s="97">
        <f>AA!L$6</f>
        <v>3236.9588812938482</v>
      </c>
      <c r="L3" s="97">
        <f>AA!M$6</f>
        <v>3427.7504210253182</v>
      </c>
      <c r="M3" s="97">
        <f>AA!N$6</f>
        <v>3677.1387856267588</v>
      </c>
      <c r="N3" s="97">
        <f>AA!O$6</f>
        <v>3923.9496491698428</v>
      </c>
      <c r="O3" s="97">
        <f>AA!P$6</f>
        <v>4241.6523265969427</v>
      </c>
      <c r="P3" s="97">
        <f>AA!Q$6</f>
        <v>4356.0757064889949</v>
      </c>
      <c r="Q3" s="97">
        <f>AA!R$6</f>
        <v>4462.7226360377417</v>
      </c>
      <c r="R3" s="97">
        <f>AA!S$6</f>
        <v>4583.6883483415968</v>
      </c>
      <c r="S3" s="97">
        <f>AA!T$6</f>
        <v>4488.8461001057394</v>
      </c>
      <c r="T3" s="97">
        <f>AA!U$6</f>
        <v>4545.3856920168373</v>
      </c>
      <c r="U3" s="97">
        <f>AA!V$6</f>
        <v>4609.3956466248601</v>
      </c>
      <c r="V3" s="97">
        <f>AA!W$6</f>
        <v>4606.5701171609817</v>
      </c>
      <c r="W3" s="65">
        <f>AA!X$6</f>
        <v>4646.604842026094</v>
      </c>
    </row>
    <row r="4" spans="1:23" ht="15" customHeight="1" x14ac:dyDescent="0.35">
      <c r="A4" s="162" t="s">
        <v>186</v>
      </c>
      <c r="B4" s="97">
        <f>BBWB!C$6</f>
        <v>791.47738709574548</v>
      </c>
      <c r="C4" s="97">
        <f>BBWB!D$6</f>
        <v>798.98693607665882</v>
      </c>
      <c r="D4" s="97">
        <f>BBWB!E$6</f>
        <v>789.64685720380635</v>
      </c>
      <c r="E4" s="97">
        <f>BBWB!F$6</f>
        <v>811.87308182875472</v>
      </c>
      <c r="F4" s="97">
        <f>BBWB!G$6</f>
        <v>804.06457719254479</v>
      </c>
      <c r="G4" s="97">
        <f>BBWB!H$6</f>
        <v>895.53325983173295</v>
      </c>
      <c r="H4" s="97">
        <f>BBWB!I$6</f>
        <v>888.04867959888088</v>
      </c>
      <c r="I4" s="97">
        <f>BBWB!J$6</f>
        <v>821.69177545270327</v>
      </c>
      <c r="J4" s="97">
        <f>BBWB!K$6</f>
        <v>751.96311887261038</v>
      </c>
      <c r="K4" s="97">
        <f>BBWB!L$6</f>
        <v>712.39122888031704</v>
      </c>
      <c r="L4" s="97">
        <f>BBWB!M$6</f>
        <v>648.17329229303118</v>
      </c>
      <c r="M4" s="97">
        <f>BBWB!N$6</f>
        <v>599.42265964890771</v>
      </c>
      <c r="N4" s="97">
        <f>BBWB!O$6</f>
        <v>548.74038697987555</v>
      </c>
      <c r="O4" s="97">
        <f>BBWB!P$6</f>
        <v>528.82119603634544</v>
      </c>
      <c r="P4" s="97">
        <f>BBWB!Q$6</f>
        <v>499.22158364598317</v>
      </c>
      <c r="Q4" s="97">
        <f>BBWB!R$6</f>
        <v>483.23574482572144</v>
      </c>
      <c r="R4" s="97">
        <f>BBWB!S$6</f>
        <v>482.70034405376686</v>
      </c>
      <c r="S4" s="97">
        <f>BBWB!T$6</f>
        <v>474.17726314162303</v>
      </c>
      <c r="T4" s="97">
        <f>BBWB!U$6</f>
        <v>465.30533530103992</v>
      </c>
      <c r="U4" s="97">
        <f>BBWB!V$6</f>
        <v>464.62826852528815</v>
      </c>
      <c r="V4" s="97">
        <f>BBWB!W$6</f>
        <v>454.95964487269754</v>
      </c>
      <c r="W4" s="65">
        <f>BBWB!X$6</f>
        <v>409.86519400176866</v>
      </c>
    </row>
    <row r="5" spans="1:23" ht="15" customHeight="1" x14ac:dyDescent="0.35">
      <c r="A5" s="162" t="s">
        <v>47</v>
      </c>
      <c r="B5" s="97"/>
      <c r="C5" s="97"/>
      <c r="D5" s="97"/>
      <c r="E5" s="97"/>
      <c r="F5" s="97"/>
      <c r="G5" s="97">
        <f>CA!H$6</f>
        <v>773.93988487261424</v>
      </c>
      <c r="H5" s="97">
        <f>CA!I$6</f>
        <v>825.82781204798971</v>
      </c>
      <c r="I5" s="97">
        <f>CA!J$6</f>
        <v>875.90954391584489</v>
      </c>
      <c r="J5" s="97">
        <f>CA!K$6</f>
        <v>912.72980413492826</v>
      </c>
      <c r="K5" s="97">
        <f>CA!L$6</f>
        <v>958.62883420371122</v>
      </c>
      <c r="L5" s="97">
        <f>CA!M$6</f>
        <v>988.34077398367822</v>
      </c>
      <c r="M5" s="97">
        <f>CA!N$6</f>
        <v>1073.8347554485658</v>
      </c>
      <c r="N5" s="97">
        <f>CA!O$6</f>
        <v>1147.2837465962457</v>
      </c>
      <c r="O5" s="97">
        <f>CA!P$6</f>
        <v>1261.7711280955123</v>
      </c>
      <c r="P5" s="97">
        <f>CA!Q$6</f>
        <v>1330.6833001385849</v>
      </c>
      <c r="Q5" s="97">
        <f>CA!R$6</f>
        <v>1469.9461449506973</v>
      </c>
      <c r="R5" s="97">
        <f>CA!S$6</f>
        <v>1636.8557937863143</v>
      </c>
      <c r="S5" s="97">
        <f>CA!T$6</f>
        <v>1775.2392928793693</v>
      </c>
      <c r="T5" s="97">
        <f>CA!U$6</f>
        <v>1970.679889322716</v>
      </c>
      <c r="U5" s="97">
        <f>CA!V$6</f>
        <v>2162.2215706957836</v>
      </c>
      <c r="V5" s="97">
        <f>CA!W$6</f>
        <v>2264.6653552089147</v>
      </c>
      <c r="W5" s="65">
        <f>CA!X$6</f>
        <v>2402.3818477836926</v>
      </c>
    </row>
    <row r="6" spans="1:23" ht="15" customHeight="1" x14ac:dyDescent="0.35">
      <c r="A6" s="162" t="s">
        <v>105</v>
      </c>
      <c r="B6" s="97"/>
      <c r="C6" s="97"/>
      <c r="D6" s="97"/>
      <c r="E6" s="97"/>
      <c r="F6" s="97"/>
      <c r="G6" s="97"/>
      <c r="H6" s="97"/>
      <c r="I6" s="97"/>
      <c r="J6" s="97">
        <f>CWP!K$6</f>
        <v>0</v>
      </c>
      <c r="K6" s="97">
        <f>CWP!L$6</f>
        <v>0</v>
      </c>
      <c r="L6" s="97">
        <f>CWP!M$6</f>
        <v>0</v>
      </c>
      <c r="M6" s="97">
        <f>CWP!N$6</f>
        <v>0</v>
      </c>
      <c r="N6" s="97">
        <f>CWP!O$6</f>
        <v>0</v>
      </c>
      <c r="O6" s="97">
        <f>CWP!P$6</f>
        <v>228.36439246970889</v>
      </c>
      <c r="P6" s="97">
        <f>CWP!Q$6</f>
        <v>356.640476516928</v>
      </c>
      <c r="Q6" s="97">
        <f>CWP!R$6</f>
        <v>122.20742089066944</v>
      </c>
      <c r="R6" s="97">
        <f>CWP!S$6</f>
        <v>125.3032677673225</v>
      </c>
      <c r="S6" s="97">
        <f>CWP!T$6</f>
        <v>7.3175479876160958</v>
      </c>
      <c r="T6" s="97">
        <f>CWP!U$6</f>
        <v>3.5315200000000004</v>
      </c>
      <c r="U6" s="97">
        <f>CWP!V$6</f>
        <v>0.44677880000000025</v>
      </c>
      <c r="V6" s="97">
        <f>CWP!W$6</f>
        <v>2.4334152304281536</v>
      </c>
      <c r="W6" s="65">
        <f>CWP!X$6</f>
        <v>84.451448821947281</v>
      </c>
    </row>
    <row r="7" spans="1:23" ht="15" customHeight="1" x14ac:dyDescent="0.35">
      <c r="A7" s="162" t="s">
        <v>48</v>
      </c>
      <c r="B7" s="97">
        <f>CTB!C$6</f>
        <v>1977.2827580000001</v>
      </c>
      <c r="C7" s="97">
        <f>CTB!D$6</f>
        <v>2013.653462</v>
      </c>
      <c r="D7" s="97">
        <f>CTB!E$6</f>
        <v>2046.3778799999998</v>
      </c>
      <c r="E7" s="97">
        <f>CTB!F$6</f>
        <v>2103.0342139999998</v>
      </c>
      <c r="F7" s="97">
        <f>CTB!G$6</f>
        <v>2150.96102406</v>
      </c>
      <c r="G7" s="97">
        <f>CTB!H$6</f>
        <v>2250.0643720000003</v>
      </c>
      <c r="H7" s="97">
        <f>CTB!I$6</f>
        <v>2384.3854340000003</v>
      </c>
      <c r="I7" s="97">
        <f>CTB!J$6</f>
        <v>2745.9872092600003</v>
      </c>
      <c r="J7" s="97">
        <f>CTB!K$6</f>
        <v>3039.5921460100003</v>
      </c>
      <c r="K7" s="97">
        <f>CTB!L$6</f>
        <v>3229.8402160000005</v>
      </c>
      <c r="L7" s="97">
        <f>CTB!M$6</f>
        <v>3384.656673</v>
      </c>
      <c r="M7" s="97">
        <f>CTB!N$6</f>
        <v>3471.3048879999997</v>
      </c>
      <c r="N7" s="97">
        <f>CTB!O$6</f>
        <v>3671.6925610000008</v>
      </c>
      <c r="O7" s="97">
        <f>CTB!P$6</f>
        <v>4095.3288869999997</v>
      </c>
      <c r="P7" s="97">
        <f>CTB!Q$6</f>
        <v>4299.4764100000002</v>
      </c>
      <c r="Q7" s="97">
        <f>CTB!R$6</f>
        <v>4288.8172759999998</v>
      </c>
      <c r="R7" s="97">
        <f>CTB!S$6</f>
        <v>4281.2685299999994</v>
      </c>
      <c r="S7" s="97"/>
      <c r="T7" s="97"/>
      <c r="U7" s="97"/>
      <c r="V7" s="97"/>
      <c r="W7" s="65"/>
    </row>
    <row r="8" spans="1:23" ht="30" customHeight="1" x14ac:dyDescent="0.35">
      <c r="A8" s="162" t="s">
        <v>49</v>
      </c>
      <c r="B8" s="97">
        <f>DLA!C$6</f>
        <v>3602.1776596314694</v>
      </c>
      <c r="C8" s="97">
        <f>DLA!D$6</f>
        <v>3962.8594373150627</v>
      </c>
      <c r="D8" s="97">
        <f>DLA!E$6</f>
        <v>4254.2176619186894</v>
      </c>
      <c r="E8" s="97">
        <f>DLA!F$6</f>
        <v>4540.6348329533021</v>
      </c>
      <c r="F8" s="97">
        <f>DLA!G$6</f>
        <v>4852.9150476228378</v>
      </c>
      <c r="G8" s="97">
        <f>DLA!H$6</f>
        <v>5290.5939974827306</v>
      </c>
      <c r="H8" s="97">
        <f>DLA!I$6</f>
        <v>5664.0799414130706</v>
      </c>
      <c r="I8" s="97">
        <f>DLA!J$6</f>
        <v>6089.390008040763</v>
      </c>
      <c r="J8" s="97">
        <f>DLA!K$6</f>
        <v>6488.8198469715098</v>
      </c>
      <c r="K8" s="97">
        <f>DLA!L$6</f>
        <v>6925.1077962109648</v>
      </c>
      <c r="L8" s="97">
        <f>DLA!M$6</f>
        <v>7364.3965159608433</v>
      </c>
      <c r="M8" s="97">
        <f>DLA!N$6</f>
        <v>7946.4819605176654</v>
      </c>
      <c r="N8" s="97">
        <f>DLA!O$6</f>
        <v>8495.184997645063</v>
      </c>
      <c r="O8" s="97">
        <f>DLA!P$6</f>
        <v>9269.1636860556337</v>
      </c>
      <c r="P8" s="97">
        <f>DLA!Q$6</f>
        <v>9631.3199286752497</v>
      </c>
      <c r="Q8" s="97">
        <f>DLA!R$6</f>
        <v>10218.054844813827</v>
      </c>
      <c r="R8" s="97">
        <f>DLA!S$6</f>
        <v>10949.629936278798</v>
      </c>
      <c r="S8" s="97">
        <f>DLA!T$6</f>
        <v>11241.122099237906</v>
      </c>
      <c r="T8" s="97">
        <f>DLA!U$6</f>
        <v>11298.103777223167</v>
      </c>
      <c r="U8" s="97">
        <f>DLA!V$6</f>
        <v>10891.142761116113</v>
      </c>
      <c r="V8" s="97">
        <f>DLA!W$6</f>
        <v>9514.7230569607473</v>
      </c>
      <c r="W8" s="65">
        <f>DLA!X$6</f>
        <v>7752.4396221608104</v>
      </c>
    </row>
    <row r="9" spans="1:23" ht="15" customHeight="1" x14ac:dyDescent="0.35">
      <c r="A9" s="62" t="s">
        <v>50</v>
      </c>
      <c r="B9" s="97"/>
      <c r="C9" s="97"/>
      <c r="D9" s="97"/>
      <c r="E9" s="97"/>
      <c r="F9" s="97"/>
      <c r="G9" s="97"/>
      <c r="H9" s="97">
        <f>'DLA (children)'!I$6</f>
        <v>642.44281342707563</v>
      </c>
      <c r="I9" s="97">
        <f>'DLA (children)'!J$6</f>
        <v>669.54928236335945</v>
      </c>
      <c r="J9" s="97">
        <f>'DLA (children)'!K$6</f>
        <v>711.52153652587265</v>
      </c>
      <c r="K9" s="97">
        <f>'DLA (children)'!L$6</f>
        <v>781.2884025326631</v>
      </c>
      <c r="L9" s="97">
        <f>'DLA (children)'!M$6</f>
        <v>823.7681511700406</v>
      </c>
      <c r="M9" s="97">
        <f>'DLA (children)'!N$6</f>
        <v>880.25508299782666</v>
      </c>
      <c r="N9" s="97">
        <f>'DLA (children)'!O$6</f>
        <v>940.98383316115292</v>
      </c>
      <c r="O9" s="97">
        <f>'DLA (children)'!P$6</f>
        <v>1017.0696614059867</v>
      </c>
      <c r="P9" s="97">
        <f>'DLA (children)'!Q$6</f>
        <v>1044.2964864615365</v>
      </c>
      <c r="Q9" s="97">
        <f>'DLA (children)'!R$6</f>
        <v>1128.1831511246037</v>
      </c>
      <c r="R9" s="97">
        <f>'DLA (children)'!S$6</f>
        <v>1196.1988521087078</v>
      </c>
      <c r="S9" s="97">
        <f>'DLA (children)'!T$6</f>
        <v>1262.1464885621231</v>
      </c>
      <c r="T9" s="97">
        <f>'DLA (children)'!U$6</f>
        <v>1483.5414315641497</v>
      </c>
      <c r="U9" s="97">
        <f>'DLA (children)'!V$6</f>
        <v>1587.0939877855176</v>
      </c>
      <c r="V9" s="97">
        <f>'DLA (children)'!W$6</f>
        <v>1642.7267434485348</v>
      </c>
      <c r="W9" s="65">
        <f>'DLA (children)'!X$6</f>
        <v>1703.4618426540146</v>
      </c>
    </row>
    <row r="10" spans="1:23" ht="15" customHeight="1" x14ac:dyDescent="0.35">
      <c r="A10" s="62" t="s">
        <v>51</v>
      </c>
      <c r="B10" s="97"/>
      <c r="C10" s="97"/>
      <c r="D10" s="97"/>
      <c r="E10" s="97"/>
      <c r="F10" s="97"/>
      <c r="G10" s="97"/>
      <c r="H10" s="97">
        <f>'DLA (working age)'!I$6</f>
        <v>3310.596366223529</v>
      </c>
      <c r="I10" s="97">
        <f>'DLA (working age)'!J$6</f>
        <v>3537.8733143633453</v>
      </c>
      <c r="J10" s="97">
        <f>'DLA (working age)'!K$6</f>
        <v>3730.7450280719113</v>
      </c>
      <c r="K10" s="97">
        <f>'DLA (working age)'!L$6</f>
        <v>3927.7233312985713</v>
      </c>
      <c r="L10" s="97">
        <f>'DLA (working age)'!M$6</f>
        <v>4138.5163078634332</v>
      </c>
      <c r="M10" s="97">
        <f>'DLA (working age)'!N$6</f>
        <v>4425.7177617324223</v>
      </c>
      <c r="N10" s="97">
        <f>'DLA (working age)'!O$6</f>
        <v>4704.3529878263198</v>
      </c>
      <c r="O10" s="97">
        <f>'DLA (working age)'!P$6</f>
        <v>5104.5927933230078</v>
      </c>
      <c r="P10" s="97">
        <f>'DLA (working age)'!Q$6</f>
        <v>5265.4431513867912</v>
      </c>
      <c r="Q10" s="97">
        <f>'DLA (working age)'!R$6</f>
        <v>5645.6414417787537</v>
      </c>
      <c r="R10" s="97">
        <f>'DLA (working age)'!S$6</f>
        <v>6089.3637654443219</v>
      </c>
      <c r="S10" s="97">
        <f>'DLA (working age)'!T$6</f>
        <v>6188.5499987348385</v>
      </c>
      <c r="T10" s="97">
        <f>'DLA (working age)'!U$6</f>
        <v>5829.8217599233303</v>
      </c>
      <c r="U10" s="97">
        <f>'DLA (working age)'!V$6</f>
        <v>5512.1460796035208</v>
      </c>
      <c r="V10" s="97">
        <f>'DLA (working age)'!W$6</f>
        <v>4298.1410195966064</v>
      </c>
      <c r="W10" s="65">
        <f>'DLA (working age)'!X$6</f>
        <v>2955.9760589783391</v>
      </c>
    </row>
    <row r="11" spans="1:23" ht="15" customHeight="1" x14ac:dyDescent="0.35">
      <c r="A11" s="62" t="s">
        <v>52</v>
      </c>
      <c r="B11" s="97"/>
      <c r="C11" s="97"/>
      <c r="D11" s="97"/>
      <c r="E11" s="97"/>
      <c r="F11" s="97"/>
      <c r="G11" s="97"/>
      <c r="H11" s="97">
        <f>'DLA (pensioners)'!I$6</f>
        <v>1710.7295815648833</v>
      </c>
      <c r="I11" s="97">
        <f>'DLA (pensioners)'!J$6</f>
        <v>1880.2574494870469</v>
      </c>
      <c r="J11" s="97">
        <f>'DLA (pensioners)'!K$6</f>
        <v>2044.8587397166564</v>
      </c>
      <c r="K11" s="97">
        <f>'DLA (pensioners)'!L$6</f>
        <v>2215.8811180655371</v>
      </c>
      <c r="L11" s="97">
        <f>'DLA (pensioners)'!M$6</f>
        <v>2401.9865144122823</v>
      </c>
      <c r="M11" s="97">
        <f>'DLA (pensioners)'!N$6</f>
        <v>2640.5983280572927</v>
      </c>
      <c r="N11" s="97">
        <f>'DLA (pensioners)'!O$6</f>
        <v>2850.2110856646655</v>
      </c>
      <c r="O11" s="97">
        <f>'DLA (pensioners)'!P$6</f>
        <v>3147.5335679469335</v>
      </c>
      <c r="P11" s="97">
        <f>'DLA (pensioners)'!Q$6</f>
        <v>3319.0331258173464</v>
      </c>
      <c r="Q11" s="97">
        <f>'DLA (pensioners)'!R$6</f>
        <v>3443.8652160659949</v>
      </c>
      <c r="R11" s="97">
        <f>'DLA (pensioners)'!S$6</f>
        <v>3661.9905973786108</v>
      </c>
      <c r="S11" s="97">
        <f>'DLA (pensioners)'!T$6</f>
        <v>3785.8812028433513</v>
      </c>
      <c r="T11" s="97">
        <f>'DLA (pensioners)'!U$6</f>
        <v>3979.8666881407889</v>
      </c>
      <c r="U11" s="97">
        <f>'DLA (pensioners)'!V$6</f>
        <v>3792.5745903688312</v>
      </c>
      <c r="V11" s="97">
        <f>'DLA (pensioners)'!W$6</f>
        <v>3571.4796436826418</v>
      </c>
      <c r="W11" s="65">
        <f>'DLA (pensioners)'!X$6</f>
        <v>3057.9057497231292</v>
      </c>
    </row>
    <row r="12" spans="1:23" ht="15" customHeight="1" x14ac:dyDescent="0.35">
      <c r="A12" s="162" t="s">
        <v>93</v>
      </c>
      <c r="B12" s="97"/>
      <c r="C12" s="97"/>
      <c r="D12" s="97"/>
      <c r="E12" s="97"/>
      <c r="F12" s="97"/>
      <c r="G12" s="97"/>
      <c r="H12" s="97">
        <f>DHP!I$6</f>
        <v>10.912430840000001</v>
      </c>
      <c r="I12" s="97">
        <f>DHP!J$6</f>
        <v>12.61432522</v>
      </c>
      <c r="J12" s="97">
        <f>DHP!K$6</f>
        <v>13.675157122071427</v>
      </c>
      <c r="K12" s="97">
        <f>DHP!L$6</f>
        <v>14.778396299999997</v>
      </c>
      <c r="L12" s="97">
        <f>DHP!M$6</f>
        <v>16.28512684</v>
      </c>
      <c r="M12" s="97">
        <f>DHP!N$6</f>
        <v>17.184777</v>
      </c>
      <c r="N12" s="97">
        <f>DHP!O$6</f>
        <v>17.68155093</v>
      </c>
      <c r="O12" s="97">
        <f>DHP!P$6</f>
        <v>18.021562950000003</v>
      </c>
      <c r="P12" s="97">
        <f>DHP!Q$6</f>
        <v>17.60589912</v>
      </c>
      <c r="Q12" s="97">
        <f>DHP!R$6</f>
        <v>18.57056626</v>
      </c>
      <c r="R12" s="97">
        <f>DHP!S$6</f>
        <v>49.940262999999995</v>
      </c>
      <c r="S12" s="97">
        <f>DHP!T$6</f>
        <v>139.96949799999999</v>
      </c>
      <c r="T12" s="97">
        <f>DHP!U$6</f>
        <v>141.208856</v>
      </c>
      <c r="U12" s="97">
        <f>DHP!V$6</f>
        <v>107.71089200000002</v>
      </c>
      <c r="V12" s="97">
        <f>DHP!W$6</f>
        <v>124.106364</v>
      </c>
      <c r="W12" s="65">
        <f>DHP!X$6</f>
        <v>154.34636313000001</v>
      </c>
    </row>
    <row r="13" spans="1:23" ht="30" customHeight="1" x14ac:dyDescent="0.35">
      <c r="A13" s="162" t="s">
        <v>103</v>
      </c>
      <c r="B13" s="97"/>
      <c r="C13" s="97"/>
      <c r="D13" s="97"/>
      <c r="E13" s="97"/>
      <c r="F13" s="97"/>
      <c r="G13" s="97"/>
      <c r="H13" s="97">
        <f>ESA!I$6</f>
        <v>0</v>
      </c>
      <c r="I13" s="97">
        <f>ESA!J$6</f>
        <v>0</v>
      </c>
      <c r="J13" s="97">
        <f>ESA!K$6</f>
        <v>0</v>
      </c>
      <c r="K13" s="97">
        <f>ESA!L$6</f>
        <v>0</v>
      </c>
      <c r="L13" s="97">
        <f>ESA!M$6</f>
        <v>0</v>
      </c>
      <c r="M13" s="97">
        <f>ESA!N$6</f>
        <v>0</v>
      </c>
      <c r="N13" s="97">
        <f>ESA!O$6</f>
        <v>104.61211008281391</v>
      </c>
      <c r="O13" s="97">
        <f>ESA!P$6</f>
        <v>1052.5193450060888</v>
      </c>
      <c r="P13" s="97">
        <f>ESA!Q$6</f>
        <v>1860.3733402766068</v>
      </c>
      <c r="Q13" s="97">
        <f>ESA!R$6</f>
        <v>2953.2916774973819</v>
      </c>
      <c r="R13" s="97">
        <f>ESA!S$6</f>
        <v>5601.4966785771267</v>
      </c>
      <c r="S13" s="97">
        <f>ESA!T$6</f>
        <v>8558.1344438638134</v>
      </c>
      <c r="T13" s="97">
        <f>ESA!U$6</f>
        <v>10566.057725152818</v>
      </c>
      <c r="U13" s="97">
        <f>ESA!V$6</f>
        <v>11762.838051809473</v>
      </c>
      <c r="V13" s="97">
        <f>ESA!W$6</f>
        <v>12189.068781870099</v>
      </c>
      <c r="W13" s="65">
        <f>ESA!X$6</f>
        <v>12576.542312978312</v>
      </c>
    </row>
    <row r="14" spans="1:23" ht="15" customHeight="1" x14ac:dyDescent="0.35">
      <c r="A14" s="163" t="s">
        <v>53</v>
      </c>
      <c r="B14" s="97">
        <f>HB!C$6</f>
        <v>9906.589555999999</v>
      </c>
      <c r="C14" s="97">
        <f>HB!D$6</f>
        <v>9661.2903140000017</v>
      </c>
      <c r="D14" s="97">
        <f>HB!E$6</f>
        <v>9525.8948689999997</v>
      </c>
      <c r="E14" s="97">
        <f>HB!F$6</f>
        <v>9606.3738279999998</v>
      </c>
      <c r="F14" s="97">
        <f>HB!G$6</f>
        <v>9653.1304918000005</v>
      </c>
      <c r="G14" s="97">
        <f>HB!H$6</f>
        <v>9977.2082459999983</v>
      </c>
      <c r="H14" s="97">
        <f>HB!I$6</f>
        <v>10855.421602</v>
      </c>
      <c r="I14" s="97">
        <f>HB!J$6</f>
        <v>10667.02459571</v>
      </c>
      <c r="J14" s="97">
        <f>HB!K$6</f>
        <v>11414.81737744</v>
      </c>
      <c r="K14" s="97">
        <f>HB!L$6</f>
        <v>12131.485396</v>
      </c>
      <c r="L14" s="97">
        <f>HB!M$6</f>
        <v>12967.698325000001</v>
      </c>
      <c r="M14" s="97">
        <f>HB!N$6</f>
        <v>13780.000830000001</v>
      </c>
      <c r="N14" s="97">
        <f>HB!O$6</f>
        <v>14999.543107</v>
      </c>
      <c r="O14" s="97">
        <f>HB!P$6</f>
        <v>17599.503386</v>
      </c>
      <c r="P14" s="97">
        <f>HB!Q$6</f>
        <v>18873.550847000002</v>
      </c>
      <c r="Q14" s="97">
        <f>HB!R$6</f>
        <v>20136.723773000002</v>
      </c>
      <c r="R14" s="97">
        <f>HB!S$6</f>
        <v>21119.262038999997</v>
      </c>
      <c r="S14" s="97">
        <f>HB!T$6</f>
        <v>21395.703086999998</v>
      </c>
      <c r="T14" s="97">
        <f>HB!U$6</f>
        <v>21529.103353999999</v>
      </c>
      <c r="U14" s="97">
        <f>HB!V$6</f>
        <v>21447.477731999999</v>
      </c>
      <c r="V14" s="97">
        <f>HB!W$6</f>
        <v>20698.756177000003</v>
      </c>
      <c r="W14" s="65">
        <f>HB!X$6</f>
        <v>19638.175262000004</v>
      </c>
    </row>
    <row r="15" spans="1:23" ht="15" customHeight="1" x14ac:dyDescent="0.35">
      <c r="A15" s="62" t="s">
        <v>187</v>
      </c>
      <c r="B15" s="97"/>
      <c r="C15" s="97"/>
      <c r="D15" s="97"/>
      <c r="E15" s="97"/>
      <c r="F15" s="97"/>
      <c r="G15" s="97"/>
      <c r="H15" s="97"/>
      <c r="I15" s="97"/>
      <c r="J15" s="97"/>
      <c r="K15" s="97"/>
      <c r="L15" s="97"/>
      <c r="M15" s="97"/>
      <c r="N15" s="97">
        <v>10241.178959000001</v>
      </c>
      <c r="O15" s="97">
        <v>12605.516801999998</v>
      </c>
      <c r="P15" s="97">
        <v>13716.837320000001</v>
      </c>
      <c r="Q15" s="97">
        <v>14710.741437999999</v>
      </c>
      <c r="R15" s="97">
        <v>15512.812405999999</v>
      </c>
      <c r="S15" s="97">
        <v>15679.309977999999</v>
      </c>
      <c r="T15" s="97">
        <v>15776.845804</v>
      </c>
      <c r="U15" s="97">
        <v>15741.961751999999</v>
      </c>
      <c r="V15" s="97">
        <v>15177.148305999999</v>
      </c>
      <c r="W15" s="65">
        <v>14338.299124000001</v>
      </c>
    </row>
    <row r="16" spans="1:23" ht="15" customHeight="1" x14ac:dyDescent="0.35">
      <c r="A16" s="62" t="s">
        <v>188</v>
      </c>
      <c r="B16" s="97"/>
      <c r="C16" s="97"/>
      <c r="D16" s="97"/>
      <c r="E16" s="97"/>
      <c r="F16" s="97"/>
      <c r="G16" s="97"/>
      <c r="H16" s="97"/>
      <c r="I16" s="97"/>
      <c r="J16" s="97"/>
      <c r="K16" s="97"/>
      <c r="L16" s="97"/>
      <c r="M16" s="97"/>
      <c r="N16" s="97">
        <v>4758.3641360000001</v>
      </c>
      <c r="O16" s="97">
        <v>4993.9865840000002</v>
      </c>
      <c r="P16" s="97">
        <v>5156.7135269999999</v>
      </c>
      <c r="Q16" s="97">
        <v>5425.9823349999997</v>
      </c>
      <c r="R16" s="97">
        <v>5606.4496330000002</v>
      </c>
      <c r="S16" s="97">
        <v>5716.3931089999996</v>
      </c>
      <c r="T16" s="97">
        <v>5752.2575500000003</v>
      </c>
      <c r="U16" s="97">
        <v>5705.5159800000001</v>
      </c>
      <c r="V16" s="97">
        <v>5521.6078710000002</v>
      </c>
      <c r="W16" s="65">
        <v>5299.8761379999996</v>
      </c>
    </row>
    <row r="17" spans="1:23" ht="15" customHeight="1" x14ac:dyDescent="0.35">
      <c r="A17" s="163" t="s">
        <v>54</v>
      </c>
      <c r="B17" s="97">
        <f>IB!C$6</f>
        <v>5911.5028228939655</v>
      </c>
      <c r="C17" s="97">
        <f>IB!D$6</f>
        <v>5732.5539714391789</v>
      </c>
      <c r="D17" s="97">
        <f>IB!E$6</f>
        <v>5624.601129851626</v>
      </c>
      <c r="E17" s="97">
        <f>IB!F$6</f>
        <v>5264.2888248993258</v>
      </c>
      <c r="F17" s="97">
        <f>IB!G$6</f>
        <v>5232.5991763583779</v>
      </c>
      <c r="G17" s="97">
        <f>IB!H$6</f>
        <v>5233.2698562916903</v>
      </c>
      <c r="H17" s="97">
        <f>IB!I$6</f>
        <v>5258.3374096908092</v>
      </c>
      <c r="I17" s="97">
        <f>IB!J$6</f>
        <v>5247.4452328965372</v>
      </c>
      <c r="J17" s="97">
        <f>IB!K$6</f>
        <v>5213.6304917628077</v>
      </c>
      <c r="K17" s="97">
        <f>IB!L$6</f>
        <v>5214.1975364211239</v>
      </c>
      <c r="L17" s="97">
        <f>IB!M$6</f>
        <v>5165.5524510661926</v>
      </c>
      <c r="M17" s="97">
        <f>IB!N$6</f>
        <v>5252.1434048241854</v>
      </c>
      <c r="N17" s="97">
        <f>IB!O$6</f>
        <v>5160.645224677226</v>
      </c>
      <c r="O17" s="97">
        <f>IB!P$6</f>
        <v>4846.5870480186595</v>
      </c>
      <c r="P17" s="97">
        <f>IB!Q$6</f>
        <v>4418.0595556341941</v>
      </c>
      <c r="Q17" s="97">
        <f>IB!R$6</f>
        <v>3922.8538583304053</v>
      </c>
      <c r="R17" s="97">
        <f>IB!S$6</f>
        <v>2607.2220442444709</v>
      </c>
      <c r="S17" s="97">
        <f>IB!T$6</f>
        <v>969.30489899227098</v>
      </c>
      <c r="T17" s="97">
        <f>IB!U$6</f>
        <v>205.58133627577502</v>
      </c>
      <c r="U17" s="97">
        <f>IB!V$6</f>
        <v>51.502881297923977</v>
      </c>
      <c r="V17" s="97">
        <f>IB!W$6</f>
        <v>11.139685913016455</v>
      </c>
      <c r="W17" s="65">
        <f>IB!X$6</f>
        <v>5.7202067987277907</v>
      </c>
    </row>
    <row r="18" spans="1:23" ht="30" customHeight="1" x14ac:dyDescent="0.35">
      <c r="A18" s="162" t="s">
        <v>55</v>
      </c>
      <c r="B18" s="97">
        <f>IS!C$6</f>
        <v>12280.77539590012</v>
      </c>
      <c r="C18" s="97">
        <f>IS!D$6</f>
        <v>10143.062574066957</v>
      </c>
      <c r="D18" s="97">
        <f>IS!E$6</f>
        <v>9980.2886461176258</v>
      </c>
      <c r="E18" s="97">
        <f>IS!F$6</f>
        <v>10331.755014211114</v>
      </c>
      <c r="F18" s="97">
        <f>IS!G$6</f>
        <v>11174.221238817443</v>
      </c>
      <c r="G18" s="97">
        <f>IS!H$6</f>
        <v>11955.506918421459</v>
      </c>
      <c r="H18" s="97">
        <f>IS!I$6</f>
        <v>12033.427781494209</v>
      </c>
      <c r="I18" s="97">
        <f>IS!J$6</f>
        <v>10855.599884618056</v>
      </c>
      <c r="J18" s="97">
        <f>IS!K$6</f>
        <v>8454.8171442203766</v>
      </c>
      <c r="K18" s="97">
        <f>IS!L$6</f>
        <v>7702.9214249614142</v>
      </c>
      <c r="L18" s="97">
        <f>IS!M$6</f>
        <v>7440.8406777416321</v>
      </c>
      <c r="M18" s="97">
        <f>IS!N$6</f>
        <v>7608.8081721142216</v>
      </c>
      <c r="N18" s="97">
        <f>IS!O$6</f>
        <v>7328.6747684733418</v>
      </c>
      <c r="O18" s="97">
        <f>IS!P$6</f>
        <v>7071.7781875500787</v>
      </c>
      <c r="P18" s="97">
        <f>IS!Q$6</f>
        <v>6638.0944558072997</v>
      </c>
      <c r="Q18" s="97">
        <f>IS!R$6</f>
        <v>5912.2907330945209</v>
      </c>
      <c r="R18" s="97">
        <f>IS!S$6</f>
        <v>4501.5025408875936</v>
      </c>
      <c r="S18" s="97">
        <f>IS!T$6</f>
        <v>3051.8150984479394</v>
      </c>
      <c r="T18" s="97">
        <f>IS!U$6</f>
        <v>2467.5906773553488</v>
      </c>
      <c r="U18" s="97">
        <f>IS!V$6</f>
        <v>2161.14051076225</v>
      </c>
      <c r="V18" s="97">
        <f>IS!W$6</f>
        <v>1901.1785471328662</v>
      </c>
      <c r="W18" s="65">
        <f>IS!X$6</f>
        <v>1818.8798947641542</v>
      </c>
    </row>
    <row r="19" spans="1:23" ht="15" customHeight="1" x14ac:dyDescent="0.35">
      <c r="A19" s="62" t="s">
        <v>56</v>
      </c>
      <c r="B19" s="97">
        <f>'IS MIG'!C$6</f>
        <v>3258.3156329164563</v>
      </c>
      <c r="C19" s="97">
        <f>'IS MIG'!D$6</f>
        <v>3216.7563574644805</v>
      </c>
      <c r="D19" s="97">
        <f>'IS MIG'!E$6</f>
        <v>3084.4141691447448</v>
      </c>
      <c r="E19" s="97">
        <f>'IS MIG'!F$6</f>
        <v>3217.301752580413</v>
      </c>
      <c r="F19" s="97">
        <f>'IS MIG'!G$6</f>
        <v>3329.4113895341579</v>
      </c>
      <c r="G19" s="97">
        <f>'IS MIG'!H$6</f>
        <v>3675.6117608990094</v>
      </c>
      <c r="H19" s="97">
        <f>'IS MIG'!I$6</f>
        <v>3664.2228956734421</v>
      </c>
      <c r="I19" s="97">
        <f>'IS MIG'!J$6</f>
        <v>2012.2946837874363</v>
      </c>
      <c r="J19" s="97">
        <f>'IS MIG'!K$6</f>
        <v>0</v>
      </c>
      <c r="K19" s="97">
        <f>'IS MIG'!L$6</f>
        <v>0</v>
      </c>
      <c r="L19" s="97">
        <f>'IS MIG'!M$6</f>
        <v>0</v>
      </c>
      <c r="M19" s="97">
        <f>'IS MIG'!N$6</f>
        <v>0</v>
      </c>
      <c r="N19" s="97">
        <f>'IS MIG'!O$6</f>
        <v>0</v>
      </c>
      <c r="O19" s="97">
        <f>'IS MIG'!P$6</f>
        <v>0</v>
      </c>
      <c r="P19" s="97">
        <f>'IS MIG'!Q$6</f>
        <v>0</v>
      </c>
      <c r="Q19" s="97">
        <f>'IS MIG'!R$6</f>
        <v>0</v>
      </c>
      <c r="R19" s="97">
        <f>'IS MIG'!S$6</f>
        <v>0</v>
      </c>
      <c r="S19" s="97">
        <f>'IS MIG'!T$6</f>
        <v>0</v>
      </c>
      <c r="T19" s="97">
        <f>'IS MIG'!U$6</f>
        <v>0</v>
      </c>
      <c r="U19" s="97">
        <f>'IS MIG'!V$6</f>
        <v>0</v>
      </c>
      <c r="V19" s="97">
        <f>'IS MIG'!W$6</f>
        <v>0</v>
      </c>
      <c r="W19" s="65">
        <f>'IS MIG'!X$6</f>
        <v>0</v>
      </c>
    </row>
    <row r="20" spans="1:23" ht="15" customHeight="1" x14ac:dyDescent="0.35">
      <c r="A20" s="62" t="s">
        <v>189</v>
      </c>
      <c r="B20" s="97"/>
      <c r="C20" s="97"/>
      <c r="D20" s="97"/>
      <c r="E20" s="97"/>
      <c r="F20" s="97">
        <f>'IS (incapacity)'!G$6</f>
        <v>3477.9699705763242</v>
      </c>
      <c r="G20" s="97">
        <f>'IS (incapacity)'!H$6</f>
        <v>3762.7618818999954</v>
      </c>
      <c r="H20" s="97">
        <f>'IS (incapacity)'!I$6</f>
        <v>3740.8624659098978</v>
      </c>
      <c r="I20" s="97">
        <f>'IS (incapacity)'!J$6</f>
        <v>4003.8841875284397</v>
      </c>
      <c r="J20" s="97">
        <f>'IS (incapacity)'!K$6</f>
        <v>3995.3616177668996</v>
      </c>
      <c r="K20" s="97">
        <f>'IS (incapacity)'!L$6</f>
        <v>3729.1318963551776</v>
      </c>
      <c r="L20" s="97">
        <f>'IS (incapacity)'!M$6</f>
        <v>3767.148822484241</v>
      </c>
      <c r="M20" s="97">
        <f>'IS (incapacity)'!N$6</f>
        <v>4173.875832355121</v>
      </c>
      <c r="N20" s="97">
        <f>'IS (incapacity)'!O$6</f>
        <v>4220.1786013874525</v>
      </c>
      <c r="O20" s="97">
        <f>'IS (incapacity)'!P$6</f>
        <v>4136.922845563291</v>
      </c>
      <c r="P20" s="97">
        <f>'IS (incapacity)'!Q$6</f>
        <v>3856.5690661392241</v>
      </c>
      <c r="Q20" s="97">
        <f>'IS (incapacity)'!R$6</f>
        <v>3363.9380846917647</v>
      </c>
      <c r="R20" s="97">
        <f>'IS (incapacity)'!S$6</f>
        <v>2071.3891285830032</v>
      </c>
      <c r="S20" s="97">
        <f>'IS (incapacity)'!T$6</f>
        <v>822.45391367571369</v>
      </c>
      <c r="T20" s="97">
        <f>'IS (incapacity)'!U$6</f>
        <v>379.02472594615176</v>
      </c>
      <c r="U20" s="97">
        <f>'IS (incapacity)'!V$6</f>
        <v>186.16681737053253</v>
      </c>
      <c r="V20" s="97">
        <f>'IS (incapacity)'!W$6</f>
        <v>71.722745618668824</v>
      </c>
      <c r="W20" s="65">
        <f>'IS (incapacity)'!X$6</f>
        <v>14.482994914484014</v>
      </c>
    </row>
    <row r="21" spans="1:23" ht="15" customHeight="1" x14ac:dyDescent="0.35">
      <c r="A21" s="62" t="s">
        <v>190</v>
      </c>
      <c r="B21" s="97"/>
      <c r="C21" s="97"/>
      <c r="D21" s="97"/>
      <c r="E21" s="97"/>
      <c r="F21" s="97">
        <f>'IS (lone parent)'!G$6</f>
        <v>3848.4499536755266</v>
      </c>
      <c r="G21" s="97">
        <f>'IS (lone parent)'!H$6</f>
        <v>3993.1387449918748</v>
      </c>
      <c r="H21" s="97">
        <f>'IS (lone parent)'!I$6</f>
        <v>4121.8577182172176</v>
      </c>
      <c r="I21" s="97">
        <f>'IS (lone parent)'!J$6</f>
        <v>4321.3600394150862</v>
      </c>
      <c r="J21" s="97">
        <f>'IS (lone parent)'!K$6</f>
        <v>3962.0079347249516</v>
      </c>
      <c r="K21" s="97">
        <f>'IS (lone parent)'!L$6</f>
        <v>3408.6095231050399</v>
      </c>
      <c r="L21" s="97">
        <f>'IS (lone parent)'!M$6</f>
        <v>3120.5315877739904</v>
      </c>
      <c r="M21" s="97">
        <f>'IS (lone parent)'!N$6</f>
        <v>2940.262110981022</v>
      </c>
      <c r="N21" s="97">
        <f>'IS (lone parent)'!O$6</f>
        <v>2661.1968602312832</v>
      </c>
      <c r="O21" s="97">
        <f>'IS (lone parent)'!P$6</f>
        <v>2470.1766548503815</v>
      </c>
      <c r="P21" s="97">
        <f>'IS (lone parent)'!Q$6</f>
        <v>2246.6630558250249</v>
      </c>
      <c r="Q21" s="97">
        <f>'IS (lone parent)'!R$6</f>
        <v>1999.824007303263</v>
      </c>
      <c r="R21" s="97">
        <f>'IS (lone parent)'!S$6</f>
        <v>1831.1046610967605</v>
      </c>
      <c r="S21" s="97">
        <f>'IS (lone parent)'!T$6</f>
        <v>1609.1491191220971</v>
      </c>
      <c r="T21" s="97">
        <f>'IS (lone parent)'!U$6</f>
        <v>1469.9173872571446</v>
      </c>
      <c r="U21" s="97">
        <f>'IS (lone parent)'!V$6</f>
        <v>1347.5999921466232</v>
      </c>
      <c r="V21" s="97">
        <f>'IS (lone parent)'!W$6</f>
        <v>1211.5170992812994</v>
      </c>
      <c r="W21" s="65">
        <f>'IS (lone parent)'!X$6</f>
        <v>1160.246823118837</v>
      </c>
    </row>
    <row r="22" spans="1:23" ht="15" customHeight="1" x14ac:dyDescent="0.35">
      <c r="A22" s="62" t="s">
        <v>191</v>
      </c>
      <c r="B22" s="97"/>
      <c r="C22" s="97"/>
      <c r="D22" s="97"/>
      <c r="E22" s="97"/>
      <c r="F22" s="97">
        <f>'IS (carer)'!G$6</f>
        <v>175.279966815324</v>
      </c>
      <c r="G22" s="97">
        <f>'IS (carer)'!H$6</f>
        <v>225.00934180215881</v>
      </c>
      <c r="H22" s="97">
        <f>'IS (carer)'!I$6</f>
        <v>242.59171234201025</v>
      </c>
      <c r="I22" s="97">
        <f>'IS (carer)'!J$6</f>
        <v>263.35905158315484</v>
      </c>
      <c r="J22" s="97">
        <f>'IS (carer)'!K$6</f>
        <v>259.04297416663934</v>
      </c>
      <c r="K22" s="97">
        <f>'IS (carer)'!L$6</f>
        <v>245.24611234498434</v>
      </c>
      <c r="L22" s="97">
        <f>'IS (carer)'!M$6</f>
        <v>240.8828572442288</v>
      </c>
      <c r="M22" s="97">
        <f>'IS (carer)'!N$6</f>
        <v>235.76240556805013</v>
      </c>
      <c r="N22" s="97">
        <f>'IS (carer)'!O$6</f>
        <v>230.85210101956906</v>
      </c>
      <c r="O22" s="97">
        <f>'IS (carer)'!P$6</f>
        <v>254.15088922767151</v>
      </c>
      <c r="P22" s="97">
        <f>'IS (carer)'!Q$6</f>
        <v>324.24644245665206</v>
      </c>
      <c r="Q22" s="97">
        <f>'IS (carer)'!R$6</f>
        <v>360.3047140695441</v>
      </c>
      <c r="R22" s="97">
        <f>'IS (carer)'!S$6</f>
        <v>425.36865524945068</v>
      </c>
      <c r="S22" s="97">
        <f>'IS (carer)'!T$6</f>
        <v>466.89604040169922</v>
      </c>
      <c r="T22" s="97">
        <f>'IS (carer)'!U$6</f>
        <v>489.10623932363711</v>
      </c>
      <c r="U22" s="97">
        <f>'IS (carer)'!V$6</f>
        <v>518.92562836144884</v>
      </c>
      <c r="V22" s="97">
        <f>'IS (carer)'!W$6</f>
        <v>524.95440613376172</v>
      </c>
      <c r="W22" s="65">
        <f>'IS (carer)'!X$6</f>
        <v>559.03871080677357</v>
      </c>
    </row>
    <row r="23" spans="1:23" ht="15" customHeight="1" x14ac:dyDescent="0.35">
      <c r="A23" s="62" t="s">
        <v>192</v>
      </c>
      <c r="B23" s="97"/>
      <c r="C23" s="97"/>
      <c r="D23" s="97"/>
      <c r="E23" s="97"/>
      <c r="F23" s="97">
        <f>'IS (others)'!G$6</f>
        <v>343.10995821611141</v>
      </c>
      <c r="G23" s="97">
        <f>'IS (others)'!H$6</f>
        <v>298.98518882842183</v>
      </c>
      <c r="H23" s="97">
        <f>'IS (others)'!I$6</f>
        <v>263.89298935164044</v>
      </c>
      <c r="I23" s="97">
        <f>'IS (others)'!J$6</f>
        <v>254.70192230393559</v>
      </c>
      <c r="J23" s="97">
        <f>'IS (others)'!K$6</f>
        <v>238.40461756188648</v>
      </c>
      <c r="K23" s="97">
        <f>'IS (others)'!L$6</f>
        <v>324.93764774960522</v>
      </c>
      <c r="L23" s="97">
        <f>'IS (others)'!M$6</f>
        <v>317.30022043978789</v>
      </c>
      <c r="M23" s="97">
        <f>'IS (others)'!N$6</f>
        <v>257.38681641621099</v>
      </c>
      <c r="N23" s="97">
        <f>'IS (others)'!O$6</f>
        <v>211.35078509890928</v>
      </c>
      <c r="O23" s="97">
        <f>'IS (others)'!P$6</f>
        <v>207.8151164860742</v>
      </c>
      <c r="P23" s="97">
        <f>'IS (others)'!Q$6</f>
        <v>209.70713250593246</v>
      </c>
      <c r="Q23" s="97">
        <f>'IS (others)'!R$6</f>
        <v>188.96696306438545</v>
      </c>
      <c r="R23" s="97">
        <f>'IS (others)'!S$6</f>
        <v>174.16608320692052</v>
      </c>
      <c r="S23" s="97">
        <f>'IS (others)'!T$6</f>
        <v>153.46073912852236</v>
      </c>
      <c r="T23" s="97">
        <f>'IS (others)'!U$6</f>
        <v>129.52674240020417</v>
      </c>
      <c r="U23" s="97">
        <f>'IS (others)'!V$6</f>
        <v>108.55345807329839</v>
      </c>
      <c r="V23" s="97">
        <f>'IS (others)'!W$6</f>
        <v>93.885573710602472</v>
      </c>
      <c r="W23" s="65">
        <f>'IS (others)'!X$6</f>
        <v>86.221777906546436</v>
      </c>
    </row>
    <row r="24" spans="1:23" ht="30" customHeight="1" x14ac:dyDescent="0.35">
      <c r="A24" s="163" t="s">
        <v>61</v>
      </c>
      <c r="B24" s="97"/>
      <c r="C24" s="97"/>
      <c r="D24" s="97"/>
      <c r="E24" s="97"/>
      <c r="F24" s="97">
        <f>IIDB!G$6</f>
        <v>578.53756569093616</v>
      </c>
      <c r="G24" s="97">
        <f>IIDB!H$6</f>
        <v>593.61424767823053</v>
      </c>
      <c r="H24" s="97">
        <f>IIDB!I$6</f>
        <v>596.52739035071829</v>
      </c>
      <c r="I24" s="97">
        <f>IIDB!J$6</f>
        <v>599.6491436283942</v>
      </c>
      <c r="J24" s="97">
        <f>IIDB!K$6</f>
        <v>609.71758658451279</v>
      </c>
      <c r="K24" s="97">
        <f>IIDB!L$6</f>
        <v>605.39412658517699</v>
      </c>
      <c r="L24" s="97">
        <f>IIDB!M$6</f>
        <v>605.99916271455811</v>
      </c>
      <c r="M24" s="97">
        <f>IIDB!N$6</f>
        <v>610.55829141415597</v>
      </c>
      <c r="N24" s="97">
        <f>IIDB!O$6</f>
        <v>629.01506493345289</v>
      </c>
      <c r="O24" s="97">
        <f>IIDB!P$6</f>
        <v>651.66615712210717</v>
      </c>
      <c r="P24" s="97">
        <f>IIDB!Q$6</f>
        <v>688.43209925511803</v>
      </c>
      <c r="Q24" s="97">
        <f>IIDB!R$6</f>
        <v>689.50229852779671</v>
      </c>
      <c r="R24" s="97">
        <f>IIDB!S$6</f>
        <v>705.42066142825502</v>
      </c>
      <c r="S24" s="97">
        <f>IIDB!T$6</f>
        <v>703.57202502516998</v>
      </c>
      <c r="T24" s="97">
        <f>IIDB!U$6</f>
        <v>710.9782405739594</v>
      </c>
      <c r="U24" s="97">
        <f>IIDB!V$6</f>
        <v>699.63427431545301</v>
      </c>
      <c r="V24" s="97">
        <f>IIDB!W$6</f>
        <v>677.86548440329977</v>
      </c>
      <c r="W24" s="65">
        <f>IIDB!X$6</f>
        <v>662.13017896424526</v>
      </c>
    </row>
    <row r="25" spans="1:23" ht="15" customHeight="1" x14ac:dyDescent="0.35">
      <c r="A25" s="162" t="s">
        <v>62</v>
      </c>
      <c r="B25" s="97">
        <f>JSA!C$6</f>
        <v>1855.9493805130483</v>
      </c>
      <c r="C25" s="97">
        <f>JSA!D$6</f>
        <v>3312.2132141514071</v>
      </c>
      <c r="D25" s="97">
        <f>JSA!E$6</f>
        <v>3011.7372951512621</v>
      </c>
      <c r="E25" s="97">
        <f>JSA!F$6</f>
        <v>2754.2848747264788</v>
      </c>
      <c r="F25" s="97">
        <f>JSA!G$6</f>
        <v>2421.542188047019</v>
      </c>
      <c r="G25" s="97">
        <f>JSA!H$6</f>
        <v>2186.9852099544155</v>
      </c>
      <c r="H25" s="97">
        <f>JSA!I$6</f>
        <v>2210.3537736985281</v>
      </c>
      <c r="I25" s="97">
        <f>JSA!J$6</f>
        <v>2160.6765271632098</v>
      </c>
      <c r="J25" s="97">
        <f>JSA!K$6</f>
        <v>1857.0591059116509</v>
      </c>
      <c r="K25" s="97">
        <f>JSA!L$6</f>
        <v>1970.6871657855061</v>
      </c>
      <c r="L25" s="97">
        <f>JSA!M$6</f>
        <v>2097.7112189862819</v>
      </c>
      <c r="M25" s="97">
        <f>JSA!N$6</f>
        <v>1927.6856748576931</v>
      </c>
      <c r="N25" s="97">
        <f>JSA!O$6</f>
        <v>2456.5848224810002</v>
      </c>
      <c r="O25" s="97">
        <f>JSA!P$6</f>
        <v>4036.8830452297743</v>
      </c>
      <c r="P25" s="97">
        <f>JSA!Q$6</f>
        <v>3821.0001763987771</v>
      </c>
      <c r="Q25" s="97">
        <f>JSA!R$6</f>
        <v>4221.0941452280877</v>
      </c>
      <c r="R25" s="97">
        <f>JSA!S$6</f>
        <v>4420.0315069718436</v>
      </c>
      <c r="S25" s="97">
        <f>JSA!T$6</f>
        <v>3692.1280281639038</v>
      </c>
      <c r="T25" s="97">
        <f>JSA!U$6</f>
        <v>2570.784635292383</v>
      </c>
      <c r="U25" s="97">
        <f>JSA!V$6</f>
        <v>1928.1982951222581</v>
      </c>
      <c r="V25" s="97">
        <f>JSA!W$6</f>
        <v>1568.4625819826788</v>
      </c>
      <c r="W25" s="65">
        <f>JSA!X$6</f>
        <v>1404.4472372724249</v>
      </c>
    </row>
    <row r="26" spans="1:23" ht="15" customHeight="1" x14ac:dyDescent="0.35">
      <c r="A26" s="162" t="s">
        <v>63</v>
      </c>
      <c r="B26" s="97">
        <f>MA!C$6</f>
        <v>28.576989977569976</v>
      </c>
      <c r="C26" s="97">
        <f>MA!D$6</f>
        <v>31.103222044058228</v>
      </c>
      <c r="D26" s="97">
        <f>MA!E$6</f>
        <v>32.948719703454017</v>
      </c>
      <c r="E26" s="97">
        <f>MA!F$6</f>
        <v>33.650447231085742</v>
      </c>
      <c r="F26" s="97">
        <f>MA!G$6</f>
        <v>38.652744189127453</v>
      </c>
      <c r="G26" s="97">
        <f>MA!H$6</f>
        <v>49.281394307982936</v>
      </c>
      <c r="H26" s="97">
        <f>MA!I$6</f>
        <v>60.632070624812521</v>
      </c>
      <c r="I26" s="97">
        <f>MA!J$6</f>
        <v>112.01957332242188</v>
      </c>
      <c r="J26" s="97">
        <f>MA!K$6</f>
        <v>130.78774157974755</v>
      </c>
      <c r="K26" s="97">
        <f>MA!L$6</f>
        <v>144.58228757261239</v>
      </c>
      <c r="L26" s="97">
        <f>MA!M$6</f>
        <v>154.01050263346011</v>
      </c>
      <c r="M26" s="97">
        <f>MA!N$6</f>
        <v>215.05534095266336</v>
      </c>
      <c r="N26" s="97">
        <f>MA!O$6</f>
        <v>284.24659213075813</v>
      </c>
      <c r="O26" s="97">
        <f>MA!P$6</f>
        <v>301.66483430009072</v>
      </c>
      <c r="P26" s="97">
        <f>MA!Q$6</f>
        <v>302.42019968416741</v>
      </c>
      <c r="Q26" s="97">
        <f>MA!R$6</f>
        <v>323.14859388871884</v>
      </c>
      <c r="R26" s="97">
        <f>MA!S$6</f>
        <v>351.28910382812984</v>
      </c>
      <c r="S26" s="97">
        <f>MA!T$6</f>
        <v>354.28729557729571</v>
      </c>
      <c r="T26" s="97">
        <f>MA!U$6</f>
        <v>368.86303210624885</v>
      </c>
      <c r="U26" s="97">
        <f>MA!V$6</f>
        <v>392.77468877768632</v>
      </c>
      <c r="V26" s="97">
        <f>MA!W$6</f>
        <v>390.91739425485514</v>
      </c>
      <c r="W26" s="65">
        <f>MA!X$6</f>
        <v>381.58480836215762</v>
      </c>
    </row>
    <row r="27" spans="1:23" ht="15" customHeight="1" x14ac:dyDescent="0.35">
      <c r="A27" s="162" t="s">
        <v>193</v>
      </c>
      <c r="B27" s="97"/>
      <c r="C27" s="97"/>
      <c r="D27" s="97"/>
      <c r="E27" s="97"/>
      <c r="F27" s="97"/>
      <c r="G27" s="97"/>
      <c r="H27" s="97"/>
      <c r="I27" s="97"/>
      <c r="J27" s="97">
        <f>O75TVL!K$6</f>
        <v>366.12824337950042</v>
      </c>
      <c r="K27" s="97">
        <f>O75TVL!L$6</f>
        <v>386.96937539827422</v>
      </c>
      <c r="L27" s="97">
        <f>O75TVL!M$6</f>
        <v>409.8744911225607</v>
      </c>
      <c r="M27" s="97">
        <f>O75TVL!N$6</f>
        <v>428.28494812580959</v>
      </c>
      <c r="N27" s="97">
        <f>O75TVL!O$6</f>
        <v>443.2436482032918</v>
      </c>
      <c r="O27" s="97">
        <f>O75TVL!P$6</f>
        <v>461.30363708038686</v>
      </c>
      <c r="P27" s="97">
        <f>O75TVL!Q$6</f>
        <v>486.04627468441788</v>
      </c>
      <c r="Q27" s="97">
        <f>O75TVL!R$6</f>
        <v>493.44965822012233</v>
      </c>
      <c r="R27" s="97">
        <f>O75TVL!S$6</f>
        <v>500.80418004114836</v>
      </c>
      <c r="S27" s="97">
        <f>O75TVL!T$6</f>
        <v>510.88696315357186</v>
      </c>
      <c r="T27" s="97">
        <f>O75TVL!U$6</f>
        <v>515.69761926304056</v>
      </c>
      <c r="U27" s="97">
        <f>O75TVL!V$6</f>
        <v>523.98112960461435</v>
      </c>
      <c r="V27" s="97">
        <f>O75TVL!W$6</f>
        <v>528.87012084306446</v>
      </c>
      <c r="W27" s="65">
        <f>O75TVL!X$6</f>
        <v>551.79458742603993</v>
      </c>
    </row>
    <row r="28" spans="1:23" ht="15" customHeight="1" x14ac:dyDescent="0.35">
      <c r="A28" s="162" t="s">
        <v>97</v>
      </c>
      <c r="B28" s="97"/>
      <c r="C28" s="97"/>
      <c r="D28" s="97"/>
      <c r="E28" s="97"/>
      <c r="F28" s="97"/>
      <c r="G28" s="97"/>
      <c r="H28" s="97"/>
      <c r="I28" s="97">
        <f>PC!J$6</f>
        <v>0</v>
      </c>
      <c r="J28" s="97">
        <f>PC!K$6</f>
        <v>5015.7714208942007</v>
      </c>
      <c r="K28" s="97">
        <f>PC!L$6</f>
        <v>5400.3004782364633</v>
      </c>
      <c r="L28" s="97">
        <f>PC!M$6</f>
        <v>5771.6614791584088</v>
      </c>
      <c r="M28" s="97">
        <f>PC!N$6</f>
        <v>6188.7721525979323</v>
      </c>
      <c r="N28" s="97">
        <f>PC!O$6</f>
        <v>6479.7504063155457</v>
      </c>
      <c r="O28" s="97">
        <f>PC!P$6</f>
        <v>6851.2629202444141</v>
      </c>
      <c r="P28" s="97">
        <f>PC!Q$6</f>
        <v>6963.3275611732606</v>
      </c>
      <c r="Q28" s="97">
        <f>PC!R$6</f>
        <v>6821.183794046311</v>
      </c>
      <c r="R28" s="97">
        <f>PC!S$6</f>
        <v>6376.3129657485269</v>
      </c>
      <c r="S28" s="97">
        <f>PC!T$6</f>
        <v>5987.0997305369747</v>
      </c>
      <c r="T28" s="97">
        <f>PC!U$6</f>
        <v>5601.7379195878584</v>
      </c>
      <c r="U28" s="97">
        <f>PC!V$6</f>
        <v>5191.2724137431906</v>
      </c>
      <c r="V28" s="97">
        <f>PC!W$6</f>
        <v>4850.5746398442416</v>
      </c>
      <c r="W28" s="65">
        <f>PC!X$6</f>
        <v>4601.422748109876</v>
      </c>
    </row>
    <row r="29" spans="1:23" ht="30" customHeight="1" x14ac:dyDescent="0.35">
      <c r="A29" s="162" t="s">
        <v>110</v>
      </c>
      <c r="B29" s="97"/>
      <c r="C29" s="97"/>
      <c r="D29" s="97"/>
      <c r="E29" s="97"/>
      <c r="F29" s="97"/>
      <c r="G29" s="97"/>
      <c r="H29" s="97"/>
      <c r="I29" s="97">
        <f>PIP!J$6</f>
        <v>0</v>
      </c>
      <c r="J29" s="97">
        <f>PIP!K$6</f>
        <v>0</v>
      </c>
      <c r="K29" s="97">
        <f>PIP!L$6</f>
        <v>0</v>
      </c>
      <c r="L29" s="97">
        <f>PIP!M$6</f>
        <v>0</v>
      </c>
      <c r="M29" s="97">
        <f>PIP!N$6</f>
        <v>0</v>
      </c>
      <c r="N29" s="97">
        <f>PIP!O$6</f>
        <v>0</v>
      </c>
      <c r="O29" s="97">
        <f>PIP!P$6</f>
        <v>0</v>
      </c>
      <c r="P29" s="97">
        <f>PIP!Q$6</f>
        <v>0</v>
      </c>
      <c r="Q29" s="97">
        <f>PIP!R$6</f>
        <v>0</v>
      </c>
      <c r="R29" s="97">
        <f>PIP!S$6</f>
        <v>0</v>
      </c>
      <c r="S29" s="97">
        <f>PIP!T$6</f>
        <v>131.10063944849975</v>
      </c>
      <c r="T29" s="97">
        <f>PIP!U$6</f>
        <v>1247.0823497526283</v>
      </c>
      <c r="U29" s="97">
        <f>PIP!V$6</f>
        <v>2411.7683851001093</v>
      </c>
      <c r="V29" s="97">
        <f>PIP!W$6</f>
        <v>4160.8874781875729</v>
      </c>
      <c r="W29" s="65">
        <f>PIP!X$6</f>
        <v>7014.4863736790958</v>
      </c>
    </row>
    <row r="30" spans="1:23" ht="15" customHeight="1" x14ac:dyDescent="0.35">
      <c r="A30" s="162" t="s">
        <v>64</v>
      </c>
      <c r="B30" s="97">
        <f>SDA!C$6</f>
        <v>736.60748315433852</v>
      </c>
      <c r="C30" s="97">
        <f>SDA!D$6</f>
        <v>813.86454005660994</v>
      </c>
      <c r="D30" s="97">
        <f>SDA!E$6</f>
        <v>801.79074384652074</v>
      </c>
      <c r="E30" s="97">
        <f>SDA!F$6</f>
        <v>820.33387942023319</v>
      </c>
      <c r="F30" s="97">
        <f>SDA!G$6</f>
        <v>831.39331037856482</v>
      </c>
      <c r="G30" s="97">
        <f>SDA!H$6</f>
        <v>852.96431070150265</v>
      </c>
      <c r="H30" s="97">
        <f>SDA!I$6</f>
        <v>785.48683497452373</v>
      </c>
      <c r="I30" s="97">
        <f>SDA!J$6</f>
        <v>767.6746425701665</v>
      </c>
      <c r="J30" s="97">
        <f>SDA!K$6</f>
        <v>753.95443897406858</v>
      </c>
      <c r="K30" s="97">
        <f>SDA!L$6</f>
        <v>738.87315924730694</v>
      </c>
      <c r="L30" s="97">
        <f>SDA!M$6</f>
        <v>741.791250751554</v>
      </c>
      <c r="M30" s="97">
        <f>SDA!N$6</f>
        <v>736.73564864699199</v>
      </c>
      <c r="N30" s="97">
        <f>SDA!O$6</f>
        <v>728.1866773314598</v>
      </c>
      <c r="O30" s="97">
        <f>SDA!P$6</f>
        <v>744.20449465681634</v>
      </c>
      <c r="P30" s="97">
        <f>SDA!Q$6</f>
        <v>729.65153099976692</v>
      </c>
      <c r="Q30" s="97">
        <f>SDA!R$6</f>
        <v>723.64995690903334</v>
      </c>
      <c r="R30" s="97">
        <f>SDA!S$6</f>
        <v>729.45107105644854</v>
      </c>
      <c r="S30" s="97">
        <f>SDA!T$6</f>
        <v>710.39004628523537</v>
      </c>
      <c r="T30" s="97">
        <f>SDA!U$6</f>
        <v>607.84484160646298</v>
      </c>
      <c r="U30" s="97">
        <f>SDA!V$6</f>
        <v>384.10365925843337</v>
      </c>
      <c r="V30" s="97">
        <f>SDA!W$6</f>
        <v>191.84249800442217</v>
      </c>
      <c r="W30" s="65">
        <f>SDA!X$6</f>
        <v>96.943098021157937</v>
      </c>
    </row>
    <row r="31" spans="1:23" ht="15" customHeight="1" x14ac:dyDescent="0.35">
      <c r="A31" s="62" t="s">
        <v>51</v>
      </c>
      <c r="B31" s="97"/>
      <c r="C31" s="97"/>
      <c r="D31" s="97"/>
      <c r="E31" s="97"/>
      <c r="F31" s="97">
        <f>'SDA (working age)'!G$6</f>
        <v>701.200722194832</v>
      </c>
      <c r="G31" s="97">
        <f>'SDA (working age)'!H$6</f>
        <v>720.70572634379005</v>
      </c>
      <c r="H31" s="97">
        <f>'SDA (working age)'!I$6</f>
        <v>655.40992581735566</v>
      </c>
      <c r="I31" s="97">
        <f>'SDA (working age)'!J$6</f>
        <v>631.49644928833823</v>
      </c>
      <c r="J31" s="97">
        <f>'SDA (working age)'!K$6</f>
        <v>654.30454965151614</v>
      </c>
      <c r="K31" s="97">
        <f>'SDA (working age)'!L$6</f>
        <v>635.82988184916519</v>
      </c>
      <c r="L31" s="97">
        <f>'SDA (working age)'!M$6</f>
        <v>632.85807905719776</v>
      </c>
      <c r="M31" s="97">
        <f>'SDA (working age)'!N$6</f>
        <v>574.65294028919141</v>
      </c>
      <c r="N31" s="97">
        <f>'SDA (working age)'!O$6</f>
        <v>586.33801070010816</v>
      </c>
      <c r="O31" s="97">
        <f>'SDA (working age)'!P$6</f>
        <v>595.82311280923068</v>
      </c>
      <c r="P31" s="97">
        <f>'SDA (working age)'!Q$6</f>
        <v>591.78208429896767</v>
      </c>
      <c r="Q31" s="97">
        <f>'SDA (working age)'!R$6</f>
        <v>586.10279265885367</v>
      </c>
      <c r="R31" s="97">
        <f>'SDA (working age)'!S$6</f>
        <v>599.776668573184</v>
      </c>
      <c r="S31" s="97">
        <f>'SDA (working age)'!T$6</f>
        <v>592.80103850103569</v>
      </c>
      <c r="T31" s="97">
        <f>'SDA (working age)'!U$6</f>
        <v>495.26940915831437</v>
      </c>
      <c r="U31" s="97">
        <f>'SDA (working age)'!V$6</f>
        <v>279.67716724523154</v>
      </c>
      <c r="V31" s="97">
        <f>'SDA (working age)'!W$6</f>
        <v>95.955068527640606</v>
      </c>
      <c r="W31" s="65">
        <f>'SDA (working age)'!X$6</f>
        <v>9.9646541766977332</v>
      </c>
    </row>
    <row r="32" spans="1:23" ht="15" customHeight="1" x14ac:dyDescent="0.35">
      <c r="A32" s="62" t="s">
        <v>52</v>
      </c>
      <c r="B32" s="97"/>
      <c r="C32" s="97"/>
      <c r="D32" s="97"/>
      <c r="E32" s="97"/>
      <c r="F32" s="97">
        <f>'SDA (pensioners)'!G$6</f>
        <v>130.19258818373311</v>
      </c>
      <c r="G32" s="97">
        <f>'SDA (pensioners)'!H$6</f>
        <v>132.25858435771264</v>
      </c>
      <c r="H32" s="97">
        <f>'SDA (pensioners)'!I$6</f>
        <v>130.07690915716825</v>
      </c>
      <c r="I32" s="97">
        <f>'SDA (pensioners)'!J$6</f>
        <v>136.17819328182847</v>
      </c>
      <c r="J32" s="97">
        <f>'SDA (pensioners)'!K$6</f>
        <v>99.649889322552568</v>
      </c>
      <c r="K32" s="97">
        <f>'SDA (pensioners)'!L$6</f>
        <v>103.04327739814171</v>
      </c>
      <c r="L32" s="97">
        <f>'SDA (pensioners)'!M$6</f>
        <v>108.93317169435603</v>
      </c>
      <c r="M32" s="97">
        <f>'SDA (pensioners)'!N$6</f>
        <v>162.0827083578005</v>
      </c>
      <c r="N32" s="97">
        <f>'SDA (pensioners)'!O$6</f>
        <v>141.84866663135185</v>
      </c>
      <c r="O32" s="97">
        <f>'SDA (pensioners)'!P$6</f>
        <v>148.3813818475858</v>
      </c>
      <c r="P32" s="97">
        <f>'SDA (pensioners)'!Q$6</f>
        <v>137.86944670079941</v>
      </c>
      <c r="Q32" s="97">
        <f>'SDA (pensioners)'!R$6</f>
        <v>137.54716425017946</v>
      </c>
      <c r="R32" s="97">
        <f>'SDA (pensioners)'!S$6</f>
        <v>129.67440248326443</v>
      </c>
      <c r="S32" s="97">
        <f>'SDA (pensioners)'!T$6</f>
        <v>117.58900778419958</v>
      </c>
      <c r="T32" s="97">
        <f>'SDA (pensioners)'!U$6</f>
        <v>112.57543244814866</v>
      </c>
      <c r="U32" s="97">
        <f>'SDA (pensioners)'!V$6</f>
        <v>104.42649201320179</v>
      </c>
      <c r="V32" s="97">
        <f>'SDA (pensioners)'!W$6</f>
        <v>95.887429476781591</v>
      </c>
      <c r="W32" s="65">
        <f>'SDA (pensioners)'!X$6</f>
        <v>86.978443844460173</v>
      </c>
    </row>
    <row r="33" spans="1:23" ht="15.5" x14ac:dyDescent="0.35">
      <c r="A33" s="164" t="s">
        <v>65</v>
      </c>
      <c r="B33" s="97">
        <f>SP!C$6</f>
        <v>26598.510734769348</v>
      </c>
      <c r="C33" s="97">
        <f>SP!D$6</f>
        <v>27852.018933757394</v>
      </c>
      <c r="D33" s="97">
        <f>SP!E$6</f>
        <v>29501.055359285499</v>
      </c>
      <c r="E33" s="97">
        <f>SP!F$6</f>
        <v>31284.785322893087</v>
      </c>
      <c r="F33" s="97">
        <f>SP!G$6</f>
        <v>32026.661891061874</v>
      </c>
      <c r="G33" s="97">
        <f>SP!H$6</f>
        <v>34633.915453400397</v>
      </c>
      <c r="H33" s="97">
        <f>SP!I$6</f>
        <v>36590.959812653455</v>
      </c>
      <c r="I33" s="97">
        <f>SP!J$6</f>
        <v>38305.178544651368</v>
      </c>
      <c r="J33" s="97">
        <f>SP!K$6</f>
        <v>40152.071876140966</v>
      </c>
      <c r="K33" s="97">
        <f>SP!L$6</f>
        <v>42270.834219636425</v>
      </c>
      <c r="L33" s="97">
        <f>SP!M$6</f>
        <v>44064.793884634819</v>
      </c>
      <c r="M33" s="97">
        <f>SP!N$6</f>
        <v>47295.922055852978</v>
      </c>
      <c r="N33" s="97">
        <f>SP!O$6</f>
        <v>50561.536628248497</v>
      </c>
      <c r="O33" s="97">
        <f>SP!P$6</f>
        <v>54913.345212695131</v>
      </c>
      <c r="P33" s="97">
        <f>SP!Q$6</f>
        <v>57222.700066909689</v>
      </c>
      <c r="Q33" s="97">
        <f>SP!R$6</f>
        <v>60802.566050333618</v>
      </c>
      <c r="R33" s="97">
        <f>SP!S$6</f>
        <v>65469.064368336716</v>
      </c>
      <c r="S33" s="97">
        <f>SP!T$6</f>
        <v>68256.478495536066</v>
      </c>
      <c r="T33" s="97">
        <f>SP!U$6</f>
        <v>71017.562834868048</v>
      </c>
      <c r="U33" s="97">
        <f>SP!V$6</f>
        <v>73402.207106247224</v>
      </c>
      <c r="V33" s="97">
        <f>SP!W$6</f>
        <v>75193.187177713844</v>
      </c>
      <c r="W33" s="65">
        <f>SP!X$6</f>
        <v>77048.142335251323</v>
      </c>
    </row>
    <row r="34" spans="1:23" ht="30" customHeight="1" x14ac:dyDescent="0.35">
      <c r="A34" s="164" t="s">
        <v>98</v>
      </c>
      <c r="B34" s="97"/>
      <c r="C34" s="97"/>
      <c r="D34" s="97"/>
      <c r="E34" s="97"/>
      <c r="F34" s="97"/>
      <c r="G34" s="97"/>
      <c r="H34" s="97"/>
      <c r="I34" s="97"/>
      <c r="J34" s="97">
        <f>SMP!K$6</f>
        <v>1111.2513752613359</v>
      </c>
      <c r="K34" s="97">
        <f>SMP!L$6</f>
        <v>1021.8685891701493</v>
      </c>
      <c r="L34" s="97">
        <f>SMP!M$6</f>
        <v>1131.0676515306241</v>
      </c>
      <c r="M34" s="97">
        <f>SMP!N$6</f>
        <v>1402.6462923306167</v>
      </c>
      <c r="N34" s="97">
        <f>SMP!O$6</f>
        <v>1661.6288128965571</v>
      </c>
      <c r="O34" s="97">
        <f>SMP!P$6</f>
        <v>1747.9246304767612</v>
      </c>
      <c r="P34" s="97">
        <f>SMP!Q$6</f>
        <v>1850.1888296891684</v>
      </c>
      <c r="Q34" s="97">
        <f>SMP!R$6</f>
        <v>1893.5073322659887</v>
      </c>
      <c r="R34" s="97">
        <f>SMP!S$6</f>
        <v>1936.3595728298319</v>
      </c>
      <c r="S34" s="97">
        <f>SMP!T$6</f>
        <v>1918.9151917002223</v>
      </c>
      <c r="T34" s="97">
        <f>SMP!U$6</f>
        <v>1960.4781429372797</v>
      </c>
      <c r="U34" s="97">
        <f>SMP!V$6</f>
        <v>2100.2729483000003</v>
      </c>
      <c r="V34" s="97">
        <f>SMP!W$6</f>
        <v>2179.4915747852997</v>
      </c>
      <c r="W34" s="65">
        <f>SMP!X$6</f>
        <v>2078.8652262358528</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UC!T$6</f>
        <v>5.6975144354538445</v>
      </c>
      <c r="T35" s="97">
        <f>UC!U$6</f>
        <v>54.125853852979525</v>
      </c>
      <c r="U35" s="97">
        <f>UC!V$6</f>
        <v>424.3391841148632</v>
      </c>
      <c r="V35" s="97">
        <f>UC!W$6</f>
        <v>1344.7865378637041</v>
      </c>
      <c r="W35" s="65">
        <f>UC!X$6</f>
        <v>2862.4612618557849</v>
      </c>
    </row>
    <row r="36" spans="1:23" ht="15" customHeight="1" x14ac:dyDescent="0.35">
      <c r="A36" s="164" t="s">
        <v>66</v>
      </c>
      <c r="B36" s="97"/>
      <c r="C36" s="97"/>
      <c r="D36" s="97"/>
      <c r="E36" s="97"/>
      <c r="F36" s="97">
        <f>WFP!G$6</f>
        <v>1494.9789585124145</v>
      </c>
      <c r="G36" s="97">
        <f>WFP!H$6</f>
        <v>1435.8876455913016</v>
      </c>
      <c r="H36" s="97">
        <f>WFP!I$6</f>
        <v>1456.2418351156805</v>
      </c>
      <c r="I36" s="97">
        <f>WFP!J$6</f>
        <v>1636.1106094051156</v>
      </c>
      <c r="J36" s="97">
        <f>WFP!K$6</f>
        <v>2114.1132843910395</v>
      </c>
      <c r="K36" s="97">
        <f>WFP!L$6</f>
        <v>2663.7360187377508</v>
      </c>
      <c r="L36" s="97">
        <f>WFP!M$6</f>
        <v>1718.2926293164007</v>
      </c>
      <c r="M36" s="97">
        <f>WFP!N$6</f>
        <v>1764.9502056261074</v>
      </c>
      <c r="N36" s="97">
        <f>WFP!O$6</f>
        <v>2302.2175439940734</v>
      </c>
      <c r="O36" s="97">
        <f>WFP!P$6</f>
        <v>2329.4004636003292</v>
      </c>
      <c r="P36" s="97">
        <f>WFP!Q$6</f>
        <v>2353.0379788468763</v>
      </c>
      <c r="Q36" s="97">
        <f>WFP!R$6</f>
        <v>1830.6224204869359</v>
      </c>
      <c r="R36" s="97">
        <f>WFP!S$6</f>
        <v>1819.1785189294858</v>
      </c>
      <c r="S36" s="97">
        <f>WFP!T$6</f>
        <v>1815.998522881742</v>
      </c>
      <c r="T36" s="97">
        <f>WFP!U$6</f>
        <v>1793.8224109549415</v>
      </c>
      <c r="U36" s="97">
        <f>WFP!V$6</f>
        <v>1771.2433872248512</v>
      </c>
      <c r="V36" s="97">
        <f>WFP!W$6</f>
        <v>1750.342096933935</v>
      </c>
      <c r="W36" s="65">
        <f>WFP!X$6</f>
        <v>1728.3176674191839</v>
      </c>
    </row>
    <row r="37" spans="1:23" ht="30" customHeight="1" x14ac:dyDescent="0.35">
      <c r="A37" s="165" t="s">
        <v>194</v>
      </c>
      <c r="B37" s="91">
        <f>SUM(B3:B36)-SUM(B9:B11,B19:B23)</f>
        <v>65668.23685435357</v>
      </c>
      <c r="C37" s="91">
        <f>SUM(C3:C36)-SUM(C9:C11,C19:C23)</f>
        <v>66394.074230756712</v>
      </c>
      <c r="D37" s="91">
        <f>SUM(D3:D36)-SUM(D9:D11,D19:D23)</f>
        <v>67767.558597025156</v>
      </c>
      <c r="E37" s="91">
        <f>SUM(E3:E36)-SUM(E9:E11,E19:E23)</f>
        <v>69865.599765928622</v>
      </c>
      <c r="F37" s="91">
        <f t="shared" ref="F37:M37" si="0">SUM(F3:F36)-SUM(F9:F11,F19:F23,F31:F32)</f>
        <v>73683.664043262805</v>
      </c>
      <c r="G37" s="91">
        <f t="shared" si="0"/>
        <v>78695.275509113009</v>
      </c>
      <c r="H37" s="91">
        <f t="shared" si="0"/>
        <v>82296.45691520859</v>
      </c>
      <c r="I37" s="91">
        <f t="shared" si="0"/>
        <v>83744.855306348269</v>
      </c>
      <c r="J37" s="91">
        <f t="shared" si="0"/>
        <v>91428.492533592478</v>
      </c>
      <c r="K37" s="91">
        <f t="shared" si="0"/>
        <v>95329.555130641049</v>
      </c>
      <c r="L37" s="91">
        <f t="shared" si="0"/>
        <v>98098.896527759382</v>
      </c>
      <c r="M37" s="91">
        <f t="shared" si="0"/>
        <v>103996.93084358526</v>
      </c>
      <c r="N37" s="91">
        <f t="shared" ref="N37:V37" si="1">SUM(N3:N36)-SUM(N9:N11,N19:N23,N31:N32,N15:N16)</f>
        <v>110944.41829908907</v>
      </c>
      <c r="O37" s="91">
        <f t="shared" si="1"/>
        <v>122251.16654118476</v>
      </c>
      <c r="P37" s="91">
        <f t="shared" si="1"/>
        <v>126697.90622094512</v>
      </c>
      <c r="Q37" s="91">
        <f t="shared" si="1"/>
        <v>131787.4389256076</v>
      </c>
      <c r="R37" s="91">
        <f t="shared" si="1"/>
        <v>138246.7817351073</v>
      </c>
      <c r="S37" s="91">
        <f t="shared" si="1"/>
        <v>136188.18378240039</v>
      </c>
      <c r="T37" s="91">
        <f t="shared" si="1"/>
        <v>139641.52604344347</v>
      </c>
      <c r="U37" s="91">
        <f t="shared" si="1"/>
        <v>142888.30056544035</v>
      </c>
      <c r="V37" s="91">
        <f t="shared" si="1"/>
        <v>144604.8287301666</v>
      </c>
      <c r="W37" s="60">
        <f t="shared" ref="W37" si="2">SUM(W3:W36)-SUM(W9:W11,W19:W23,W31:W32,W15:W16)</f>
        <v>147920.00251706262</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70"/>
      <c r="W39" s="17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60" t="s">
        <v>32</v>
      </c>
      <c r="W40" s="161" t="s">
        <v>33</v>
      </c>
    </row>
    <row r="41" spans="1:23" ht="27.75" customHeight="1" x14ac:dyDescent="0.35">
      <c r="A41" s="162" t="s">
        <v>45</v>
      </c>
      <c r="B41" s="97">
        <v>2947.6983939514439</v>
      </c>
      <c r="C41" s="97">
        <v>3064.5645577231821</v>
      </c>
      <c r="D41" s="97">
        <v>3205.8540987410106</v>
      </c>
      <c r="E41" s="97">
        <v>3359.5541578419343</v>
      </c>
      <c r="F41" s="97">
        <v>3446.935449733217</v>
      </c>
      <c r="G41" s="97">
        <v>3605.2915101000708</v>
      </c>
      <c r="H41" s="97">
        <v>3672.889355224544</v>
      </c>
      <c r="I41" s="97">
        <v>3825.348474541659</v>
      </c>
      <c r="J41" s="97">
        <v>3956.6132456090936</v>
      </c>
      <c r="K41" s="97">
        <v>4122.5987481081665</v>
      </c>
      <c r="L41" s="97">
        <v>4233.0163837356658</v>
      </c>
      <c r="M41" s="97">
        <v>4430.9843028415617</v>
      </c>
      <c r="N41" s="97">
        <v>4608.5379991391201</v>
      </c>
      <c r="O41" s="97">
        <v>4910.3250105866591</v>
      </c>
      <c r="P41" s="97">
        <v>4952.3018287098248</v>
      </c>
      <c r="Q41" s="97">
        <v>5001.5180392292332</v>
      </c>
      <c r="R41" s="97">
        <v>5032.5345709070589</v>
      </c>
      <c r="S41" s="97">
        <v>4845.6443562518634</v>
      </c>
      <c r="T41" s="97">
        <v>4836.5657128175053</v>
      </c>
      <c r="U41" s="97">
        <v>4871.8222442953047</v>
      </c>
      <c r="V41" s="97">
        <v>4763.6300177113962</v>
      </c>
      <c r="W41" s="65">
        <v>4717.1098564439417</v>
      </c>
    </row>
    <row r="42" spans="1:23" ht="15.5" x14ac:dyDescent="0.35">
      <c r="A42" s="162" t="s">
        <v>186</v>
      </c>
      <c r="B42" s="97">
        <v>1179.0238123212348</v>
      </c>
      <c r="C42" s="97">
        <v>1181.4645574407268</v>
      </c>
      <c r="D42" s="97">
        <v>1151.2020301115497</v>
      </c>
      <c r="E42" s="97">
        <v>1178.4104115438925</v>
      </c>
      <c r="F42" s="97">
        <v>1143.3795501784005</v>
      </c>
      <c r="G42" s="97">
        <v>1257.995317478835</v>
      </c>
      <c r="H42" s="97">
        <v>1218.9578244788036</v>
      </c>
      <c r="I42" s="97">
        <v>1103.7169074929943</v>
      </c>
      <c r="J42" s="97">
        <v>982.70403306238495</v>
      </c>
      <c r="K42" s="97">
        <v>907.30321145485811</v>
      </c>
      <c r="L42" s="97">
        <v>800.44572351203328</v>
      </c>
      <c r="M42" s="97">
        <v>722.30953208885637</v>
      </c>
      <c r="N42" s="97">
        <v>644.47588556445373</v>
      </c>
      <c r="O42" s="97">
        <v>612.1868897041179</v>
      </c>
      <c r="P42" s="97">
        <v>567.55119245025526</v>
      </c>
      <c r="Q42" s="97">
        <v>541.57797650899772</v>
      </c>
      <c r="R42" s="97">
        <v>529.96756852332976</v>
      </c>
      <c r="S42" s="97">
        <v>511.86748838438359</v>
      </c>
      <c r="T42" s="97">
        <v>495.11306260778497</v>
      </c>
      <c r="U42" s="97">
        <v>491.08093716957836</v>
      </c>
      <c r="V42" s="97">
        <v>470.47138457507634</v>
      </c>
      <c r="W42" s="65">
        <v>416.08426198687158</v>
      </c>
    </row>
    <row r="43" spans="1:23" ht="15.5" x14ac:dyDescent="0.35">
      <c r="A43" s="162" t="s">
        <v>47</v>
      </c>
      <c r="B43" s="97" t="s">
        <v>215</v>
      </c>
      <c r="C43" s="97" t="s">
        <v>215</v>
      </c>
      <c r="D43" s="97" t="s">
        <v>215</v>
      </c>
      <c r="E43" s="97" t="s">
        <v>215</v>
      </c>
      <c r="F43" s="97" t="s">
        <v>215</v>
      </c>
      <c r="G43" s="97">
        <v>1087.1877068672975</v>
      </c>
      <c r="H43" s="97">
        <v>1133.5519057612889</v>
      </c>
      <c r="I43" s="97">
        <v>1176.5435677164594</v>
      </c>
      <c r="J43" s="97">
        <v>1192.8021961560926</v>
      </c>
      <c r="K43" s="97">
        <v>1220.9120278379737</v>
      </c>
      <c r="L43" s="97">
        <v>1220.5272190544929</v>
      </c>
      <c r="M43" s="97">
        <v>1293.9802445958776</v>
      </c>
      <c r="N43" s="97">
        <v>1347.4435746396707</v>
      </c>
      <c r="O43" s="97">
        <v>1460.6822650394645</v>
      </c>
      <c r="P43" s="97">
        <v>1512.8169905066793</v>
      </c>
      <c r="Q43" s="97">
        <v>1647.416333091646</v>
      </c>
      <c r="R43" s="97">
        <v>1797.1408053515522</v>
      </c>
      <c r="S43" s="97">
        <v>1916.3451071166887</v>
      </c>
      <c r="T43" s="97">
        <v>2096.922776075377</v>
      </c>
      <c r="U43" s="97">
        <v>2285.3232728946014</v>
      </c>
      <c r="V43" s="97">
        <v>2341.8785759833095</v>
      </c>
      <c r="W43" s="65">
        <v>2438.8342625195473</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264.3647572999194</v>
      </c>
      <c r="P44" s="97">
        <v>405.45468055473242</v>
      </c>
      <c r="Q44" s="97">
        <v>136.96182128294683</v>
      </c>
      <c r="R44" s="97">
        <v>137.57327701278527</v>
      </c>
      <c r="S44" s="97">
        <v>7.8991870777122113</v>
      </c>
      <c r="T44" s="97">
        <v>3.757751201647864</v>
      </c>
      <c r="U44" s="97">
        <v>0.47221524533554782</v>
      </c>
      <c r="V44" s="97">
        <v>2.5163819376242778</v>
      </c>
      <c r="W44" s="65">
        <v>85.732868443204183</v>
      </c>
    </row>
    <row r="45" spans="1:23" ht="15.5" x14ac:dyDescent="0.35">
      <c r="A45" s="162" t="s">
        <v>48</v>
      </c>
      <c r="B45" s="97">
        <v>2945.4580678906891</v>
      </c>
      <c r="C45" s="97">
        <v>2977.5958640862664</v>
      </c>
      <c r="D45" s="97">
        <v>2983.3517962363558</v>
      </c>
      <c r="E45" s="97">
        <v>3052.4936336457467</v>
      </c>
      <c r="F45" s="97">
        <v>3058.6658309560926</v>
      </c>
      <c r="G45" s="97">
        <v>3160.7652903185399</v>
      </c>
      <c r="H45" s="97">
        <v>3272.8670714992759</v>
      </c>
      <c r="I45" s="97">
        <v>3688.4785769578612</v>
      </c>
      <c r="J45" s="97">
        <v>3972.2951641924956</v>
      </c>
      <c r="K45" s="97">
        <v>4113.5323985792265</v>
      </c>
      <c r="L45" s="97">
        <v>4179.7988156452839</v>
      </c>
      <c r="M45" s="97">
        <v>4182.9526612451427</v>
      </c>
      <c r="N45" s="97">
        <v>4312.2711047285729</v>
      </c>
      <c r="O45" s="97">
        <v>4740.9345019439152</v>
      </c>
      <c r="P45" s="97">
        <v>4887.9556560552501</v>
      </c>
      <c r="Q45" s="97">
        <v>4806.6166603437032</v>
      </c>
      <c r="R45" s="97">
        <v>4700.5010478857639</v>
      </c>
      <c r="S45" s="97"/>
      <c r="T45" s="97"/>
      <c r="U45" s="97"/>
      <c r="V45" s="97"/>
      <c r="W45" s="65"/>
    </row>
    <row r="46" spans="1:23" ht="26.25" customHeight="1" x14ac:dyDescent="0.35">
      <c r="A46" s="162" t="s">
        <v>49</v>
      </c>
      <c r="B46" s="97">
        <v>5365.981778078658</v>
      </c>
      <c r="C46" s="97">
        <v>5859.8930219029717</v>
      </c>
      <c r="D46" s="97">
        <v>6202.0939667631437</v>
      </c>
      <c r="E46" s="97">
        <v>6590.6007748384045</v>
      </c>
      <c r="F46" s="97">
        <v>6900.8435162991509</v>
      </c>
      <c r="G46" s="97">
        <v>7431.9322062537976</v>
      </c>
      <c r="H46" s="97">
        <v>7774.6577655827032</v>
      </c>
      <c r="I46" s="97">
        <v>8179.4206890906753</v>
      </c>
      <c r="J46" s="97">
        <v>8479.9231151048043</v>
      </c>
      <c r="K46" s="97">
        <v>8819.8342265509109</v>
      </c>
      <c r="L46" s="97">
        <v>9094.4810092280204</v>
      </c>
      <c r="M46" s="97">
        <v>9575.5800590120598</v>
      </c>
      <c r="N46" s="97">
        <v>9977.2898155425028</v>
      </c>
      <c r="O46" s="97">
        <v>10730.395320112611</v>
      </c>
      <c r="P46" s="97">
        <v>10949.580886442363</v>
      </c>
      <c r="Q46" s="97">
        <v>11451.705561864053</v>
      </c>
      <c r="R46" s="97">
        <v>12021.845074370944</v>
      </c>
      <c r="S46" s="97">
        <v>12134.628508833739</v>
      </c>
      <c r="T46" s="97">
        <v>12021.866801038255</v>
      </c>
      <c r="U46" s="97">
        <v>11511.207897341856</v>
      </c>
      <c r="V46" s="97">
        <v>9839.1252518874953</v>
      </c>
      <c r="W46" s="65">
        <v>7870.0708574210939</v>
      </c>
    </row>
    <row r="47" spans="1:23" ht="15.5" x14ac:dyDescent="0.35">
      <c r="A47" s="62" t="s">
        <v>50</v>
      </c>
      <c r="B47" s="97" t="s">
        <v>215</v>
      </c>
      <c r="C47" s="97" t="s">
        <v>215</v>
      </c>
      <c r="D47" s="97" t="s">
        <v>215</v>
      </c>
      <c r="E47" s="97" t="s">
        <v>215</v>
      </c>
      <c r="F47" s="97" t="s">
        <v>215</v>
      </c>
      <c r="G47" s="97" t="s">
        <v>215</v>
      </c>
      <c r="H47" s="97">
        <v>881.83307086367165</v>
      </c>
      <c r="I47" s="97">
        <v>899.35531232145979</v>
      </c>
      <c r="J47" s="97">
        <v>929.85289571518683</v>
      </c>
      <c r="K47" s="97">
        <v>995.05082032587995</v>
      </c>
      <c r="L47" s="97">
        <v>1017.2922914438362</v>
      </c>
      <c r="M47" s="97">
        <v>1060.7150511984423</v>
      </c>
      <c r="N47" s="97">
        <v>1105.1517321625695</v>
      </c>
      <c r="O47" s="97">
        <v>1177.4049854570467</v>
      </c>
      <c r="P47" s="97">
        <v>1187.231753551659</v>
      </c>
      <c r="Q47" s="97">
        <v>1264.3914583304756</v>
      </c>
      <c r="R47" s="97">
        <v>1313.3336342760845</v>
      </c>
      <c r="S47" s="97">
        <v>1362.4688556197307</v>
      </c>
      <c r="T47" s="97">
        <v>1578.5779486324798</v>
      </c>
      <c r="U47" s="97">
        <v>1677.4519668630444</v>
      </c>
      <c r="V47" s="97">
        <v>1698.7351167925929</v>
      </c>
      <c r="W47" s="65">
        <v>1729.3092314163018</v>
      </c>
    </row>
    <row r="48" spans="1:23" ht="15.5" x14ac:dyDescent="0.35">
      <c r="A48" s="62" t="s">
        <v>51</v>
      </c>
      <c r="B48" s="97" t="s">
        <v>215</v>
      </c>
      <c r="C48" s="97" t="s">
        <v>215</v>
      </c>
      <c r="D48" s="97" t="s">
        <v>215</v>
      </c>
      <c r="E48" s="97" t="s">
        <v>215</v>
      </c>
      <c r="F48" s="97" t="s">
        <v>215</v>
      </c>
      <c r="G48" s="97" t="s">
        <v>215</v>
      </c>
      <c r="H48" s="97">
        <v>4544.2073582295443</v>
      </c>
      <c r="I48" s="97">
        <v>4752.1597638966059</v>
      </c>
      <c r="J48" s="97">
        <v>4875.5292558900082</v>
      </c>
      <c r="K48" s="97">
        <v>5002.3580410927052</v>
      </c>
      <c r="L48" s="97">
        <v>5110.7592980188429</v>
      </c>
      <c r="M48" s="97">
        <v>5333.028496965183</v>
      </c>
      <c r="N48" s="97">
        <v>5525.0937051009159</v>
      </c>
      <c r="O48" s="97">
        <v>5909.3031988371567</v>
      </c>
      <c r="P48" s="97">
        <v>5986.1364917823666</v>
      </c>
      <c r="Q48" s="97">
        <v>6327.2535214392765</v>
      </c>
      <c r="R48" s="97">
        <v>6685.6494891313541</v>
      </c>
      <c r="S48" s="97">
        <v>6680.4500992015646</v>
      </c>
      <c r="T48" s="97">
        <v>6203.2834937207654</v>
      </c>
      <c r="U48" s="97">
        <v>5825.9689432563791</v>
      </c>
      <c r="V48" s="97">
        <v>4444.6851042236176</v>
      </c>
      <c r="W48" s="65">
        <v>3000.8284063895312</v>
      </c>
    </row>
    <row r="49" spans="1:23" ht="15.5" x14ac:dyDescent="0.35">
      <c r="A49" s="62" t="s">
        <v>52</v>
      </c>
      <c r="B49" s="97" t="s">
        <v>215</v>
      </c>
      <c r="C49" s="97" t="s">
        <v>215</v>
      </c>
      <c r="D49" s="97" t="s">
        <v>215</v>
      </c>
      <c r="E49" s="97" t="s">
        <v>215</v>
      </c>
      <c r="F49" s="97" t="s">
        <v>215</v>
      </c>
      <c r="G49" s="97" t="s">
        <v>215</v>
      </c>
      <c r="H49" s="97">
        <v>2348.1902027688034</v>
      </c>
      <c r="I49" s="97">
        <v>2525.6087494549365</v>
      </c>
      <c r="J49" s="97">
        <v>2672.3264481044985</v>
      </c>
      <c r="K49" s="97">
        <v>2822.1516115280624</v>
      </c>
      <c r="L49" s="97">
        <v>2966.2743841128145</v>
      </c>
      <c r="M49" s="97">
        <v>3181.9440124116022</v>
      </c>
      <c r="N49" s="97">
        <v>3347.4706018799457</v>
      </c>
      <c r="O49" s="97">
        <v>3643.7245701254101</v>
      </c>
      <c r="P49" s="97">
        <v>3773.3168397529676</v>
      </c>
      <c r="Q49" s="97">
        <v>3859.6514745807931</v>
      </c>
      <c r="R49" s="97">
        <v>4020.5818718701062</v>
      </c>
      <c r="S49" s="97">
        <v>4086.8039302050838</v>
      </c>
      <c r="T49" s="97">
        <v>4234.8192364079359</v>
      </c>
      <c r="U49" s="97">
        <v>4008.4971369375212</v>
      </c>
      <c r="V49" s="97">
        <v>3693.2483834148247</v>
      </c>
      <c r="W49" s="65">
        <v>3104.3047219410123</v>
      </c>
    </row>
    <row r="50" spans="1:23" ht="17.25" customHeight="1" x14ac:dyDescent="0.35">
      <c r="A50" s="162" t="s">
        <v>93</v>
      </c>
      <c r="B50" s="97" t="s">
        <v>215</v>
      </c>
      <c r="C50" s="97" t="s">
        <v>215</v>
      </c>
      <c r="D50" s="97" t="s">
        <v>215</v>
      </c>
      <c r="E50" s="97" t="s">
        <v>215</v>
      </c>
      <c r="F50" s="97" t="s">
        <v>215</v>
      </c>
      <c r="G50" s="97" t="s">
        <v>215</v>
      </c>
      <c r="H50" s="97">
        <v>14.978675451113824</v>
      </c>
      <c r="I50" s="97">
        <v>16.943876570090698</v>
      </c>
      <c r="J50" s="97">
        <v>17.871397837661796</v>
      </c>
      <c r="K50" s="97">
        <v>18.821801672399928</v>
      </c>
      <c r="L50" s="97">
        <v>20.110918316017109</v>
      </c>
      <c r="M50" s="97">
        <v>20.707806143317459</v>
      </c>
      <c r="N50" s="97">
        <v>20.766346826559811</v>
      </c>
      <c r="O50" s="97">
        <v>20.862561207189604</v>
      </c>
      <c r="P50" s="97">
        <v>20.015659112208539</v>
      </c>
      <c r="Q50" s="97">
        <v>20.81263607961009</v>
      </c>
      <c r="R50" s="97">
        <v>54.830538406613485</v>
      </c>
      <c r="S50" s="97">
        <v>151.09504601085112</v>
      </c>
      <c r="T50" s="97">
        <v>150.25477650340932</v>
      </c>
      <c r="U50" s="97">
        <v>113.84319330078033</v>
      </c>
      <c r="V50" s="97">
        <v>128.33774064070258</v>
      </c>
      <c r="W50" s="65">
        <v>156.68832956093024</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122.86316787698036</v>
      </c>
      <c r="O51" s="97">
        <v>1218.4431127235075</v>
      </c>
      <c r="P51" s="97">
        <v>2115.0069273154677</v>
      </c>
      <c r="Q51" s="97">
        <v>3309.8497945691729</v>
      </c>
      <c r="R51" s="97">
        <v>6150.0092374211381</v>
      </c>
      <c r="S51" s="97">
        <v>9238.38219068738</v>
      </c>
      <c r="T51" s="97">
        <v>11242.925457982312</v>
      </c>
      <c r="U51" s="97">
        <v>12432.531392441908</v>
      </c>
      <c r="V51" s="97">
        <v>12604.652151273478</v>
      </c>
      <c r="W51" s="65">
        <v>12767.371816938577</v>
      </c>
    </row>
    <row r="52" spans="1:23" ht="15.5" x14ac:dyDescent="0.35">
      <c r="A52" s="163" t="s">
        <v>53</v>
      </c>
      <c r="B52" s="97">
        <v>14757.34515710668</v>
      </c>
      <c r="C52" s="97">
        <v>14286.181124795301</v>
      </c>
      <c r="D52" s="97">
        <v>13887.511121938944</v>
      </c>
      <c r="E52" s="97">
        <v>13943.375127795769</v>
      </c>
      <c r="F52" s="97">
        <v>13726.748214757721</v>
      </c>
      <c r="G52" s="97">
        <v>14015.427252068286</v>
      </c>
      <c r="H52" s="97">
        <v>14900.423145441726</v>
      </c>
      <c r="I52" s="97">
        <v>14328.213754412132</v>
      </c>
      <c r="J52" s="97">
        <v>14917.469742796275</v>
      </c>
      <c r="K52" s="97">
        <v>15450.689471301303</v>
      </c>
      <c r="L52" s="97">
        <v>16014.141266634857</v>
      </c>
      <c r="M52" s="97">
        <v>16605.021167420076</v>
      </c>
      <c r="N52" s="97">
        <v>17616.424918438788</v>
      </c>
      <c r="O52" s="97">
        <v>20373.96632163725</v>
      </c>
      <c r="P52" s="97">
        <v>21456.817252880337</v>
      </c>
      <c r="Q52" s="97">
        <v>22567.879614193414</v>
      </c>
      <c r="R52" s="97">
        <v>23187.312977280952</v>
      </c>
      <c r="S52" s="97">
        <v>23096.351623442806</v>
      </c>
      <c r="T52" s="97">
        <v>22908.270093017891</v>
      </c>
      <c r="U52" s="97">
        <v>22668.546401586362</v>
      </c>
      <c r="V52" s="97">
        <v>21404.475292088704</v>
      </c>
      <c r="W52" s="65">
        <v>19936.154082463636</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12027.897044632202</v>
      </c>
      <c r="O53" s="97">
        <v>14592.705780270955</v>
      </c>
      <c r="P53" s="97">
        <v>15594.292459784363</v>
      </c>
      <c r="Q53" s="97">
        <v>16486.805179969455</v>
      </c>
      <c r="R53" s="97">
        <v>17031.865779757172</v>
      </c>
      <c r="S53" s="97">
        <v>16925.588048792655</v>
      </c>
      <c r="T53" s="97">
        <v>16787.519617103699</v>
      </c>
      <c r="U53" s="97">
        <v>16638.198434624665</v>
      </c>
      <c r="V53" s="97">
        <v>15694.609528330928</v>
      </c>
      <c r="W53" s="65">
        <v>14555.860552362012</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5588.5278597130173</v>
      </c>
      <c r="O54" s="97">
        <v>5781.2605413662923</v>
      </c>
      <c r="P54" s="97">
        <v>5862.5247930959731</v>
      </c>
      <c r="Q54" s="97">
        <v>6081.0744342239559</v>
      </c>
      <c r="R54" s="97">
        <v>6155.4471975237821</v>
      </c>
      <c r="S54" s="97">
        <v>6170.7635746501528</v>
      </c>
      <c r="T54" s="97">
        <v>6120.7504759141948</v>
      </c>
      <c r="U54" s="97">
        <v>6030.3479669616981</v>
      </c>
      <c r="V54" s="97">
        <v>5709.8657637577717</v>
      </c>
      <c r="W54" s="65">
        <v>5380.2935301016196</v>
      </c>
    </row>
    <row r="55" spans="1:23" ht="15.5" x14ac:dyDescent="0.35">
      <c r="A55" s="163" t="s">
        <v>54</v>
      </c>
      <c r="B55" s="97">
        <v>8806.0666147029715</v>
      </c>
      <c r="C55" s="97">
        <v>8476.7460330811391</v>
      </c>
      <c r="D55" s="97">
        <v>8199.9341606721664</v>
      </c>
      <c r="E55" s="97">
        <v>7640.9637164741071</v>
      </c>
      <c r="F55" s="97">
        <v>7440.7542158094993</v>
      </c>
      <c r="G55" s="97">
        <v>7351.4064408451804</v>
      </c>
      <c r="H55" s="97">
        <v>7217.7254203985567</v>
      </c>
      <c r="I55" s="97">
        <v>7048.4994467670585</v>
      </c>
      <c r="J55" s="97">
        <v>6813.4401575887632</v>
      </c>
      <c r="K55" s="97">
        <v>6640.8147351708731</v>
      </c>
      <c r="L55" s="97">
        <v>6379.0724150413907</v>
      </c>
      <c r="M55" s="97">
        <v>6328.8786036619822</v>
      </c>
      <c r="N55" s="97">
        <v>6060.9925570865598</v>
      </c>
      <c r="O55" s="97">
        <v>5610.6242957834938</v>
      </c>
      <c r="P55" s="97">
        <v>5022.7695501534581</v>
      </c>
      <c r="Q55" s="97">
        <v>4396.4695854635202</v>
      </c>
      <c r="R55" s="97">
        <v>2862.5277450284111</v>
      </c>
      <c r="S55" s="97">
        <v>1046.3506006985938</v>
      </c>
      <c r="T55" s="97">
        <v>218.75099487661603</v>
      </c>
      <c r="U55" s="97">
        <v>54.435093445765006</v>
      </c>
      <c r="V55" s="97">
        <v>11.519490825817716</v>
      </c>
      <c r="W55" s="65">
        <v>5.8070020560239799</v>
      </c>
    </row>
    <row r="56" spans="1:23" ht="27" customHeight="1" x14ac:dyDescent="0.35">
      <c r="A56" s="162" t="s">
        <v>55</v>
      </c>
      <c r="B56" s="97">
        <v>18294.049661564633</v>
      </c>
      <c r="C56" s="97">
        <v>14998.579318465658</v>
      </c>
      <c r="D56" s="97">
        <v>14549.957928274875</v>
      </c>
      <c r="E56" s="97">
        <v>14996.245042196422</v>
      </c>
      <c r="F56" s="97">
        <v>15889.73872999448</v>
      </c>
      <c r="G56" s="97">
        <v>16794.431202126387</v>
      </c>
      <c r="H56" s="97">
        <v>16517.383885057308</v>
      </c>
      <c r="I56" s="97">
        <v>14581.512790523975</v>
      </c>
      <c r="J56" s="97">
        <v>11049.189378977922</v>
      </c>
      <c r="K56" s="97">
        <v>9810.4595664892277</v>
      </c>
      <c r="L56" s="97">
        <v>9188.8838535174309</v>
      </c>
      <c r="M56" s="97">
        <v>9168.6801993317094</v>
      </c>
      <c r="N56" s="97">
        <v>8607.2654273193511</v>
      </c>
      <c r="O56" s="97">
        <v>8186.6043300884648</v>
      </c>
      <c r="P56" s="97">
        <v>7546.6657440486542</v>
      </c>
      <c r="Q56" s="97">
        <v>6626.0960329352611</v>
      </c>
      <c r="R56" s="97">
        <v>4942.3009237177112</v>
      </c>
      <c r="S56" s="97">
        <v>3294.390201475193</v>
      </c>
      <c r="T56" s="97">
        <v>2625.6659548882994</v>
      </c>
      <c r="U56" s="97">
        <v>2284.180665005113</v>
      </c>
      <c r="V56" s="97">
        <v>1965.9987725819246</v>
      </c>
      <c r="W56" s="65">
        <v>1846.4785732755729</v>
      </c>
    </row>
    <row r="57" spans="1:23" ht="15.5" x14ac:dyDescent="0.35">
      <c r="A57" s="62" t="s">
        <v>56</v>
      </c>
      <c r="B57" s="97">
        <v>4853.7479173770926</v>
      </c>
      <c r="C57" s="97">
        <v>4756.6279931037316</v>
      </c>
      <c r="D57" s="97">
        <v>4496.6731910994085</v>
      </c>
      <c r="E57" s="97">
        <v>4669.8208958710811</v>
      </c>
      <c r="F57" s="97">
        <v>4734.4218423551074</v>
      </c>
      <c r="G57" s="97">
        <v>5163.2949790719131</v>
      </c>
      <c r="H57" s="97">
        <v>5029.6039754633621</v>
      </c>
      <c r="I57" s="97">
        <v>2702.9644590647404</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4945.6720931250256</v>
      </c>
      <c r="G58" s="97">
        <v>5285.718622117347</v>
      </c>
      <c r="H58" s="97">
        <v>5134.8013660462939</v>
      </c>
      <c r="I58" s="97">
        <v>5378.1172033568164</v>
      </c>
      <c r="J58" s="97">
        <v>5221.3438090004674</v>
      </c>
      <c r="K58" s="97">
        <v>4749.4315038376526</v>
      </c>
      <c r="L58" s="97">
        <v>4652.1481224926465</v>
      </c>
      <c r="M58" s="97">
        <v>5029.5567759004171</v>
      </c>
      <c r="N58" s="97">
        <v>4956.4482693508799</v>
      </c>
      <c r="O58" s="97">
        <v>4789.0855146381809</v>
      </c>
      <c r="P58" s="97">
        <v>4384.4265631877097</v>
      </c>
      <c r="Q58" s="97">
        <v>3770.0745454290895</v>
      </c>
      <c r="R58" s="97">
        <v>2274.224730650938</v>
      </c>
      <c r="S58" s="97">
        <v>887.82708878927724</v>
      </c>
      <c r="T58" s="97">
        <v>403.30526781057557</v>
      </c>
      <c r="U58" s="97">
        <v>196.76584774829087</v>
      </c>
      <c r="V58" s="97">
        <v>74.168115385668756</v>
      </c>
      <c r="W58" s="65">
        <v>14.702751876819994</v>
      </c>
    </row>
    <row r="59" spans="1:23" ht="15.5" x14ac:dyDescent="0.35">
      <c r="A59" s="62" t="s">
        <v>190</v>
      </c>
      <c r="B59" s="97" t="s">
        <v>215</v>
      </c>
      <c r="C59" s="97" t="s">
        <v>215</v>
      </c>
      <c r="D59" s="97" t="s">
        <v>215</v>
      </c>
      <c r="E59" s="97" t="s">
        <v>215</v>
      </c>
      <c r="F59" s="97">
        <v>5472.4945007295219</v>
      </c>
      <c r="G59" s="97">
        <v>5609.3392267607769</v>
      </c>
      <c r="H59" s="97">
        <v>5657.7649766662144</v>
      </c>
      <c r="I59" s="97">
        <v>5804.5586938475562</v>
      </c>
      <c r="J59" s="97">
        <v>5177.755502579339</v>
      </c>
      <c r="K59" s="97">
        <v>4341.2134253387676</v>
      </c>
      <c r="L59" s="97">
        <v>3853.6240141605122</v>
      </c>
      <c r="M59" s="97">
        <v>3543.0414840260287</v>
      </c>
      <c r="N59" s="97">
        <v>3125.4801794310042</v>
      </c>
      <c r="O59" s="97">
        <v>2859.5861411890996</v>
      </c>
      <c r="P59" s="97">
        <v>2554.1690065861535</v>
      </c>
      <c r="Q59" s="97">
        <v>2241.2676438909152</v>
      </c>
      <c r="R59" s="97">
        <v>2010.4110073828588</v>
      </c>
      <c r="S59" s="97">
        <v>1737.0531699133039</v>
      </c>
      <c r="T59" s="97">
        <v>1564.0811402140221</v>
      </c>
      <c r="U59" s="97">
        <v>1424.3228660484779</v>
      </c>
      <c r="V59" s="97">
        <v>1252.8234834866303</v>
      </c>
      <c r="W59" s="65">
        <v>1177.8517673250644</v>
      </c>
    </row>
    <row r="60" spans="1:23" ht="15.5" x14ac:dyDescent="0.35">
      <c r="A60" s="62" t="s">
        <v>191</v>
      </c>
      <c r="B60" s="97" t="s">
        <v>215</v>
      </c>
      <c r="C60" s="97" t="s">
        <v>215</v>
      </c>
      <c r="D60" s="97" t="s">
        <v>215</v>
      </c>
      <c r="E60" s="97" t="s">
        <v>215</v>
      </c>
      <c r="F60" s="97">
        <v>249.24805208101921</v>
      </c>
      <c r="G60" s="97">
        <v>316.08060925542446</v>
      </c>
      <c r="H60" s="97">
        <v>332.9874506953517</v>
      </c>
      <c r="I60" s="97">
        <v>353.75045322013068</v>
      </c>
      <c r="J60" s="97">
        <v>338.53066601416253</v>
      </c>
      <c r="K60" s="97">
        <v>312.34604850083815</v>
      </c>
      <c r="L60" s="97">
        <v>297.47238160089734</v>
      </c>
      <c r="M60" s="97">
        <v>284.0957546545626</v>
      </c>
      <c r="N60" s="97">
        <v>271.12750540896087</v>
      </c>
      <c r="O60" s="97">
        <v>294.21635055099154</v>
      </c>
      <c r="P60" s="97">
        <v>368.62680038795366</v>
      </c>
      <c r="Q60" s="97">
        <v>403.80518217420206</v>
      </c>
      <c r="R60" s="97">
        <v>467.02181741863353</v>
      </c>
      <c r="S60" s="97">
        <v>504.00751388548213</v>
      </c>
      <c r="T60" s="97">
        <v>520.43866622640246</v>
      </c>
      <c r="U60" s="97">
        <v>548.46960712461009</v>
      </c>
      <c r="V60" s="97">
        <v>542.85260039194088</v>
      </c>
      <c r="W60" s="65">
        <v>567.52125531089803</v>
      </c>
    </row>
    <row r="61" spans="1:23" ht="15.5" x14ac:dyDescent="0.35">
      <c r="A61" s="62" t="s">
        <v>192</v>
      </c>
      <c r="B61" s="97" t="s">
        <v>215</v>
      </c>
      <c r="C61" s="97" t="s">
        <v>215</v>
      </c>
      <c r="D61" s="97" t="s">
        <v>215</v>
      </c>
      <c r="E61" s="97" t="s">
        <v>215</v>
      </c>
      <c r="F61" s="97">
        <v>487.90224170380804</v>
      </c>
      <c r="G61" s="97">
        <v>419.99776492092741</v>
      </c>
      <c r="H61" s="97">
        <v>362.22611618608511</v>
      </c>
      <c r="I61" s="97">
        <v>342.12198103472673</v>
      </c>
      <c r="J61" s="97">
        <v>311.55940138395374</v>
      </c>
      <c r="K61" s="97">
        <v>413.84138290020138</v>
      </c>
      <c r="L61" s="97">
        <v>391.84213163419224</v>
      </c>
      <c r="M61" s="97">
        <v>310.15335830034553</v>
      </c>
      <c r="N61" s="97">
        <v>248.22390992766034</v>
      </c>
      <c r="O61" s="97">
        <v>240.57600328555074</v>
      </c>
      <c r="P61" s="97">
        <v>238.41023108381245</v>
      </c>
      <c r="Q61" s="97">
        <v>211.78140603065142</v>
      </c>
      <c r="R61" s="97">
        <v>191.22086150019868</v>
      </c>
      <c r="S61" s="97">
        <v>165.65864542490044</v>
      </c>
      <c r="T61" s="97">
        <v>137.8242999897779</v>
      </c>
      <c r="U61" s="97">
        <v>114.73372916553936</v>
      </c>
      <c r="V61" s="97">
        <v>97.086579772612353</v>
      </c>
      <c r="W61" s="65">
        <v>87.530059523147784</v>
      </c>
    </row>
    <row r="62" spans="1:23" ht="26.25" customHeight="1" x14ac:dyDescent="0.35">
      <c r="A62" s="163" t="s">
        <v>196</v>
      </c>
      <c r="B62" s="97" t="s">
        <v>215</v>
      </c>
      <c r="C62" s="97" t="s">
        <v>215</v>
      </c>
      <c r="D62" s="97" t="s">
        <v>215</v>
      </c>
      <c r="E62" s="97" t="s">
        <v>215</v>
      </c>
      <c r="F62" s="97">
        <v>822.68021796289952</v>
      </c>
      <c r="G62" s="97">
        <v>833.87628071820507</v>
      </c>
      <c r="H62" s="97">
        <v>818.80841297165068</v>
      </c>
      <c r="I62" s="97">
        <v>805.46370081618204</v>
      </c>
      <c r="J62" s="97">
        <v>796.81026413101245</v>
      </c>
      <c r="K62" s="97">
        <v>771.03144028029476</v>
      </c>
      <c r="L62" s="97">
        <v>748.36381568688103</v>
      </c>
      <c r="M62" s="97">
        <v>735.7280654732657</v>
      </c>
      <c r="N62" s="97">
        <v>738.75561308236001</v>
      </c>
      <c r="O62" s="97">
        <v>754.39766946595478</v>
      </c>
      <c r="P62" s="97">
        <v>782.65938744016591</v>
      </c>
      <c r="Q62" s="97">
        <v>772.74759500595371</v>
      </c>
      <c r="R62" s="97">
        <v>774.49721618928254</v>
      </c>
      <c r="S62" s="97">
        <v>759.4958116740961</v>
      </c>
      <c r="T62" s="97">
        <v>756.52391544215516</v>
      </c>
      <c r="U62" s="97">
        <v>739.4665335307526</v>
      </c>
      <c r="V62" s="97">
        <v>700.97714510945559</v>
      </c>
      <c r="W62" s="65">
        <v>672.17697644358725</v>
      </c>
    </row>
    <row r="63" spans="1:23" ht="15.5" x14ac:dyDescent="0.35">
      <c r="A63" s="162" t="s">
        <v>62</v>
      </c>
      <c r="B63" s="97">
        <v>2764.7138752973865</v>
      </c>
      <c r="C63" s="97">
        <v>4897.7803547356898</v>
      </c>
      <c r="D63" s="97">
        <v>4390.7197967178681</v>
      </c>
      <c r="E63" s="97">
        <v>3997.7652238754072</v>
      </c>
      <c r="F63" s="97">
        <v>3443.4321523956464</v>
      </c>
      <c r="G63" s="97">
        <v>3072.1551916844096</v>
      </c>
      <c r="H63" s="97">
        <v>3033.9868626718317</v>
      </c>
      <c r="I63" s="97">
        <v>2902.2746556510333</v>
      </c>
      <c r="J63" s="97">
        <v>2426.9002391376162</v>
      </c>
      <c r="K63" s="97">
        <v>2509.8719942135208</v>
      </c>
      <c r="L63" s="97">
        <v>2590.5170644422069</v>
      </c>
      <c r="M63" s="97">
        <v>2322.8780484147801</v>
      </c>
      <c r="N63" s="97">
        <v>2885.1706863535478</v>
      </c>
      <c r="O63" s="97">
        <v>4673.2750012324605</v>
      </c>
      <c r="P63" s="97">
        <v>4343.9892775261233</v>
      </c>
      <c r="Q63" s="97">
        <v>4730.7171505929628</v>
      </c>
      <c r="R63" s="97">
        <v>4852.8520424784583</v>
      </c>
      <c r="S63" s="97">
        <v>3985.5987359001469</v>
      </c>
      <c r="T63" s="97">
        <v>2735.470577102159</v>
      </c>
      <c r="U63" s="97">
        <v>2037.9763565029084</v>
      </c>
      <c r="V63" s="97">
        <v>1621.9389365974798</v>
      </c>
      <c r="W63" s="65">
        <v>1425.7575436314701</v>
      </c>
    </row>
    <row r="64" spans="1:23" ht="15.5" x14ac:dyDescent="0.35">
      <c r="A64" s="162" t="s">
        <v>63</v>
      </c>
      <c r="B64" s="97">
        <v>42.569695884368222</v>
      </c>
      <c r="C64" s="97">
        <v>45.992434679480404</v>
      </c>
      <c r="D64" s="97">
        <v>48.034931901720789</v>
      </c>
      <c r="E64" s="97">
        <v>48.842655653638062</v>
      </c>
      <c r="F64" s="97">
        <v>54.964188844675668</v>
      </c>
      <c r="G64" s="97">
        <v>69.227761892304699</v>
      </c>
      <c r="H64" s="97">
        <v>83.225096326757466</v>
      </c>
      <c r="I64" s="97">
        <v>150.46748761479458</v>
      </c>
      <c r="J64" s="97">
        <v>170.92013943214727</v>
      </c>
      <c r="K64" s="97">
        <v>184.14035506908172</v>
      </c>
      <c r="L64" s="97">
        <v>190.19149612409493</v>
      </c>
      <c r="M64" s="97">
        <v>259.14356121890864</v>
      </c>
      <c r="N64" s="97">
        <v>333.83741843821446</v>
      </c>
      <c r="O64" s="97">
        <v>349.22060240298703</v>
      </c>
      <c r="P64" s="97">
        <v>343.81314946011861</v>
      </c>
      <c r="Q64" s="97">
        <v>362.16311285726073</v>
      </c>
      <c r="R64" s="97">
        <v>385.68821111881425</v>
      </c>
      <c r="S64" s="97">
        <v>382.44800468107354</v>
      </c>
      <c r="T64" s="97">
        <v>392.49261002082136</v>
      </c>
      <c r="U64" s="97">
        <v>415.13651950976293</v>
      </c>
      <c r="V64" s="97">
        <v>404.24562882060485</v>
      </c>
      <c r="W64" s="65">
        <v>387.37476540173117</v>
      </c>
    </row>
    <row r="65" spans="1:23" ht="15.5" x14ac:dyDescent="0.35">
      <c r="A65" s="162" t="s">
        <v>193</v>
      </c>
      <c r="B65" s="97" t="s">
        <v>215</v>
      </c>
      <c r="C65" s="97" t="s">
        <v>215</v>
      </c>
      <c r="D65" s="97" t="s">
        <v>215</v>
      </c>
      <c r="E65" s="97" t="s">
        <v>215</v>
      </c>
      <c r="F65" s="97" t="s">
        <v>215</v>
      </c>
      <c r="G65" s="97" t="s">
        <v>215</v>
      </c>
      <c r="H65" s="97" t="s">
        <v>215</v>
      </c>
      <c r="I65" s="97" t="s">
        <v>215</v>
      </c>
      <c r="J65" s="97">
        <v>478.47519693054824</v>
      </c>
      <c r="K65" s="97">
        <v>492.84514294956307</v>
      </c>
      <c r="L65" s="97">
        <v>506.16445863585903</v>
      </c>
      <c r="M65" s="97">
        <v>516.08709731235035</v>
      </c>
      <c r="N65" s="97">
        <v>520.57375304346226</v>
      </c>
      <c r="O65" s="97">
        <v>534.02556650552606</v>
      </c>
      <c r="P65" s="97">
        <v>552.57254858348767</v>
      </c>
      <c r="Q65" s="97">
        <v>553.02504061302568</v>
      </c>
      <c r="R65" s="97">
        <v>549.84417739127173</v>
      </c>
      <c r="S65" s="97">
        <v>551.49507790642326</v>
      </c>
      <c r="T65" s="97">
        <v>548.73350525344131</v>
      </c>
      <c r="U65" s="97">
        <v>553.81293308330726</v>
      </c>
      <c r="V65" s="97">
        <v>546.90182045277095</v>
      </c>
      <c r="W65" s="65">
        <v>560.16721360468432</v>
      </c>
    </row>
    <row r="66" spans="1:23" ht="15.5" x14ac:dyDescent="0.35">
      <c r="A66" s="162" t="s">
        <v>97</v>
      </c>
      <c r="B66" s="97" t="s">
        <v>215</v>
      </c>
      <c r="C66" s="97" t="s">
        <v>215</v>
      </c>
      <c r="D66" s="97" t="s">
        <v>215</v>
      </c>
      <c r="E66" s="97" t="s">
        <v>215</v>
      </c>
      <c r="F66" s="97" t="s">
        <v>215</v>
      </c>
      <c r="G66" s="97" t="s">
        <v>215</v>
      </c>
      <c r="H66" s="97" t="s">
        <v>215</v>
      </c>
      <c r="I66" s="97" t="s">
        <v>215</v>
      </c>
      <c r="J66" s="97">
        <v>6554.8677595008512</v>
      </c>
      <c r="K66" s="97">
        <v>6877.8358970339159</v>
      </c>
      <c r="L66" s="97">
        <v>7127.5719062841054</v>
      </c>
      <c r="M66" s="97">
        <v>7457.524412516932</v>
      </c>
      <c r="N66" s="97">
        <v>7610.2342390555477</v>
      </c>
      <c r="O66" s="97">
        <v>7931.3260684832921</v>
      </c>
      <c r="P66" s="97">
        <v>7916.4142541724632</v>
      </c>
      <c r="Q66" s="97">
        <v>7644.7219729324452</v>
      </c>
      <c r="R66" s="97">
        <v>7000.6974725195614</v>
      </c>
      <c r="S66" s="97">
        <v>6462.9874521450283</v>
      </c>
      <c r="T66" s="97">
        <v>5960.5884714365702</v>
      </c>
      <c r="U66" s="97">
        <v>5486.8269856568859</v>
      </c>
      <c r="V66" s="97">
        <v>5015.953815927599</v>
      </c>
      <c r="W66" s="65">
        <v>4671.2421943997479</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141.52124164596972</v>
      </c>
      <c r="T67" s="97">
        <v>1326.9711620879339</v>
      </c>
      <c r="U67" s="97">
        <v>2549.0775293334541</v>
      </c>
      <c r="V67" s="97">
        <v>4302.7519363212004</v>
      </c>
      <c r="W67" s="65">
        <v>7120.9203140987847</v>
      </c>
    </row>
    <row r="68" spans="1:23" ht="15.5" x14ac:dyDescent="0.35">
      <c r="A68" s="162" t="s">
        <v>64</v>
      </c>
      <c r="B68" s="97">
        <v>1097.2868930087548</v>
      </c>
      <c r="C68" s="97">
        <v>1203.4641183950814</v>
      </c>
      <c r="D68" s="97">
        <v>1168.9062314630773</v>
      </c>
      <c r="E68" s="97">
        <v>1190.6910157355051</v>
      </c>
      <c r="F68" s="97">
        <v>1182.2409993001597</v>
      </c>
      <c r="G68" s="97">
        <v>1198.1968252532236</v>
      </c>
      <c r="H68" s="97">
        <v>1078.1788718494176</v>
      </c>
      <c r="I68" s="97">
        <v>1031.1597459905504</v>
      </c>
      <c r="J68" s="97">
        <v>985.30639246766407</v>
      </c>
      <c r="K68" s="97">
        <v>941.03066273925685</v>
      </c>
      <c r="L68" s="97">
        <v>916.05692715628049</v>
      </c>
      <c r="M68" s="97">
        <v>887.77288125724033</v>
      </c>
      <c r="N68" s="97">
        <v>855.22911173410807</v>
      </c>
      <c r="O68" s="97">
        <v>861.5241565628711</v>
      </c>
      <c r="P68" s="97">
        <v>829.52061781394525</v>
      </c>
      <c r="Q68" s="97">
        <v>811.01798358265216</v>
      </c>
      <c r="R68" s="97">
        <v>800.88074360573455</v>
      </c>
      <c r="S68" s="97">
        <v>766.85576688371282</v>
      </c>
      <c r="T68" s="97">
        <v>646.78373164024038</v>
      </c>
      <c r="U68" s="97">
        <v>405.97182250143175</v>
      </c>
      <c r="V68" s="97">
        <v>198.38332184766961</v>
      </c>
      <c r="W68" s="65">
        <v>98.414059025173998</v>
      </c>
    </row>
    <row r="69" spans="1:23" ht="15.5" x14ac:dyDescent="0.35">
      <c r="A69" s="62" t="s">
        <v>51</v>
      </c>
      <c r="B69" s="97" t="s">
        <v>215</v>
      </c>
      <c r="C69" s="97" t="s">
        <v>215</v>
      </c>
      <c r="D69" s="97" t="s">
        <v>215</v>
      </c>
      <c r="E69" s="97" t="s">
        <v>215</v>
      </c>
      <c r="F69" s="97">
        <v>997.10718401155077</v>
      </c>
      <c r="G69" s="97">
        <v>1012.4073216342913</v>
      </c>
      <c r="H69" s="97">
        <v>899.63205359079802</v>
      </c>
      <c r="I69" s="97">
        <v>848.24179689194204</v>
      </c>
      <c r="J69" s="97">
        <v>855.07879795703195</v>
      </c>
      <c r="K69" s="97">
        <v>809.79449262370019</v>
      </c>
      <c r="L69" s="97">
        <v>781.53257623327193</v>
      </c>
      <c r="M69" s="97">
        <v>692.4618042582664</v>
      </c>
      <c r="N69" s="97">
        <v>688.63294492648799</v>
      </c>
      <c r="O69" s="97">
        <v>689.75128262339808</v>
      </c>
      <c r="P69" s="97">
        <v>672.78066216935099</v>
      </c>
      <c r="Q69" s="97">
        <v>656.86441426002534</v>
      </c>
      <c r="R69" s="97">
        <v>658.50829943752308</v>
      </c>
      <c r="S69" s="97">
        <v>639.92013593986258</v>
      </c>
      <c r="T69" s="97">
        <v>526.99665226420439</v>
      </c>
      <c r="U69" s="97">
        <v>295.60001984305876</v>
      </c>
      <c r="V69" s="97">
        <v>99.226633517852349</v>
      </c>
      <c r="W69" s="65">
        <v>10.115852333262</v>
      </c>
    </row>
    <row r="70" spans="1:23" ht="15.5" x14ac:dyDescent="0.35">
      <c r="A70" s="62" t="s">
        <v>52</v>
      </c>
      <c r="B70" s="97" t="s">
        <v>215</v>
      </c>
      <c r="C70" s="97" t="s">
        <v>215</v>
      </c>
      <c r="D70" s="97" t="s">
        <v>215</v>
      </c>
      <c r="E70" s="97" t="s">
        <v>215</v>
      </c>
      <c r="F70" s="97">
        <v>185.1338152886095</v>
      </c>
      <c r="G70" s="97">
        <v>185.78950361893232</v>
      </c>
      <c r="H70" s="97">
        <v>178.54681825861991</v>
      </c>
      <c r="I70" s="97">
        <v>182.91794909860869</v>
      </c>
      <c r="J70" s="97">
        <v>130.22759451063229</v>
      </c>
      <c r="K70" s="97">
        <v>131.23617011555669</v>
      </c>
      <c r="L70" s="97">
        <v>134.52435092300831</v>
      </c>
      <c r="M70" s="97">
        <v>195.31107699897376</v>
      </c>
      <c r="N70" s="97">
        <v>166.59616680762031</v>
      </c>
      <c r="O70" s="97">
        <v>171.77287393947319</v>
      </c>
      <c r="P70" s="97">
        <v>156.73995564459449</v>
      </c>
      <c r="Q70" s="97">
        <v>154.15356932262657</v>
      </c>
      <c r="R70" s="97">
        <v>142.37244416821125</v>
      </c>
      <c r="S70" s="97">
        <v>126.93563094385013</v>
      </c>
      <c r="T70" s="97">
        <v>119.78707937603596</v>
      </c>
      <c r="U70" s="97">
        <v>110.37180265837296</v>
      </c>
      <c r="V70" s="97">
        <v>99.156688329817285</v>
      </c>
      <c r="W70" s="65">
        <v>88.298206691911957</v>
      </c>
    </row>
    <row r="71" spans="1:23" ht="15.5" x14ac:dyDescent="0.35">
      <c r="A71" s="164" t="s">
        <v>65</v>
      </c>
      <c r="B71" s="97">
        <v>39622.455473615919</v>
      </c>
      <c r="C71" s="97">
        <v>41184.870161938721</v>
      </c>
      <c r="D71" s="97">
        <v>43008.68737742248</v>
      </c>
      <c r="E71" s="97">
        <v>45408.965480627725</v>
      </c>
      <c r="F71" s="97">
        <v>45541.902112607539</v>
      </c>
      <c r="G71" s="97">
        <v>48651.798230835178</v>
      </c>
      <c r="H71" s="97">
        <v>50225.666445413619</v>
      </c>
      <c r="I71" s="97">
        <v>51452.472164488812</v>
      </c>
      <c r="J71" s="97">
        <v>52472.790191694199</v>
      </c>
      <c r="K71" s="97">
        <v>53836.237847329423</v>
      </c>
      <c r="L71" s="97">
        <v>54416.737378388214</v>
      </c>
      <c r="M71" s="97">
        <v>56991.998517179243</v>
      </c>
      <c r="N71" s="97">
        <v>59382.709687787312</v>
      </c>
      <c r="O71" s="97">
        <v>63570.125896954138</v>
      </c>
      <c r="P71" s="97">
        <v>65054.902917075044</v>
      </c>
      <c r="Q71" s="97">
        <v>68143.408348176512</v>
      </c>
      <c r="R71" s="97">
        <v>71879.958827872761</v>
      </c>
      <c r="S71" s="97">
        <v>73681.880025187304</v>
      </c>
      <c r="T71" s="97">
        <v>75566.988741626279</v>
      </c>
      <c r="U71" s="97">
        <v>77581.212977981952</v>
      </c>
      <c r="V71" s="97">
        <v>77756.880815243625</v>
      </c>
      <c r="W71" s="65">
        <v>78217.228274533947</v>
      </c>
    </row>
    <row r="72" spans="1:23" ht="27" customHeight="1" x14ac:dyDescent="0.35">
      <c r="A72" s="164" t="s">
        <v>98</v>
      </c>
      <c r="B72" s="97" t="s">
        <v>215</v>
      </c>
      <c r="C72" s="97" t="s">
        <v>215</v>
      </c>
      <c r="D72" s="97" t="s">
        <v>215</v>
      </c>
      <c r="E72" s="97" t="s">
        <v>215</v>
      </c>
      <c r="F72" s="97" t="s">
        <v>215</v>
      </c>
      <c r="G72" s="97" t="s">
        <v>215</v>
      </c>
      <c r="H72" s="97" t="s">
        <v>215</v>
      </c>
      <c r="I72" s="97" t="s">
        <v>215</v>
      </c>
      <c r="J72" s="97">
        <v>1452.2403836143949</v>
      </c>
      <c r="K72" s="97">
        <v>1301.4543344338163</v>
      </c>
      <c r="L72" s="97">
        <v>1396.7842788887781</v>
      </c>
      <c r="M72" s="97">
        <v>1690.2010139104743</v>
      </c>
      <c r="N72" s="97">
        <v>1951.5233908055577</v>
      </c>
      <c r="O72" s="97">
        <v>2023.475138646379</v>
      </c>
      <c r="P72" s="97">
        <v>2103.4284392897539</v>
      </c>
      <c r="Q72" s="97">
        <v>2122.1150970183376</v>
      </c>
      <c r="R72" s="97">
        <v>2125.9727432164264</v>
      </c>
      <c r="S72" s="97">
        <v>2071.4411591364451</v>
      </c>
      <c r="T72" s="97">
        <v>2086.0674999509943</v>
      </c>
      <c r="U72" s="97">
        <v>2219.8477312555979</v>
      </c>
      <c r="V72" s="97">
        <v>2253.8008159951592</v>
      </c>
      <c r="W72" s="65">
        <v>2110.408778513608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6.1503843199636767</v>
      </c>
      <c r="T73" s="97">
        <v>57.5931871704678</v>
      </c>
      <c r="U73" s="97">
        <v>448.49807540618804</v>
      </c>
      <c r="V73" s="97">
        <v>1390.636711534474</v>
      </c>
      <c r="W73" s="65">
        <v>2905.8946674065078</v>
      </c>
    </row>
    <row r="74" spans="1:23" ht="15.5" x14ac:dyDescent="0.35">
      <c r="A74" s="164" t="s">
        <v>66</v>
      </c>
      <c r="B74" s="97" t="s">
        <v>215</v>
      </c>
      <c r="C74" s="97" t="s">
        <v>215</v>
      </c>
      <c r="D74" s="97" t="s">
        <v>215</v>
      </c>
      <c r="E74" s="97" t="s">
        <v>215</v>
      </c>
      <c r="F74" s="97">
        <v>2125.8595610297289</v>
      </c>
      <c r="G74" s="97">
        <v>2017.0551062715085</v>
      </c>
      <c r="H74" s="97">
        <v>1998.8739581814557</v>
      </c>
      <c r="I74" s="97">
        <v>2197.6646183834596</v>
      </c>
      <c r="J74" s="97">
        <v>2762.8318447806687</v>
      </c>
      <c r="K74" s="97">
        <v>3392.5407083791715</v>
      </c>
      <c r="L74" s="97">
        <v>2121.9633749684936</v>
      </c>
      <c r="M74" s="97">
        <v>2126.7803888705521</v>
      </c>
      <c r="N74" s="97">
        <v>2703.8718593206372</v>
      </c>
      <c r="O74" s="97">
        <v>2696.6173734624776</v>
      </c>
      <c r="P74" s="97">
        <v>2675.1037105044616</v>
      </c>
      <c r="Q74" s="97">
        <v>2051.6379362558841</v>
      </c>
      <c r="R74" s="97">
        <v>1997.3170275584937</v>
      </c>
      <c r="S74" s="97">
        <v>1960.3441056168861</v>
      </c>
      <c r="T74" s="97">
        <v>1908.7357059591334</v>
      </c>
      <c r="U74" s="97">
        <v>1872.085539079628</v>
      </c>
      <c r="V74" s="97">
        <v>1810.0195898802647</v>
      </c>
      <c r="W74" s="65">
        <v>1754.5422047325133</v>
      </c>
    </row>
    <row r="75" spans="1:23" s="169" customFormat="1" ht="40.5" customHeight="1" x14ac:dyDescent="0.35">
      <c r="A75" s="171" t="s">
        <v>194</v>
      </c>
      <c r="B75" s="172">
        <v>97822.649423422743</v>
      </c>
      <c r="C75" s="172">
        <v>98177.131547244222</v>
      </c>
      <c r="D75" s="172">
        <v>98796.253440243163</v>
      </c>
      <c r="E75" s="172">
        <v>101407.90724022852</v>
      </c>
      <c r="F75" s="172">
        <v>104778.14473986921</v>
      </c>
      <c r="G75" s="172">
        <v>110546.74632271322</v>
      </c>
      <c r="H75" s="172">
        <v>112962.17469631004</v>
      </c>
      <c r="I75" s="172">
        <v>112488.18045701775</v>
      </c>
      <c r="J75" s="172">
        <v>119483.45084301458</v>
      </c>
      <c r="K75" s="172">
        <v>121411.95456959298</v>
      </c>
      <c r="L75" s="172">
        <v>121144.82830526012</v>
      </c>
      <c r="M75" s="172">
        <v>125317.20856249434</v>
      </c>
      <c r="N75" s="172">
        <v>130300.23655678333</v>
      </c>
      <c r="O75" s="172">
        <v>141523.37683984265</v>
      </c>
      <c r="P75" s="172">
        <v>144039.34067009483</v>
      </c>
      <c r="Q75" s="172">
        <v>147698.4582925966</v>
      </c>
      <c r="R75" s="172">
        <v>151784.25222785698</v>
      </c>
      <c r="S75" s="172">
        <v>147013.17207507623</v>
      </c>
      <c r="T75" s="172">
        <v>148587.04248869926</v>
      </c>
      <c r="U75" s="172">
        <v>151023.35631656845</v>
      </c>
      <c r="V75" s="172">
        <v>149535.09559723578</v>
      </c>
      <c r="W75" s="173">
        <v>150164.45890290113</v>
      </c>
    </row>
    <row r="81" s="158" customFormat="1" x14ac:dyDescent="0.25"/>
  </sheetData>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9" t="s">
        <v>197</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70" t="s">
        <v>32</v>
      </c>
      <c r="W2" s="161" t="s">
        <v>33</v>
      </c>
    </row>
    <row r="3" spans="1:23" ht="30" customHeight="1" x14ac:dyDescent="0.35">
      <c r="A3" s="162" t="s">
        <v>45</v>
      </c>
      <c r="B3" s="97">
        <f>AA!C$7</f>
        <v>107.22819158700669</v>
      </c>
      <c r="C3" s="97">
        <f>AA!D$7</f>
        <v>118.4240192902938</v>
      </c>
      <c r="D3" s="97">
        <f>AA!E$7</f>
        <v>129.34247892981415</v>
      </c>
      <c r="E3" s="97">
        <f>AA!F$7</f>
        <v>138.21423720669114</v>
      </c>
      <c r="F3" s="97">
        <f>AA!G$7</f>
        <v>146.34589530249838</v>
      </c>
      <c r="G3" s="97">
        <f>AA!H$7</f>
        <v>155.15891428104132</v>
      </c>
      <c r="H3" s="97">
        <f>AA!I$7</f>
        <v>158.49535348679075</v>
      </c>
      <c r="I3" s="97">
        <f>AA!J$7</f>
        <v>166.60679306216838</v>
      </c>
      <c r="J3" s="97">
        <f>AA!K$7</f>
        <v>174.96794551296017</v>
      </c>
      <c r="K3" s="97">
        <f>AA!L$7</f>
        <v>184.63816721133418</v>
      </c>
      <c r="L3" s="97">
        <f>AA!M$7</f>
        <v>194.19556756747215</v>
      </c>
      <c r="M3" s="97">
        <f>AA!N$7</f>
        <v>205.93155508611011</v>
      </c>
      <c r="N3" s="97">
        <f>AA!O$7</f>
        <v>217.80607171099794</v>
      </c>
      <c r="O3" s="97">
        <f>AA!P$7</f>
        <v>235.80387198206608</v>
      </c>
      <c r="P3" s="97">
        <f>AA!Q$7</f>
        <v>241.54244981960824</v>
      </c>
      <c r="Q3" s="97">
        <f>AA!R$7</f>
        <v>244.45953402213939</v>
      </c>
      <c r="R3" s="97">
        <f>AA!S$7</f>
        <v>252.65701918061558</v>
      </c>
      <c r="S3" s="97">
        <f>AA!T$7</f>
        <v>249.88629494372145</v>
      </c>
      <c r="T3" s="97">
        <f>AA!U$7</f>
        <v>255.45023636210371</v>
      </c>
      <c r="U3" s="97">
        <f>AA!V$7</f>
        <v>261.10755426694175</v>
      </c>
      <c r="V3" s="97">
        <f>AA!W$7</f>
        <v>263.93643225617927</v>
      </c>
      <c r="W3" s="65">
        <f>AA!X$7</f>
        <v>268.41950441303288</v>
      </c>
    </row>
    <row r="4" spans="1:23" ht="15" customHeight="1" x14ac:dyDescent="0.35">
      <c r="A4" s="162" t="s">
        <v>186</v>
      </c>
      <c r="B4" s="97">
        <f>BBWB!C$7</f>
        <v>0</v>
      </c>
      <c r="C4" s="97">
        <f>BBWB!D$7</f>
        <v>0</v>
      </c>
      <c r="D4" s="97">
        <f>BBWB!E$7</f>
        <v>0</v>
      </c>
      <c r="E4" s="97">
        <f>BBWB!F$7</f>
        <v>54.86669350245576</v>
      </c>
      <c r="F4" s="97">
        <f>BBWB!G$7</f>
        <v>53.756395985375811</v>
      </c>
      <c r="G4" s="97">
        <f>BBWB!H$7</f>
        <v>58.774624217775148</v>
      </c>
      <c r="H4" s="97">
        <f>BBWB!I$7</f>
        <v>50.357496838144471</v>
      </c>
      <c r="I4" s="97">
        <f>BBWB!J$7</f>
        <v>46.647303073373692</v>
      </c>
      <c r="J4" s="97">
        <f>BBWB!K$7</f>
        <v>42.758604907048472</v>
      </c>
      <c r="K4" s="97">
        <f>BBWB!L$7</f>
        <v>40.129372583060771</v>
      </c>
      <c r="L4" s="97">
        <f>BBWB!M$7</f>
        <v>36.675548567565123</v>
      </c>
      <c r="M4" s="97">
        <f>BBWB!N$7</f>
        <v>33.68788401081418</v>
      </c>
      <c r="N4" s="97">
        <f>BBWB!O$7</f>
        <v>30.546245735390549</v>
      </c>
      <c r="O4" s="97">
        <f>BBWB!P$7</f>
        <v>28.813762926900431</v>
      </c>
      <c r="P4" s="97">
        <f>BBWB!Q$7</f>
        <v>26.828072460843202</v>
      </c>
      <c r="Q4" s="97">
        <f>BBWB!R$7</f>
        <v>26.065841266164725</v>
      </c>
      <c r="R4" s="97">
        <f>BBWB!S$7</f>
        <v>26.147670965893674</v>
      </c>
      <c r="S4" s="97">
        <f>BBWB!T$7</f>
        <v>26.044906490439665</v>
      </c>
      <c r="T4" s="97">
        <f>BBWB!U$7</f>
        <v>25.793875016269904</v>
      </c>
      <c r="U4" s="97">
        <f>BBWB!V$7</f>
        <v>26.04716660635178</v>
      </c>
      <c r="V4" s="97">
        <f>BBWB!W$7</f>
        <v>25.65436775149967</v>
      </c>
      <c r="W4" s="65">
        <f>BBWB!X$7</f>
        <v>22.59500596654583</v>
      </c>
    </row>
    <row r="5" spans="1:23" ht="15" customHeight="1" x14ac:dyDescent="0.35">
      <c r="A5" s="162" t="s">
        <v>47</v>
      </c>
      <c r="B5" s="97"/>
      <c r="C5" s="97"/>
      <c r="D5" s="97"/>
      <c r="E5" s="97"/>
      <c r="F5" s="97"/>
      <c r="G5" s="97">
        <f>CA!H$7</f>
        <v>59.916191700010557</v>
      </c>
      <c r="H5" s="97">
        <f>CA!I$7</f>
        <v>62.966104223315938</v>
      </c>
      <c r="I5" s="97">
        <f>CA!J$7</f>
        <v>65.307519208303873</v>
      </c>
      <c r="J5" s="97">
        <f>CA!K$7</f>
        <v>66.112202139640175</v>
      </c>
      <c r="K5" s="97">
        <f>CA!L$7</f>
        <v>67.858332873506441</v>
      </c>
      <c r="L5" s="97">
        <f>CA!M$7</f>
        <v>69.02923563975051</v>
      </c>
      <c r="M5" s="97">
        <f>CA!N$7</f>
        <v>74.117722255395535</v>
      </c>
      <c r="N5" s="97">
        <f>CA!O$7</f>
        <v>78.538897309821067</v>
      </c>
      <c r="O5" s="97">
        <f>CA!P$7</f>
        <v>85.590729776278323</v>
      </c>
      <c r="P5" s="97">
        <f>CA!Q$7</f>
        <v>89.446067580510274</v>
      </c>
      <c r="Q5" s="97">
        <f>CA!R$7</f>
        <v>97.808190017891178</v>
      </c>
      <c r="R5" s="97">
        <f>CA!S$7</f>
        <v>109.36911610232599</v>
      </c>
      <c r="S5" s="97">
        <f>CA!T$7</f>
        <v>119.94049752001787</v>
      </c>
      <c r="T5" s="97">
        <f>CA!U$7</f>
        <v>136.61488611074762</v>
      </c>
      <c r="U5" s="97">
        <f>CA!V$7</f>
        <v>152.08392305127202</v>
      </c>
      <c r="V5" s="97">
        <f>CA!W$7</f>
        <v>161.10220302349961</v>
      </c>
      <c r="W5" s="65">
        <f>CA!X$7</f>
        <v>172.35934391581736</v>
      </c>
    </row>
    <row r="6" spans="1:23" ht="15" customHeight="1" x14ac:dyDescent="0.35">
      <c r="A6" s="162" t="s">
        <v>105</v>
      </c>
      <c r="B6" s="97"/>
      <c r="C6" s="97"/>
      <c r="D6" s="97"/>
      <c r="E6" s="97"/>
      <c r="F6" s="97"/>
      <c r="G6" s="97">
        <f>CWP!H$7</f>
        <v>0</v>
      </c>
      <c r="H6" s="97">
        <f>CWP!I$7</f>
        <v>0</v>
      </c>
      <c r="I6" s="97">
        <f>CWP!J$7</f>
        <v>0</v>
      </c>
      <c r="J6" s="97">
        <f>CWP!K$7</f>
        <v>0</v>
      </c>
      <c r="K6" s="97">
        <f>CWP!L$7</f>
        <v>0</v>
      </c>
      <c r="L6" s="97">
        <f>CWP!M$7</f>
        <v>0</v>
      </c>
      <c r="M6" s="97">
        <f>CWP!N$7</f>
        <v>0</v>
      </c>
      <c r="N6" s="97">
        <f>CWP!O$7</f>
        <v>0</v>
      </c>
      <c r="O6" s="97">
        <f>CWP!P$7</f>
        <v>23.241706415036909</v>
      </c>
      <c r="P6" s="97">
        <f>CWP!Q$7</f>
        <v>26.685976810860979</v>
      </c>
      <c r="Q6" s="97">
        <f>CWP!R$7</f>
        <v>3.8966057016779883</v>
      </c>
      <c r="R6" s="97">
        <f>CWP!S$7</f>
        <v>9.9155276817792988</v>
      </c>
      <c r="S6" s="97">
        <f>CWP!T$7</f>
        <v>0</v>
      </c>
      <c r="T6" s="97">
        <f>CWP!U$7</f>
        <v>0.22072000000000003</v>
      </c>
      <c r="U6" s="97">
        <f>CWP!V$7</f>
        <v>0.2108262000000001</v>
      </c>
      <c r="V6" s="97">
        <f>CWP!W$7</f>
        <v>0</v>
      </c>
      <c r="W6" s="65">
        <f>CWP!X$7</f>
        <v>8.8803105390624921</v>
      </c>
    </row>
    <row r="7" spans="1:23" ht="15" customHeight="1" x14ac:dyDescent="0.35">
      <c r="A7" s="162" t="s">
        <v>48</v>
      </c>
      <c r="B7" s="97">
        <f>CTB!C$7</f>
        <v>132.13964999999999</v>
      </c>
      <c r="C7" s="97">
        <f>CTB!D$7</f>
        <v>139.120879</v>
      </c>
      <c r="D7" s="97">
        <f>CTB!E$7</f>
        <v>144.08094199999999</v>
      </c>
      <c r="E7" s="97">
        <f>CTB!F$7</f>
        <v>151.70232799999999</v>
      </c>
      <c r="F7" s="97">
        <f>CTB!G$7</f>
        <v>155.47344799999999</v>
      </c>
      <c r="G7" s="97">
        <f>CTB!H$7</f>
        <v>160.67746199999999</v>
      </c>
      <c r="H7" s="97">
        <f>CTB!I$7</f>
        <v>170.87311800000001</v>
      </c>
      <c r="I7" s="97">
        <f>CTB!J$7</f>
        <v>187.60443099999998</v>
      </c>
      <c r="J7" s="97">
        <f>CTB!K$7</f>
        <v>201.48369000000002</v>
      </c>
      <c r="K7" s="97">
        <f>CTB!L$7</f>
        <v>210.33748900000001</v>
      </c>
      <c r="L7" s="97">
        <f>CTB!M$7</f>
        <v>216.43165699999997</v>
      </c>
      <c r="M7" s="97">
        <f>CTB!N$7</f>
        <v>220.60486599999999</v>
      </c>
      <c r="N7" s="97">
        <f>CTB!O$7</f>
        <v>231.49587300000002</v>
      </c>
      <c r="O7" s="97">
        <f>CTB!P$7</f>
        <v>255.32509100000004</v>
      </c>
      <c r="P7" s="97">
        <f>CTB!Q$7</f>
        <v>268.31342000000006</v>
      </c>
      <c r="Q7" s="97">
        <f>CTB!R$7</f>
        <v>267.48330899999996</v>
      </c>
      <c r="R7" s="97">
        <f>CTB!S$7</f>
        <v>269.65601700000002</v>
      </c>
      <c r="S7" s="97"/>
      <c r="T7" s="97"/>
      <c r="U7" s="97"/>
      <c r="V7" s="97"/>
      <c r="W7" s="65"/>
    </row>
    <row r="8" spans="1:23" ht="30" customHeight="1" x14ac:dyDescent="0.35">
      <c r="A8" s="162" t="s">
        <v>49</v>
      </c>
      <c r="B8" s="97">
        <f>DLA!C$7</f>
        <v>294.06787178153434</v>
      </c>
      <c r="C8" s="97">
        <f>DLA!D$7</f>
        <v>325.57325718466188</v>
      </c>
      <c r="D8" s="97">
        <f>DLA!E$7</f>
        <v>345.90040450191805</v>
      </c>
      <c r="E8" s="97">
        <f>DLA!F$7</f>
        <v>361.44739142718612</v>
      </c>
      <c r="F8" s="97">
        <f>DLA!G$7</f>
        <v>382.39556957692656</v>
      </c>
      <c r="G8" s="97">
        <f>DLA!H$7</f>
        <v>412.28163159224158</v>
      </c>
      <c r="H8" s="97">
        <f>DLA!I$7</f>
        <v>428.23889072478642</v>
      </c>
      <c r="I8" s="97">
        <f>DLA!J$7</f>
        <v>448.82199834255732</v>
      </c>
      <c r="J8" s="97">
        <f>DLA!K$7</f>
        <v>466.67405867145783</v>
      </c>
      <c r="K8" s="97">
        <f>DLA!L$7</f>
        <v>488.75329563881087</v>
      </c>
      <c r="L8" s="97">
        <f>DLA!M$7</f>
        <v>514.99236076635464</v>
      </c>
      <c r="M8" s="97">
        <f>DLA!N$7</f>
        <v>554.07155751102141</v>
      </c>
      <c r="N8" s="97">
        <f>DLA!O$7</f>
        <v>591.06168483425427</v>
      </c>
      <c r="O8" s="97">
        <f>DLA!P$7</f>
        <v>640.78576726005838</v>
      </c>
      <c r="P8" s="97">
        <f>DLA!Q$7</f>
        <v>661.70961483955625</v>
      </c>
      <c r="Q8" s="97">
        <f>DLA!R$7</f>
        <v>699.35783045299695</v>
      </c>
      <c r="R8" s="97">
        <f>DLA!S$7</f>
        <v>749.33391130868927</v>
      </c>
      <c r="S8" s="97">
        <f>DLA!T$7</f>
        <v>762.46017763641544</v>
      </c>
      <c r="T8" s="97">
        <f>DLA!U$7</f>
        <v>767.07989290988257</v>
      </c>
      <c r="U8" s="97">
        <f>DLA!V$7</f>
        <v>744.55750492483139</v>
      </c>
      <c r="V8" s="97">
        <f>DLA!W$7</f>
        <v>644.31532372873266</v>
      </c>
      <c r="W8" s="65">
        <f>DLA!X$7</f>
        <v>495.36011755442109</v>
      </c>
    </row>
    <row r="9" spans="1:23" ht="15" customHeight="1" x14ac:dyDescent="0.35">
      <c r="A9" s="62" t="s">
        <v>50</v>
      </c>
      <c r="B9" s="97"/>
      <c r="C9" s="97"/>
      <c r="D9" s="97"/>
      <c r="E9" s="97"/>
      <c r="F9" s="97"/>
      <c r="G9" s="97"/>
      <c r="H9" s="97">
        <f>'DLA (children)'!I$7</f>
        <v>40.353537957677034</v>
      </c>
      <c r="I9" s="97">
        <f>'DLA (children)'!J$7</f>
        <v>40.627463886026447</v>
      </c>
      <c r="J9" s="97">
        <f>'DLA (children)'!K$7</f>
        <v>41.839491432233501</v>
      </c>
      <c r="K9" s="97">
        <f>'DLA (children)'!L$7</f>
        <v>45.455068592589541</v>
      </c>
      <c r="L9" s="97">
        <f>'DLA (children)'!M$7</f>
        <v>47.882742327971684</v>
      </c>
      <c r="M9" s="97">
        <f>'DLA (children)'!N$7</f>
        <v>50.843635498984845</v>
      </c>
      <c r="N9" s="97">
        <f>'DLA (children)'!O$7</f>
        <v>54.066968871813629</v>
      </c>
      <c r="O9" s="97">
        <f>'DLA (children)'!P$7</f>
        <v>57.787627933717317</v>
      </c>
      <c r="P9" s="97">
        <f>'DLA (children)'!Q$7</f>
        <v>58.38532693357736</v>
      </c>
      <c r="Q9" s="97">
        <f>'DLA (children)'!R$7</f>
        <v>62.232339373160087</v>
      </c>
      <c r="R9" s="97">
        <f>'DLA (children)'!S$7</f>
        <v>66.22878545642601</v>
      </c>
      <c r="S9" s="97">
        <f>'DLA (children)'!T$7</f>
        <v>69.532273125489354</v>
      </c>
      <c r="T9" s="97">
        <f>'DLA (children)'!U$7</f>
        <v>81.869030466973186</v>
      </c>
      <c r="U9" s="97">
        <f>'DLA (children)'!V$7</f>
        <v>88.255341839398909</v>
      </c>
      <c r="V9" s="97">
        <f>'DLA (children)'!W$7</f>
        <v>91.301422860343109</v>
      </c>
      <c r="W9" s="65">
        <f>'DLA (children)'!X$7</f>
        <v>94.925516202639514</v>
      </c>
    </row>
    <row r="10" spans="1:23" ht="15" customHeight="1" x14ac:dyDescent="0.35">
      <c r="A10" s="62" t="s">
        <v>51</v>
      </c>
      <c r="B10" s="97"/>
      <c r="C10" s="97"/>
      <c r="D10" s="97"/>
      <c r="E10" s="97"/>
      <c r="F10" s="97"/>
      <c r="G10" s="97"/>
      <c r="H10" s="97">
        <f>'DLA (working age)'!I$7</f>
        <v>242.51614920040532</v>
      </c>
      <c r="I10" s="97">
        <f>'DLA (working age)'!J$7</f>
        <v>250.47921926304105</v>
      </c>
      <c r="J10" s="97">
        <f>'DLA (working age)'!K$7</f>
        <v>255.25548701158544</v>
      </c>
      <c r="K10" s="97">
        <f>'DLA (working age)'!L$7</f>
        <v>261.50189860448432</v>
      </c>
      <c r="L10" s="97">
        <f>'DLA (working age)'!M$7</f>
        <v>272.87918508832541</v>
      </c>
      <c r="M10" s="97">
        <f>'DLA (working age)'!N$7</f>
        <v>291.71440224947264</v>
      </c>
      <c r="N10" s="97">
        <f>'DLA (working age)'!O$7</f>
        <v>310.26876774134428</v>
      </c>
      <c r="O10" s="97">
        <f>'DLA (working age)'!P$7</f>
        <v>334.31986458559589</v>
      </c>
      <c r="P10" s="97">
        <f>'DLA (working age)'!Q$7</f>
        <v>342.58980115383895</v>
      </c>
      <c r="Q10" s="97">
        <f>'DLA (working age)'!R$7</f>
        <v>366.90906694111811</v>
      </c>
      <c r="R10" s="97">
        <f>'DLA (working age)'!S$7</f>
        <v>396.78044637521299</v>
      </c>
      <c r="S10" s="97">
        <f>'DLA (working age)'!T$7</f>
        <v>398.31477949715872</v>
      </c>
      <c r="T10" s="97">
        <f>'DLA (working age)'!U$7</f>
        <v>375.99388800577287</v>
      </c>
      <c r="U10" s="97">
        <f>'DLA (working age)'!V$7</f>
        <v>359.46696344171733</v>
      </c>
      <c r="V10" s="97">
        <f>'DLA (working age)'!W$7</f>
        <v>275.14469639082381</v>
      </c>
      <c r="W10" s="65">
        <f>'DLA (working age)'!X$7</f>
        <v>184.28335560117569</v>
      </c>
    </row>
    <row r="11" spans="1:23" ht="15" customHeight="1" x14ac:dyDescent="0.35">
      <c r="A11" s="62" t="s">
        <v>52</v>
      </c>
      <c r="B11" s="97"/>
      <c r="C11" s="97"/>
      <c r="D11" s="97"/>
      <c r="E11" s="97"/>
      <c r="F11" s="97"/>
      <c r="G11" s="97"/>
      <c r="H11" s="97">
        <f>'DLA (pensioners)'!I$7</f>
        <v>145.42762612307592</v>
      </c>
      <c r="I11" s="97">
        <f>'DLA (pensioners)'!J$7</f>
        <v>158.05962151561906</v>
      </c>
      <c r="J11" s="97">
        <f>'DLA (pensioners)'!K$7</f>
        <v>169.97148046297963</v>
      </c>
      <c r="K11" s="97">
        <f>'DLA (pensioners)'!L$7</f>
        <v>181.90501052475975</v>
      </c>
      <c r="L11" s="97">
        <f>'DLA (pensioners)'!M$7</f>
        <v>194.3619455263522</v>
      </c>
      <c r="M11" s="97">
        <f>'DLA (pensioners)'!N$7</f>
        <v>211.46292346872394</v>
      </c>
      <c r="N11" s="97">
        <f>'DLA (pensioners)'!O$7</f>
        <v>226.55959176597358</v>
      </c>
      <c r="O11" s="97">
        <f>'DLA (pensioners)'!P$7</f>
        <v>248.64073158436634</v>
      </c>
      <c r="P11" s="97">
        <f>'DLA (pensioners)'!Q$7</f>
        <v>261.32737951328988</v>
      </c>
      <c r="Q11" s="97">
        <f>'DLA (pensioners)'!R$7</f>
        <v>270.16590392654933</v>
      </c>
      <c r="R11" s="97">
        <f>'DLA (pensioners)'!S$7</f>
        <v>286.55010323101374</v>
      </c>
      <c r="S11" s="97">
        <f>'DLA (pensioners)'!T$7</f>
        <v>295.39406308408144</v>
      </c>
      <c r="T11" s="97">
        <f>'DLA (pensioners)'!U$7</f>
        <v>310.76457566529018</v>
      </c>
      <c r="U11" s="97">
        <f>'DLA (pensioners)'!V$7</f>
        <v>296.70044880551768</v>
      </c>
      <c r="V11" s="97">
        <f>'DLA (pensioners)'!W$7</f>
        <v>278.41297326132116</v>
      </c>
      <c r="W11" s="65">
        <f>'DLA (pensioners)'!X$7</f>
        <v>232.59450936856126</v>
      </c>
    </row>
    <row r="12" spans="1:23" ht="15" customHeight="1" x14ac:dyDescent="0.35">
      <c r="A12" s="162" t="s">
        <v>93</v>
      </c>
      <c r="B12" s="97"/>
      <c r="C12" s="97"/>
      <c r="D12" s="97"/>
      <c r="E12" s="97"/>
      <c r="F12" s="97"/>
      <c r="G12" s="97"/>
      <c r="H12" s="97">
        <f>DHP!I$7</f>
        <v>0.276642</v>
      </c>
      <c r="I12" s="97">
        <f>DHP!J$7</f>
        <v>0.30296100000000004</v>
      </c>
      <c r="J12" s="97">
        <f>DHP!K$7</f>
        <v>0.34965999999999997</v>
      </c>
      <c r="K12" s="97">
        <f>DHP!L$7</f>
        <v>0.418682</v>
      </c>
      <c r="L12" s="97">
        <f>DHP!M$7</f>
        <v>0.52835100000000002</v>
      </c>
      <c r="M12" s="97">
        <f>DHP!N$7</f>
        <v>0.49707800000000002</v>
      </c>
      <c r="N12" s="97">
        <f>DHP!O$7</f>
        <v>0.56566399999999994</v>
      </c>
      <c r="O12" s="97">
        <f>DHP!P$7</f>
        <v>0.56585700000000005</v>
      </c>
      <c r="P12" s="97">
        <f>DHP!Q$7</f>
        <v>0.58711000000000002</v>
      </c>
      <c r="Q12" s="97">
        <f>DHP!R$7</f>
        <v>0.74952400000000008</v>
      </c>
      <c r="R12" s="97">
        <f>DHP!S$7</f>
        <v>1.8988019999999999</v>
      </c>
      <c r="S12" s="97">
        <f>DHP!T$7</f>
        <v>7.2977379999999989</v>
      </c>
      <c r="T12" s="97">
        <f>DHP!U$7</f>
        <v>7.019101</v>
      </c>
      <c r="U12" s="97">
        <f>DHP!V$7</f>
        <v>6.2408149999999996</v>
      </c>
      <c r="V12" s="97">
        <f>DHP!W$7</f>
        <v>7.0107300000000006</v>
      </c>
      <c r="W12" s="65">
        <f>DHP!X$7</f>
        <v>8.1663150000000009</v>
      </c>
    </row>
    <row r="13" spans="1:23" ht="30" customHeight="1" x14ac:dyDescent="0.35">
      <c r="A13" s="162" t="s">
        <v>103</v>
      </c>
      <c r="B13" s="97"/>
      <c r="C13" s="97"/>
      <c r="D13" s="97"/>
      <c r="E13" s="97"/>
      <c r="F13" s="97"/>
      <c r="G13" s="97"/>
      <c r="H13" s="97">
        <f>ESA!I$7</f>
        <v>0</v>
      </c>
      <c r="I13" s="97">
        <f>ESA!J$7</f>
        <v>0</v>
      </c>
      <c r="J13" s="97">
        <f>ESA!K$7</f>
        <v>0</v>
      </c>
      <c r="K13" s="97">
        <f>ESA!L$7</f>
        <v>0</v>
      </c>
      <c r="L13" s="97">
        <f>ESA!M$7</f>
        <v>0</v>
      </c>
      <c r="M13" s="97">
        <f>ESA!N$7</f>
        <v>0</v>
      </c>
      <c r="N13" s="97">
        <f>ESA!O$7</f>
        <v>7.7660637224793359</v>
      </c>
      <c r="O13" s="97">
        <f>ESA!P$7</f>
        <v>72.147762771048207</v>
      </c>
      <c r="P13" s="97">
        <f>ESA!Q$7</f>
        <v>122.74016607421265</v>
      </c>
      <c r="Q13" s="97">
        <f>ESA!R$7</f>
        <v>188.00846281852861</v>
      </c>
      <c r="R13" s="97">
        <f>ESA!S$7</f>
        <v>371.46091248976325</v>
      </c>
      <c r="S13" s="97">
        <f>ESA!T$7</f>
        <v>576.01960487457472</v>
      </c>
      <c r="T13" s="97">
        <f>ESA!U$7</f>
        <v>699.86948874104951</v>
      </c>
      <c r="U13" s="97">
        <f>ESA!V$7</f>
        <v>783.29051238691864</v>
      </c>
      <c r="V13" s="97">
        <f>ESA!W$7</f>
        <v>792.9030285476374</v>
      </c>
      <c r="W13" s="65">
        <f>ESA!X$7</f>
        <v>813.99046776997216</v>
      </c>
    </row>
    <row r="14" spans="1:23" ht="15" customHeight="1" x14ac:dyDescent="0.35">
      <c r="A14" s="163" t="s">
        <v>53</v>
      </c>
      <c r="B14" s="97">
        <f>HB!C$7</f>
        <v>543.238471</v>
      </c>
      <c r="C14" s="97">
        <f>HB!D$7</f>
        <v>536.59457099999997</v>
      </c>
      <c r="D14" s="97">
        <f>HB!E$7</f>
        <v>538.55091800000002</v>
      </c>
      <c r="E14" s="97">
        <f>HB!F$7</f>
        <v>552.63529600000004</v>
      </c>
      <c r="F14" s="97">
        <f>HB!G$7</f>
        <v>566.13478199999997</v>
      </c>
      <c r="G14" s="97">
        <f>HB!H$7</f>
        <v>581.73320200000001</v>
      </c>
      <c r="H14" s="97">
        <f>HB!I$7</f>
        <v>620.62848799999995</v>
      </c>
      <c r="I14" s="97">
        <f>HB!J$7</f>
        <v>593.11178099999995</v>
      </c>
      <c r="J14" s="97">
        <f>HB!K$7</f>
        <v>601.46406999999999</v>
      </c>
      <c r="K14" s="97">
        <f>HB!L$7</f>
        <v>621.21585800000003</v>
      </c>
      <c r="L14" s="97">
        <f>HB!M$7</f>
        <v>648.6762369999999</v>
      </c>
      <c r="M14" s="97">
        <f>HB!N$7</f>
        <v>687.31745300000011</v>
      </c>
      <c r="N14" s="97">
        <f>HB!O$7</f>
        <v>748.17012399999999</v>
      </c>
      <c r="O14" s="97">
        <f>HB!P$7</f>
        <v>862.83927000000006</v>
      </c>
      <c r="P14" s="97">
        <f>HB!Q$7</f>
        <v>923.887337</v>
      </c>
      <c r="Q14" s="97">
        <f>HB!R$7</f>
        <v>991.58310999999981</v>
      </c>
      <c r="R14" s="97">
        <f>HB!S$7</f>
        <v>1050.6659639999998</v>
      </c>
      <c r="S14" s="97">
        <f>HB!T$7</f>
        <v>1055.5343049999999</v>
      </c>
      <c r="T14" s="97">
        <f>HB!U$7</f>
        <v>1079.8065670000001</v>
      </c>
      <c r="U14" s="97">
        <f>HB!V$7</f>
        <v>1071.826082</v>
      </c>
      <c r="V14" s="97">
        <f>HB!W$7</f>
        <v>1046.3817549999999</v>
      </c>
      <c r="W14" s="65">
        <f>HB!X$7</f>
        <v>988.46288600000003</v>
      </c>
    </row>
    <row r="15" spans="1:23" ht="15" customHeight="1" x14ac:dyDescent="0.35">
      <c r="A15" s="62" t="s">
        <v>187</v>
      </c>
      <c r="B15" s="97"/>
      <c r="C15" s="97"/>
      <c r="D15" s="97"/>
      <c r="E15" s="97"/>
      <c r="F15" s="97"/>
      <c r="G15" s="97"/>
      <c r="H15" s="97"/>
      <c r="I15" s="97"/>
      <c r="J15" s="97"/>
      <c r="K15" s="97"/>
      <c r="L15" s="97"/>
      <c r="M15" s="97"/>
      <c r="N15" s="97">
        <v>451.47464800000012</v>
      </c>
      <c r="O15" s="97">
        <v>553.47076400000003</v>
      </c>
      <c r="P15" s="97">
        <v>607.82852500000001</v>
      </c>
      <c r="Q15" s="97">
        <v>658.20460600000001</v>
      </c>
      <c r="R15" s="97">
        <v>705.905618</v>
      </c>
      <c r="S15" s="97">
        <v>705.67960800000003</v>
      </c>
      <c r="T15" s="97">
        <v>726.37580199999991</v>
      </c>
      <c r="U15" s="97">
        <v>726.37418400000001</v>
      </c>
      <c r="V15" s="97">
        <v>709.07421700000009</v>
      </c>
      <c r="W15" s="65">
        <v>665.48253699999998</v>
      </c>
    </row>
    <row r="16" spans="1:23" ht="15" customHeight="1" x14ac:dyDescent="0.35">
      <c r="A16" s="62" t="s">
        <v>188</v>
      </c>
      <c r="B16" s="97"/>
      <c r="C16" s="97"/>
      <c r="D16" s="97"/>
      <c r="E16" s="97"/>
      <c r="F16" s="97"/>
      <c r="G16" s="97"/>
      <c r="H16" s="97"/>
      <c r="I16" s="97"/>
      <c r="J16" s="97"/>
      <c r="K16" s="97"/>
      <c r="L16" s="97"/>
      <c r="M16" s="97"/>
      <c r="N16" s="97">
        <v>296.69547699999998</v>
      </c>
      <c r="O16" s="97">
        <v>309.36850600000002</v>
      </c>
      <c r="P16" s="97">
        <v>316.05881199999999</v>
      </c>
      <c r="Q16" s="97">
        <v>333.37850400000002</v>
      </c>
      <c r="R16" s="97">
        <v>344.76034600000003</v>
      </c>
      <c r="S16" s="97">
        <v>349.85469699999999</v>
      </c>
      <c r="T16" s="97">
        <v>353.43076500000001</v>
      </c>
      <c r="U16" s="97">
        <v>345.45189900000003</v>
      </c>
      <c r="V16" s="97">
        <v>337.30753800000002</v>
      </c>
      <c r="W16" s="65">
        <v>322.98034899999999</v>
      </c>
    </row>
    <row r="17" spans="1:23" ht="15" customHeight="1" x14ac:dyDescent="0.35">
      <c r="A17" s="163" t="s">
        <v>54</v>
      </c>
      <c r="B17" s="97">
        <f>IB!C$7</f>
        <v>615.79092438369025</v>
      </c>
      <c r="C17" s="97">
        <f>IB!D$7</f>
        <v>588.59202503371921</v>
      </c>
      <c r="D17" s="97">
        <f>IB!E$7</f>
        <v>567.98355446943731</v>
      </c>
      <c r="E17" s="97">
        <f>IB!F$7</f>
        <v>525.49928755096118</v>
      </c>
      <c r="F17" s="97">
        <f>IB!G$7</f>
        <v>522.67291439115672</v>
      </c>
      <c r="G17" s="97">
        <f>IB!H$7</f>
        <v>518.1516025615299</v>
      </c>
      <c r="H17" s="97">
        <f>IB!I$7</f>
        <v>510.41450566826279</v>
      </c>
      <c r="I17" s="97">
        <f>IB!J$7</f>
        <v>499.05518577982082</v>
      </c>
      <c r="J17" s="97">
        <f>IB!K$7</f>
        <v>482.92332308747348</v>
      </c>
      <c r="K17" s="97">
        <f>IB!L$7</f>
        <v>472.58411055262843</v>
      </c>
      <c r="L17" s="97">
        <f>IB!M$7</f>
        <v>455.56339041377885</v>
      </c>
      <c r="M17" s="97">
        <f>IB!N$7</f>
        <v>452.18034383028947</v>
      </c>
      <c r="N17" s="97">
        <f>IB!O$7</f>
        <v>430.92760623399687</v>
      </c>
      <c r="O17" s="97">
        <f>IB!P$7</f>
        <v>395.47174723321382</v>
      </c>
      <c r="P17" s="97">
        <f>IB!Q$7</f>
        <v>352.23718540966127</v>
      </c>
      <c r="Q17" s="97">
        <f>IB!R$7</f>
        <v>310.54721490838773</v>
      </c>
      <c r="R17" s="97">
        <f>IB!S$7</f>
        <v>195.31850174543561</v>
      </c>
      <c r="S17" s="97">
        <f>IB!T$7</f>
        <v>56.342746936234093</v>
      </c>
      <c r="T17" s="97">
        <f>IB!U$7</f>
        <v>9.1369506823273241</v>
      </c>
      <c r="U17" s="97">
        <f>IB!V$7</f>
        <v>2.7322738291557593</v>
      </c>
      <c r="V17" s="97">
        <f>IB!W$7</f>
        <v>0.80715093936972804</v>
      </c>
      <c r="W17" s="65">
        <f>IB!X$7</f>
        <v>0.50887286554431199</v>
      </c>
    </row>
    <row r="18" spans="1:23" ht="30" customHeight="1" x14ac:dyDescent="0.35">
      <c r="A18" s="162" t="s">
        <v>55</v>
      </c>
      <c r="B18" s="97">
        <f>IS!C$7</f>
        <v>728.95497062028949</v>
      </c>
      <c r="C18" s="97">
        <f>IS!D$7</f>
        <v>604.56130066549395</v>
      </c>
      <c r="D18" s="97">
        <f>IS!E$7</f>
        <v>596.666270680764</v>
      </c>
      <c r="E18" s="97">
        <f>IS!F$7</f>
        <v>633.44261980806073</v>
      </c>
      <c r="F18" s="97">
        <f>IS!G$7</f>
        <v>701.1652352846811</v>
      </c>
      <c r="G18" s="97">
        <f>IS!H$7</f>
        <v>757.79364314084307</v>
      </c>
      <c r="H18" s="97">
        <f>IS!I$7</f>
        <v>775.49074718975453</v>
      </c>
      <c r="I18" s="97">
        <f>IS!J$7</f>
        <v>704.467710844267</v>
      </c>
      <c r="J18" s="97">
        <f>IS!K$7</f>
        <v>544.40653433713669</v>
      </c>
      <c r="K18" s="97">
        <f>IS!L$7</f>
        <v>487.48071542843581</v>
      </c>
      <c r="L18" s="97">
        <f>IS!M$7</f>
        <v>467.08402860594919</v>
      </c>
      <c r="M18" s="97">
        <f>IS!N$7</f>
        <v>472.9288146822139</v>
      </c>
      <c r="N18" s="97">
        <f>IS!O$7</f>
        <v>453.53642062225623</v>
      </c>
      <c r="O18" s="97">
        <f>IS!P$7</f>
        <v>433.05465739078647</v>
      </c>
      <c r="P18" s="97">
        <f>IS!Q$7</f>
        <v>402.69349293193716</v>
      </c>
      <c r="Q18" s="97">
        <f>IS!R$7</f>
        <v>360.26259072486164</v>
      </c>
      <c r="R18" s="97">
        <f>IS!S$7</f>
        <v>271.40517925467873</v>
      </c>
      <c r="S18" s="97">
        <f>IS!T$7</f>
        <v>191.50052672044791</v>
      </c>
      <c r="T18" s="97">
        <f>IS!U$7</f>
        <v>165.65123460797508</v>
      </c>
      <c r="U18" s="97">
        <f>IS!V$7</f>
        <v>151.37256108639107</v>
      </c>
      <c r="V18" s="97">
        <f>IS!W$7</f>
        <v>140.00765930599289</v>
      </c>
      <c r="W18" s="65">
        <f>IS!X$7</f>
        <v>136.30749303507815</v>
      </c>
    </row>
    <row r="19" spans="1:23" ht="15" customHeight="1" x14ac:dyDescent="0.35">
      <c r="A19" s="62" t="s">
        <v>56</v>
      </c>
      <c r="B19" s="97">
        <f>'IS MIG'!C$7</f>
        <v>182.39599012070261</v>
      </c>
      <c r="C19" s="97">
        <f>'IS MIG'!D$7</f>
        <v>182.54201837139141</v>
      </c>
      <c r="D19" s="97">
        <f>'IS MIG'!E$7</f>
        <v>174.43961332810903</v>
      </c>
      <c r="E19" s="97">
        <f>'IS MIG'!F$7</f>
        <v>184.60692790727325</v>
      </c>
      <c r="F19" s="97">
        <f>'IS MIG'!G$7</f>
        <v>199.79309952780255</v>
      </c>
      <c r="G19" s="97">
        <f>'IS MIG'!H$7</f>
        <v>222.18886544045276</v>
      </c>
      <c r="H19" s="97">
        <f>'IS MIG'!I$7</f>
        <v>225.31265128278312</v>
      </c>
      <c r="I19" s="97">
        <f>'IS MIG'!J$7</f>
        <v>123.70363333651068</v>
      </c>
      <c r="J19" s="97">
        <f>'IS MIG'!K$7</f>
        <v>0</v>
      </c>
      <c r="K19" s="97">
        <f>'IS MIG'!L$7</f>
        <v>0</v>
      </c>
      <c r="L19" s="97">
        <f>'IS MIG'!M$7</f>
        <v>0</v>
      </c>
      <c r="M19" s="97">
        <f>'IS MIG'!N$7</f>
        <v>0</v>
      </c>
      <c r="N19" s="97">
        <f>'IS MIG'!O$7</f>
        <v>0</v>
      </c>
      <c r="O19" s="97">
        <f>'IS MIG'!P$7</f>
        <v>0</v>
      </c>
      <c r="P19" s="97">
        <f>'IS MIG'!Q$7</f>
        <v>0</v>
      </c>
      <c r="Q19" s="97">
        <f>'IS MIG'!R$7</f>
        <v>0</v>
      </c>
      <c r="R19" s="97">
        <f>'IS MIG'!S$7</f>
        <v>0</v>
      </c>
      <c r="S19" s="97">
        <f>'IS MIG'!T$7</f>
        <v>0</v>
      </c>
      <c r="T19" s="97">
        <f>'IS MIG'!U$7</f>
        <v>0</v>
      </c>
      <c r="U19" s="97">
        <f>'IS MIG'!V$7</f>
        <v>0</v>
      </c>
      <c r="V19" s="97">
        <f>'IS MIG'!W$7</f>
        <v>0</v>
      </c>
      <c r="W19" s="65">
        <f>'IS MIG'!X$7</f>
        <v>0</v>
      </c>
    </row>
    <row r="20" spans="1:23" ht="15" customHeight="1" x14ac:dyDescent="0.35">
      <c r="A20" s="62" t="s">
        <v>189</v>
      </c>
      <c r="B20" s="97"/>
      <c r="C20" s="97"/>
      <c r="D20" s="97"/>
      <c r="E20" s="97"/>
      <c r="F20" s="97">
        <f>'IS (incapacity)'!G$7</f>
        <v>238.67912653511775</v>
      </c>
      <c r="G20" s="97">
        <f>'IS (incapacity)'!H$7</f>
        <v>263.62870124568548</v>
      </c>
      <c r="H20" s="97">
        <f>'IS (incapacity)'!I$7</f>
        <v>272.6702952137897</v>
      </c>
      <c r="I20" s="97">
        <f>'IS (incapacity)'!J$7</f>
        <v>291.16843951228526</v>
      </c>
      <c r="J20" s="97">
        <f>'IS (incapacity)'!K$7</f>
        <v>283.77993895443672</v>
      </c>
      <c r="K20" s="97">
        <f>'IS (incapacity)'!L$7</f>
        <v>258.93026212594413</v>
      </c>
      <c r="L20" s="97">
        <f>'IS (incapacity)'!M$7</f>
        <v>255.52033041540307</v>
      </c>
      <c r="M20" s="97">
        <f>'IS (incapacity)'!N$7</f>
        <v>275.60905961918593</v>
      </c>
      <c r="N20" s="97">
        <f>'IS (incapacity)'!O$7</f>
        <v>269.99679836864357</v>
      </c>
      <c r="O20" s="97">
        <f>'IS (incapacity)'!P$7</f>
        <v>256.17440352241022</v>
      </c>
      <c r="P20" s="97">
        <f>'IS (incapacity)'!Q$7</f>
        <v>231.03003245856786</v>
      </c>
      <c r="Q20" s="97">
        <f>'IS (incapacity)'!R$7</f>
        <v>200.63780272512321</v>
      </c>
      <c r="R20" s="97">
        <f>'IS (incapacity)'!S$7</f>
        <v>117.51050827003542</v>
      </c>
      <c r="S20" s="97">
        <f>'IS (incapacity)'!T$7</f>
        <v>46.552360500823696</v>
      </c>
      <c r="T20" s="97">
        <f>'IS (incapacity)'!U$7</f>
        <v>23.552721303215161</v>
      </c>
      <c r="U20" s="97">
        <f>'IS (incapacity)'!V$7</f>
        <v>12.079143599134444</v>
      </c>
      <c r="V20" s="97">
        <f>'IS (incapacity)'!W$7</f>
        <v>5.2266321681578525</v>
      </c>
      <c r="W20" s="65">
        <f>'IS (incapacity)'!X$7</f>
        <v>1.2159745879110404</v>
      </c>
    </row>
    <row r="21" spans="1:23" ht="15" customHeight="1" x14ac:dyDescent="0.35">
      <c r="A21" s="62" t="s">
        <v>190</v>
      </c>
      <c r="B21" s="97"/>
      <c r="C21" s="97"/>
      <c r="D21" s="97"/>
      <c r="E21" s="97"/>
      <c r="F21" s="97">
        <f>'IS (lone parent)'!G$7</f>
        <v>232.18067385467828</v>
      </c>
      <c r="G21" s="97">
        <f>'IS (lone parent)'!H$7</f>
        <v>237.94959612814171</v>
      </c>
      <c r="H21" s="97">
        <f>'IS (lone parent)'!I$7</f>
        <v>242.34513123890414</v>
      </c>
      <c r="I21" s="97">
        <f>'IS (lone parent)'!J$7</f>
        <v>252.24759257089357</v>
      </c>
      <c r="J21" s="97">
        <f>'IS (lone parent)'!K$7</f>
        <v>225.68290420614269</v>
      </c>
      <c r="K21" s="97">
        <f>'IS (lone parent)'!L$7</f>
        <v>190.4568792959835</v>
      </c>
      <c r="L21" s="97">
        <f>'IS (lone parent)'!M$7</f>
        <v>173.57576681506538</v>
      </c>
      <c r="M21" s="97">
        <f>'IS (lone parent)'!N$7</f>
        <v>164.47379692546355</v>
      </c>
      <c r="N21" s="97">
        <f>'IS (lone parent)'!O$7</f>
        <v>151.04003496927066</v>
      </c>
      <c r="O21" s="97">
        <f>'IS (lone parent)'!P$7</f>
        <v>141.63318122870189</v>
      </c>
      <c r="P21" s="97">
        <f>'IS (lone parent)'!Q$7</f>
        <v>129.81969807968142</v>
      </c>
      <c r="Q21" s="97">
        <f>'IS (lone parent)'!R$7</f>
        <v>117.69431515223268</v>
      </c>
      <c r="R21" s="97">
        <f>'IS (lone parent)'!S$7</f>
        <v>109.18383804784034</v>
      </c>
      <c r="S21" s="97">
        <f>'IS (lone parent)'!T$7</f>
        <v>97.88586859613126</v>
      </c>
      <c r="T21" s="97">
        <f>'IS (lone parent)'!U$7</f>
        <v>92.671456450684985</v>
      </c>
      <c r="U21" s="97">
        <f>'IS (lone parent)'!V$7</f>
        <v>87.02295653419003</v>
      </c>
      <c r="V21" s="97">
        <f>'IS (lone parent)'!W$7</f>
        <v>80.831159975751433</v>
      </c>
      <c r="W21" s="65">
        <f>'IS (lone parent)'!X$7</f>
        <v>78.431604376115004</v>
      </c>
    </row>
    <row r="22" spans="1:23" ht="15" customHeight="1" x14ac:dyDescent="0.35">
      <c r="A22" s="62" t="s">
        <v>191</v>
      </c>
      <c r="B22" s="97"/>
      <c r="C22" s="97"/>
      <c r="D22" s="97"/>
      <c r="E22" s="97"/>
      <c r="F22" s="97">
        <f>'IS (carer)'!G$7</f>
        <v>14.576418972122482</v>
      </c>
      <c r="G22" s="97">
        <f>'IS (carer)'!H$7</f>
        <v>19.079773056309993</v>
      </c>
      <c r="H22" s="97">
        <f>'IS (carer)'!I$7</f>
        <v>20.607515023043149</v>
      </c>
      <c r="I22" s="97">
        <f>'IS (carer)'!J$7</f>
        <v>22.336886012049245</v>
      </c>
      <c r="J22" s="97">
        <f>'IS (carer)'!K$7</f>
        <v>21.198530211722638</v>
      </c>
      <c r="K22" s="97">
        <f>'IS (carer)'!L$7</f>
        <v>19.731018697009347</v>
      </c>
      <c r="L22" s="97">
        <f>'IS (carer)'!M$7</f>
        <v>19.20354447340933</v>
      </c>
      <c r="M22" s="97">
        <f>'IS (carer)'!N$7</f>
        <v>18.463418137613147</v>
      </c>
      <c r="N22" s="97">
        <f>'IS (carer)'!O$7</f>
        <v>18.076191887599233</v>
      </c>
      <c r="O22" s="97">
        <f>'IS (carer)'!P$7</f>
        <v>19.730555937457567</v>
      </c>
      <c r="P22" s="97">
        <f>'IS (carer)'!Q$7</f>
        <v>25.338921749687302</v>
      </c>
      <c r="Q22" s="97">
        <f>'IS (carer)'!R$7</f>
        <v>28.164401101586968</v>
      </c>
      <c r="R22" s="97">
        <f>'IS (carer)'!S$7</f>
        <v>33.758031111893658</v>
      </c>
      <c r="S22" s="97">
        <f>'IS (carer)'!T$7</f>
        <v>37.313748964577329</v>
      </c>
      <c r="T22" s="97">
        <f>'IS (carer)'!U$7</f>
        <v>40.733161592551113</v>
      </c>
      <c r="U22" s="97">
        <f>'IS (carer)'!V$7</f>
        <v>45.018455634988442</v>
      </c>
      <c r="V22" s="97">
        <f>'IS (carer)'!W$7</f>
        <v>47.516654067486897</v>
      </c>
      <c r="W22" s="65">
        <f>'IS (carer)'!X$7</f>
        <v>51.054137855444026</v>
      </c>
    </row>
    <row r="23" spans="1:23" ht="15" customHeight="1" x14ac:dyDescent="0.35">
      <c r="A23" s="62" t="s">
        <v>192</v>
      </c>
      <c r="B23" s="97"/>
      <c r="C23" s="97"/>
      <c r="D23" s="97"/>
      <c r="E23" s="97"/>
      <c r="F23" s="97">
        <f>'IS (others)'!G$7</f>
        <v>15.935916394960071</v>
      </c>
      <c r="G23" s="97">
        <f>'IS (others)'!H$7</f>
        <v>14.946707270253103</v>
      </c>
      <c r="H23" s="97">
        <f>'IS (others)'!I$7</f>
        <v>14.555154431234399</v>
      </c>
      <c r="I23" s="97">
        <f>'IS (others)'!J$7</f>
        <v>15.011159412528254</v>
      </c>
      <c r="J23" s="97">
        <f>'IS (others)'!K$7</f>
        <v>13.745160964834591</v>
      </c>
      <c r="K23" s="97">
        <f>'IS (others)'!L$7</f>
        <v>16.434058947275361</v>
      </c>
      <c r="L23" s="97">
        <f>'IS (others)'!M$7</f>
        <v>17.717329496842304</v>
      </c>
      <c r="M23" s="97">
        <f>'IS (others)'!N$7</f>
        <v>14.25382750111047</v>
      </c>
      <c r="N23" s="97">
        <f>'IS (others)'!O$7</f>
        <v>14.221572241104322</v>
      </c>
      <c r="O23" s="97">
        <f>'IS (others)'!P$7</f>
        <v>14.736231918350155</v>
      </c>
      <c r="P23" s="97">
        <f>'IS (others)'!Q$7</f>
        <v>16.319145409350039</v>
      </c>
      <c r="Q23" s="97">
        <f>'IS (others)'!R$7</f>
        <v>13.751856045005781</v>
      </c>
      <c r="R23" s="97">
        <f>'IS (others)'!S$7</f>
        <v>11.067995338812626</v>
      </c>
      <c r="S23" s="97">
        <f>'IS (others)'!T$7</f>
        <v>9.7740501344563988</v>
      </c>
      <c r="T23" s="97">
        <f>'IS (others)'!U$7</f>
        <v>8.6627450962946071</v>
      </c>
      <c r="U23" s="97">
        <f>'IS (others)'!V$7</f>
        <v>7.2758632705242974</v>
      </c>
      <c r="V23" s="97">
        <f>'IS (others)'!W$7</f>
        <v>6.5632163838360391</v>
      </c>
      <c r="W23" s="65">
        <f>'IS (others)'!X$7</f>
        <v>5.5847073641203195</v>
      </c>
    </row>
    <row r="24" spans="1:23" ht="30" customHeight="1" x14ac:dyDescent="0.35">
      <c r="A24" s="163" t="s">
        <v>61</v>
      </c>
      <c r="B24" s="97"/>
      <c r="C24" s="97"/>
      <c r="D24" s="97"/>
      <c r="E24" s="97"/>
      <c r="F24" s="97">
        <f>IIDB!G$7</f>
        <v>84.51317097300597</v>
      </c>
      <c r="G24" s="97">
        <f>IIDB!H$7</f>
        <v>86.715583189706408</v>
      </c>
      <c r="H24" s="97">
        <f>IIDB!I$7</f>
        <v>87.141137102449633</v>
      </c>
      <c r="I24" s="97">
        <f>IIDB!J$7</f>
        <v>87.597164997849447</v>
      </c>
      <c r="J24" s="97">
        <f>IIDB!K$7</f>
        <v>89.515294317161931</v>
      </c>
      <c r="K24" s="97">
        <f>IIDB!L$7</f>
        <v>88.255703647343964</v>
      </c>
      <c r="L24" s="97">
        <f>IIDB!M$7</f>
        <v>87.563332995735109</v>
      </c>
      <c r="M24" s="97">
        <f>IIDB!N$7</f>
        <v>87.464003073727255</v>
      </c>
      <c r="N24" s="97">
        <f>IIDB!O$7</f>
        <v>89.157106752953325</v>
      </c>
      <c r="O24" s="97">
        <f>IIDB!P$7</f>
        <v>91.300310472465284</v>
      </c>
      <c r="P24" s="97">
        <f>IIDB!Q$7</f>
        <v>95.723853170616366</v>
      </c>
      <c r="Q24" s="97">
        <f>IIDB!R$7</f>
        <v>95.219441675433018</v>
      </c>
      <c r="R24" s="97">
        <f>IIDB!S$7</f>
        <v>96.283167494296507</v>
      </c>
      <c r="S24" s="97">
        <f>IIDB!T$7</f>
        <v>94.809891179407856</v>
      </c>
      <c r="T24" s="97">
        <f>IIDB!U$7</f>
        <v>94.935781913524508</v>
      </c>
      <c r="U24" s="97">
        <f>IIDB!V$7</f>
        <v>93.178719965961434</v>
      </c>
      <c r="V24" s="97">
        <f>IIDB!W$7</f>
        <v>88.698668916263642</v>
      </c>
      <c r="W24" s="65">
        <f>IIDB!X$7</f>
        <v>85.963152625454242</v>
      </c>
    </row>
    <row r="25" spans="1:23" ht="15" customHeight="1" x14ac:dyDescent="0.35">
      <c r="A25" s="162" t="s">
        <v>62</v>
      </c>
      <c r="B25" s="97">
        <f>JSA!C$7</f>
        <v>126.46449093858502</v>
      </c>
      <c r="C25" s="97">
        <f>JSA!D$7</f>
        <v>249.89350712304423</v>
      </c>
      <c r="D25" s="97">
        <f>JSA!E$7</f>
        <v>227.48073324615933</v>
      </c>
      <c r="E25" s="97">
        <f>JSA!F$7</f>
        <v>216.67992454119366</v>
      </c>
      <c r="F25" s="97">
        <f>JSA!G$7</f>
        <v>195.49963064400748</v>
      </c>
      <c r="G25" s="97">
        <f>JSA!H$7</f>
        <v>172.37845105435133</v>
      </c>
      <c r="H25" s="97">
        <f>JSA!I$7</f>
        <v>162.87660716110116</v>
      </c>
      <c r="I25" s="97">
        <f>JSA!J$7</f>
        <v>147.15095103568729</v>
      </c>
      <c r="J25" s="97">
        <f>JSA!K$7</f>
        <v>123.14797576565689</v>
      </c>
      <c r="K25" s="97">
        <f>JSA!L$7</f>
        <v>128.10883183043259</v>
      </c>
      <c r="L25" s="97">
        <f>JSA!M$7</f>
        <v>136.97037132038895</v>
      </c>
      <c r="M25" s="97">
        <f>JSA!N$7</f>
        <v>135.24177664284343</v>
      </c>
      <c r="N25" s="97">
        <f>JSA!O$7</f>
        <v>170.24719346708341</v>
      </c>
      <c r="O25" s="97">
        <f>JSA!P$7</f>
        <v>259.79544137389814</v>
      </c>
      <c r="P25" s="97">
        <f>JSA!Q$7</f>
        <v>252.57725330384528</v>
      </c>
      <c r="Q25" s="97">
        <f>JSA!R$7</f>
        <v>286.91121289811315</v>
      </c>
      <c r="R25" s="97">
        <f>JSA!S$7</f>
        <v>320.30743874288817</v>
      </c>
      <c r="S25" s="97">
        <f>JSA!T$7</f>
        <v>270.93955996209354</v>
      </c>
      <c r="T25" s="97">
        <f>JSA!U$7</f>
        <v>196.49042233393823</v>
      </c>
      <c r="U25" s="97">
        <f>JSA!V$7</f>
        <v>161.8005438908894</v>
      </c>
      <c r="V25" s="97">
        <f>JSA!W$7</f>
        <v>137.58966178140284</v>
      </c>
      <c r="W25" s="65">
        <f>JSA!X$7</f>
        <v>119.21934893061089</v>
      </c>
    </row>
    <row r="26" spans="1:23" ht="15" customHeight="1" x14ac:dyDescent="0.35">
      <c r="A26" s="162" t="s">
        <v>63</v>
      </c>
      <c r="B26" s="97">
        <f>MA!C$7</f>
        <v>0</v>
      </c>
      <c r="C26" s="97">
        <f>MA!D$7</f>
        <v>0</v>
      </c>
      <c r="D26" s="97">
        <f>MA!E$7</f>
        <v>0</v>
      </c>
      <c r="E26" s="97">
        <f>MA!F$7</f>
        <v>0</v>
      </c>
      <c r="F26" s="97">
        <f>MA!G$7</f>
        <v>1.9543809227957973</v>
      </c>
      <c r="G26" s="97">
        <f>MA!H$7</f>
        <v>2.2700104833696866</v>
      </c>
      <c r="H26" s="97">
        <f>MA!I$7</f>
        <v>3.0135591252500533</v>
      </c>
      <c r="I26" s="97">
        <f>MA!J$7</f>
        <v>4.567482231223317</v>
      </c>
      <c r="J26" s="97">
        <f>MA!K$7</f>
        <v>4.2380906019523552</v>
      </c>
      <c r="K26" s="97">
        <f>MA!L$7</f>
        <v>5.53675727107297</v>
      </c>
      <c r="L26" s="97">
        <f>MA!M$7</f>
        <v>6.0925466107614188</v>
      </c>
      <c r="M26" s="97">
        <f>MA!N$7</f>
        <v>9.0676081903656272</v>
      </c>
      <c r="N26" s="97">
        <f>MA!O$7</f>
        <v>12.645737537585328</v>
      </c>
      <c r="O26" s="97">
        <f>MA!P$7</f>
        <v>11.41499588217922</v>
      </c>
      <c r="P26" s="97">
        <f>MA!Q$7</f>
        <v>12.60729695458631</v>
      </c>
      <c r="Q26" s="97">
        <f>MA!R$7</f>
        <v>13.634024685976469</v>
      </c>
      <c r="R26" s="97">
        <f>MA!S$7</f>
        <v>12.880950336832358</v>
      </c>
      <c r="S26" s="97">
        <f>MA!T$7</f>
        <v>12.64427375095222</v>
      </c>
      <c r="T26" s="97">
        <f>MA!U$7</f>
        <v>13.168449801476045</v>
      </c>
      <c r="U26" s="97">
        <f>MA!V$7</f>
        <v>14.745035187483904</v>
      </c>
      <c r="V26" s="97">
        <f>MA!W$7</f>
        <v>14.373404886597047</v>
      </c>
      <c r="W26" s="65">
        <f>MA!X$7</f>
        <v>12.624380347350051</v>
      </c>
    </row>
    <row r="27" spans="1:23" ht="15" customHeight="1" x14ac:dyDescent="0.35">
      <c r="A27" s="162" t="s">
        <v>193</v>
      </c>
      <c r="B27" s="97"/>
      <c r="C27" s="97"/>
      <c r="D27" s="97"/>
      <c r="E27" s="97"/>
      <c r="F27" s="97"/>
      <c r="G27" s="97"/>
      <c r="H27" s="97"/>
      <c r="I27" s="97"/>
      <c r="J27" s="97">
        <f>O75TVL!K$7</f>
        <v>18.676874343267677</v>
      </c>
      <c r="K27" s="97">
        <f>O75TVL!L$7</f>
        <v>19.800944333637112</v>
      </c>
      <c r="L27" s="97">
        <f>O75TVL!M$7</f>
        <v>21.053082168637857</v>
      </c>
      <c r="M27" s="97">
        <f>O75TVL!N$7</f>
        <v>22.043292347848933</v>
      </c>
      <c r="N27" s="97">
        <f>O75TVL!O$7</f>
        <v>22.845853981217836</v>
      </c>
      <c r="O27" s="97">
        <f>O75TVL!P$7</f>
        <v>23.784241676239635</v>
      </c>
      <c r="P27" s="97">
        <f>O75TVL!Q$7</f>
        <v>25.091563884798724</v>
      </c>
      <c r="Q27" s="97">
        <f>O75TVL!R$7</f>
        <v>25.467129652833453</v>
      </c>
      <c r="R27" s="97">
        <f>O75TVL!S$7</f>
        <v>25.847436906706182</v>
      </c>
      <c r="S27" s="97">
        <f>O75TVL!T$7</f>
        <v>26.277478889256145</v>
      </c>
      <c r="T27" s="97">
        <f>O75TVL!U$7</f>
        <v>26.545119912469332</v>
      </c>
      <c r="U27" s="97">
        <f>O75TVL!V$7</f>
        <v>26.850619016671303</v>
      </c>
      <c r="V27" s="97">
        <f>O75TVL!W$7</f>
        <v>27.101147964571627</v>
      </c>
      <c r="W27" s="65">
        <f>O75TVL!X$7</f>
        <v>28.275877517989617</v>
      </c>
    </row>
    <row r="28" spans="1:23" ht="15" customHeight="1" x14ac:dyDescent="0.35">
      <c r="A28" s="162" t="s">
        <v>97</v>
      </c>
      <c r="B28" s="97"/>
      <c r="C28" s="97"/>
      <c r="D28" s="97"/>
      <c r="E28" s="97"/>
      <c r="F28" s="97"/>
      <c r="G28" s="97"/>
      <c r="H28" s="97"/>
      <c r="I28" s="97">
        <f>PC!J$7</f>
        <v>0</v>
      </c>
      <c r="J28" s="97">
        <f>PC!K$7</f>
        <v>312.86278086904633</v>
      </c>
      <c r="K28" s="97">
        <f>PC!L$7</f>
        <v>332.7875166305231</v>
      </c>
      <c r="L28" s="97">
        <f>PC!M$7</f>
        <v>355.6210336577235</v>
      </c>
      <c r="M28" s="97">
        <f>PC!N$7</f>
        <v>380.15695568711158</v>
      </c>
      <c r="N28" s="97">
        <f>PC!O$7</f>
        <v>397.21234341773049</v>
      </c>
      <c r="O28" s="97">
        <f>PC!P$7</f>
        <v>418.35203326844464</v>
      </c>
      <c r="P28" s="97">
        <f>PC!Q$7</f>
        <v>424.70668707336017</v>
      </c>
      <c r="Q28" s="97">
        <f>PC!R$7</f>
        <v>410.7802780866898</v>
      </c>
      <c r="R28" s="97">
        <f>PC!S$7</f>
        <v>378.23707064035244</v>
      </c>
      <c r="S28" s="97">
        <f>PC!T$7</f>
        <v>352.70640250396275</v>
      </c>
      <c r="T28" s="97">
        <f>PC!U$7</f>
        <v>326.25495039845316</v>
      </c>
      <c r="U28" s="97">
        <f>PC!V$7</f>
        <v>298.04827289218059</v>
      </c>
      <c r="V28" s="97">
        <f>PC!W$7</f>
        <v>274.29332771810346</v>
      </c>
      <c r="W28" s="65">
        <f>PC!X$7</f>
        <v>257.46945273622384</v>
      </c>
    </row>
    <row r="29" spans="1:23" ht="30" customHeight="1" x14ac:dyDescent="0.35">
      <c r="A29" s="162" t="s">
        <v>110</v>
      </c>
      <c r="B29" s="97"/>
      <c r="C29" s="97"/>
      <c r="D29" s="97"/>
      <c r="E29" s="97"/>
      <c r="F29" s="97"/>
      <c r="G29" s="97"/>
      <c r="H29" s="97"/>
      <c r="I29" s="97">
        <f>PIP!J$7</f>
        <v>0</v>
      </c>
      <c r="J29" s="97">
        <f>PIP!K$7</f>
        <v>0</v>
      </c>
      <c r="K29" s="97">
        <f>PIP!L$7</f>
        <v>0</v>
      </c>
      <c r="L29" s="97">
        <f>PIP!M$7</f>
        <v>0</v>
      </c>
      <c r="M29" s="97">
        <f>PIP!N$7</f>
        <v>0</v>
      </c>
      <c r="N29" s="97">
        <f>PIP!O$7</f>
        <v>0</v>
      </c>
      <c r="O29" s="97">
        <f>PIP!P$7</f>
        <v>0</v>
      </c>
      <c r="P29" s="97">
        <f>PIP!Q$7</f>
        <v>0</v>
      </c>
      <c r="Q29" s="97">
        <f>PIP!R$7</f>
        <v>0</v>
      </c>
      <c r="R29" s="97">
        <f>PIP!S$7</f>
        <v>0</v>
      </c>
      <c r="S29" s="97">
        <f>PIP!T$7</f>
        <v>15.116590378505617</v>
      </c>
      <c r="T29" s="97">
        <f>PIP!U$7</f>
        <v>96.836789787605369</v>
      </c>
      <c r="U29" s="97">
        <f>PIP!V$7</f>
        <v>164.28124044875699</v>
      </c>
      <c r="V29" s="97">
        <f>PIP!W$7</f>
        <v>292.98718309886692</v>
      </c>
      <c r="W29" s="65">
        <f>PIP!X$7</f>
        <v>522.04231037410068</v>
      </c>
    </row>
    <row r="30" spans="1:23" ht="15" customHeight="1" x14ac:dyDescent="0.35">
      <c r="A30" s="162" t="s">
        <v>64</v>
      </c>
      <c r="B30" s="97">
        <f>SDA!C$7</f>
        <v>50.241355529544343</v>
      </c>
      <c r="C30" s="97">
        <f>SDA!D$7</f>
        <v>55.613465097761178</v>
      </c>
      <c r="D30" s="97">
        <f>SDA!E$7</f>
        <v>54.400319211578527</v>
      </c>
      <c r="E30" s="97">
        <f>SDA!F$7</f>
        <v>55.375873750833023</v>
      </c>
      <c r="F30" s="97">
        <f>SDA!G$7</f>
        <v>56.158807197773129</v>
      </c>
      <c r="G30" s="97">
        <f>SDA!H$7</f>
        <v>57.709428499101044</v>
      </c>
      <c r="H30" s="97">
        <f>SDA!I$7</f>
        <v>53.423171494069209</v>
      </c>
      <c r="I30" s="97">
        <f>SDA!J$7</f>
        <v>52.273451415927276</v>
      </c>
      <c r="J30" s="97">
        <f>SDA!K$7</f>
        <v>50.776349962218092</v>
      </c>
      <c r="K30" s="97">
        <f>SDA!L$7</f>
        <v>49.783753407401306</v>
      </c>
      <c r="L30" s="97">
        <f>SDA!M$7</f>
        <v>50.028092813000853</v>
      </c>
      <c r="M30" s="97">
        <f>SDA!N$7</f>
        <v>49.769387760873514</v>
      </c>
      <c r="N30" s="97">
        <f>SDA!O$7</f>
        <v>49.165293851622074</v>
      </c>
      <c r="O30" s="97">
        <f>SDA!P$7</f>
        <v>50.230783401117392</v>
      </c>
      <c r="P30" s="97">
        <f>SDA!Q$7</f>
        <v>49.126499058420684</v>
      </c>
      <c r="Q30" s="97">
        <f>SDA!R$7</f>
        <v>48.716344903702577</v>
      </c>
      <c r="R30" s="97">
        <f>SDA!S$7</f>
        <v>48.905472441660393</v>
      </c>
      <c r="S30" s="97">
        <f>SDA!T$7</f>
        <v>47.789555593041044</v>
      </c>
      <c r="T30" s="97">
        <f>SDA!U$7</f>
        <v>39.984829377138887</v>
      </c>
      <c r="U30" s="97">
        <f>SDA!V$7</f>
        <v>23.226592983052516</v>
      </c>
      <c r="V30" s="97">
        <f>SDA!W$7</f>
        <v>11.364968225658643</v>
      </c>
      <c r="W30" s="65">
        <f>SDA!X$7</f>
        <v>6.2742123726567058</v>
      </c>
    </row>
    <row r="31" spans="1:23" ht="15" customHeight="1" x14ac:dyDescent="0.35">
      <c r="A31" s="62" t="s">
        <v>51</v>
      </c>
      <c r="B31" s="97"/>
      <c r="C31" s="97"/>
      <c r="D31" s="97"/>
      <c r="E31" s="97"/>
      <c r="F31" s="97">
        <f>'SDA (working age)'!G$7</f>
        <v>45.589468790996293</v>
      </c>
      <c r="G31" s="97">
        <f>'SDA (working age)'!H$7</f>
        <v>47.11262415963381</v>
      </c>
      <c r="H31" s="97">
        <f>'SDA (working age)'!I$7</f>
        <v>43.207332423142155</v>
      </c>
      <c r="I31" s="97">
        <f>'SDA (working age)'!J$7</f>
        <v>41.659035717943325</v>
      </c>
      <c r="J31" s="97">
        <f>'SDA (working age)'!K$7</f>
        <v>43.162143861516753</v>
      </c>
      <c r="K31" s="97">
        <f>'SDA (working age)'!L$7</f>
        <v>41.975690969184257</v>
      </c>
      <c r="L31" s="97">
        <f>'SDA (working age)'!M$7</f>
        <v>41.906746972661068</v>
      </c>
      <c r="M31" s="97">
        <f>'SDA (working age)'!N$7</f>
        <v>37.942276650354209</v>
      </c>
      <c r="N31" s="97">
        <f>'SDA (working age)'!O$7</f>
        <v>38.774055567763945</v>
      </c>
      <c r="O31" s="97">
        <f>'SDA (working age)'!P$7</f>
        <v>39.523511854983752</v>
      </c>
      <c r="P31" s="97">
        <f>'SDA (working age)'!Q$7</f>
        <v>39.303610749624575</v>
      </c>
      <c r="Q31" s="97">
        <f>'SDA (working age)'!R$7</f>
        <v>39.000053976618879</v>
      </c>
      <c r="R31" s="97">
        <f>'SDA (working age)'!S$7</f>
        <v>39.801852893383753</v>
      </c>
      <c r="S31" s="97">
        <f>'SDA (working age)'!T$7</f>
        <v>39.576253292908952</v>
      </c>
      <c r="T31" s="97">
        <f>'SDA (working age)'!U$7</f>
        <v>32.207749467781547</v>
      </c>
      <c r="U31" s="97">
        <f>'SDA (working age)'!V$7</f>
        <v>16.090992207513327</v>
      </c>
      <c r="V31" s="97">
        <f>'SDA (working age)'!W$7</f>
        <v>4.8917863807648274</v>
      </c>
      <c r="W31" s="65">
        <f>'SDA (working age)'!X$7</f>
        <v>0.4401127195853643</v>
      </c>
    </row>
    <row r="32" spans="1:23" ht="15" customHeight="1" x14ac:dyDescent="0.35">
      <c r="A32" s="62" t="s">
        <v>52</v>
      </c>
      <c r="B32" s="97"/>
      <c r="C32" s="97"/>
      <c r="D32" s="97"/>
      <c r="E32" s="97"/>
      <c r="F32" s="97">
        <f>'SDA (pensioners)'!G$7</f>
        <v>10.569338406776836</v>
      </c>
      <c r="G32" s="97">
        <f>'SDA (pensioners)'!H$7</f>
        <v>10.596804339467242</v>
      </c>
      <c r="H32" s="97">
        <f>'SDA (pensioners)'!I$7</f>
        <v>10.215839070927061</v>
      </c>
      <c r="I32" s="97">
        <f>'SDA (pensioners)'!J$7</f>
        <v>10.614415697983947</v>
      </c>
      <c r="J32" s="97">
        <f>'SDA (pensioners)'!K$7</f>
        <v>7.61420610070134</v>
      </c>
      <c r="K32" s="97">
        <f>'SDA (pensioners)'!L$7</f>
        <v>7.8080624382170489</v>
      </c>
      <c r="L32" s="97">
        <f>'SDA (pensioners)'!M$7</f>
        <v>8.1213458403397887</v>
      </c>
      <c r="M32" s="97">
        <f>'SDA (pensioners)'!N$7</f>
        <v>11.827111110519301</v>
      </c>
      <c r="N32" s="97">
        <f>'SDA (pensioners)'!O$7</f>
        <v>10.391238283858133</v>
      </c>
      <c r="O32" s="97">
        <f>'SDA (pensioners)'!P$7</f>
        <v>10.707271546133642</v>
      </c>
      <c r="P32" s="97">
        <f>'SDA (pensioners)'!Q$7</f>
        <v>9.8228883087961059</v>
      </c>
      <c r="Q32" s="97">
        <f>'SDA (pensioners)'!R$7</f>
        <v>9.7162909270836977</v>
      </c>
      <c r="R32" s="97">
        <f>'SDA (pensioners)'!S$7</f>
        <v>9.1036195482766402</v>
      </c>
      <c r="S32" s="97">
        <f>'SDA (pensioners)'!T$7</f>
        <v>8.2133023001320851</v>
      </c>
      <c r="T32" s="97">
        <f>'SDA (pensioners)'!U$7</f>
        <v>7.7770799093573419</v>
      </c>
      <c r="U32" s="97">
        <f>'SDA (pensioners)'!V$7</f>
        <v>7.1356007755391877</v>
      </c>
      <c r="V32" s="97">
        <f>'SDA (pensioners)'!W$7</f>
        <v>6.4731818448938157</v>
      </c>
      <c r="W32" s="65">
        <f>'SDA (pensioners)'!X$7</f>
        <v>5.8340996530713412</v>
      </c>
    </row>
    <row r="33" spans="1:23" ht="15.5" x14ac:dyDescent="0.35">
      <c r="A33" s="164" t="s">
        <v>65</v>
      </c>
      <c r="B33" s="97">
        <f>SP!C$7</f>
        <v>0</v>
      </c>
      <c r="C33" s="97">
        <f>SP!D$7</f>
        <v>0</v>
      </c>
      <c r="D33" s="97">
        <f>SP!E$7</f>
        <v>0</v>
      </c>
      <c r="E33" s="97">
        <f>SP!F$7</f>
        <v>1681.7232238778199</v>
      </c>
      <c r="F33" s="97">
        <f>SP!G$7</f>
        <v>1733.3118387431405</v>
      </c>
      <c r="G33" s="97">
        <f>SP!H$7</f>
        <v>1865.7933292161806</v>
      </c>
      <c r="H33" s="97">
        <f>SP!I$7</f>
        <v>1936.2461539278418</v>
      </c>
      <c r="I33" s="97">
        <f>SP!J$7</f>
        <v>2023.4068837851482</v>
      </c>
      <c r="J33" s="97">
        <f>SP!K$7</f>
        <v>2114.97708848823</v>
      </c>
      <c r="K33" s="97">
        <f>SP!L$7</f>
        <v>2221.648455335072</v>
      </c>
      <c r="L33" s="97">
        <f>SP!M$7</f>
        <v>2311.8501370370732</v>
      </c>
      <c r="M33" s="97">
        <f>SP!N$7</f>
        <v>2475.5467760123256</v>
      </c>
      <c r="N33" s="97">
        <f>SP!O$7</f>
        <v>2636.3537299000859</v>
      </c>
      <c r="O33" s="97">
        <f>SP!P$7</f>
        <v>2857.1499661849798</v>
      </c>
      <c r="P33" s="97">
        <f>SP!Q$7</f>
        <v>2975.5944477452349</v>
      </c>
      <c r="Q33" s="97">
        <f>SP!R$7</f>
        <v>3158.4180262659042</v>
      </c>
      <c r="R33" s="97">
        <f>SP!S$7</f>
        <v>3397.5150774639051</v>
      </c>
      <c r="S33" s="97">
        <f>SP!T$7</f>
        <v>3538.5372517953228</v>
      </c>
      <c r="T33" s="97">
        <f>SP!U$7</f>
        <v>3681.3641209683919</v>
      </c>
      <c r="U33" s="97">
        <f>SP!V$7</f>
        <v>3804.1301252867024</v>
      </c>
      <c r="V33" s="97">
        <f>SP!W$7</f>
        <v>3903.7227701323513</v>
      </c>
      <c r="W33" s="65">
        <f>SP!X$7</f>
        <v>4000.7634205032605</v>
      </c>
    </row>
    <row r="34" spans="1:23" ht="30" customHeight="1" x14ac:dyDescent="0.35">
      <c r="A34" s="164" t="s">
        <v>98</v>
      </c>
      <c r="B34" s="97"/>
      <c r="C34" s="97"/>
      <c r="D34" s="97"/>
      <c r="E34" s="97"/>
      <c r="F34" s="97"/>
      <c r="G34" s="97"/>
      <c r="H34" s="97"/>
      <c r="I34" s="97"/>
      <c r="J34" s="97">
        <f>SMP!K$7</f>
        <v>45.685714521549691</v>
      </c>
      <c r="K34" s="97">
        <f>SMP!L$7</f>
        <v>38.984342799458886</v>
      </c>
      <c r="L34" s="97">
        <f>SMP!M$7</f>
        <v>48.097665607664062</v>
      </c>
      <c r="M34" s="97">
        <f>SMP!N$7</f>
        <v>67.325157566440495</v>
      </c>
      <c r="N34" s="97">
        <f>SMP!O$7</f>
        <v>72.553624231490303</v>
      </c>
      <c r="O34" s="97">
        <f>SMP!P$7</f>
        <v>79.670083483728249</v>
      </c>
      <c r="P34" s="97">
        <f>SMP!Q$7</f>
        <v>91.563465303377939</v>
      </c>
      <c r="Q34" s="97">
        <f>SMP!R$7</f>
        <v>89.368993566704546</v>
      </c>
      <c r="R34" s="97">
        <f>SMP!S$7</f>
        <v>91.391516292658778</v>
      </c>
      <c r="S34" s="97">
        <f>SMP!T$7</f>
        <v>90.568183444466683</v>
      </c>
      <c r="T34" s="97">
        <f>SMP!U$7</f>
        <v>92.52985481400539</v>
      </c>
      <c r="U34" s="97">
        <f>SMP!V$7</f>
        <v>79.316969</v>
      </c>
      <c r="V34" s="97">
        <f>SMP!W$7</f>
        <v>79.916122013299997</v>
      </c>
      <c r="W34" s="65">
        <f>SMP!X$7</f>
        <v>76.226423167264002</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UC!T$7</f>
        <v>0</v>
      </c>
      <c r="T35" s="97">
        <f>UC!U$7</f>
        <v>2.0118088325194409E-2</v>
      </c>
      <c r="U35" s="97">
        <f>UC!V$7</f>
        <v>12.284914195560988</v>
      </c>
      <c r="V35" s="97">
        <f>UC!W$7</f>
        <v>83.88467833942758</v>
      </c>
      <c r="W35" s="65">
        <f>UC!X$7</f>
        <v>205.78589146328335</v>
      </c>
    </row>
    <row r="36" spans="1:23" ht="15" customHeight="1" x14ac:dyDescent="0.35">
      <c r="A36" s="164" t="s">
        <v>66</v>
      </c>
      <c r="B36" s="97"/>
      <c r="C36" s="97"/>
      <c r="D36" s="97"/>
      <c r="E36" s="97"/>
      <c r="F36" s="97">
        <f>WFP!G$7</f>
        <v>81.335897216736981</v>
      </c>
      <c r="G36" s="97">
        <f>WFP!H$7</f>
        <v>77.764453727141614</v>
      </c>
      <c r="H36" s="97">
        <f>WFP!I$7</f>
        <v>78.395800071444569</v>
      </c>
      <c r="I36" s="97">
        <f>WFP!J$7</f>
        <v>86.710026559989672</v>
      </c>
      <c r="J36" s="97">
        <f>WFP!K$7</f>
        <v>111.08801694490683</v>
      </c>
      <c r="K36" s="97">
        <f>WFP!L$7</f>
        <v>137.84740135625376</v>
      </c>
      <c r="L36" s="97">
        <f>WFP!M$7</f>
        <v>90.094187101741568</v>
      </c>
      <c r="M36" s="97">
        <f>WFP!N$7</f>
        <v>92.4304274268043</v>
      </c>
      <c r="N36" s="97">
        <f>WFP!O$7</f>
        <v>119.87080481504768</v>
      </c>
      <c r="O36" s="97">
        <f>WFP!P$7</f>
        <v>121.27342831773399</v>
      </c>
      <c r="P36" s="97">
        <f>WFP!Q$7</f>
        <v>121.3669612440091</v>
      </c>
      <c r="Q36" s="97">
        <f>WFP!R$7</f>
        <v>95.16574281481131</v>
      </c>
      <c r="R36" s="97">
        <f>WFP!S$7</f>
        <v>94.532763359751769</v>
      </c>
      <c r="S36" s="97">
        <f>WFP!T$7</f>
        <v>94.151608674593462</v>
      </c>
      <c r="T36" s="97">
        <f>WFP!U$7</f>
        <v>93.012888214094943</v>
      </c>
      <c r="U36" s="97">
        <f>WFP!V$7</f>
        <v>91.776162029529502</v>
      </c>
      <c r="V36" s="97">
        <f>WFP!W$7</f>
        <v>90.621241894647937</v>
      </c>
      <c r="W36" s="65">
        <f>WFP!X$7</f>
        <v>89.29445715085609</v>
      </c>
    </row>
    <row r="37" spans="1:23" ht="30" customHeight="1" x14ac:dyDescent="0.35">
      <c r="A37" s="165" t="s">
        <v>194</v>
      </c>
      <c r="B37" s="91">
        <f>SUM(B3:B36)</f>
        <v>2780.5219159613525</v>
      </c>
      <c r="C37" s="91">
        <f>SUM(C3:C36)-SUM(C9:C11,C19:C23)</f>
        <v>2618.373024394974</v>
      </c>
      <c r="D37" s="91">
        <f>SUM(D3:D36)-SUM(D9:D11,D19:D23)</f>
        <v>2604.4056210396711</v>
      </c>
      <c r="E37" s="91">
        <f>SUM(E3:E36)-SUM(E9:E11,E19:E23)</f>
        <v>4371.5868756652008</v>
      </c>
      <c r="F37" s="91">
        <f t="shared" ref="F37:M37" si="0">SUM(F3:F36)-SUM(F9:F11,F19:F23,F31:F32)</f>
        <v>4680.7179662380977</v>
      </c>
      <c r="G37" s="91">
        <f t="shared" si="0"/>
        <v>4967.1185276632932</v>
      </c>
      <c r="H37" s="91">
        <f t="shared" si="0"/>
        <v>5098.8377750132113</v>
      </c>
      <c r="I37" s="91">
        <f t="shared" si="0"/>
        <v>5113.6316433363154</v>
      </c>
      <c r="J37" s="91">
        <f t="shared" si="0"/>
        <v>5452.1082744697069</v>
      </c>
      <c r="K37" s="91">
        <f t="shared" si="0"/>
        <v>5596.1697298989729</v>
      </c>
      <c r="L37" s="91">
        <f t="shared" si="0"/>
        <v>5710.5468258735964</v>
      </c>
      <c r="M37" s="91">
        <f t="shared" si="0"/>
        <v>6020.3826590841863</v>
      </c>
      <c r="N37" s="91">
        <f t="shared" ref="N37:V37" si="1">SUM(N3:N36)-SUM(N9:N11,N19:N23,N31:N32,N15:N16)</f>
        <v>6360.4663391240138</v>
      </c>
      <c r="O37" s="91">
        <f t="shared" si="1"/>
        <v>6946.6115078161756</v>
      </c>
      <c r="P37" s="91">
        <f t="shared" si="1"/>
        <v>7165.0289206654379</v>
      </c>
      <c r="Q37" s="91">
        <f t="shared" si="1"/>
        <v>7413.9034074628171</v>
      </c>
      <c r="R37" s="91">
        <f t="shared" si="1"/>
        <v>7773.7295154082312</v>
      </c>
      <c r="S37" s="91">
        <f t="shared" si="1"/>
        <v>7588.5675942934549</v>
      </c>
      <c r="T37" s="91">
        <f t="shared" si="1"/>
        <v>7807.7862780397791</v>
      </c>
      <c r="U37" s="91">
        <f t="shared" si="1"/>
        <v>7969.1084142486507</v>
      </c>
      <c r="V37" s="91">
        <f t="shared" si="1"/>
        <v>8086.6718255241012</v>
      </c>
      <c r="W37" s="60">
        <f t="shared" ref="W37" si="2">SUM(W3:W36)-SUM(W9:W11,W19:W23,W31:W32,W15:W16)</f>
        <v>8318.9892442485252</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159.73241092474919</v>
      </c>
      <c r="C41" s="97">
        <v>175.11397899468915</v>
      </c>
      <c r="D41" s="97">
        <v>188.56444873462181</v>
      </c>
      <c r="E41" s="97">
        <v>200.61398732556609</v>
      </c>
      <c r="F41" s="97">
        <v>208.10381241475406</v>
      </c>
      <c r="G41" s="97">
        <v>217.95861347162602</v>
      </c>
      <c r="H41" s="97">
        <v>217.55468558719409</v>
      </c>
      <c r="I41" s="97">
        <v>223.79040401687251</v>
      </c>
      <c r="J41" s="97">
        <v>228.65709952638531</v>
      </c>
      <c r="K41" s="97">
        <v>235.15562134486458</v>
      </c>
      <c r="L41" s="97">
        <v>239.81705730957719</v>
      </c>
      <c r="M41" s="97">
        <v>248.14931968654983</v>
      </c>
      <c r="N41" s="97">
        <v>255.80541231860934</v>
      </c>
      <c r="O41" s="97">
        <v>272.97702900503168</v>
      </c>
      <c r="P41" s="97">
        <v>274.60292165510344</v>
      </c>
      <c r="Q41" s="97">
        <v>273.97373061007823</v>
      </c>
      <c r="R41" s="97">
        <v>277.3978261564867</v>
      </c>
      <c r="S41" s="97">
        <v>269.74863646365804</v>
      </c>
      <c r="T41" s="97">
        <v>271.81452537460524</v>
      </c>
      <c r="U41" s="97">
        <v>275.97318359136267</v>
      </c>
      <c r="V41" s="97">
        <v>272.93528145362399</v>
      </c>
      <c r="W41" s="65">
        <v>272.49235365932697</v>
      </c>
    </row>
    <row r="42" spans="1:23" ht="15.5" x14ac:dyDescent="0.35">
      <c r="A42" s="162" t="s">
        <v>186</v>
      </c>
      <c r="B42" s="97" t="s">
        <v>215</v>
      </c>
      <c r="C42" s="97" t="s">
        <v>215</v>
      </c>
      <c r="D42" s="97" t="s">
        <v>215</v>
      </c>
      <c r="E42" s="97">
        <v>79.637426486223916</v>
      </c>
      <c r="F42" s="97">
        <v>76.441576465881965</v>
      </c>
      <c r="G42" s="97">
        <v>82.563323294583114</v>
      </c>
      <c r="H42" s="97">
        <v>69.121959417527592</v>
      </c>
      <c r="I42" s="97">
        <v>62.65782210448323</v>
      </c>
      <c r="J42" s="97">
        <v>55.879141457462936</v>
      </c>
      <c r="K42" s="97">
        <v>51.10886706944062</v>
      </c>
      <c r="L42" s="97">
        <v>45.291569951162906</v>
      </c>
      <c r="M42" s="97">
        <v>40.594194005223571</v>
      </c>
      <c r="N42" s="97">
        <v>35.875469052558032</v>
      </c>
      <c r="O42" s="97">
        <v>33.356090941707741</v>
      </c>
      <c r="P42" s="97">
        <v>30.50009257430456</v>
      </c>
      <c r="Q42" s="97">
        <v>29.212833943038284</v>
      </c>
      <c r="R42" s="97">
        <v>28.708116277620036</v>
      </c>
      <c r="S42" s="97">
        <v>28.115099366301198</v>
      </c>
      <c r="T42" s="97">
        <v>27.446245480003807</v>
      </c>
      <c r="U42" s="97">
        <v>27.53010923820532</v>
      </c>
      <c r="V42" s="97">
        <v>26.529047251703943</v>
      </c>
      <c r="W42" s="65">
        <v>22.937850102340263</v>
      </c>
    </row>
    <row r="43" spans="1:23" ht="15.5" x14ac:dyDescent="0.35">
      <c r="A43" s="162" t="s">
        <v>47</v>
      </c>
      <c r="B43" s="97" t="s">
        <v>215</v>
      </c>
      <c r="C43" s="97" t="s">
        <v>215</v>
      </c>
      <c r="D43" s="97" t="s">
        <v>215</v>
      </c>
      <c r="E43" s="97" t="s">
        <v>215</v>
      </c>
      <c r="F43" s="97" t="s">
        <v>215</v>
      </c>
      <c r="G43" s="97">
        <v>84.166933804267686</v>
      </c>
      <c r="H43" s="97">
        <v>86.428849209738203</v>
      </c>
      <c r="I43" s="97">
        <v>87.722690295781689</v>
      </c>
      <c r="J43" s="97">
        <v>86.398822025560463</v>
      </c>
      <c r="K43" s="97">
        <v>86.424538714314679</v>
      </c>
      <c r="L43" s="97">
        <v>85.245962957947683</v>
      </c>
      <c r="M43" s="97">
        <v>89.31250165474809</v>
      </c>
      <c r="N43" s="97">
        <v>92.241115463693632</v>
      </c>
      <c r="O43" s="97">
        <v>99.083627967219797</v>
      </c>
      <c r="P43" s="97">
        <v>101.68875701356745</v>
      </c>
      <c r="Q43" s="97">
        <v>109.61681167646427</v>
      </c>
      <c r="R43" s="97">
        <v>120.07881338041723</v>
      </c>
      <c r="S43" s="97">
        <v>129.47403005868807</v>
      </c>
      <c r="T43" s="97">
        <v>145.36651426174788</v>
      </c>
      <c r="U43" s="97">
        <v>160.74251292865497</v>
      </c>
      <c r="V43" s="97">
        <v>166.59494390050543</v>
      </c>
      <c r="W43" s="65">
        <v>174.97462936422158</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26.90563099263478</v>
      </c>
      <c r="P44" s="97">
        <v>30.338547965194479</v>
      </c>
      <c r="Q44" s="97">
        <v>4.3670524247523774</v>
      </c>
      <c r="R44" s="97">
        <v>10.886480941793179</v>
      </c>
      <c r="S44" s="97" t="s">
        <v>215</v>
      </c>
      <c r="T44" s="97">
        <v>0.2348594501029915</v>
      </c>
      <c r="U44" s="97">
        <v>0.22282916234199399</v>
      </c>
      <c r="V44" s="97" t="s">
        <v>215</v>
      </c>
      <c r="W44" s="65">
        <v>9.0150554644171859</v>
      </c>
    </row>
    <row r="45" spans="1:23" ht="15.5" x14ac:dyDescent="0.35">
      <c r="A45" s="162" t="s">
        <v>48</v>
      </c>
      <c r="B45" s="97">
        <v>196.84174992474792</v>
      </c>
      <c r="C45" s="97">
        <v>205.71849215157854</v>
      </c>
      <c r="D45" s="97">
        <v>210.05120379776886</v>
      </c>
      <c r="E45" s="97">
        <v>220.19156290780106</v>
      </c>
      <c r="F45" s="97">
        <v>221.08318918811977</v>
      </c>
      <c r="G45" s="97">
        <v>225.71076238794652</v>
      </c>
      <c r="H45" s="97">
        <v>234.54471468081036</v>
      </c>
      <c r="I45" s="97">
        <v>251.99495553089096</v>
      </c>
      <c r="J45" s="97">
        <v>263.30923657019702</v>
      </c>
      <c r="K45" s="97">
        <v>267.88634042982068</v>
      </c>
      <c r="L45" s="97">
        <v>267.27697104797204</v>
      </c>
      <c r="M45" s="97">
        <v>265.83078729508821</v>
      </c>
      <c r="N45" s="97">
        <v>271.8835924895443</v>
      </c>
      <c r="O45" s="97">
        <v>295.57565864279024</v>
      </c>
      <c r="P45" s="97">
        <v>305.03809622821683</v>
      </c>
      <c r="Q45" s="97">
        <v>299.77722217216296</v>
      </c>
      <c r="R45" s="97">
        <v>296.0614083408596</v>
      </c>
      <c r="S45" s="97" t="s">
        <v>215</v>
      </c>
      <c r="T45" s="97" t="s">
        <v>215</v>
      </c>
      <c r="U45" s="97" t="s">
        <v>215</v>
      </c>
      <c r="V45" s="97" t="s">
        <v>215</v>
      </c>
      <c r="W45" s="65" t="s">
        <v>215</v>
      </c>
    </row>
    <row r="46" spans="1:23" ht="26.25" customHeight="1" x14ac:dyDescent="0.35">
      <c r="A46" s="162" t="s">
        <v>49</v>
      </c>
      <c r="B46" s="97">
        <v>438.05802783739495</v>
      </c>
      <c r="C46" s="97">
        <v>481.42622469274886</v>
      </c>
      <c r="D46" s="97">
        <v>504.27763277507637</v>
      </c>
      <c r="E46" s="97">
        <v>524.63048574508264</v>
      </c>
      <c r="F46" s="97">
        <v>543.76636744735004</v>
      </c>
      <c r="G46" s="97">
        <v>579.15030662627316</v>
      </c>
      <c r="H46" s="97">
        <v>587.81141010297335</v>
      </c>
      <c r="I46" s="97">
        <v>602.86891365384849</v>
      </c>
      <c r="J46" s="97">
        <v>609.8736335228765</v>
      </c>
      <c r="K46" s="97">
        <v>622.47739270908221</v>
      </c>
      <c r="L46" s="97">
        <v>635.97719578737849</v>
      </c>
      <c r="M46" s="97">
        <v>667.66105853245585</v>
      </c>
      <c r="N46" s="97">
        <v>694.18073062434178</v>
      </c>
      <c r="O46" s="97">
        <v>741.80204720584004</v>
      </c>
      <c r="P46" s="97">
        <v>752.27933499026915</v>
      </c>
      <c r="Q46" s="97">
        <v>783.79300937072662</v>
      </c>
      <c r="R46" s="97">
        <v>822.71056128376813</v>
      </c>
      <c r="S46" s="97">
        <v>823.06471958209011</v>
      </c>
      <c r="T46" s="97">
        <v>816.21947188236959</v>
      </c>
      <c r="U46" s="97">
        <v>786.94737721329307</v>
      </c>
      <c r="V46" s="97">
        <v>666.2830997734203</v>
      </c>
      <c r="W46" s="65">
        <v>502.87643826977859</v>
      </c>
    </row>
    <row r="47" spans="1:23" ht="15.5" x14ac:dyDescent="0.35">
      <c r="A47" s="62" t="s">
        <v>50</v>
      </c>
      <c r="B47" s="97" t="s">
        <v>215</v>
      </c>
      <c r="C47" s="97" t="s">
        <v>215</v>
      </c>
      <c r="D47" s="97" t="s">
        <v>215</v>
      </c>
      <c r="E47" s="97" t="s">
        <v>215</v>
      </c>
      <c r="F47" s="97" t="s">
        <v>215</v>
      </c>
      <c r="G47" s="97" t="s">
        <v>215</v>
      </c>
      <c r="H47" s="97">
        <v>55.390275295641352</v>
      </c>
      <c r="I47" s="97">
        <v>54.57182381418334</v>
      </c>
      <c r="J47" s="97">
        <v>54.677996752524734</v>
      </c>
      <c r="K47" s="97">
        <v>57.891686532662234</v>
      </c>
      <c r="L47" s="97">
        <v>59.131619247783121</v>
      </c>
      <c r="M47" s="97">
        <v>61.267024153672288</v>
      </c>
      <c r="N47" s="97">
        <v>63.499714018180583</v>
      </c>
      <c r="O47" s="97">
        <v>66.897523157694664</v>
      </c>
      <c r="P47" s="97">
        <v>66.376661202710125</v>
      </c>
      <c r="Q47" s="97">
        <v>69.745801696214471</v>
      </c>
      <c r="R47" s="97">
        <v>72.714073704256052</v>
      </c>
      <c r="S47" s="97">
        <v>75.059081851782324</v>
      </c>
      <c r="T47" s="97">
        <v>87.113607629296737</v>
      </c>
      <c r="U47" s="97">
        <v>93.279980829135965</v>
      </c>
      <c r="V47" s="97">
        <v>94.414322920441279</v>
      </c>
      <c r="W47" s="65">
        <v>96.365863534944722</v>
      </c>
    </row>
    <row r="48" spans="1:23" ht="15.5" x14ac:dyDescent="0.35">
      <c r="A48" s="62" t="s">
        <v>51</v>
      </c>
      <c r="B48" s="97" t="s">
        <v>215</v>
      </c>
      <c r="C48" s="97" t="s">
        <v>215</v>
      </c>
      <c r="D48" s="97" t="s">
        <v>215</v>
      </c>
      <c r="E48" s="97" t="s">
        <v>215</v>
      </c>
      <c r="F48" s="97" t="s">
        <v>215</v>
      </c>
      <c r="G48" s="97" t="s">
        <v>215</v>
      </c>
      <c r="H48" s="97">
        <v>332.88373083762593</v>
      </c>
      <c r="I48" s="97">
        <v>336.44994088440438</v>
      </c>
      <c r="J48" s="97">
        <v>333.58098323181588</v>
      </c>
      <c r="K48" s="97">
        <v>333.04945763902947</v>
      </c>
      <c r="L48" s="97">
        <v>336.98546258621752</v>
      </c>
      <c r="M48" s="97">
        <v>351.51839858008105</v>
      </c>
      <c r="N48" s="97">
        <v>364.39952953641085</v>
      </c>
      <c r="O48" s="97">
        <v>387.02351494415382</v>
      </c>
      <c r="P48" s="97">
        <v>389.4808568694416</v>
      </c>
      <c r="Q48" s="97">
        <v>411.20689469782428</v>
      </c>
      <c r="R48" s="97">
        <v>435.63417965919325</v>
      </c>
      <c r="S48" s="97">
        <v>429.97503595337054</v>
      </c>
      <c r="T48" s="97">
        <v>400.0802726491554</v>
      </c>
      <c r="U48" s="97">
        <v>379.93248634817689</v>
      </c>
      <c r="V48" s="97">
        <v>284.52568865904738</v>
      </c>
      <c r="W48" s="65">
        <v>187.07956941434875</v>
      </c>
    </row>
    <row r="49" spans="1:23" ht="15.5" x14ac:dyDescent="0.35">
      <c r="A49" s="62" t="s">
        <v>52</v>
      </c>
      <c r="B49" s="97" t="s">
        <v>215</v>
      </c>
      <c r="C49" s="97" t="s">
        <v>215</v>
      </c>
      <c r="D49" s="97" t="s">
        <v>215</v>
      </c>
      <c r="E49" s="97" t="s">
        <v>215</v>
      </c>
      <c r="F49" s="97" t="s">
        <v>215</v>
      </c>
      <c r="G49" s="97" t="s">
        <v>215</v>
      </c>
      <c r="H49" s="97">
        <v>199.61759623151727</v>
      </c>
      <c r="I49" s="97">
        <v>212.30962980324216</v>
      </c>
      <c r="J49" s="97">
        <v>222.12746232418769</v>
      </c>
      <c r="K49" s="97">
        <v>231.67466630414086</v>
      </c>
      <c r="L49" s="97">
        <v>240.02252169272242</v>
      </c>
      <c r="M49" s="97">
        <v>254.81466682340488</v>
      </c>
      <c r="N49" s="97">
        <v>266.08610738515182</v>
      </c>
      <c r="O49" s="97">
        <v>287.83754747971199</v>
      </c>
      <c r="P49" s="97">
        <v>297.0958602780384</v>
      </c>
      <c r="Q49" s="97">
        <v>302.78369333591735</v>
      </c>
      <c r="R49" s="97">
        <v>314.60980573184327</v>
      </c>
      <c r="S49" s="97">
        <v>318.87361311406255</v>
      </c>
      <c r="T49" s="97">
        <v>330.67233305654014</v>
      </c>
      <c r="U49" s="97">
        <v>313.5924874319565</v>
      </c>
      <c r="V49" s="97">
        <v>287.9053966436266</v>
      </c>
      <c r="W49" s="65">
        <v>236.12376993494763</v>
      </c>
    </row>
    <row r="50" spans="1:23" ht="17.25" customHeight="1" x14ac:dyDescent="0.35">
      <c r="A50" s="162" t="s">
        <v>93</v>
      </c>
      <c r="B50" s="97" t="s">
        <v>215</v>
      </c>
      <c r="C50" s="97" t="s">
        <v>215</v>
      </c>
      <c r="D50" s="97" t="s">
        <v>215</v>
      </c>
      <c r="E50" s="97" t="s">
        <v>215</v>
      </c>
      <c r="F50" s="97" t="s">
        <v>215</v>
      </c>
      <c r="G50" s="97" t="s">
        <v>215</v>
      </c>
      <c r="H50" s="97">
        <v>0.37972572700832169</v>
      </c>
      <c r="I50" s="97">
        <v>0.40694477905265614</v>
      </c>
      <c r="J50" s="97">
        <v>0.45695365048721842</v>
      </c>
      <c r="K50" s="97">
        <v>0.53323441920445369</v>
      </c>
      <c r="L50" s="97">
        <v>0.65247411994894577</v>
      </c>
      <c r="M50" s="97">
        <v>0.59898332472443239</v>
      </c>
      <c r="N50" s="97">
        <v>0.66435206152468018</v>
      </c>
      <c r="O50" s="97">
        <v>0.65506118030770955</v>
      </c>
      <c r="P50" s="97">
        <v>0.66746909892374495</v>
      </c>
      <c r="Q50" s="97">
        <v>0.84001586308837062</v>
      </c>
      <c r="R50" s="97">
        <v>2.0847374389589119</v>
      </c>
      <c r="S50" s="97">
        <v>7.8778024829748023</v>
      </c>
      <c r="T50" s="97">
        <v>7.4687486456929939</v>
      </c>
      <c r="U50" s="97">
        <v>6.5961231515881344</v>
      </c>
      <c r="V50" s="97">
        <v>7.2497591537045833</v>
      </c>
      <c r="W50" s="65">
        <v>8.290226151559132</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9.1209630522026846</v>
      </c>
      <c r="O51" s="97">
        <v>83.521452659176177</v>
      </c>
      <c r="P51" s="97">
        <v>139.5398955073249</v>
      </c>
      <c r="Q51" s="97">
        <v>210.70718370915958</v>
      </c>
      <c r="R51" s="97">
        <v>407.8352937153266</v>
      </c>
      <c r="S51" s="97">
        <v>621.80482137384081</v>
      </c>
      <c r="T51" s="97">
        <v>744.70353057985074</v>
      </c>
      <c r="U51" s="97">
        <v>827.885569941536</v>
      </c>
      <c r="V51" s="97">
        <v>819.93686666200529</v>
      </c>
      <c r="W51" s="65">
        <v>826.34150936211415</v>
      </c>
    </row>
    <row r="52" spans="1:23" ht="15.5" x14ac:dyDescent="0.35">
      <c r="A52" s="163" t="s">
        <v>53</v>
      </c>
      <c r="B52" s="97">
        <v>809.23486068023067</v>
      </c>
      <c r="C52" s="97">
        <v>793.4641215345049</v>
      </c>
      <c r="D52" s="97">
        <v>785.13693110289023</v>
      </c>
      <c r="E52" s="97">
        <v>802.13422660366336</v>
      </c>
      <c r="F52" s="97">
        <v>805.04346385166002</v>
      </c>
      <c r="G52" s="97">
        <v>817.18644852506634</v>
      </c>
      <c r="H52" s="97">
        <v>851.89018228568125</v>
      </c>
      <c r="I52" s="97">
        <v>796.68255211915834</v>
      </c>
      <c r="J52" s="97">
        <v>786.02414466453092</v>
      </c>
      <c r="K52" s="97">
        <v>791.18203610670253</v>
      </c>
      <c r="L52" s="97">
        <v>801.06682275299693</v>
      </c>
      <c r="M52" s="97">
        <v>828.22352455564078</v>
      </c>
      <c r="N52" s="97">
        <v>878.69895247103523</v>
      </c>
      <c r="O52" s="97">
        <v>998.86103842851185</v>
      </c>
      <c r="P52" s="97">
        <v>1050.3419262735233</v>
      </c>
      <c r="Q52" s="97">
        <v>1111.2993606215418</v>
      </c>
      <c r="R52" s="97">
        <v>1153.5498019228207</v>
      </c>
      <c r="S52" s="97">
        <v>1139.4339956838794</v>
      </c>
      <c r="T52" s="97">
        <v>1148.9795965169401</v>
      </c>
      <c r="U52" s="97">
        <v>1132.8483273348438</v>
      </c>
      <c r="V52" s="97">
        <v>1082.0578893468605</v>
      </c>
      <c r="W52" s="65">
        <v>1003.4612756626228</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530.24076682435054</v>
      </c>
      <c r="O53" s="97">
        <v>640.72232371721077</v>
      </c>
      <c r="P53" s="97">
        <v>691.02341619440824</v>
      </c>
      <c r="Q53" s="97">
        <v>737.67125562067508</v>
      </c>
      <c r="R53" s="97">
        <v>775.02966092095335</v>
      </c>
      <c r="S53" s="97">
        <v>761.77091697277797</v>
      </c>
      <c r="T53" s="97">
        <v>772.90785350597764</v>
      </c>
      <c r="U53" s="97">
        <v>767.72882577008613</v>
      </c>
      <c r="V53" s="97">
        <v>733.24993194027729</v>
      </c>
      <c r="W53" s="65">
        <v>675.58020130785019</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348.45818682114884</v>
      </c>
      <c r="O54" s="97">
        <v>358.13871471130108</v>
      </c>
      <c r="P54" s="97">
        <v>359.31851007911519</v>
      </c>
      <c r="Q54" s="97">
        <v>373.62810500086692</v>
      </c>
      <c r="R54" s="97">
        <v>378.52014100186773</v>
      </c>
      <c r="S54" s="97">
        <v>377.66307871110166</v>
      </c>
      <c r="T54" s="97">
        <v>376.07174301096234</v>
      </c>
      <c r="U54" s="97">
        <v>365.11950262169069</v>
      </c>
      <c r="V54" s="97">
        <v>348.8079574065834</v>
      </c>
      <c r="W54" s="65">
        <v>327.88107435477264</v>
      </c>
    </row>
    <row r="55" spans="1:23" ht="15.5" x14ac:dyDescent="0.35">
      <c r="A55" s="163" t="s">
        <v>54</v>
      </c>
      <c r="B55" s="97">
        <v>917.31257910448323</v>
      </c>
      <c r="C55" s="97">
        <v>870.35292439735724</v>
      </c>
      <c r="D55" s="97">
        <v>828.04587267093893</v>
      </c>
      <c r="E55" s="97">
        <v>762.74709134840771</v>
      </c>
      <c r="F55" s="97">
        <v>743.24070317039627</v>
      </c>
      <c r="G55" s="97">
        <v>727.87055378494324</v>
      </c>
      <c r="H55" s="97">
        <v>700.60771408706637</v>
      </c>
      <c r="I55" s="97">
        <v>670.34338516261641</v>
      </c>
      <c r="J55" s="97">
        <v>631.10900700749141</v>
      </c>
      <c r="K55" s="97">
        <v>601.88427903703564</v>
      </c>
      <c r="L55" s="97">
        <v>562.58684518660573</v>
      </c>
      <c r="M55" s="97">
        <v>544.88125751391885</v>
      </c>
      <c r="N55" s="97">
        <v>506.10900387765793</v>
      </c>
      <c r="O55" s="97">
        <v>457.81564869028955</v>
      </c>
      <c r="P55" s="97">
        <v>400.44870084451412</v>
      </c>
      <c r="Q55" s="97">
        <v>348.04033861618706</v>
      </c>
      <c r="R55" s="97">
        <v>214.4445777443205</v>
      </c>
      <c r="S55" s="97">
        <v>60.821179345145843</v>
      </c>
      <c r="T55" s="97">
        <v>9.722268996328145</v>
      </c>
      <c r="U55" s="97">
        <v>2.887830301166221</v>
      </c>
      <c r="V55" s="97">
        <v>0.83467055657783684</v>
      </c>
      <c r="W55" s="65">
        <v>0.51659422123127607</v>
      </c>
    </row>
    <row r="56" spans="1:23" ht="27" customHeight="1" x14ac:dyDescent="0.35">
      <c r="A56" s="162" t="s">
        <v>55</v>
      </c>
      <c r="B56" s="97">
        <v>1085.8873323278895</v>
      </c>
      <c r="C56" s="97">
        <v>893.96674374162433</v>
      </c>
      <c r="D56" s="97">
        <v>869.86152840408204</v>
      </c>
      <c r="E56" s="97">
        <v>919.42373137443815</v>
      </c>
      <c r="F56" s="97">
        <v>997.05672163761153</v>
      </c>
      <c r="G56" s="97">
        <v>1064.5063644710742</v>
      </c>
      <c r="H56" s="97">
        <v>1064.4579917903143</v>
      </c>
      <c r="I56" s="97">
        <v>946.25861724529125</v>
      </c>
      <c r="J56" s="97">
        <v>711.45842594077055</v>
      </c>
      <c r="K56" s="97">
        <v>620.85663144069611</v>
      </c>
      <c r="L56" s="97">
        <v>576.81397500312278</v>
      </c>
      <c r="M56" s="97">
        <v>569.88334582568007</v>
      </c>
      <c r="N56" s="97">
        <v>532.66224475469619</v>
      </c>
      <c r="O56" s="97">
        <v>501.32329370876266</v>
      </c>
      <c r="P56" s="97">
        <v>457.81107947358339</v>
      </c>
      <c r="Q56" s="97">
        <v>403.75797317523791</v>
      </c>
      <c r="R56" s="97">
        <v>297.98185293652699</v>
      </c>
      <c r="S56" s="97">
        <v>206.72204522679868</v>
      </c>
      <c r="T56" s="97">
        <v>176.26294793815993</v>
      </c>
      <c r="U56" s="97">
        <v>159.99065101226898</v>
      </c>
      <c r="V56" s="97">
        <v>144.78118678687875</v>
      </c>
      <c r="W56" s="65">
        <v>138.37574761846304</v>
      </c>
    </row>
    <row r="57" spans="1:23" ht="15.5" x14ac:dyDescent="0.35">
      <c r="A57" s="62" t="s">
        <v>56</v>
      </c>
      <c r="B57" s="97">
        <v>271.70607667430738</v>
      </c>
      <c r="C57" s="97">
        <v>269.92547088254372</v>
      </c>
      <c r="D57" s="97">
        <v>254.31018329673768</v>
      </c>
      <c r="E57" s="97">
        <v>267.95164263735131</v>
      </c>
      <c r="F57" s="97">
        <v>284.10571830494177</v>
      </c>
      <c r="G57" s="97">
        <v>312.11856092597139</v>
      </c>
      <c r="H57" s="97">
        <v>309.26977939910529</v>
      </c>
      <c r="I57" s="97">
        <v>166.16180873491018</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339.40163523625347</v>
      </c>
      <c r="G58" s="97">
        <v>370.33093754933628</v>
      </c>
      <c r="H58" s="97">
        <v>374.27406570090579</v>
      </c>
      <c r="I58" s="97">
        <v>391.10471738749737</v>
      </c>
      <c r="J58" s="97">
        <v>370.85820236878641</v>
      </c>
      <c r="K58" s="97">
        <v>329.77421513030123</v>
      </c>
      <c r="L58" s="97">
        <v>315.54857039516145</v>
      </c>
      <c r="M58" s="97">
        <v>332.11132026537945</v>
      </c>
      <c r="N58" s="97">
        <v>317.10154721048502</v>
      </c>
      <c r="O58" s="97">
        <v>296.55886051778714</v>
      </c>
      <c r="P58" s="97">
        <v>262.65164549989584</v>
      </c>
      <c r="Q58" s="97">
        <v>224.86129466741372</v>
      </c>
      <c r="R58" s="97">
        <v>129.0174310231576</v>
      </c>
      <c r="S58" s="97">
        <v>50.252598975425961</v>
      </c>
      <c r="T58" s="97">
        <v>25.061522171539171</v>
      </c>
      <c r="U58" s="97">
        <v>12.76684515493703</v>
      </c>
      <c r="V58" s="97">
        <v>5.4048329352505684</v>
      </c>
      <c r="W58" s="65">
        <v>1.2344251144281655</v>
      </c>
    </row>
    <row r="59" spans="1:23" ht="15.5" x14ac:dyDescent="0.35">
      <c r="A59" s="62" t="s">
        <v>190</v>
      </c>
      <c r="B59" s="97" t="s">
        <v>215</v>
      </c>
      <c r="C59" s="97" t="s">
        <v>215</v>
      </c>
      <c r="D59" s="97" t="s">
        <v>215</v>
      </c>
      <c r="E59" s="97" t="s">
        <v>215</v>
      </c>
      <c r="F59" s="97">
        <v>330.16083777622902</v>
      </c>
      <c r="G59" s="97">
        <v>334.25835884803081</v>
      </c>
      <c r="H59" s="97">
        <v>332.64898730713344</v>
      </c>
      <c r="I59" s="97">
        <v>338.825264061469</v>
      </c>
      <c r="J59" s="97">
        <v>294.93401283977045</v>
      </c>
      <c r="K59" s="97">
        <v>242.56634728716904</v>
      </c>
      <c r="L59" s="97">
        <v>214.35313966874901</v>
      </c>
      <c r="M59" s="97">
        <v>198.19235957428265</v>
      </c>
      <c r="N59" s="97">
        <v>177.39109896439365</v>
      </c>
      <c r="O59" s="97">
        <v>163.96085736574642</v>
      </c>
      <c r="P59" s="97">
        <v>147.58841937592203</v>
      </c>
      <c r="Q59" s="97">
        <v>131.90383726631489</v>
      </c>
      <c r="R59" s="97">
        <v>119.87539243563009</v>
      </c>
      <c r="S59" s="97">
        <v>105.66637753708727</v>
      </c>
      <c r="T59" s="97">
        <v>98.608043232381291</v>
      </c>
      <c r="U59" s="97">
        <v>91.977432164680238</v>
      </c>
      <c r="V59" s="97">
        <v>83.587078940247793</v>
      </c>
      <c r="W59" s="65">
        <v>79.621682203981621</v>
      </c>
    </row>
    <row r="60" spans="1:23" ht="15.5" x14ac:dyDescent="0.35">
      <c r="A60" s="62" t="s">
        <v>191</v>
      </c>
      <c r="B60" s="97" t="s">
        <v>215</v>
      </c>
      <c r="C60" s="97" t="s">
        <v>215</v>
      </c>
      <c r="D60" s="97" t="s">
        <v>215</v>
      </c>
      <c r="E60" s="97" t="s">
        <v>215</v>
      </c>
      <c r="F60" s="97">
        <v>20.72766272797303</v>
      </c>
      <c r="G60" s="97">
        <v>26.802204049804626</v>
      </c>
      <c r="H60" s="97">
        <v>28.286390439484858</v>
      </c>
      <c r="I60" s="97">
        <v>30.003462963542319</v>
      </c>
      <c r="J60" s="97">
        <v>27.703328276640871</v>
      </c>
      <c r="K60" s="97">
        <v>25.129473670260474</v>
      </c>
      <c r="L60" s="97">
        <v>23.714946655136821</v>
      </c>
      <c r="M60" s="97">
        <v>22.248579864417472</v>
      </c>
      <c r="N60" s="97">
        <v>21.229838464251308</v>
      </c>
      <c r="O60" s="97">
        <v>22.840967347789704</v>
      </c>
      <c r="P60" s="97">
        <v>28.807118372984732</v>
      </c>
      <c r="Q60" s="97">
        <v>31.564758032720274</v>
      </c>
      <c r="R60" s="97">
        <v>37.06370191547326</v>
      </c>
      <c r="S60" s="97">
        <v>40.279651618384463</v>
      </c>
      <c r="T60" s="97">
        <v>43.342551343706262</v>
      </c>
      <c r="U60" s="97">
        <v>47.581490151957816</v>
      </c>
      <c r="V60" s="97">
        <v>49.136722963111858</v>
      </c>
      <c r="W60" s="65">
        <v>51.82880513358927</v>
      </c>
    </row>
    <row r="61" spans="1:23" ht="15.5" x14ac:dyDescent="0.35">
      <c r="A61" s="62" t="s">
        <v>192</v>
      </c>
      <c r="B61" s="97" t="s">
        <v>215</v>
      </c>
      <c r="C61" s="97" t="s">
        <v>215</v>
      </c>
      <c r="D61" s="97" t="s">
        <v>215</v>
      </c>
      <c r="E61" s="97" t="s">
        <v>215</v>
      </c>
      <c r="F61" s="97">
        <v>22.660867592214313</v>
      </c>
      <c r="G61" s="97">
        <v>20.996303097931005</v>
      </c>
      <c r="H61" s="97">
        <v>19.978768943684894</v>
      </c>
      <c r="I61" s="97">
        <v>20.163364097872364</v>
      </c>
      <c r="J61" s="97">
        <v>17.962882455572796</v>
      </c>
      <c r="K61" s="97">
        <v>20.930457669357967</v>
      </c>
      <c r="L61" s="97">
        <v>21.879581890254169</v>
      </c>
      <c r="M61" s="97">
        <v>17.175986438071483</v>
      </c>
      <c r="N61" s="97">
        <v>16.702726064412484</v>
      </c>
      <c r="O61" s="97">
        <v>17.059316176565094</v>
      </c>
      <c r="P61" s="97">
        <v>18.552784455356644</v>
      </c>
      <c r="Q61" s="97">
        <v>15.412151211585694</v>
      </c>
      <c r="R61" s="97">
        <v>12.151801113041492</v>
      </c>
      <c r="S61" s="97">
        <v>10.550945569427244</v>
      </c>
      <c r="T61" s="97">
        <v>9.2176855278096106</v>
      </c>
      <c r="U61" s="97">
        <v>7.6900997973013281</v>
      </c>
      <c r="V61" s="97">
        <v>6.7869876683967592</v>
      </c>
      <c r="W61" s="65">
        <v>5.6694466278652165</v>
      </c>
    </row>
    <row r="62" spans="1:23" ht="26.25" customHeight="1" x14ac:dyDescent="0.35">
      <c r="A62" s="163" t="s">
        <v>196</v>
      </c>
      <c r="B62" s="97" t="s">
        <v>215</v>
      </c>
      <c r="C62" s="97" t="s">
        <v>215</v>
      </c>
      <c r="D62" s="97" t="s">
        <v>215</v>
      </c>
      <c r="E62" s="97" t="s">
        <v>215</v>
      </c>
      <c r="F62" s="97">
        <v>120.17769984179544</v>
      </c>
      <c r="G62" s="97">
        <v>121.81322849538185</v>
      </c>
      <c r="H62" s="97">
        <v>119.61210386911431</v>
      </c>
      <c r="I62" s="97">
        <v>117.66269901303767</v>
      </c>
      <c r="J62" s="97">
        <v>116.98318513031204</v>
      </c>
      <c r="K62" s="97">
        <v>112.40268001937471</v>
      </c>
      <c r="L62" s="97">
        <v>108.13419230055162</v>
      </c>
      <c r="M62" s="97">
        <v>105.39488642589114</v>
      </c>
      <c r="N62" s="97">
        <v>104.71182127711953</v>
      </c>
      <c r="O62" s="97">
        <v>105.69329201645192</v>
      </c>
      <c r="P62" s="97">
        <v>108.82579758699421</v>
      </c>
      <c r="Q62" s="97">
        <v>106.71551742410065</v>
      </c>
      <c r="R62" s="97">
        <v>105.71145596903293</v>
      </c>
      <c r="S62" s="97">
        <v>102.34590446295964</v>
      </c>
      <c r="T62" s="97">
        <v>101.01742268624452</v>
      </c>
      <c r="U62" s="97">
        <v>98.48366150940636</v>
      </c>
      <c r="V62" s="97">
        <v>91.722828706439188</v>
      </c>
      <c r="W62" s="65">
        <v>87.267510004942224</v>
      </c>
    </row>
    <row r="63" spans="1:23" ht="15.5" x14ac:dyDescent="0.35">
      <c r="A63" s="162" t="s">
        <v>62</v>
      </c>
      <c r="B63" s="97">
        <v>188.38775265178546</v>
      </c>
      <c r="C63" s="97">
        <v>369.51833436749928</v>
      </c>
      <c r="D63" s="97">
        <v>331.63721166644586</v>
      </c>
      <c r="E63" s="97">
        <v>314.50467415022024</v>
      </c>
      <c r="F63" s="97">
        <v>278.00040703977083</v>
      </c>
      <c r="G63" s="97">
        <v>242.14766104987993</v>
      </c>
      <c r="H63" s="97">
        <v>223.56850393974145</v>
      </c>
      <c r="I63" s="97">
        <v>197.65683126410983</v>
      </c>
      <c r="J63" s="97">
        <v>160.93610100162567</v>
      </c>
      <c r="K63" s="97">
        <v>163.15972154537752</v>
      </c>
      <c r="L63" s="97">
        <v>169.14820353581445</v>
      </c>
      <c r="M63" s="97">
        <v>162.96752021849576</v>
      </c>
      <c r="N63" s="97">
        <v>199.94921711236341</v>
      </c>
      <c r="O63" s="97">
        <v>300.75073466431985</v>
      </c>
      <c r="P63" s="97">
        <v>287.14808412623205</v>
      </c>
      <c r="Q63" s="97">
        <v>321.55070435681813</v>
      </c>
      <c r="R63" s="97">
        <v>351.67274393240439</v>
      </c>
      <c r="S63" s="97">
        <v>292.47533115130761</v>
      </c>
      <c r="T63" s="97">
        <v>209.07771176084307</v>
      </c>
      <c r="U63" s="97">
        <v>171.01232987971088</v>
      </c>
      <c r="V63" s="97">
        <v>142.28074821806612</v>
      </c>
      <c r="W63" s="65">
        <v>121.02831745731135</v>
      </c>
    </row>
    <row r="64" spans="1:23" ht="15.5" x14ac:dyDescent="0.35">
      <c r="A64" s="162" t="s">
        <v>63</v>
      </c>
      <c r="B64" s="97" t="s">
        <v>215</v>
      </c>
      <c r="C64" s="97" t="s">
        <v>215</v>
      </c>
      <c r="D64" s="97" t="s">
        <v>215</v>
      </c>
      <c r="E64" s="97" t="s">
        <v>215</v>
      </c>
      <c r="F64" s="97">
        <v>2.7791289950687617</v>
      </c>
      <c r="G64" s="97">
        <v>3.1887844782487478</v>
      </c>
      <c r="H64" s="97">
        <v>4.1364866134503737</v>
      </c>
      <c r="I64" s="97">
        <v>6.1351561666752668</v>
      </c>
      <c r="J64" s="97">
        <v>5.5385545148364175</v>
      </c>
      <c r="K64" s="97">
        <v>7.0516276021339133</v>
      </c>
      <c r="L64" s="97">
        <v>7.5238411361093078</v>
      </c>
      <c r="M64" s="97">
        <v>10.9265469426603</v>
      </c>
      <c r="N64" s="97">
        <v>14.85196477519313</v>
      </c>
      <c r="O64" s="97">
        <v>13.214505918965326</v>
      </c>
      <c r="P64" s="97">
        <v>14.332886747188429</v>
      </c>
      <c r="Q64" s="97">
        <v>15.280093784800318</v>
      </c>
      <c r="R64" s="97">
        <v>14.142285196963572</v>
      </c>
      <c r="S64" s="97">
        <v>13.649310395997299</v>
      </c>
      <c r="T64" s="97">
        <v>14.012028266960453</v>
      </c>
      <c r="U64" s="97">
        <v>15.58451387697669</v>
      </c>
      <c r="V64" s="97">
        <v>14.863462670293838</v>
      </c>
      <c r="W64" s="65">
        <v>12.81593571921124</v>
      </c>
    </row>
    <row r="65" spans="1:23" ht="15.5" x14ac:dyDescent="0.35">
      <c r="A65" s="162" t="s">
        <v>193</v>
      </c>
      <c r="B65" s="97" t="s">
        <v>215</v>
      </c>
      <c r="C65" s="97" t="s">
        <v>215</v>
      </c>
      <c r="D65" s="97" t="s">
        <v>215</v>
      </c>
      <c r="E65" s="97" t="s">
        <v>215</v>
      </c>
      <c r="F65" s="97" t="s">
        <v>215</v>
      </c>
      <c r="G65" s="97" t="s">
        <v>215</v>
      </c>
      <c r="H65" s="97" t="s">
        <v>215</v>
      </c>
      <c r="I65" s="97" t="s">
        <v>215</v>
      </c>
      <c r="J65" s="97">
        <v>24.407898847014916</v>
      </c>
      <c r="K65" s="97">
        <v>25.218531132092387</v>
      </c>
      <c r="L65" s="97">
        <v>25.998987908028617</v>
      </c>
      <c r="M65" s="97">
        <v>26.562359505725844</v>
      </c>
      <c r="N65" s="97">
        <v>26.83163536960792</v>
      </c>
      <c r="O65" s="97">
        <v>27.533693892911721</v>
      </c>
      <c r="P65" s="97">
        <v>28.525904066996279</v>
      </c>
      <c r="Q65" s="97">
        <v>28.541838414391435</v>
      </c>
      <c r="R65" s="97">
        <v>28.378482548753745</v>
      </c>
      <c r="S65" s="97">
        <v>28.366157902640524</v>
      </c>
      <c r="T65" s="97">
        <v>28.245615556182113</v>
      </c>
      <c r="U65" s="97">
        <v>28.3793045828691</v>
      </c>
      <c r="V65" s="97">
        <v>28.025155088279746</v>
      </c>
      <c r="W65" s="65">
        <v>28.704920059772419</v>
      </c>
    </row>
    <row r="66" spans="1:23" ht="15.5" x14ac:dyDescent="0.35">
      <c r="A66" s="162" t="s">
        <v>97</v>
      </c>
      <c r="B66" s="97" t="s">
        <v>215</v>
      </c>
      <c r="C66" s="97" t="s">
        <v>215</v>
      </c>
      <c r="D66" s="97" t="s">
        <v>215</v>
      </c>
      <c r="E66" s="97" t="s">
        <v>215</v>
      </c>
      <c r="F66" s="97" t="s">
        <v>215</v>
      </c>
      <c r="G66" s="97" t="s">
        <v>215</v>
      </c>
      <c r="H66" s="97" t="s">
        <v>215</v>
      </c>
      <c r="I66" s="97" t="s">
        <v>215</v>
      </c>
      <c r="J66" s="97">
        <v>408.86515420606707</v>
      </c>
      <c r="K66" s="97">
        <v>423.83899510599804</v>
      </c>
      <c r="L66" s="97">
        <v>439.1654808473109</v>
      </c>
      <c r="M66" s="97">
        <v>458.09244672784712</v>
      </c>
      <c r="N66" s="97">
        <v>466.5116380264937</v>
      </c>
      <c r="O66" s="97">
        <v>484.30288340863058</v>
      </c>
      <c r="P66" s="97">
        <v>482.83727023512569</v>
      </c>
      <c r="Q66" s="97">
        <v>460.37478431200549</v>
      </c>
      <c r="R66" s="97">
        <v>415.27499021282335</v>
      </c>
      <c r="S66" s="97">
        <v>380.7414535033771</v>
      </c>
      <c r="T66" s="97">
        <v>347.15503010130243</v>
      </c>
      <c r="U66" s="97">
        <v>315.01704715088829</v>
      </c>
      <c r="V66" s="97">
        <v>283.64529277613195</v>
      </c>
      <c r="W66" s="65">
        <v>261.37615194876275</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16.318140390612072</v>
      </c>
      <c r="T67" s="97">
        <v>103.04021021772371</v>
      </c>
      <c r="U67" s="97">
        <v>173.63425986760754</v>
      </c>
      <c r="V67" s="97">
        <v>302.97651066139059</v>
      </c>
      <c r="W67" s="65">
        <v>529.96349194021025</v>
      </c>
    </row>
    <row r="68" spans="1:23" ht="15.5" x14ac:dyDescent="0.35">
      <c r="A68" s="162" t="s">
        <v>64</v>
      </c>
      <c r="B68" s="97">
        <v>74.842004962378212</v>
      </c>
      <c r="C68" s="97">
        <v>82.235810077334762</v>
      </c>
      <c r="D68" s="97">
        <v>79.308563497419129</v>
      </c>
      <c r="E68" s="97">
        <v>80.376486961894216</v>
      </c>
      <c r="F68" s="97">
        <v>79.857804377532162</v>
      </c>
      <c r="G68" s="97">
        <v>81.06699559086131</v>
      </c>
      <c r="H68" s="97">
        <v>73.329981111601555</v>
      </c>
      <c r="I68" s="97">
        <v>70.215005023003883</v>
      </c>
      <c r="J68" s="97">
        <v>66.357142577509848</v>
      </c>
      <c r="K68" s="97">
        <v>63.404710099821294</v>
      </c>
      <c r="L68" s="97">
        <v>61.780967256401347</v>
      </c>
      <c r="M68" s="97">
        <v>59.972546261366404</v>
      </c>
      <c r="N68" s="97">
        <v>57.74287266962687</v>
      </c>
      <c r="O68" s="97">
        <v>58.149384495582559</v>
      </c>
      <c r="P68" s="97">
        <v>55.850556215704486</v>
      </c>
      <c r="Q68" s="97">
        <v>54.59798820423957</v>
      </c>
      <c r="R68" s="97">
        <v>53.694418569762796</v>
      </c>
      <c r="S68" s="97">
        <v>51.588133160045089</v>
      </c>
      <c r="T68" s="97">
        <v>42.546280536321028</v>
      </c>
      <c r="U68" s="97">
        <v>24.548951973104032</v>
      </c>
      <c r="V68" s="97">
        <v>11.752454084743025</v>
      </c>
      <c r="W68" s="65">
        <v>6.3694138044190662</v>
      </c>
    </row>
    <row r="69" spans="1:23" ht="15.5" x14ac:dyDescent="0.35">
      <c r="A69" s="62" t="s">
        <v>51</v>
      </c>
      <c r="B69" s="97" t="s">
        <v>215</v>
      </c>
      <c r="C69" s="97" t="s">
        <v>215</v>
      </c>
      <c r="D69" s="97" t="s">
        <v>215</v>
      </c>
      <c r="E69" s="97" t="s">
        <v>215</v>
      </c>
      <c r="F69" s="97">
        <v>64.828208825121806</v>
      </c>
      <c r="G69" s="97">
        <v>66.18119420611545</v>
      </c>
      <c r="H69" s="97">
        <v>59.307464941938981</v>
      </c>
      <c r="I69" s="97">
        <v>55.957456853473403</v>
      </c>
      <c r="J69" s="97">
        <v>56.406506893481001</v>
      </c>
      <c r="K69" s="97">
        <v>53.460342681697803</v>
      </c>
      <c r="L69" s="97">
        <v>51.751710228446953</v>
      </c>
      <c r="M69" s="97">
        <v>45.720774235921446</v>
      </c>
      <c r="N69" s="97">
        <v>45.538736334849816</v>
      </c>
      <c r="O69" s="97">
        <v>45.754171682300303</v>
      </c>
      <c r="P69" s="97">
        <v>44.683186543410145</v>
      </c>
      <c r="Q69" s="97">
        <v>43.708625743355178</v>
      </c>
      <c r="R69" s="97">
        <v>43.699349835723901</v>
      </c>
      <c r="S69" s="97">
        <v>42.721992274553827</v>
      </c>
      <c r="T69" s="97">
        <v>34.270996416537194</v>
      </c>
      <c r="U69" s="97">
        <v>17.007100231620861</v>
      </c>
      <c r="V69" s="97">
        <v>5.0585706612460068</v>
      </c>
      <c r="W69" s="65">
        <v>0.44679074681057462</v>
      </c>
    </row>
    <row r="70" spans="1:23" ht="15.5" x14ac:dyDescent="0.35">
      <c r="A70" s="62" t="s">
        <v>52</v>
      </c>
      <c r="B70" s="97" t="s">
        <v>215</v>
      </c>
      <c r="C70" s="97" t="s">
        <v>215</v>
      </c>
      <c r="D70" s="97" t="s">
        <v>215</v>
      </c>
      <c r="E70" s="97" t="s">
        <v>215</v>
      </c>
      <c r="F70" s="97">
        <v>15.029595552410363</v>
      </c>
      <c r="G70" s="97">
        <v>14.885801384745868</v>
      </c>
      <c r="H70" s="97">
        <v>14.02251616966258</v>
      </c>
      <c r="I70" s="97">
        <v>14.257548169530475</v>
      </c>
      <c r="J70" s="97">
        <v>9.9506356840288461</v>
      </c>
      <c r="K70" s="97">
        <v>9.9443674181234893</v>
      </c>
      <c r="L70" s="97">
        <v>10.029257027954399</v>
      </c>
      <c r="M70" s="97">
        <v>14.251772025444948</v>
      </c>
      <c r="N70" s="97">
        <v>12.204136334777061</v>
      </c>
      <c r="O70" s="97">
        <v>12.395212813282255</v>
      </c>
      <c r="P70" s="97">
        <v>11.167369672294333</v>
      </c>
      <c r="Q70" s="97">
        <v>10.889362460884396</v>
      </c>
      <c r="R70" s="97">
        <v>9.9950687340388988</v>
      </c>
      <c r="S70" s="97">
        <v>8.8661408854912587</v>
      </c>
      <c r="T70" s="97">
        <v>8.2752841197838354</v>
      </c>
      <c r="U70" s="97">
        <v>7.5418517414831703</v>
      </c>
      <c r="V70" s="97">
        <v>6.6938834234970193</v>
      </c>
      <c r="W70" s="65">
        <v>5.9226230576084911</v>
      </c>
    </row>
    <row r="71" spans="1:23" ht="15.5" x14ac:dyDescent="0.35">
      <c r="A71" s="164" t="s">
        <v>65</v>
      </c>
      <c r="B71" s="97" t="s">
        <v>215</v>
      </c>
      <c r="C71" s="97" t="s">
        <v>215</v>
      </c>
      <c r="D71" s="97" t="s">
        <v>215</v>
      </c>
      <c r="E71" s="97">
        <v>2440.9728573447005</v>
      </c>
      <c r="F71" s="97">
        <v>2464.7688341411035</v>
      </c>
      <c r="G71" s="97">
        <v>2620.9627010148383</v>
      </c>
      <c r="H71" s="97">
        <v>2657.7398893418804</v>
      </c>
      <c r="I71" s="97">
        <v>2717.8906435335589</v>
      </c>
      <c r="J71" s="97">
        <v>2763.9607083496126</v>
      </c>
      <c r="K71" s="97">
        <v>2829.4969063801855</v>
      </c>
      <c r="L71" s="97">
        <v>2854.9626737095491</v>
      </c>
      <c r="M71" s="97">
        <v>2983.0554528800558</v>
      </c>
      <c r="N71" s="97">
        <v>3096.3028146875217</v>
      </c>
      <c r="O71" s="97">
        <v>3307.5636232568741</v>
      </c>
      <c r="P71" s="97">
        <v>3382.8709182248817</v>
      </c>
      <c r="Q71" s="97">
        <v>3539.7415484062167</v>
      </c>
      <c r="R71" s="97">
        <v>3730.2082478406865</v>
      </c>
      <c r="S71" s="97">
        <v>3819.7997171578418</v>
      </c>
      <c r="T71" s="97">
        <v>3917.1944231583866</v>
      </c>
      <c r="U71" s="97">
        <v>4020.7105628123077</v>
      </c>
      <c r="V71" s="97">
        <v>4036.8192593769868</v>
      </c>
      <c r="W71" s="65">
        <v>4061.4687940469221</v>
      </c>
    </row>
    <row r="72" spans="1:23" ht="27" customHeight="1" x14ac:dyDescent="0.35">
      <c r="A72" s="164" t="s">
        <v>98</v>
      </c>
      <c r="B72" s="97" t="s">
        <v>215</v>
      </c>
      <c r="C72" s="97" t="s">
        <v>215</v>
      </c>
      <c r="D72" s="97" t="s">
        <v>215</v>
      </c>
      <c r="E72" s="97" t="s">
        <v>215</v>
      </c>
      <c r="F72" s="97" t="s">
        <v>215</v>
      </c>
      <c r="G72" s="97" t="s">
        <v>215</v>
      </c>
      <c r="H72" s="97" t="s">
        <v>215</v>
      </c>
      <c r="I72" s="97" t="s">
        <v>215</v>
      </c>
      <c r="J72" s="97">
        <v>59.704438671106381</v>
      </c>
      <c r="K72" s="97">
        <v>49.650554336553249</v>
      </c>
      <c r="L72" s="97">
        <v>59.397033485238573</v>
      </c>
      <c r="M72" s="97">
        <v>81.127401970601795</v>
      </c>
      <c r="N72" s="97">
        <v>85.211627095373899</v>
      </c>
      <c r="O72" s="97">
        <v>92.22962501491503</v>
      </c>
      <c r="P72" s="97">
        <v>104.09596784313204</v>
      </c>
      <c r="Q72" s="97">
        <v>100.15873042660989</v>
      </c>
      <c r="R72" s="97">
        <v>100.34080205230937</v>
      </c>
      <c r="S72" s="97">
        <v>97.767042392771174</v>
      </c>
      <c r="T72" s="97">
        <v>98.457370513442115</v>
      </c>
      <c r="U72" s="97">
        <v>83.832719850644253</v>
      </c>
      <c r="V72" s="97">
        <v>82.640842978476414</v>
      </c>
      <c r="W72" s="65">
        <v>77.383040793927833</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v>2.1406864630203748E-2</v>
      </c>
      <c r="U73" s="97">
        <v>12.98433088316407</v>
      </c>
      <c r="V73" s="97">
        <v>86.744706278351842</v>
      </c>
      <c r="W73" s="65">
        <v>208.90837287452425</v>
      </c>
    </row>
    <row r="74" spans="1:23" ht="15.5" x14ac:dyDescent="0.35">
      <c r="A74" s="164" t="s">
        <v>66</v>
      </c>
      <c r="B74" s="97" t="s">
        <v>215</v>
      </c>
      <c r="C74" s="97" t="s">
        <v>215</v>
      </c>
      <c r="D74" s="97" t="s">
        <v>215</v>
      </c>
      <c r="E74" s="97" t="s">
        <v>215</v>
      </c>
      <c r="F74" s="97">
        <v>115.65961766123131</v>
      </c>
      <c r="G74" s="97">
        <v>109.23917965193726</v>
      </c>
      <c r="H74" s="97">
        <v>107.60803557134609</v>
      </c>
      <c r="I74" s="97">
        <v>116.47107251463039</v>
      </c>
      <c r="J74" s="97">
        <v>145.17552727896</v>
      </c>
      <c r="K74" s="97">
        <v>175.56278751187105</v>
      </c>
      <c r="L74" s="97">
        <v>111.25960855893996</v>
      </c>
      <c r="M74" s="97">
        <v>111.37947108061027</v>
      </c>
      <c r="N74" s="97">
        <v>140.7839570761079</v>
      </c>
      <c r="O74" s="97">
        <v>140.39150367279581</v>
      </c>
      <c r="P74" s="97">
        <v>137.97873696692585</v>
      </c>
      <c r="Q74" s="97">
        <v>106.65533536888694</v>
      </c>
      <c r="R74" s="97">
        <v>103.78964788551822</v>
      </c>
      <c r="S74" s="97">
        <v>101.63529803245669</v>
      </c>
      <c r="T74" s="97">
        <v>98.971347310861518</v>
      </c>
      <c r="U74" s="97">
        <v>97.001251779917126</v>
      </c>
      <c r="V74" s="97">
        <v>93.710951348262029</v>
      </c>
      <c r="W74" s="65">
        <v>90.649361904519168</v>
      </c>
    </row>
    <row r="75" spans="1:23" s="169" customFormat="1" ht="40.5" customHeight="1" x14ac:dyDescent="0.35">
      <c r="A75" s="171" t="s">
        <v>194</v>
      </c>
      <c r="B75" s="172">
        <v>4142.0027950879667</v>
      </c>
      <c r="C75" s="172">
        <v>3871.7966299573363</v>
      </c>
      <c r="D75" s="172">
        <v>3796.883392649243</v>
      </c>
      <c r="E75" s="172">
        <v>6345.2325302479967</v>
      </c>
      <c r="F75" s="172">
        <v>6655.9793262322746</v>
      </c>
      <c r="G75" s="172">
        <v>6977.5318566469286</v>
      </c>
      <c r="H75" s="172">
        <v>6998.7922333354481</v>
      </c>
      <c r="I75" s="172">
        <v>6868.7576924230107</v>
      </c>
      <c r="J75" s="172">
        <v>7125.0951749428077</v>
      </c>
      <c r="K75" s="172">
        <v>7127.2954550045706</v>
      </c>
      <c r="L75" s="172">
        <v>7052.0998628546558</v>
      </c>
      <c r="M75" s="172">
        <v>7254.6136044072855</v>
      </c>
      <c r="N75" s="172">
        <v>7470.1393842552734</v>
      </c>
      <c r="O75" s="172">
        <v>8041.70582576372</v>
      </c>
      <c r="P75" s="172">
        <v>8145.7229436377047</v>
      </c>
      <c r="Q75" s="172">
        <v>8309.0020728805066</v>
      </c>
      <c r="R75" s="172">
        <v>8534.9525443471521</v>
      </c>
      <c r="S75" s="172">
        <v>8191.7488181333874</v>
      </c>
      <c r="T75" s="172">
        <v>8307.9575560986996</v>
      </c>
      <c r="U75" s="172">
        <v>8422.8134480418557</v>
      </c>
      <c r="V75" s="172">
        <v>8362.3849570727016</v>
      </c>
      <c r="W75" s="173">
        <v>8445.2169904305993</v>
      </c>
    </row>
    <row r="81" s="158" customFormat="1" x14ac:dyDescent="0.25"/>
  </sheetData>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9.84375" style="174" customWidth="1"/>
    <col min="23" max="23" width="9.84375" style="158" customWidth="1"/>
    <col min="24" max="16384" width="8.84375" style="158"/>
  </cols>
  <sheetData>
    <row r="1" spans="1:23" ht="60" customHeight="1" x14ac:dyDescent="0.35">
      <c r="A1" s="159" t="s">
        <v>198</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AA!C$8</f>
        <v>356.24646599538835</v>
      </c>
      <c r="C3" s="97">
        <f>AA!D$8</f>
        <v>373.3467671210629</v>
      </c>
      <c r="D3" s="97">
        <f>AA!E$8</f>
        <v>386.72815057048604</v>
      </c>
      <c r="E3" s="97">
        <f>AA!F$8</f>
        <v>397.30971657669113</v>
      </c>
      <c r="F3" s="97">
        <f>AA!G$8</f>
        <v>412.53326921147863</v>
      </c>
      <c r="G3" s="97">
        <f>AA!H$8</f>
        <v>430.98060726374786</v>
      </c>
      <c r="H3" s="97">
        <f>AA!I$8</f>
        <v>441.61348383438877</v>
      </c>
      <c r="I3" s="97">
        <f>AA!J$8</f>
        <v>468.81927728358312</v>
      </c>
      <c r="J3" s="97">
        <f>AA!K$8</f>
        <v>497.73521053068572</v>
      </c>
      <c r="K3" s="97">
        <f>AA!L$8</f>
        <v>533.89332208713017</v>
      </c>
      <c r="L3" s="97">
        <f>AA!M$8</f>
        <v>566.50192170383571</v>
      </c>
      <c r="M3" s="97">
        <f>AA!N$8</f>
        <v>611.8270846124467</v>
      </c>
      <c r="N3" s="97">
        <f>AA!O$8</f>
        <v>650.69727757246017</v>
      </c>
      <c r="O3" s="97">
        <f>AA!P$8</f>
        <v>697.67111988401064</v>
      </c>
      <c r="P3" s="97">
        <f>AA!Q$8</f>
        <v>708.63625283146587</v>
      </c>
      <c r="Q3" s="97">
        <f>AA!R$8</f>
        <v>718.72111477834778</v>
      </c>
      <c r="R3" s="97">
        <f>AA!S$8</f>
        <v>734.59101366904804</v>
      </c>
      <c r="S3" s="97">
        <f>AA!T$8</f>
        <v>717.80312491253426</v>
      </c>
      <c r="T3" s="97">
        <f>AA!U$8</f>
        <v>720.73255334205885</v>
      </c>
      <c r="U3" s="97">
        <f>AA!V$8</f>
        <v>722.25604752582251</v>
      </c>
      <c r="V3" s="97">
        <f>AA!W$8</f>
        <v>712.95274084293624</v>
      </c>
      <c r="W3" s="65">
        <f>AA!X$8</f>
        <v>710.28443300446622</v>
      </c>
    </row>
    <row r="4" spans="1:23" ht="15" customHeight="1" x14ac:dyDescent="0.35">
      <c r="A4" s="162" t="s">
        <v>186</v>
      </c>
      <c r="B4" s="97">
        <f>BBWB!C$8</f>
        <v>0</v>
      </c>
      <c r="C4" s="97">
        <f>BBWB!D$8</f>
        <v>0</v>
      </c>
      <c r="D4" s="97">
        <f>BBWB!E$8</f>
        <v>0</v>
      </c>
      <c r="E4" s="97">
        <f>BBWB!F$8</f>
        <v>123.92489014894272</v>
      </c>
      <c r="F4" s="97">
        <f>BBWB!G$8</f>
        <v>122.65417502371184</v>
      </c>
      <c r="G4" s="97">
        <f>BBWB!H$8</f>
        <v>134.20041184133493</v>
      </c>
      <c r="H4" s="97">
        <f>BBWB!I$8</f>
        <v>135.02051602432235</v>
      </c>
      <c r="I4" s="97">
        <f>BBWB!J$8</f>
        <v>124.97266554009516</v>
      </c>
      <c r="J4" s="97">
        <f>BBWB!K$8</f>
        <v>113.81204249251655</v>
      </c>
      <c r="K4" s="97">
        <f>BBWB!L$8</f>
        <v>108.2063382808989</v>
      </c>
      <c r="L4" s="97">
        <f>BBWB!M$8</f>
        <v>98.429383591281749</v>
      </c>
      <c r="M4" s="97">
        <f>BBWB!N$8</f>
        <v>90.399240898228683</v>
      </c>
      <c r="N4" s="97">
        <f>BBWB!O$8</f>
        <v>82.678411979271971</v>
      </c>
      <c r="O4" s="97">
        <f>BBWB!P$8</f>
        <v>79.415395515706479</v>
      </c>
      <c r="P4" s="97">
        <f>BBWB!Q$8</f>
        <v>74.756037466018412</v>
      </c>
      <c r="Q4" s="97">
        <f>BBWB!R$8</f>
        <v>72.482343244228517</v>
      </c>
      <c r="R4" s="97">
        <f>BBWB!S$8</f>
        <v>72.494970125329758</v>
      </c>
      <c r="S4" s="97">
        <f>BBWB!T$8</f>
        <v>70.7230836890798</v>
      </c>
      <c r="T4" s="97">
        <f>BBWB!U$8</f>
        <v>69.130246726464136</v>
      </c>
      <c r="U4" s="97">
        <f>BBWB!V$8</f>
        <v>68.438464429785199</v>
      </c>
      <c r="V4" s="97">
        <f>BBWB!W$8</f>
        <v>66.573913298087859</v>
      </c>
      <c r="W4" s="65">
        <f>BBWB!X$8</f>
        <v>59.32538651212873</v>
      </c>
    </row>
    <row r="5" spans="1:23" ht="15" customHeight="1" x14ac:dyDescent="0.35">
      <c r="A5" s="162" t="s">
        <v>47</v>
      </c>
      <c r="B5" s="97"/>
      <c r="C5" s="97"/>
      <c r="D5" s="97"/>
      <c r="E5" s="97"/>
      <c r="F5" s="97"/>
      <c r="G5" s="97">
        <f>CA!H$8</f>
        <v>139.32268760843829</v>
      </c>
      <c r="H5" s="97">
        <f>CA!I$8</f>
        <v>147.4257353758351</v>
      </c>
      <c r="I5" s="97">
        <f>CA!J$8</f>
        <v>154.79444333369017</v>
      </c>
      <c r="J5" s="97">
        <f>CA!K$8</f>
        <v>158.412915083841</v>
      </c>
      <c r="K5" s="97">
        <f>CA!L$8</f>
        <v>164.26851081012515</v>
      </c>
      <c r="L5" s="97">
        <f>CA!M$8</f>
        <v>167.48458069049087</v>
      </c>
      <c r="M5" s="97">
        <f>CA!N$8</f>
        <v>180.36999532210555</v>
      </c>
      <c r="N5" s="97">
        <f>CA!O$8</f>
        <v>191.26440797926011</v>
      </c>
      <c r="O5" s="97">
        <f>CA!P$8</f>
        <v>208.82646104483763</v>
      </c>
      <c r="P5" s="97">
        <f>CA!Q$8</f>
        <v>217.9096749837762</v>
      </c>
      <c r="Q5" s="97">
        <f>CA!R$8</f>
        <v>239.70654313275068</v>
      </c>
      <c r="R5" s="97">
        <f>CA!S$8</f>
        <v>268.1779033346665</v>
      </c>
      <c r="S5" s="97">
        <f>CA!T$8</f>
        <v>293.05026679793161</v>
      </c>
      <c r="T5" s="97">
        <f>CA!U$8</f>
        <v>327.64753251507278</v>
      </c>
      <c r="U5" s="97">
        <f>CA!V$8</f>
        <v>358.64369041796124</v>
      </c>
      <c r="V5" s="97">
        <f>CA!W$8</f>
        <v>373.7915500610597</v>
      </c>
      <c r="W5" s="65">
        <f>CA!X$8</f>
        <v>395.43313560673721</v>
      </c>
    </row>
    <row r="6" spans="1:23" ht="15" customHeight="1" x14ac:dyDescent="0.35">
      <c r="A6" s="162" t="s">
        <v>105</v>
      </c>
      <c r="B6" s="97"/>
      <c r="C6" s="97"/>
      <c r="D6" s="97"/>
      <c r="E6" s="97"/>
      <c r="F6" s="97"/>
      <c r="G6" s="97">
        <f>CWP!H$8</f>
        <v>0</v>
      </c>
      <c r="H6" s="97">
        <f>CWP!I$8</f>
        <v>0</v>
      </c>
      <c r="I6" s="97">
        <f>CWP!J$8</f>
        <v>0</v>
      </c>
      <c r="J6" s="97">
        <f>CWP!K$8</f>
        <v>0</v>
      </c>
      <c r="K6" s="97">
        <f>CWP!L$8</f>
        <v>0</v>
      </c>
      <c r="L6" s="97">
        <f>CWP!M$8</f>
        <v>0</v>
      </c>
      <c r="M6" s="97">
        <f>CWP!N$8</f>
        <v>0</v>
      </c>
      <c r="N6" s="97">
        <f>CWP!O$8</f>
        <v>0</v>
      </c>
      <c r="O6" s="97">
        <f>CWP!P$8</f>
        <v>34.963435084426187</v>
      </c>
      <c r="P6" s="97">
        <f>CWP!Q$8</f>
        <v>59.303588046698223</v>
      </c>
      <c r="Q6" s="97">
        <f>CWP!R$8</f>
        <v>14.410465075770771</v>
      </c>
      <c r="R6" s="97">
        <f>CWP!S$8</f>
        <v>8.1138067065868249</v>
      </c>
      <c r="S6" s="97">
        <f>CWP!T$8</f>
        <v>0.17847678018575844</v>
      </c>
      <c r="T6" s="97">
        <f>CWP!U$8</f>
        <v>0.22072000000000003</v>
      </c>
      <c r="U6" s="97">
        <f>CWP!V$8</f>
        <v>0.23595260000000012</v>
      </c>
      <c r="V6" s="97">
        <f>CWP!W$8</f>
        <v>0</v>
      </c>
      <c r="W6" s="65">
        <f>CWP!X$8</f>
        <v>14.425491175495631</v>
      </c>
    </row>
    <row r="7" spans="1:23" ht="15" customHeight="1" x14ac:dyDescent="0.35">
      <c r="A7" s="162" t="s">
        <v>48</v>
      </c>
      <c r="B7" s="97">
        <f>CTB!C$8</f>
        <v>350.82081099999999</v>
      </c>
      <c r="C7" s="97">
        <f>CTB!D$8</f>
        <v>367.132881</v>
      </c>
      <c r="D7" s="97">
        <f>CTB!E$8</f>
        <v>373.86398300000002</v>
      </c>
      <c r="E7" s="97">
        <f>CTB!F$8</f>
        <v>380.82894399999998</v>
      </c>
      <c r="F7" s="97">
        <f>CTB!G$8</f>
        <v>382.95426599999996</v>
      </c>
      <c r="G7" s="97">
        <f>CTB!H$8</f>
        <v>394.02762899999999</v>
      </c>
      <c r="H7" s="97">
        <f>CTB!I$8</f>
        <v>401.19034899999997</v>
      </c>
      <c r="I7" s="97">
        <f>CTB!J$8</f>
        <v>436.45291499999996</v>
      </c>
      <c r="J7" s="97">
        <f>CTB!K$8</f>
        <v>468.76739800000001</v>
      </c>
      <c r="K7" s="97">
        <f>CTB!L$8</f>
        <v>490.902196</v>
      </c>
      <c r="L7" s="97">
        <f>CTB!M$8</f>
        <v>506.199836</v>
      </c>
      <c r="M7" s="97">
        <f>CTB!N$8</f>
        <v>516.80950400000006</v>
      </c>
      <c r="N7" s="97">
        <f>CTB!O$8</f>
        <v>544.49549200000001</v>
      </c>
      <c r="O7" s="97">
        <f>CTB!P$8</f>
        <v>605.540209</v>
      </c>
      <c r="P7" s="97">
        <f>CTB!Q$8</f>
        <v>636.33769900000004</v>
      </c>
      <c r="Q7" s="97">
        <f>CTB!R$8</f>
        <v>638.40051900000003</v>
      </c>
      <c r="R7" s="97">
        <f>CTB!S$8</f>
        <v>637.51822300000003</v>
      </c>
      <c r="S7" s="97"/>
      <c r="T7" s="97"/>
      <c r="U7" s="97"/>
      <c r="V7" s="97"/>
      <c r="W7" s="65"/>
    </row>
    <row r="8" spans="1:23" ht="30" customHeight="1" x14ac:dyDescent="0.35">
      <c r="A8" s="162" t="s">
        <v>49</v>
      </c>
      <c r="B8" s="97">
        <f>DLA!C$8</f>
        <v>760.17263881611507</v>
      </c>
      <c r="C8" s="97">
        <f>DLA!D$8</f>
        <v>833.52114829644086</v>
      </c>
      <c r="D8" s="97">
        <f>DLA!E$8</f>
        <v>882.75199827602523</v>
      </c>
      <c r="E8" s="97">
        <f>DLA!F$8</f>
        <v>926.43708601745539</v>
      </c>
      <c r="F8" s="97">
        <f>DLA!G$8</f>
        <v>982.84723767510195</v>
      </c>
      <c r="G8" s="97">
        <f>DLA!H$8</f>
        <v>1074.7770842088735</v>
      </c>
      <c r="H8" s="97">
        <f>DLA!I$8</f>
        <v>1128.2917300180877</v>
      </c>
      <c r="I8" s="97">
        <f>DLA!J$8</f>
        <v>1206.329797547334</v>
      </c>
      <c r="J8" s="97">
        <f>DLA!K$8</f>
        <v>1278.9344559088129</v>
      </c>
      <c r="K8" s="97">
        <f>DLA!L$8</f>
        <v>1360.5152595154048</v>
      </c>
      <c r="L8" s="97">
        <f>DLA!M$8</f>
        <v>1442.5131184752304</v>
      </c>
      <c r="M8" s="97">
        <f>DLA!N$8</f>
        <v>1549.011931015611</v>
      </c>
      <c r="N8" s="97">
        <f>DLA!O$8</f>
        <v>1639.2065420587132</v>
      </c>
      <c r="O8" s="97">
        <f>DLA!P$8</f>
        <v>1770.8798231523765</v>
      </c>
      <c r="P8" s="97">
        <f>DLA!Q$8</f>
        <v>1817.7418542997552</v>
      </c>
      <c r="Q8" s="97">
        <f>DLA!R$8</f>
        <v>1902.6107878857163</v>
      </c>
      <c r="R8" s="97">
        <f>DLA!S$8</f>
        <v>2024.6846852438389</v>
      </c>
      <c r="S8" s="97">
        <f>DLA!T$8</f>
        <v>2056.7581107197793</v>
      </c>
      <c r="T8" s="97">
        <f>DLA!U$8</f>
        <v>2063.2888841295789</v>
      </c>
      <c r="U8" s="97">
        <f>DLA!V$8</f>
        <v>1983.1969839382837</v>
      </c>
      <c r="V8" s="97">
        <f>DLA!W$8</f>
        <v>1682.1854331006384</v>
      </c>
      <c r="W8" s="65">
        <f>DLA!X$8</f>
        <v>1343.4105443947542</v>
      </c>
    </row>
    <row r="9" spans="1:23" ht="15" customHeight="1" x14ac:dyDescent="0.35">
      <c r="A9" s="62" t="s">
        <v>50</v>
      </c>
      <c r="B9" s="97"/>
      <c r="C9" s="97"/>
      <c r="D9" s="97"/>
      <c r="E9" s="97"/>
      <c r="F9" s="97"/>
      <c r="G9" s="97"/>
      <c r="H9" s="97">
        <f>'DLA (children)'!I$8</f>
        <v>95.958561644278461</v>
      </c>
      <c r="I9" s="97">
        <f>'DLA (children)'!J$8</f>
        <v>99.863638148360366</v>
      </c>
      <c r="J9" s="97">
        <f>'DLA (children)'!K$8</f>
        <v>106.0256837503417</v>
      </c>
      <c r="K9" s="97">
        <f>'DLA (children)'!L$8</f>
        <v>116.37367300520657</v>
      </c>
      <c r="L9" s="97">
        <f>'DLA (children)'!M$8</f>
        <v>122.83800434118767</v>
      </c>
      <c r="M9" s="97">
        <f>'DLA (children)'!N$8</f>
        <v>131.3699664125653</v>
      </c>
      <c r="N9" s="97">
        <f>'DLA (children)'!O$8</f>
        <v>139.54900664193349</v>
      </c>
      <c r="O9" s="97">
        <f>'DLA (children)'!P$8</f>
        <v>149.19100914132602</v>
      </c>
      <c r="P9" s="97">
        <f>'DLA (children)'!Q$8</f>
        <v>150.52108935231482</v>
      </c>
      <c r="Q9" s="97">
        <f>'DLA (children)'!R$8</f>
        <v>160.81250289872489</v>
      </c>
      <c r="R9" s="97">
        <f>'DLA (children)'!S$8</f>
        <v>171.2639162845872</v>
      </c>
      <c r="S9" s="97">
        <f>'DLA (children)'!T$8</f>
        <v>180.92890787702527</v>
      </c>
      <c r="T9" s="97">
        <f>'DLA (children)'!U$8</f>
        <v>214.36723071354717</v>
      </c>
      <c r="U9" s="97">
        <f>'DLA (children)'!V$8</f>
        <v>232.3169828212973</v>
      </c>
      <c r="V9" s="97">
        <f>'DLA (children)'!W$8</f>
        <v>239.94312117803287</v>
      </c>
      <c r="W9" s="65">
        <f>'DLA (children)'!X$8</f>
        <v>249.10286656082519</v>
      </c>
    </row>
    <row r="10" spans="1:23" ht="15" customHeight="1" x14ac:dyDescent="0.35">
      <c r="A10" s="62" t="s">
        <v>51</v>
      </c>
      <c r="B10" s="97"/>
      <c r="C10" s="97"/>
      <c r="D10" s="97"/>
      <c r="E10" s="97"/>
      <c r="F10" s="97"/>
      <c r="G10" s="97"/>
      <c r="H10" s="97">
        <f>'DLA (working age)'!I$8</f>
        <v>650.05503175670015</v>
      </c>
      <c r="I10" s="97">
        <f>'DLA (working age)'!J$8</f>
        <v>689.28844024155649</v>
      </c>
      <c r="J10" s="97">
        <f>'DLA (working age)'!K$8</f>
        <v>722.34226541725786</v>
      </c>
      <c r="K10" s="97">
        <f>'DLA (working age)'!L$8</f>
        <v>758.01380778066596</v>
      </c>
      <c r="L10" s="97">
        <f>'DLA (working age)'!M$8</f>
        <v>795.88206830276749</v>
      </c>
      <c r="M10" s="97">
        <f>'DLA (working age)'!N$8</f>
        <v>844.94506142701812</v>
      </c>
      <c r="N10" s="97">
        <f>'DLA (working age)'!O$8</f>
        <v>885.14817317966629</v>
      </c>
      <c r="O10" s="97">
        <f>'DLA (working age)'!P$8</f>
        <v>948.98783734624703</v>
      </c>
      <c r="P10" s="97">
        <f>'DLA (working age)'!Q$8</f>
        <v>965.07388325820318</v>
      </c>
      <c r="Q10" s="97">
        <f>'DLA (working age)'!R$8</f>
        <v>1017.4737574790206</v>
      </c>
      <c r="R10" s="97">
        <f>'DLA (working age)'!S$8</f>
        <v>1090.0999557640362</v>
      </c>
      <c r="S10" s="97">
        <f>'DLA (working age)'!T$8</f>
        <v>1093.5454777491136</v>
      </c>
      <c r="T10" s="97">
        <f>'DLA (working age)'!U$8</f>
        <v>1029.6524600083358</v>
      </c>
      <c r="U10" s="97">
        <f>'DLA (working age)'!V$8</f>
        <v>969.67682966701682</v>
      </c>
      <c r="V10" s="97">
        <f>'DLA (working age)'!W$8</f>
        <v>718.20976276379918</v>
      </c>
      <c r="W10" s="65">
        <f>'DLA (working age)'!X$8</f>
        <v>500.76243408776099</v>
      </c>
    </row>
    <row r="11" spans="1:23" ht="15" customHeight="1" x14ac:dyDescent="0.35">
      <c r="A11" s="62" t="s">
        <v>52</v>
      </c>
      <c r="B11" s="97"/>
      <c r="C11" s="97"/>
      <c r="D11" s="97"/>
      <c r="E11" s="97"/>
      <c r="F11" s="97"/>
      <c r="G11" s="97"/>
      <c r="H11" s="97">
        <f>'DLA (pensioners)'!I$8</f>
        <v>382.60540187206158</v>
      </c>
      <c r="I11" s="97">
        <f>'DLA (pensioners)'!J$8</f>
        <v>418.59882608174962</v>
      </c>
      <c r="J11" s="97">
        <f>'DLA (pensioners)'!K$8</f>
        <v>451.89033276653464</v>
      </c>
      <c r="K11" s="97">
        <f>'DLA (pensioners)'!L$8</f>
        <v>486.27461100305584</v>
      </c>
      <c r="L11" s="97">
        <f>'DLA (pensioners)'!M$8</f>
        <v>523.8953626182581</v>
      </c>
      <c r="M11" s="97">
        <f>'DLA (pensioners)'!N$8</f>
        <v>572.48840704877387</v>
      </c>
      <c r="N11" s="97">
        <f>'DLA (pensioners)'!O$8</f>
        <v>614.21386298080938</v>
      </c>
      <c r="O11" s="97">
        <f>'DLA (pensioners)'!P$8</f>
        <v>672.96931830358653</v>
      </c>
      <c r="P11" s="97">
        <f>'DLA (pensioners)'!Q$8</f>
        <v>703.88514058353212</v>
      </c>
      <c r="Q11" s="97">
        <f>'DLA (pensioners)'!R$8</f>
        <v>724.46057056424388</v>
      </c>
      <c r="R11" s="97">
        <f>'DLA (pensioners)'!S$8</f>
        <v>764.54014353121477</v>
      </c>
      <c r="S11" s="97">
        <f>'DLA (pensioners)'!T$8</f>
        <v>784.88395379919689</v>
      </c>
      <c r="T11" s="97">
        <f>'DLA (pensioners)'!U$8</f>
        <v>822.30651529566273</v>
      </c>
      <c r="U11" s="97">
        <f>'DLA (pensioners)'!V$8</f>
        <v>780.77964861724467</v>
      </c>
      <c r="V11" s="97">
        <f>'DLA (pensioners)'!W$8</f>
        <v>725.50768811766898</v>
      </c>
      <c r="W11" s="65">
        <f>'DLA (pensioners)'!X$8</f>
        <v>619.01072074890556</v>
      </c>
    </row>
    <row r="12" spans="1:23" ht="15" customHeight="1" x14ac:dyDescent="0.35">
      <c r="A12" s="162" t="s">
        <v>93</v>
      </c>
      <c r="B12" s="97"/>
      <c r="C12" s="97"/>
      <c r="D12" s="97"/>
      <c r="E12" s="97"/>
      <c r="F12" s="97"/>
      <c r="G12" s="97"/>
      <c r="H12" s="97">
        <f>DHP!I$8</f>
        <v>1.221015</v>
      </c>
      <c r="I12" s="97">
        <f>DHP!J$8</f>
        <v>1.3922905700000001</v>
      </c>
      <c r="J12" s="97">
        <f>DHP!K$8</f>
        <v>1.6665194800000003</v>
      </c>
      <c r="K12" s="97">
        <f>DHP!L$8</f>
        <v>1.8881659999999998</v>
      </c>
      <c r="L12" s="97">
        <f>DHP!M$8</f>
        <v>2.19305905</v>
      </c>
      <c r="M12" s="97">
        <f>DHP!N$8</f>
        <v>2.2644760000000002</v>
      </c>
      <c r="N12" s="97">
        <f>DHP!O$8</f>
        <v>2.2987167400000001</v>
      </c>
      <c r="O12" s="97">
        <f>DHP!P$8</f>
        <v>2.0641989999999999</v>
      </c>
      <c r="P12" s="97">
        <f>DHP!Q$8</f>
        <v>2.0375289999999997</v>
      </c>
      <c r="Q12" s="97">
        <f>DHP!R$8</f>
        <v>2.0962610000000002</v>
      </c>
      <c r="R12" s="97">
        <f>DHP!S$8</f>
        <v>5.1614379999999995</v>
      </c>
      <c r="S12" s="97">
        <f>DHP!T$8</f>
        <v>17.797455999999997</v>
      </c>
      <c r="T12" s="97">
        <f>DHP!U$8</f>
        <v>17.98441</v>
      </c>
      <c r="U12" s="97">
        <f>DHP!V$8</f>
        <v>13.983906000000001</v>
      </c>
      <c r="V12" s="97">
        <f>DHP!W$8</f>
        <v>16.099437000000002</v>
      </c>
      <c r="W12" s="65">
        <f>DHP!X$8</f>
        <v>20.251486999999997</v>
      </c>
    </row>
    <row r="13" spans="1:23" ht="30" customHeight="1" x14ac:dyDescent="0.35">
      <c r="A13" s="162" t="s">
        <v>103</v>
      </c>
      <c r="B13" s="97"/>
      <c r="C13" s="97"/>
      <c r="D13" s="97"/>
      <c r="E13" s="97"/>
      <c r="F13" s="97"/>
      <c r="G13" s="97"/>
      <c r="H13" s="97">
        <f>ESA!I$8</f>
        <v>0</v>
      </c>
      <c r="I13" s="97">
        <f>ESA!J$8</f>
        <v>0</v>
      </c>
      <c r="J13" s="97">
        <f>ESA!K$8</f>
        <v>0</v>
      </c>
      <c r="K13" s="97">
        <f>ESA!L$8</f>
        <v>0</v>
      </c>
      <c r="L13" s="97">
        <f>ESA!M$8</f>
        <v>0</v>
      </c>
      <c r="M13" s="97">
        <f>ESA!N$8</f>
        <v>0</v>
      </c>
      <c r="N13" s="97">
        <f>ESA!O$8</f>
        <v>18.427344540472966</v>
      </c>
      <c r="O13" s="97">
        <f>ESA!P$8</f>
        <v>186.1070649432815</v>
      </c>
      <c r="P13" s="97">
        <f>ESA!Q$8</f>
        <v>334.45149995060581</v>
      </c>
      <c r="Q13" s="97">
        <f>ESA!R$8</f>
        <v>537.70064430509569</v>
      </c>
      <c r="R13" s="97">
        <f>ESA!S$8</f>
        <v>1058.0693102383129</v>
      </c>
      <c r="S13" s="97">
        <f>ESA!T$8</f>
        <v>1631.9672209011362</v>
      </c>
      <c r="T13" s="97">
        <f>ESA!U$8</f>
        <v>1972.3372244553514</v>
      </c>
      <c r="U13" s="97">
        <f>ESA!V$8</f>
        <v>2130.7246406319059</v>
      </c>
      <c r="V13" s="97">
        <f>ESA!W$8</f>
        <v>2184.6097569506833</v>
      </c>
      <c r="W13" s="65">
        <f>ESA!X$8</f>
        <v>2236.5143189055007</v>
      </c>
    </row>
    <row r="14" spans="1:23" ht="15" customHeight="1" x14ac:dyDescent="0.35">
      <c r="A14" s="163" t="s">
        <v>53</v>
      </c>
      <c r="B14" s="97">
        <f>HB!C$8</f>
        <v>1429.623881</v>
      </c>
      <c r="C14" s="97">
        <f>HB!D$8</f>
        <v>1424.4315039999999</v>
      </c>
      <c r="D14" s="97">
        <f>HB!E$8</f>
        <v>1420.0752769999999</v>
      </c>
      <c r="E14" s="97">
        <f>HB!F$8</f>
        <v>1429.3210650000001</v>
      </c>
      <c r="F14" s="97">
        <f>HB!G$8</f>
        <v>1432.1943169999997</v>
      </c>
      <c r="G14" s="97">
        <f>HB!H$8</f>
        <v>1479.2359329999999</v>
      </c>
      <c r="H14" s="97">
        <f>HB!I$8</f>
        <v>1582.7320299999999</v>
      </c>
      <c r="I14" s="97">
        <f>HB!J$8</f>
        <v>1483.08995</v>
      </c>
      <c r="J14" s="97">
        <f>HB!K$8</f>
        <v>1509.1894820000002</v>
      </c>
      <c r="K14" s="97">
        <f>HB!L$8</f>
        <v>1555.0272790000001</v>
      </c>
      <c r="L14" s="97">
        <f>HB!M$8</f>
        <v>1633.598066</v>
      </c>
      <c r="M14" s="97">
        <f>HB!N$8</f>
        <v>1735.211063</v>
      </c>
      <c r="N14" s="97">
        <f>HB!O$8</f>
        <v>1893.7136010000002</v>
      </c>
      <c r="O14" s="97">
        <f>HB!P$8</f>
        <v>2205.6070829999999</v>
      </c>
      <c r="P14" s="97">
        <f>HB!Q$8</f>
        <v>2371.8620019999998</v>
      </c>
      <c r="Q14" s="97">
        <f>HB!R$8</f>
        <v>2540.0222940000003</v>
      </c>
      <c r="R14" s="97">
        <f>HB!S$8</f>
        <v>2654.4225140000003</v>
      </c>
      <c r="S14" s="97">
        <f>HB!T$8</f>
        <v>2691.3663270000002</v>
      </c>
      <c r="T14" s="97">
        <f>HB!U$8</f>
        <v>2684.3009549999997</v>
      </c>
      <c r="U14" s="97">
        <f>HB!V$8</f>
        <v>2607.5515530000002</v>
      </c>
      <c r="V14" s="97">
        <f>HB!W$8</f>
        <v>2471.3543410000002</v>
      </c>
      <c r="W14" s="65">
        <f>HB!X$8</f>
        <v>2325.16788</v>
      </c>
    </row>
    <row r="15" spans="1:23" ht="15" customHeight="1" x14ac:dyDescent="0.35">
      <c r="A15" s="62" t="s">
        <v>187</v>
      </c>
      <c r="B15" s="97"/>
      <c r="C15" s="97"/>
      <c r="D15" s="97"/>
      <c r="E15" s="97"/>
      <c r="F15" s="97"/>
      <c r="G15" s="97"/>
      <c r="H15" s="97"/>
      <c r="I15" s="97"/>
      <c r="J15" s="97"/>
      <c r="K15" s="97"/>
      <c r="L15" s="97"/>
      <c r="M15" s="97"/>
      <c r="N15" s="97">
        <v>1250.0299499999999</v>
      </c>
      <c r="O15" s="97">
        <v>1536.6103440000002</v>
      </c>
      <c r="P15" s="97">
        <v>1672.4055780000001</v>
      </c>
      <c r="Q15" s="97">
        <v>1805.8894300000002</v>
      </c>
      <c r="R15" s="97">
        <v>1902.602928</v>
      </c>
      <c r="S15" s="97">
        <v>1920.9187259999999</v>
      </c>
      <c r="T15" s="97">
        <v>1914.835926</v>
      </c>
      <c r="U15" s="97">
        <v>1848.589205</v>
      </c>
      <c r="V15" s="97">
        <v>1739.907385</v>
      </c>
      <c r="W15" s="65">
        <v>1626.103891</v>
      </c>
    </row>
    <row r="16" spans="1:23" ht="15" customHeight="1" x14ac:dyDescent="0.35">
      <c r="A16" s="62" t="s">
        <v>188</v>
      </c>
      <c r="B16" s="97"/>
      <c r="C16" s="97"/>
      <c r="D16" s="97"/>
      <c r="E16" s="97"/>
      <c r="F16" s="97"/>
      <c r="G16" s="97"/>
      <c r="H16" s="97"/>
      <c r="I16" s="97"/>
      <c r="J16" s="97"/>
      <c r="K16" s="97"/>
      <c r="L16" s="97"/>
      <c r="M16" s="97"/>
      <c r="N16" s="97">
        <v>643.68364599999995</v>
      </c>
      <c r="O16" s="97">
        <v>668.99673900000005</v>
      </c>
      <c r="P16" s="97">
        <v>699.45642399999997</v>
      </c>
      <c r="Q16" s="97">
        <v>734.13286300000004</v>
      </c>
      <c r="R16" s="97">
        <v>751.81958599999996</v>
      </c>
      <c r="S16" s="97">
        <v>770.44760099999996</v>
      </c>
      <c r="T16" s="97">
        <v>769.46502899999996</v>
      </c>
      <c r="U16" s="97">
        <v>758.96234800000002</v>
      </c>
      <c r="V16" s="97">
        <v>731.446956</v>
      </c>
      <c r="W16" s="65">
        <v>699.06398899999999</v>
      </c>
    </row>
    <row r="17" spans="1:23" ht="15" customHeight="1" x14ac:dyDescent="0.35">
      <c r="A17" s="163" t="s">
        <v>54</v>
      </c>
      <c r="B17" s="97">
        <f>IB!C$8</f>
        <v>1376.3167318947385</v>
      </c>
      <c r="C17" s="97">
        <f>IB!D$8</f>
        <v>1324.6124325081798</v>
      </c>
      <c r="D17" s="97">
        <f>IB!E$8</f>
        <v>1282.077309913818</v>
      </c>
      <c r="E17" s="97">
        <f>IB!F$8</f>
        <v>1178.4940440620089</v>
      </c>
      <c r="F17" s="97">
        <f>IB!G$8</f>
        <v>1144.2177965659123</v>
      </c>
      <c r="G17" s="97">
        <f>IB!H$8</f>
        <v>1125.9832347068213</v>
      </c>
      <c r="H17" s="97">
        <f>IB!I$8</f>
        <v>1108.7740633960454</v>
      </c>
      <c r="I17" s="97">
        <f>IB!J$8</f>
        <v>1093.068652351388</v>
      </c>
      <c r="J17" s="97">
        <f>IB!K$8</f>
        <v>1073.1526151102034</v>
      </c>
      <c r="K17" s="97">
        <f>IB!L$8</f>
        <v>1060.3383721016039</v>
      </c>
      <c r="L17" s="97">
        <f>IB!M$8</f>
        <v>1037.3308805241056</v>
      </c>
      <c r="M17" s="97">
        <f>IB!N$8</f>
        <v>1041.8299717301911</v>
      </c>
      <c r="N17" s="97">
        <f>IB!O$8</f>
        <v>1012.4692290084174</v>
      </c>
      <c r="O17" s="97">
        <f>IB!P$8</f>
        <v>947.71808050185484</v>
      </c>
      <c r="P17" s="97">
        <f>IB!Q$8</f>
        <v>857.67663786498849</v>
      </c>
      <c r="Q17" s="97">
        <f>IB!R$8</f>
        <v>753.64610774459129</v>
      </c>
      <c r="R17" s="97">
        <f>IB!S$8</f>
        <v>470.0953852560819</v>
      </c>
      <c r="S17" s="97">
        <f>IB!T$8</f>
        <v>137.65411792222261</v>
      </c>
      <c r="T17" s="97">
        <f>IB!U$8</f>
        <v>10.42185930003858</v>
      </c>
      <c r="U17" s="97">
        <f>IB!V$8</f>
        <v>2.1446498528942581</v>
      </c>
      <c r="V17" s="97">
        <f>IB!W$8</f>
        <v>1.0187748559596912</v>
      </c>
      <c r="W17" s="65">
        <f>IB!X$8</f>
        <v>0.72846348166472397</v>
      </c>
    </row>
    <row r="18" spans="1:23" ht="30" customHeight="1" x14ac:dyDescent="0.35">
      <c r="A18" s="162" t="s">
        <v>55</v>
      </c>
      <c r="B18" s="97">
        <f>IS!C$8</f>
        <v>2160.8087165629713</v>
      </c>
      <c r="C18" s="97">
        <f>IS!D$8</f>
        <v>1784.84617174705</v>
      </c>
      <c r="D18" s="97">
        <f>IS!E$8</f>
        <v>1753.3663210993595</v>
      </c>
      <c r="E18" s="97">
        <f>IS!F$8</f>
        <v>1797.1775415723489</v>
      </c>
      <c r="F18" s="97">
        <f>IS!G$8</f>
        <v>1919.9157208127608</v>
      </c>
      <c r="G18" s="97">
        <f>IS!H$8</f>
        <v>2040.2356000925081</v>
      </c>
      <c r="H18" s="97">
        <f>IS!I$8</f>
        <v>2056.2442122715665</v>
      </c>
      <c r="I18" s="97">
        <f>IS!J$8</f>
        <v>1869.5627569113883</v>
      </c>
      <c r="J18" s="97">
        <f>IS!K$8</f>
        <v>1480.0241302088939</v>
      </c>
      <c r="K18" s="97">
        <f>IS!L$8</f>
        <v>1345.4431888885852</v>
      </c>
      <c r="L18" s="97">
        <f>IS!M$8</f>
        <v>1299.2245311006866</v>
      </c>
      <c r="M18" s="97">
        <f>IS!N$8</f>
        <v>1322.1883617516282</v>
      </c>
      <c r="N18" s="97">
        <f>IS!O$8</f>
        <v>1270.4315379483733</v>
      </c>
      <c r="O18" s="97">
        <f>IS!P$8</f>
        <v>1225.3139774280783</v>
      </c>
      <c r="P18" s="97">
        <f>IS!Q$8</f>
        <v>1145.7905901606903</v>
      </c>
      <c r="Q18" s="97">
        <f>IS!R$8</f>
        <v>1015.9721718188821</v>
      </c>
      <c r="R18" s="97">
        <f>IS!S$8</f>
        <v>736.60197883612216</v>
      </c>
      <c r="S18" s="97">
        <f>IS!T$8</f>
        <v>483.99572159576843</v>
      </c>
      <c r="T18" s="97">
        <f>IS!U$8</f>
        <v>394.17373518401541</v>
      </c>
      <c r="U18" s="97">
        <f>IS!V$8</f>
        <v>339.23970939203434</v>
      </c>
      <c r="V18" s="97">
        <f>IS!W$8</f>
        <v>282.06538261050173</v>
      </c>
      <c r="W18" s="65">
        <f>IS!X$8</f>
        <v>262.94020250398728</v>
      </c>
    </row>
    <row r="19" spans="1:23" ht="15" customHeight="1" x14ac:dyDescent="0.35">
      <c r="A19" s="62" t="s">
        <v>56</v>
      </c>
      <c r="B19" s="97">
        <f>'IS MIG'!C$8</f>
        <v>553.46852424168765</v>
      </c>
      <c r="C19" s="97">
        <f>'IS MIG'!D$8</f>
        <v>545.02552837402902</v>
      </c>
      <c r="D19" s="97">
        <f>'IS MIG'!E$8</f>
        <v>514.36205482258185</v>
      </c>
      <c r="E19" s="97">
        <f>'IS MIG'!F$8</f>
        <v>528.55291728946804</v>
      </c>
      <c r="F19" s="97">
        <f>'IS MIG'!G$8</f>
        <v>543.05299247385108</v>
      </c>
      <c r="G19" s="97">
        <f>'IS MIG'!H$8</f>
        <v>590.99348913934909</v>
      </c>
      <c r="H19" s="97">
        <f>'IS MIG'!I$8</f>
        <v>583.6861480567577</v>
      </c>
      <c r="I19" s="97">
        <f>'IS MIG'!J$8</f>
        <v>320.69477721151418</v>
      </c>
      <c r="J19" s="97">
        <f>'IS MIG'!K$8</f>
        <v>0</v>
      </c>
      <c r="K19" s="97">
        <f>'IS MIG'!L$8</f>
        <v>0</v>
      </c>
      <c r="L19" s="97">
        <f>'IS MIG'!M$8</f>
        <v>0</v>
      </c>
      <c r="M19" s="97">
        <f>'IS MIG'!N$8</f>
        <v>0</v>
      </c>
      <c r="N19" s="97">
        <f>'IS MIG'!O$8</f>
        <v>0</v>
      </c>
      <c r="O19" s="97">
        <f>'IS MIG'!P$8</f>
        <v>0</v>
      </c>
      <c r="P19" s="97">
        <f>'IS MIG'!Q$8</f>
        <v>0</v>
      </c>
      <c r="Q19" s="97">
        <f>'IS MIG'!R$8</f>
        <v>0</v>
      </c>
      <c r="R19" s="97">
        <f>'IS MIG'!S$8</f>
        <v>0</v>
      </c>
      <c r="S19" s="97">
        <f>'IS MIG'!T$8</f>
        <v>0</v>
      </c>
      <c r="T19" s="97">
        <f>'IS MIG'!U$8</f>
        <v>0</v>
      </c>
      <c r="U19" s="97">
        <f>'IS MIG'!V$8</f>
        <v>0</v>
      </c>
      <c r="V19" s="97">
        <f>'IS MIG'!W$8</f>
        <v>0</v>
      </c>
      <c r="W19" s="65">
        <f>'IS MIG'!X$8</f>
        <v>0</v>
      </c>
    </row>
    <row r="20" spans="1:23" ht="15" customHeight="1" x14ac:dyDescent="0.35">
      <c r="A20" s="62" t="s">
        <v>189</v>
      </c>
      <c r="B20" s="97"/>
      <c r="C20" s="97"/>
      <c r="D20" s="97"/>
      <c r="E20" s="97"/>
      <c r="F20" s="97">
        <f>'IS (incapacity)'!G$8</f>
        <v>676.70863569718381</v>
      </c>
      <c r="G20" s="97">
        <f>'IS (incapacity)'!H$8</f>
        <v>726.07358302749344</v>
      </c>
      <c r="H20" s="97">
        <f>'IS (incapacity)'!I$8</f>
        <v>736.76482033621039</v>
      </c>
      <c r="I20" s="97">
        <f>'IS (incapacity)'!J$8</f>
        <v>785.44210765490823</v>
      </c>
      <c r="J20" s="97">
        <f>'IS (incapacity)'!K$8</f>
        <v>783.14708825259368</v>
      </c>
      <c r="K20" s="97">
        <f>'IS (incapacity)'!L$8</f>
        <v>724.31597813646999</v>
      </c>
      <c r="L20" s="97">
        <f>'IS (incapacity)'!M$8</f>
        <v>727.22733745162282</v>
      </c>
      <c r="M20" s="97">
        <f>'IS (incapacity)'!N$8</f>
        <v>794.8522930405137</v>
      </c>
      <c r="N20" s="97">
        <f>'IS (incapacity)'!O$8</f>
        <v>793.68289066051466</v>
      </c>
      <c r="O20" s="97">
        <f>'IS (incapacity)'!P$8</f>
        <v>773.93298248567419</v>
      </c>
      <c r="P20" s="97">
        <f>'IS (incapacity)'!Q$8</f>
        <v>715.94995451425802</v>
      </c>
      <c r="Q20" s="97">
        <f>'IS (incapacity)'!R$8</f>
        <v>617.56644032217798</v>
      </c>
      <c r="R20" s="97">
        <f>'IS (incapacity)'!S$8</f>
        <v>352.02888921630858</v>
      </c>
      <c r="S20" s="97">
        <f>'IS (incapacity)'!T$8</f>
        <v>129.04853627325051</v>
      </c>
      <c r="T20" s="97">
        <f>'IS (incapacity)'!U$8</f>
        <v>60.816176147092136</v>
      </c>
      <c r="U20" s="97">
        <f>'IS (incapacity)'!V$8</f>
        <v>32.372187059010145</v>
      </c>
      <c r="V20" s="97">
        <f>'IS (incapacity)'!W$8</f>
        <v>11.922295254854614</v>
      </c>
      <c r="W20" s="65">
        <f>'IS (incapacity)'!X$8</f>
        <v>2.5227957119397</v>
      </c>
    </row>
    <row r="21" spans="1:23" ht="15" customHeight="1" x14ac:dyDescent="0.35">
      <c r="A21" s="62" t="s">
        <v>190</v>
      </c>
      <c r="B21" s="97"/>
      <c r="C21" s="97"/>
      <c r="D21" s="97"/>
      <c r="E21" s="97"/>
      <c r="F21" s="97">
        <f>'IS (lone parent)'!G$8</f>
        <v>620.84565127096357</v>
      </c>
      <c r="G21" s="97">
        <f>'IS (lone parent)'!H$8</f>
        <v>636.9958691141353</v>
      </c>
      <c r="H21" s="97">
        <f>'IS (lone parent)'!I$8</f>
        <v>651.78460200052189</v>
      </c>
      <c r="I21" s="97">
        <f>'IS (lone parent)'!J$8</f>
        <v>676.92925661918582</v>
      </c>
      <c r="J21" s="97">
        <f>'IS (lone parent)'!K$8</f>
        <v>614.76252068937345</v>
      </c>
      <c r="K21" s="97">
        <f>'IS (lone parent)'!L$8</f>
        <v>525.16859357644182</v>
      </c>
      <c r="L21" s="97">
        <f>'IS (lone parent)'!M$8</f>
        <v>478.07700325645419</v>
      </c>
      <c r="M21" s="97">
        <f>'IS (lone parent)'!N$8</f>
        <v>449.28516227696065</v>
      </c>
      <c r="N21" s="97">
        <f>'IS (lone parent)'!O$8</f>
        <v>408.44084561357533</v>
      </c>
      <c r="O21" s="97">
        <f>'IS (lone parent)'!P$8</f>
        <v>377.74132644464197</v>
      </c>
      <c r="P21" s="97">
        <f>'IS (lone parent)'!Q$8</f>
        <v>341.14401265870185</v>
      </c>
      <c r="Q21" s="97">
        <f>'IS (lone parent)'!R$8</f>
        <v>304.71380713723454</v>
      </c>
      <c r="R21" s="97">
        <f>'IS (lone parent)'!S$8</f>
        <v>281.45883921139864</v>
      </c>
      <c r="S21" s="97">
        <f>'IS (lone parent)'!T$8</f>
        <v>248.31209964311512</v>
      </c>
      <c r="T21" s="97">
        <f>'IS (lone parent)'!U$8</f>
        <v>226.57097579698271</v>
      </c>
      <c r="U21" s="97">
        <f>'IS (lone parent)'!V$8</f>
        <v>199.56758440718176</v>
      </c>
      <c r="V21" s="97">
        <f>'IS (lone parent)'!W$8</f>
        <v>166.03347079796706</v>
      </c>
      <c r="W21" s="65">
        <f>'IS (lone parent)'!X$8</f>
        <v>153.08857915645723</v>
      </c>
    </row>
    <row r="22" spans="1:23" ht="15" customHeight="1" x14ac:dyDescent="0.35">
      <c r="A22" s="62" t="s">
        <v>191</v>
      </c>
      <c r="B22" s="97"/>
      <c r="C22" s="97"/>
      <c r="D22" s="97"/>
      <c r="E22" s="97"/>
      <c r="F22" s="97">
        <f>'IS (carer)'!G$8</f>
        <v>32.772752868473212</v>
      </c>
      <c r="G22" s="97">
        <f>'IS (carer)'!H$8</f>
        <v>41.770528504132422</v>
      </c>
      <c r="H22" s="97">
        <f>'IS (carer)'!I$8</f>
        <v>44.584445866724153</v>
      </c>
      <c r="I22" s="97">
        <f>'IS (carer)'!J$8</f>
        <v>47.638210820648354</v>
      </c>
      <c r="J22" s="97">
        <f>'IS (carer)'!K$8</f>
        <v>46.449387114281052</v>
      </c>
      <c r="K22" s="97">
        <f>'IS (carer)'!L$8</f>
        <v>43.893185858946225</v>
      </c>
      <c r="L22" s="97">
        <f>'IS (carer)'!M$8</f>
        <v>42.647330849771194</v>
      </c>
      <c r="M22" s="97">
        <f>'IS (carer)'!N$8</f>
        <v>41.03642754969421</v>
      </c>
      <c r="N22" s="97">
        <f>'IS (carer)'!O$8</f>
        <v>40.09245247793077</v>
      </c>
      <c r="O22" s="97">
        <f>'IS (carer)'!P$8</f>
        <v>44.673816242919926</v>
      </c>
      <c r="P22" s="97">
        <f>'IS (carer)'!Q$8</f>
        <v>57.11368611333242</v>
      </c>
      <c r="Q22" s="97">
        <f>'IS (carer)'!R$8</f>
        <v>63.669529943123479</v>
      </c>
      <c r="R22" s="97">
        <f>'IS (carer)'!S$8</f>
        <v>75.977417225896076</v>
      </c>
      <c r="S22" s="97">
        <f>'IS (carer)'!T$8</f>
        <v>84.835232296004591</v>
      </c>
      <c r="T22" s="97">
        <f>'IS (carer)'!U$8</f>
        <v>88.586415833412033</v>
      </c>
      <c r="U22" s="97">
        <f>'IS (carer)'!V$8</f>
        <v>91.763860475513724</v>
      </c>
      <c r="V22" s="97">
        <f>'IS (carer)'!W$8</f>
        <v>90.41275143184069</v>
      </c>
      <c r="W22" s="65">
        <f>'IS (carer)'!X$8</f>
        <v>94.842651254177255</v>
      </c>
    </row>
    <row r="23" spans="1:23" ht="15" customHeight="1" x14ac:dyDescent="0.35">
      <c r="A23" s="62" t="s">
        <v>192</v>
      </c>
      <c r="B23" s="97"/>
      <c r="C23" s="97"/>
      <c r="D23" s="97"/>
      <c r="E23" s="97"/>
      <c r="F23" s="97">
        <f>'IS (others)'!G$8</f>
        <v>46.535688502289148</v>
      </c>
      <c r="G23" s="97">
        <f>'IS (others)'!H$8</f>
        <v>44.402130307397705</v>
      </c>
      <c r="H23" s="97">
        <f>'IS (others)'!I$8</f>
        <v>39.42419601135245</v>
      </c>
      <c r="I23" s="97">
        <f>'IS (others)'!J$8</f>
        <v>38.858404605131767</v>
      </c>
      <c r="J23" s="97">
        <f>'IS (others)'!K$8</f>
        <v>35.665134152645734</v>
      </c>
      <c r="K23" s="97">
        <f>'IS (others)'!L$8</f>
        <v>46.922824236122324</v>
      </c>
      <c r="L23" s="97">
        <f>'IS (others)'!M$8</f>
        <v>46.751934471575019</v>
      </c>
      <c r="M23" s="97">
        <f>'IS (others)'!N$8</f>
        <v>37.759839486547875</v>
      </c>
      <c r="N23" s="97">
        <f>'IS (others)'!O$8</f>
        <v>31.549348022161489</v>
      </c>
      <c r="O23" s="97">
        <f>'IS (others)'!P$8</f>
        <v>30.989783059616872</v>
      </c>
      <c r="P23" s="97">
        <f>'IS (others)'!Q$8</f>
        <v>32.26211402151295</v>
      </c>
      <c r="Q23" s="97">
        <f>'IS (others)'!R$8</f>
        <v>29.521334994098829</v>
      </c>
      <c r="R23" s="97">
        <f>'IS (others)'!S$8</f>
        <v>26.903399404866384</v>
      </c>
      <c r="S23" s="97">
        <f>'IS (others)'!T$8</f>
        <v>21.732025166090814</v>
      </c>
      <c r="T23" s="97">
        <f>'IS (others)'!U$8</f>
        <v>18.287860246927838</v>
      </c>
      <c r="U23" s="97">
        <f>'IS (others)'!V$8</f>
        <v>15.550951965245305</v>
      </c>
      <c r="V23" s="97">
        <f>'IS (others)'!W$8</f>
        <v>13.726103204697822</v>
      </c>
      <c r="W23" s="65">
        <f>'IS (others)'!X$8</f>
        <v>12.437467123780534</v>
      </c>
    </row>
    <row r="24" spans="1:23" ht="30" customHeight="1" x14ac:dyDescent="0.35">
      <c r="A24" s="163" t="s">
        <v>61</v>
      </c>
      <c r="B24" s="97"/>
      <c r="C24" s="97"/>
      <c r="D24" s="97"/>
      <c r="E24" s="97"/>
      <c r="F24" s="97">
        <f>IIDB!G$8</f>
        <v>103.8756692019664</v>
      </c>
      <c r="G24" s="97">
        <f>IIDB!H$8</f>
        <v>106.58266788908722</v>
      </c>
      <c r="H24" s="97">
        <f>IIDB!I$8</f>
        <v>107.10571887580072</v>
      </c>
      <c r="I24" s="97">
        <f>IIDB!J$8</f>
        <v>107.66622562597992</v>
      </c>
      <c r="J24" s="97">
        <f>IIDB!K$8</f>
        <v>109.78699887339479</v>
      </c>
      <c r="K24" s="97">
        <f>IIDB!L$8</f>
        <v>109.54048828304499</v>
      </c>
      <c r="L24" s="97">
        <f>IIDB!M$8</f>
        <v>109.74852668925709</v>
      </c>
      <c r="M24" s="97">
        <f>IIDB!N$8</f>
        <v>110.68104354921283</v>
      </c>
      <c r="N24" s="97">
        <f>IIDB!O$8</f>
        <v>114.97999599082614</v>
      </c>
      <c r="O24" s="97">
        <f>IIDB!P$8</f>
        <v>118.72812598691775</v>
      </c>
      <c r="P24" s="97">
        <f>IIDB!Q$8</f>
        <v>125.15241255741253</v>
      </c>
      <c r="Q24" s="97">
        <f>IIDB!R$8</f>
        <v>125.29054990463933</v>
      </c>
      <c r="R24" s="97">
        <f>IIDB!S$8</f>
        <v>128.69656266376521</v>
      </c>
      <c r="S24" s="97">
        <f>IIDB!T$8</f>
        <v>128.41557604030461</v>
      </c>
      <c r="T24" s="97">
        <f>IIDB!U$8</f>
        <v>129.44177162543639</v>
      </c>
      <c r="U24" s="97">
        <f>IIDB!V$8</f>
        <v>127.43533080345726</v>
      </c>
      <c r="V24" s="97">
        <f>IIDB!W$8</f>
        <v>123.83080843152122</v>
      </c>
      <c r="W24" s="65">
        <f>IIDB!X$8</f>
        <v>121.3273268990574</v>
      </c>
    </row>
    <row r="25" spans="1:23" ht="15" customHeight="1" x14ac:dyDescent="0.35">
      <c r="A25" s="162" t="s">
        <v>62</v>
      </c>
      <c r="B25" s="97">
        <f>JSA!C$8</f>
        <v>256.97650675007242</v>
      </c>
      <c r="C25" s="97">
        <f>JSA!D$8</f>
        <v>466.40543640072917</v>
      </c>
      <c r="D25" s="97">
        <f>JSA!E$8</f>
        <v>440.67388659216272</v>
      </c>
      <c r="E25" s="97">
        <f>JSA!F$8</f>
        <v>406.24072677184694</v>
      </c>
      <c r="F25" s="97">
        <f>JSA!G$8</f>
        <v>363.58454951708444</v>
      </c>
      <c r="G25" s="97">
        <f>JSA!H$8</f>
        <v>332.57263768531038</v>
      </c>
      <c r="H25" s="97">
        <f>JSA!I$8</f>
        <v>324.88911212016296</v>
      </c>
      <c r="I25" s="97">
        <f>JSA!J$8</f>
        <v>303.33043616177866</v>
      </c>
      <c r="J25" s="97">
        <f>JSA!K$8</f>
        <v>258.12245232718647</v>
      </c>
      <c r="K25" s="97">
        <f>JSA!L$8</f>
        <v>281.65869938252456</v>
      </c>
      <c r="L25" s="97">
        <f>JSA!M$8</f>
        <v>307.09422007137937</v>
      </c>
      <c r="M25" s="97">
        <f>JSA!N$8</f>
        <v>296.59374122864784</v>
      </c>
      <c r="N25" s="97">
        <f>JSA!O$8</f>
        <v>380.5722922175936</v>
      </c>
      <c r="O25" s="97">
        <f>JSA!P$8</f>
        <v>602.50843602692999</v>
      </c>
      <c r="P25" s="97">
        <f>JSA!Q$8</f>
        <v>566.3475305033553</v>
      </c>
      <c r="Q25" s="97">
        <f>JSA!R$8</f>
        <v>636.99105738360652</v>
      </c>
      <c r="R25" s="97">
        <f>JSA!S$8</f>
        <v>674.18878200617792</v>
      </c>
      <c r="S25" s="97">
        <f>JSA!T$8</f>
        <v>563.86591657988743</v>
      </c>
      <c r="T25" s="97">
        <f>JSA!U$8</f>
        <v>365.98800226312125</v>
      </c>
      <c r="U25" s="97">
        <f>JSA!V$8</f>
        <v>236.09043138063279</v>
      </c>
      <c r="V25" s="97">
        <f>JSA!W$8</f>
        <v>193.69847286175067</v>
      </c>
      <c r="W25" s="65">
        <f>JSA!X$8</f>
        <v>178.86219747928627</v>
      </c>
    </row>
    <row r="26" spans="1:23" ht="15" customHeight="1" x14ac:dyDescent="0.35">
      <c r="A26" s="162" t="s">
        <v>63</v>
      </c>
      <c r="B26" s="97">
        <f>MA!C$8</f>
        <v>0</v>
      </c>
      <c r="C26" s="97">
        <f>MA!D$8</f>
        <v>0</v>
      </c>
      <c r="D26" s="97">
        <f>MA!E$8</f>
        <v>0</v>
      </c>
      <c r="E26" s="97">
        <f>MA!F$8</f>
        <v>0</v>
      </c>
      <c r="F26" s="97">
        <f>MA!G$8</f>
        <v>3.8044376042893897</v>
      </c>
      <c r="G26" s="97">
        <f>MA!H$8</f>
        <v>5.7624461700500751</v>
      </c>
      <c r="H26" s="97">
        <f>MA!I$8</f>
        <v>6.5964145556703109</v>
      </c>
      <c r="I26" s="97">
        <f>MA!J$8</f>
        <v>11.850707973744811</v>
      </c>
      <c r="J26" s="97">
        <f>MA!K$8</f>
        <v>15.710085480253603</v>
      </c>
      <c r="K26" s="97">
        <f>MA!L$8</f>
        <v>18.642216662636255</v>
      </c>
      <c r="L26" s="97">
        <f>MA!M$8</f>
        <v>17.301085558623893</v>
      </c>
      <c r="M26" s="97">
        <f>MA!N$8</f>
        <v>26.24298869275167</v>
      </c>
      <c r="N26" s="97">
        <f>MA!O$8</f>
        <v>32.563506490282485</v>
      </c>
      <c r="O26" s="97">
        <f>MA!P$8</f>
        <v>36.182507598177054</v>
      </c>
      <c r="P26" s="97">
        <f>MA!Q$8</f>
        <v>33.643332045607679</v>
      </c>
      <c r="Q26" s="97">
        <f>MA!R$8</f>
        <v>34.052540914654287</v>
      </c>
      <c r="R26" s="97">
        <f>MA!S$8</f>
        <v>39.949259113222681</v>
      </c>
      <c r="S26" s="97">
        <f>MA!T$8</f>
        <v>40.364547389915664</v>
      </c>
      <c r="T26" s="97">
        <f>MA!U$8</f>
        <v>45.735501787242754</v>
      </c>
      <c r="U26" s="97">
        <f>MA!V$8</f>
        <v>42.829111835925978</v>
      </c>
      <c r="V26" s="97">
        <f>MA!W$8</f>
        <v>44.104838045384916</v>
      </c>
      <c r="W26" s="65">
        <f>MA!X$8</f>
        <v>46.867221686964641</v>
      </c>
    </row>
    <row r="27" spans="1:23" ht="15" customHeight="1" x14ac:dyDescent="0.35">
      <c r="A27" s="162" t="s">
        <v>193</v>
      </c>
      <c r="B27" s="97"/>
      <c r="C27" s="97"/>
      <c r="D27" s="97"/>
      <c r="E27" s="97"/>
      <c r="F27" s="97"/>
      <c r="G27" s="97"/>
      <c r="H27" s="97"/>
      <c r="I27" s="97"/>
      <c r="J27" s="97">
        <f>O75TVL!K$8</f>
        <v>49.146295116462468</v>
      </c>
      <c r="K27" s="97">
        <f>O75TVL!L$8</f>
        <v>51.849322500625156</v>
      </c>
      <c r="L27" s="97">
        <f>O75TVL!M$8</f>
        <v>54.774102953619654</v>
      </c>
      <c r="M27" s="97">
        <f>O75TVL!N$8</f>
        <v>57.024294443119238</v>
      </c>
      <c r="N27" s="97">
        <f>O75TVL!O$8</f>
        <v>58.822787771809018</v>
      </c>
      <c r="O27" s="97">
        <f>O75TVL!P$8</f>
        <v>61.150918360065972</v>
      </c>
      <c r="P27" s="97">
        <f>O75TVL!Q$8</f>
        <v>64.384625493751088</v>
      </c>
      <c r="Q27" s="97">
        <f>O75TVL!R$8</f>
        <v>65.380058024109289</v>
      </c>
      <c r="R27" s="97">
        <f>O75TVL!S$8</f>
        <v>66.31685862354017</v>
      </c>
      <c r="S27" s="97">
        <f>O75TVL!T$8</f>
        <v>67.843672768624955</v>
      </c>
      <c r="T27" s="97">
        <f>O75TVL!U$8</f>
        <v>68.338474339672715</v>
      </c>
      <c r="U27" s="97">
        <f>O75TVL!V$8</f>
        <v>69.497923048556032</v>
      </c>
      <c r="V27" s="97">
        <f>O75TVL!W$8</f>
        <v>70.1463714709854</v>
      </c>
      <c r="W27" s="65">
        <f>O75TVL!X$8</f>
        <v>73.186944355194058</v>
      </c>
    </row>
    <row r="28" spans="1:23" ht="15" customHeight="1" x14ac:dyDescent="0.35">
      <c r="A28" s="162" t="s">
        <v>97</v>
      </c>
      <c r="B28" s="97"/>
      <c r="C28" s="97"/>
      <c r="D28" s="97"/>
      <c r="E28" s="97"/>
      <c r="F28" s="97"/>
      <c r="G28" s="97"/>
      <c r="H28" s="97"/>
      <c r="I28" s="97">
        <f>PC!J$8</f>
        <v>0</v>
      </c>
      <c r="J28" s="97">
        <f>PC!K$8</f>
        <v>787.84993547047759</v>
      </c>
      <c r="K28" s="97">
        <f>PC!L$8</f>
        <v>844.51592000405003</v>
      </c>
      <c r="L28" s="97">
        <f>PC!M$8</f>
        <v>899.70121778593727</v>
      </c>
      <c r="M28" s="97">
        <f>PC!N$8</f>
        <v>965.74318671298101</v>
      </c>
      <c r="N28" s="97">
        <f>PC!O$8</f>
        <v>1012.3419425952418</v>
      </c>
      <c r="O28" s="97">
        <f>PC!P$8</f>
        <v>1067.9386964715595</v>
      </c>
      <c r="P28" s="97">
        <f>PC!Q$8</f>
        <v>1081.1540024081517</v>
      </c>
      <c r="Q28" s="97">
        <f>PC!R$8</f>
        <v>1055.775096960605</v>
      </c>
      <c r="R28" s="97">
        <f>PC!S$8</f>
        <v>980.67173952940004</v>
      </c>
      <c r="S28" s="97">
        <f>PC!T$8</f>
        <v>917.19546104579638</v>
      </c>
      <c r="T28" s="97">
        <f>PC!U$8</f>
        <v>854.17924716198047</v>
      </c>
      <c r="U28" s="97">
        <f>PC!V$8</f>
        <v>783.7877826595394</v>
      </c>
      <c r="V28" s="97">
        <f>PC!W$8</f>
        <v>723.77472046865046</v>
      </c>
      <c r="W28" s="65">
        <f>PC!X$8</f>
        <v>678.72283582155353</v>
      </c>
    </row>
    <row r="29" spans="1:23" ht="30" customHeight="1" x14ac:dyDescent="0.35">
      <c r="A29" s="162" t="s">
        <v>110</v>
      </c>
      <c r="B29" s="97"/>
      <c r="C29" s="97"/>
      <c r="D29" s="97"/>
      <c r="E29" s="97"/>
      <c r="F29" s="97"/>
      <c r="G29" s="97"/>
      <c r="H29" s="97"/>
      <c r="I29" s="97">
        <f>PIP!J$8</f>
        <v>0</v>
      </c>
      <c r="J29" s="97">
        <f>PIP!K$8</f>
        <v>0</v>
      </c>
      <c r="K29" s="97">
        <f>PIP!L$8</f>
        <v>0</v>
      </c>
      <c r="L29" s="97">
        <f>PIP!M$8</f>
        <v>0</v>
      </c>
      <c r="M29" s="97">
        <f>PIP!N$8</f>
        <v>0</v>
      </c>
      <c r="N29" s="97">
        <f>PIP!O$8</f>
        <v>0</v>
      </c>
      <c r="O29" s="97">
        <f>PIP!P$8</f>
        <v>0</v>
      </c>
      <c r="P29" s="97">
        <f>PIP!Q$8</f>
        <v>0</v>
      </c>
      <c r="Q29" s="97">
        <f>PIP!R$8</f>
        <v>0</v>
      </c>
      <c r="R29" s="97">
        <f>PIP!S$8</f>
        <v>0</v>
      </c>
      <c r="S29" s="97">
        <f>PIP!T$8</f>
        <v>34.767309225732774</v>
      </c>
      <c r="T29" s="97">
        <f>PIP!U$8</f>
        <v>219.73446928194778</v>
      </c>
      <c r="U29" s="97">
        <f>PIP!V$8</f>
        <v>424.98651736417776</v>
      </c>
      <c r="V29" s="97">
        <f>PIP!W$8</f>
        <v>772.67151294782468</v>
      </c>
      <c r="W29" s="65">
        <f>PIP!X$8</f>
        <v>1273.0479872498831</v>
      </c>
    </row>
    <row r="30" spans="1:23" ht="15" customHeight="1" x14ac:dyDescent="0.35">
      <c r="A30" s="162" t="s">
        <v>64</v>
      </c>
      <c r="B30" s="97">
        <f>SDA!C$8</f>
        <v>129.85215366102642</v>
      </c>
      <c r="C30" s="97">
        <f>SDA!D$8</f>
        <v>141.56532787267381</v>
      </c>
      <c r="D30" s="97">
        <f>SDA!E$8</f>
        <v>137.24200123446926</v>
      </c>
      <c r="E30" s="97">
        <f>SDA!F$8</f>
        <v>138.22242499347917</v>
      </c>
      <c r="F30" s="97">
        <f>SDA!G$8</f>
        <v>139.69560982308366</v>
      </c>
      <c r="G30" s="97">
        <f>SDA!H$8</f>
        <v>142.87935682795757</v>
      </c>
      <c r="H30" s="97">
        <f>SDA!I$8</f>
        <v>132.83294180624736</v>
      </c>
      <c r="I30" s="97">
        <f>SDA!J$8</f>
        <v>129.92226279106893</v>
      </c>
      <c r="J30" s="97">
        <f>SDA!K$8</f>
        <v>127.13556041615846</v>
      </c>
      <c r="K30" s="97">
        <f>SDA!L$8</f>
        <v>124.36606293920639</v>
      </c>
      <c r="L30" s="97">
        <f>SDA!M$8</f>
        <v>124.71101646159616</v>
      </c>
      <c r="M30" s="97">
        <f>SDA!N$8</f>
        <v>124.1579050928532</v>
      </c>
      <c r="N30" s="97">
        <f>SDA!O$8</f>
        <v>122.0049120667346</v>
      </c>
      <c r="O30" s="97">
        <f>SDA!P$8</f>
        <v>124.65934659513957</v>
      </c>
      <c r="P30" s="97">
        <f>SDA!Q$8</f>
        <v>121.99444562818987</v>
      </c>
      <c r="Q30" s="97">
        <f>SDA!R$8</f>
        <v>120.94795247894604</v>
      </c>
      <c r="R30" s="97">
        <f>SDA!S$8</f>
        <v>121.92061311280895</v>
      </c>
      <c r="S30" s="97">
        <f>SDA!T$8</f>
        <v>118.69700682791502</v>
      </c>
      <c r="T30" s="97">
        <f>SDA!U$8</f>
        <v>104.84583500510327</v>
      </c>
      <c r="U30" s="97">
        <f>SDA!V$8</f>
        <v>62.795849676472685</v>
      </c>
      <c r="V30" s="97">
        <f>SDA!W$8</f>
        <v>28.87184023758353</v>
      </c>
      <c r="W30" s="65">
        <f>SDA!X$8</f>
        <v>16.569006894936877</v>
      </c>
    </row>
    <row r="31" spans="1:23" ht="15" customHeight="1" x14ac:dyDescent="0.35">
      <c r="A31" s="62" t="s">
        <v>51</v>
      </c>
      <c r="B31" s="97"/>
      <c r="C31" s="97"/>
      <c r="D31" s="97"/>
      <c r="E31" s="97"/>
      <c r="F31" s="97">
        <f>'SDA (working age)'!G$8</f>
        <v>115.96078767692165</v>
      </c>
      <c r="G31" s="97">
        <f>'SDA (working age)'!H$8</f>
        <v>118.59596009245162</v>
      </c>
      <c r="H31" s="97">
        <f>'SDA (working age)'!I$8</f>
        <v>108.80317792832241</v>
      </c>
      <c r="I31" s="97">
        <f>'SDA (working age)'!J$8</f>
        <v>105.01238556002315</v>
      </c>
      <c r="J31" s="97">
        <f>'SDA (working age)'!K$8</f>
        <v>108.99426026118786</v>
      </c>
      <c r="K31" s="97">
        <f>'SDA (working age)'!L$8</f>
        <v>105.68061125982319</v>
      </c>
      <c r="L31" s="97">
        <f>'SDA (working age)'!M$8</f>
        <v>105.03484859180708</v>
      </c>
      <c r="M31" s="97">
        <f>'SDA (working age)'!N$8</f>
        <v>95.186503963220474</v>
      </c>
      <c r="N31" s="97">
        <f>'SDA (working age)'!O$8</f>
        <v>96.747586742064797</v>
      </c>
      <c r="O31" s="97">
        <f>'SDA (working age)'!P$8</f>
        <v>98.319588845709106</v>
      </c>
      <c r="P31" s="97">
        <f>'SDA (working age)'!Q$8</f>
        <v>97.594428333887137</v>
      </c>
      <c r="Q31" s="97">
        <f>'SDA (working age)'!R$8</f>
        <v>96.625326272849179</v>
      </c>
      <c r="R31" s="97">
        <f>'SDA (working age)'!S$8</f>
        <v>98.89652627429561</v>
      </c>
      <c r="S31" s="97">
        <f>'SDA (working age)'!T$8</f>
        <v>97.692529487995913</v>
      </c>
      <c r="T31" s="97">
        <f>'SDA (working age)'!U$8</f>
        <v>84.943274170051779</v>
      </c>
      <c r="U31" s="97">
        <f>'SDA (working age)'!V$8</f>
        <v>44.31592517794391</v>
      </c>
      <c r="V31" s="97">
        <f>'SDA (working age)'!W$8</f>
        <v>11.845377844519859</v>
      </c>
      <c r="W31" s="65">
        <f>'SDA (working age)'!X$8</f>
        <v>1.2310052193645888</v>
      </c>
    </row>
    <row r="32" spans="1:23" ht="15" customHeight="1" x14ac:dyDescent="0.35">
      <c r="A32" s="62" t="s">
        <v>52</v>
      </c>
      <c r="B32" s="97"/>
      <c r="C32" s="97"/>
      <c r="D32" s="97"/>
      <c r="E32" s="97"/>
      <c r="F32" s="97">
        <f>'SDA (pensioners)'!G$8</f>
        <v>23.734822146162013</v>
      </c>
      <c r="G32" s="97">
        <f>'SDA (pensioners)'!H$8</f>
        <v>24.283396735505963</v>
      </c>
      <c r="H32" s="97">
        <f>'SDA (pensioners)'!I$8</f>
        <v>24.02976387792496</v>
      </c>
      <c r="I32" s="97">
        <f>'SDA (pensioners)'!J$8</f>
        <v>24.909877231045776</v>
      </c>
      <c r="J32" s="97">
        <f>'SDA (pensioners)'!K$8</f>
        <v>18.141300154970605</v>
      </c>
      <c r="K32" s="97">
        <f>'SDA (pensioners)'!L$8</f>
        <v>18.685451679383192</v>
      </c>
      <c r="L32" s="97">
        <f>'SDA (pensioners)'!M$8</f>
        <v>19.676167869789047</v>
      </c>
      <c r="M32" s="97">
        <f>'SDA (pensioners)'!N$8</f>
        <v>28.97140112963271</v>
      </c>
      <c r="N32" s="97">
        <f>'SDA (pensioners)'!O$8</f>
        <v>25.257325324669821</v>
      </c>
      <c r="O32" s="97">
        <f>'SDA (pensioners)'!P$8</f>
        <v>26.339757749430479</v>
      </c>
      <c r="P32" s="97">
        <f>'SDA (pensioners)'!Q$8</f>
        <v>24.400017294302728</v>
      </c>
      <c r="Q32" s="97">
        <f>'SDA (pensioners)'!R$8</f>
        <v>24.322626206096849</v>
      </c>
      <c r="R32" s="97">
        <f>'SDA (pensioners)'!S$8</f>
        <v>23.024086838513341</v>
      </c>
      <c r="S32" s="97">
        <f>'SDA (pensioners)'!T$8</f>
        <v>21.004477339919113</v>
      </c>
      <c r="T32" s="97">
        <f>'SDA (pensioners)'!U$8</f>
        <v>19.90256083505151</v>
      </c>
      <c r="U32" s="97">
        <f>'SDA (pensioners)'!V$8</f>
        <v>18.479924498528774</v>
      </c>
      <c r="V32" s="97">
        <f>'SDA (pensioners)'!W$8</f>
        <v>17.026462393063667</v>
      </c>
      <c r="W32" s="65">
        <f>'SDA (pensioners)'!X$8</f>
        <v>15.338001675572288</v>
      </c>
    </row>
    <row r="33" spans="1:23" ht="15.5" x14ac:dyDescent="0.35">
      <c r="A33" s="164" t="s">
        <v>65</v>
      </c>
      <c r="B33" s="97">
        <f>SP!C$8</f>
        <v>0</v>
      </c>
      <c r="C33" s="97">
        <f>SP!D$8</f>
        <v>0</v>
      </c>
      <c r="D33" s="97">
        <f>SP!E$8</f>
        <v>0</v>
      </c>
      <c r="E33" s="97">
        <f>SP!F$8</f>
        <v>4379.0515023553999</v>
      </c>
      <c r="F33" s="97">
        <f>SP!G$8</f>
        <v>4484.2067500409676</v>
      </c>
      <c r="G33" s="97">
        <f>SP!H$8</f>
        <v>4857.8986241284738</v>
      </c>
      <c r="H33" s="97">
        <f>SP!I$8</f>
        <v>5087.669036931622</v>
      </c>
      <c r="I33" s="97">
        <f>SP!J$8</f>
        <v>5317.9194401931391</v>
      </c>
      <c r="J33" s="97">
        <f>SP!K$8</f>
        <v>5563.5260361198398</v>
      </c>
      <c r="K33" s="97">
        <f>SP!L$8</f>
        <v>5847.3315024107505</v>
      </c>
      <c r="L33" s="97">
        <f>SP!M$8</f>
        <v>6087.0027826395999</v>
      </c>
      <c r="M33" s="97">
        <f>SP!N$8</f>
        <v>6524.6480156089146</v>
      </c>
      <c r="N33" s="97">
        <f>SP!O$8</f>
        <v>6960.467663625358</v>
      </c>
      <c r="O33" s="97">
        <f>SP!P$8</f>
        <v>7536.9825607723833</v>
      </c>
      <c r="P33" s="97">
        <f>SP!Q$8</f>
        <v>7832.5568568573271</v>
      </c>
      <c r="Q33" s="97">
        <f>SP!R$8</f>
        <v>8297.6642711741169</v>
      </c>
      <c r="R33" s="97">
        <f>SP!S$8</f>
        <v>8913.0883545359702</v>
      </c>
      <c r="S33" s="97">
        <f>SP!T$8</f>
        <v>9268.5282224113671</v>
      </c>
      <c r="T33" s="97">
        <f>SP!U$8</f>
        <v>9630.9741370477495</v>
      </c>
      <c r="U33" s="97">
        <f>SP!V$8</f>
        <v>9939.0472575471322</v>
      </c>
      <c r="V33" s="97">
        <f>SP!W$8</f>
        <v>10167.240847203317</v>
      </c>
      <c r="W33" s="65">
        <f>SP!X$8</f>
        <v>10397.711048234416</v>
      </c>
    </row>
    <row r="34" spans="1:23" ht="30" customHeight="1" x14ac:dyDescent="0.35">
      <c r="A34" s="164" t="s">
        <v>98</v>
      </c>
      <c r="B34" s="97"/>
      <c r="C34" s="97"/>
      <c r="D34" s="97"/>
      <c r="E34" s="97"/>
      <c r="F34" s="97"/>
      <c r="G34" s="97"/>
      <c r="H34" s="97"/>
      <c r="I34" s="97"/>
      <c r="J34" s="97">
        <f>SMP!K$8</f>
        <v>152.83011218237499</v>
      </c>
      <c r="K34" s="97">
        <f>SMP!L$8</f>
        <v>135.68765957754297</v>
      </c>
      <c r="L34" s="97">
        <f>SMP!M$8</f>
        <v>154.54947252261152</v>
      </c>
      <c r="M34" s="97">
        <f>SMP!N$8</f>
        <v>185.21495799835367</v>
      </c>
      <c r="N34" s="97">
        <f>SMP!O$8</f>
        <v>235.97022515036306</v>
      </c>
      <c r="O34" s="97">
        <f>SMP!P$8</f>
        <v>213.09283001538026</v>
      </c>
      <c r="P34" s="97">
        <f>SMP!Q$8</f>
        <v>230.75618401793989</v>
      </c>
      <c r="Q34" s="97">
        <f>SMP!R$8</f>
        <v>227.08106634532425</v>
      </c>
      <c r="R34" s="97">
        <f>SMP!S$8</f>
        <v>232.22017107267621</v>
      </c>
      <c r="S34" s="97">
        <f>SMP!T$8</f>
        <v>230.12813340208248</v>
      </c>
      <c r="T34" s="97">
        <f>SMP!U$8</f>
        <v>235.11261860926405</v>
      </c>
      <c r="U34" s="97">
        <f>SMP!V$8</f>
        <v>258.41019399999999</v>
      </c>
      <c r="V34" s="97">
        <f>SMP!W$8</f>
        <v>271.49807705299997</v>
      </c>
      <c r="W34" s="65">
        <f>SMP!X$8</f>
        <v>258.96310768303067</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UC!T$8</f>
        <v>5.4553150266268684</v>
      </c>
      <c r="T35" s="97">
        <f>UC!U$8</f>
        <v>49.646971300285315</v>
      </c>
      <c r="U35" s="97">
        <f>UC!V$8</f>
        <v>247.44242103080936</v>
      </c>
      <c r="V35" s="97">
        <f>UC!W$8</f>
        <v>407.08119140328779</v>
      </c>
      <c r="W35" s="65">
        <f>UC!X$8</f>
        <v>688.81031244428971</v>
      </c>
    </row>
    <row r="36" spans="1:23" ht="15" customHeight="1" x14ac:dyDescent="0.35">
      <c r="A36" s="164" t="s">
        <v>66</v>
      </c>
      <c r="B36" s="97"/>
      <c r="C36" s="97"/>
      <c r="D36" s="97"/>
      <c r="E36" s="97"/>
      <c r="F36" s="97">
        <f>WFP!G$8</f>
        <v>211.10064958796448</v>
      </c>
      <c r="G36" s="97">
        <f>WFP!H$8</f>
        <v>202.19587968562936</v>
      </c>
      <c r="H36" s="97">
        <f>WFP!I$8</f>
        <v>204.3194729363336</v>
      </c>
      <c r="I36" s="97">
        <f>WFP!J$8</f>
        <v>227.70462533737214</v>
      </c>
      <c r="J36" s="97">
        <f>WFP!K$8</f>
        <v>291.79793392595127</v>
      </c>
      <c r="K36" s="97">
        <f>WFP!L$8</f>
        <v>363.63320376755144</v>
      </c>
      <c r="L36" s="97">
        <f>WFP!M$8</f>
        <v>236.67293407561226</v>
      </c>
      <c r="M36" s="97">
        <f>WFP!N$8</f>
        <v>242.73100949926777</v>
      </c>
      <c r="N36" s="97">
        <f>WFP!O$8</f>
        <v>314.83963754855512</v>
      </c>
      <c r="O36" s="97">
        <f>WFP!P$8</f>
        <v>318.59380870260378</v>
      </c>
      <c r="P36" s="97">
        <f>WFP!Q$8</f>
        <v>319.17371805475733</v>
      </c>
      <c r="Q36" s="97">
        <f>WFP!R$8</f>
        <v>249.59926495199909</v>
      </c>
      <c r="R36" s="97">
        <f>WFP!S$8</f>
        <v>247.38255329757027</v>
      </c>
      <c r="S36" s="97">
        <f>WFP!T$8</f>
        <v>246.24506050852756</v>
      </c>
      <c r="T36" s="97">
        <f>WFP!U$8</f>
        <v>242.78600077706125</v>
      </c>
      <c r="U36" s="97">
        <f>WFP!V$8</f>
        <v>239.39754010489747</v>
      </c>
      <c r="V36" s="97">
        <f>WFP!W$8</f>
        <v>236.2147999077304</v>
      </c>
      <c r="W36" s="65">
        <f>WFP!X$8</f>
        <v>232.69986260760697</v>
      </c>
    </row>
    <row r="37" spans="1:23" ht="30" customHeight="1" x14ac:dyDescent="0.35">
      <c r="A37" s="165" t="s">
        <v>194</v>
      </c>
      <c r="B37" s="91">
        <f>SUM(B3:B36)-SUM(B9:B11,B19:B23)</f>
        <v>6820.817905680311</v>
      </c>
      <c r="C37" s="91">
        <f>SUM(C3:C36)-SUM(C9:C11,C19:C23)</f>
        <v>6715.8616689461369</v>
      </c>
      <c r="D37" s="91">
        <f>SUM(D3:D36)-SUM(D9:D11,D19:D23)</f>
        <v>6676.7789276863205</v>
      </c>
      <c r="E37" s="91">
        <f>SUM(E3:E36)-SUM(E9:E11,E19:E23)</f>
        <v>11157.007941498174</v>
      </c>
      <c r="F37" s="91">
        <f t="shared" ref="F37:M37" si="0">SUM(F3:F36)-SUM(F9:F11,F19:F23,F31:F32)</f>
        <v>11703.584448064325</v>
      </c>
      <c r="G37" s="91">
        <f t="shared" si="0"/>
        <v>12466.654800108234</v>
      </c>
      <c r="H37" s="91">
        <f t="shared" si="0"/>
        <v>12865.925832146082</v>
      </c>
      <c r="I37" s="91">
        <f t="shared" si="0"/>
        <v>12936.876446620565</v>
      </c>
      <c r="J37" s="91">
        <f t="shared" si="0"/>
        <v>13937.600178727051</v>
      </c>
      <c r="K37" s="91">
        <f t="shared" si="0"/>
        <v>14397.707708211679</v>
      </c>
      <c r="L37" s="91">
        <f t="shared" si="0"/>
        <v>14745.03073589387</v>
      </c>
      <c r="M37" s="91">
        <f t="shared" si="0"/>
        <v>15582.948771156316</v>
      </c>
      <c r="N37" s="91">
        <f t="shared" ref="N37:V37" si="1">SUM(N3:N36)-SUM(N9:N11,N19:N23,N31:N32,N15:N16)</f>
        <v>16538.245524283735</v>
      </c>
      <c r="O37" s="91">
        <f t="shared" si="1"/>
        <v>18043.944079083733</v>
      </c>
      <c r="P37" s="91">
        <f t="shared" si="1"/>
        <v>18601.666473170491</v>
      </c>
      <c r="Q37" s="91">
        <f t="shared" si="1"/>
        <v>19248.551110123379</v>
      </c>
      <c r="R37" s="91">
        <f t="shared" si="1"/>
        <v>20074.366122365122</v>
      </c>
      <c r="S37" s="91">
        <f t="shared" si="1"/>
        <v>19722.800127545423</v>
      </c>
      <c r="T37" s="91">
        <f t="shared" si="1"/>
        <v>20207.02114985144</v>
      </c>
      <c r="U37" s="91">
        <f t="shared" si="1"/>
        <v>20658.135957240294</v>
      </c>
      <c r="V37" s="91">
        <f t="shared" si="1"/>
        <v>20829.784809750905</v>
      </c>
      <c r="W37" s="60">
        <f t="shared" ref="W37" si="2">SUM(W3:W36)-SUM(W9:W11,W19:W23,W31:W32,W15:W16)</f>
        <v>21335.249193940956</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530.68233320611535</v>
      </c>
      <c r="C41" s="97">
        <v>552.06906780549878</v>
      </c>
      <c r="D41" s="97">
        <v>563.79915651728186</v>
      </c>
      <c r="E41" s="97">
        <v>576.68361853667204</v>
      </c>
      <c r="F41" s="97">
        <v>586.62216588568151</v>
      </c>
      <c r="G41" s="97">
        <v>605.41758768831369</v>
      </c>
      <c r="H41" s="97">
        <v>606.16971105504945</v>
      </c>
      <c r="I41" s="97">
        <v>629.72975798797086</v>
      </c>
      <c r="J41" s="97">
        <v>650.46594242412937</v>
      </c>
      <c r="K41" s="97">
        <v>679.96784079627787</v>
      </c>
      <c r="L41" s="97">
        <v>699.58766580000179</v>
      </c>
      <c r="M41" s="97">
        <v>737.25697234160407</v>
      </c>
      <c r="N41" s="97">
        <v>764.22059346849198</v>
      </c>
      <c r="O41" s="97">
        <v>807.65505641499783</v>
      </c>
      <c r="P41" s="97">
        <v>805.6289300848523</v>
      </c>
      <c r="Q41" s="97">
        <v>805.49407030377893</v>
      </c>
      <c r="R41" s="97">
        <v>806.52400224912458</v>
      </c>
      <c r="S41" s="97">
        <v>774.85807790345939</v>
      </c>
      <c r="T41" s="97">
        <v>766.90309509442238</v>
      </c>
      <c r="U41" s="97">
        <v>763.3762315434152</v>
      </c>
      <c r="V41" s="97">
        <v>737.26069312109405</v>
      </c>
      <c r="W41" s="65">
        <v>721.06189652725561</v>
      </c>
    </row>
    <row r="42" spans="1:23" ht="15.5" x14ac:dyDescent="0.35">
      <c r="A42" s="162" t="s">
        <v>186</v>
      </c>
      <c r="B42" s="97" t="s">
        <v>215</v>
      </c>
      <c r="C42" s="97" t="s">
        <v>215</v>
      </c>
      <c r="D42" s="97" t="s">
        <v>215</v>
      </c>
      <c r="E42" s="97">
        <v>179.87341133666226</v>
      </c>
      <c r="F42" s="97">
        <v>174.41419438694152</v>
      </c>
      <c r="G42" s="97">
        <v>188.51727487134514</v>
      </c>
      <c r="H42" s="97">
        <v>185.33253666606859</v>
      </c>
      <c r="I42" s="97">
        <v>167.86640447396042</v>
      </c>
      <c r="J42" s="97">
        <v>148.73542380129803</v>
      </c>
      <c r="K42" s="97">
        <v>137.81185708355213</v>
      </c>
      <c r="L42" s="97">
        <v>121.55295520560907</v>
      </c>
      <c r="M42" s="97">
        <v>108.93187360089543</v>
      </c>
      <c r="N42" s="97">
        <v>97.102826840697233</v>
      </c>
      <c r="O42" s="97">
        <v>91.93478691811228</v>
      </c>
      <c r="P42" s="97">
        <v>84.988068618407155</v>
      </c>
      <c r="Q42" s="97">
        <v>81.233313568302208</v>
      </c>
      <c r="R42" s="97">
        <v>79.593858841776438</v>
      </c>
      <c r="S42" s="97">
        <v>76.344544609503345</v>
      </c>
      <c r="T42" s="97">
        <v>73.558770078205384</v>
      </c>
      <c r="U42" s="97">
        <v>72.334869673984443</v>
      </c>
      <c r="V42" s="97">
        <v>68.843734865092173</v>
      </c>
      <c r="W42" s="65">
        <v>60.225557147159144</v>
      </c>
    </row>
    <row r="43" spans="1:23" ht="15.5" x14ac:dyDescent="0.35">
      <c r="A43" s="162" t="s">
        <v>47</v>
      </c>
      <c r="B43" s="97" t="s">
        <v>215</v>
      </c>
      <c r="C43" s="97" t="s">
        <v>215</v>
      </c>
      <c r="D43" s="97" t="s">
        <v>215</v>
      </c>
      <c r="E43" s="97" t="s">
        <v>215</v>
      </c>
      <c r="F43" s="97" t="s">
        <v>215</v>
      </c>
      <c r="G43" s="97">
        <v>195.71276298874025</v>
      </c>
      <c r="H43" s="97">
        <v>202.3602509572857</v>
      </c>
      <c r="I43" s="97">
        <v>207.92376094945371</v>
      </c>
      <c r="J43" s="97">
        <v>207.02213530825057</v>
      </c>
      <c r="K43" s="97">
        <v>209.21277713256745</v>
      </c>
      <c r="L43" s="97">
        <v>206.83097863171685</v>
      </c>
      <c r="M43" s="97">
        <v>217.34741726361878</v>
      </c>
      <c r="N43" s="97">
        <v>224.63318107095196</v>
      </c>
      <c r="O43" s="97">
        <v>241.74678063806445</v>
      </c>
      <c r="P43" s="97">
        <v>247.73547445655367</v>
      </c>
      <c r="Q43" s="97">
        <v>268.64689952234653</v>
      </c>
      <c r="R43" s="97">
        <v>294.43855409004379</v>
      </c>
      <c r="S43" s="97">
        <v>316.34351896672291</v>
      </c>
      <c r="T43" s="97">
        <v>348.63682182897793</v>
      </c>
      <c r="U43" s="97">
        <v>379.06234194362787</v>
      </c>
      <c r="V43" s="97">
        <v>386.53588308672454</v>
      </c>
      <c r="W43" s="65">
        <v>401.43321951210567</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40.475224401246599</v>
      </c>
      <c r="P44" s="97">
        <v>67.420606830874348</v>
      </c>
      <c r="Q44" s="97">
        <v>16.150275719160966</v>
      </c>
      <c r="R44" s="97">
        <v>8.9083309442993333</v>
      </c>
      <c r="S44" s="97">
        <v>0.1926630994563954</v>
      </c>
      <c r="T44" s="97">
        <v>0.2348594501029915</v>
      </c>
      <c r="U44" s="97">
        <v>0.2493860829935538</v>
      </c>
      <c r="V44" s="97" t="s">
        <v>215</v>
      </c>
      <c r="W44" s="65">
        <v>14.644375607869566</v>
      </c>
    </row>
    <row r="45" spans="1:23" ht="15.5" x14ac:dyDescent="0.35">
      <c r="A45" s="162" t="s">
        <v>48</v>
      </c>
      <c r="B45" s="97">
        <v>522.6000095146253</v>
      </c>
      <c r="C45" s="97">
        <v>542.88057437147813</v>
      </c>
      <c r="D45" s="97">
        <v>545.04487960509448</v>
      </c>
      <c r="E45" s="97">
        <v>552.76225147901118</v>
      </c>
      <c r="F45" s="97">
        <v>544.56083356738532</v>
      </c>
      <c r="G45" s="97">
        <v>553.50809899838316</v>
      </c>
      <c r="H45" s="97">
        <v>550.6839053460692</v>
      </c>
      <c r="I45" s="97">
        <v>586.25445209635132</v>
      </c>
      <c r="J45" s="97">
        <v>612.60931689496897</v>
      </c>
      <c r="K45" s="97">
        <v>625.21423746483231</v>
      </c>
      <c r="L45" s="97">
        <v>625.1190827923117</v>
      </c>
      <c r="M45" s="97">
        <v>622.75995911125585</v>
      </c>
      <c r="N45" s="97">
        <v>639.49040879584891</v>
      </c>
      <c r="O45" s="97">
        <v>701.0002244936743</v>
      </c>
      <c r="P45" s="97">
        <v>723.4347065502875</v>
      </c>
      <c r="Q45" s="97">
        <v>715.47617282948738</v>
      </c>
      <c r="R45" s="97">
        <v>699.94560122996324</v>
      </c>
      <c r="S45" s="97" t="s">
        <v>215</v>
      </c>
      <c r="T45" s="97" t="s">
        <v>215</v>
      </c>
      <c r="U45" s="97" t="s">
        <v>215</v>
      </c>
      <c r="V45" s="97" t="s">
        <v>215</v>
      </c>
      <c r="W45" s="65" t="s">
        <v>215</v>
      </c>
    </row>
    <row r="46" spans="1:23" ht="26.25" customHeight="1" x14ac:dyDescent="0.35">
      <c r="A46" s="162" t="s">
        <v>49</v>
      </c>
      <c r="B46" s="97">
        <v>1132.3907129274028</v>
      </c>
      <c r="C46" s="97">
        <v>1232.5304083508277</v>
      </c>
      <c r="D46" s="97">
        <v>1286.937171001874</v>
      </c>
      <c r="E46" s="97">
        <v>1344.6967663273595</v>
      </c>
      <c r="F46" s="97">
        <v>1397.6084314406244</v>
      </c>
      <c r="G46" s="97">
        <v>1509.7870731483115</v>
      </c>
      <c r="H46" s="97">
        <v>1548.7214430874392</v>
      </c>
      <c r="I46" s="97">
        <v>1620.3723018062892</v>
      </c>
      <c r="J46" s="97">
        <v>1671.3772475016203</v>
      </c>
      <c r="K46" s="97">
        <v>1732.755562041104</v>
      </c>
      <c r="L46" s="97">
        <v>1781.3962261677091</v>
      </c>
      <c r="M46" s="97">
        <v>1866.5728848944104</v>
      </c>
      <c r="N46" s="97">
        <v>1925.1892386318534</v>
      </c>
      <c r="O46" s="97">
        <v>2050.0490886165649</v>
      </c>
      <c r="P46" s="97">
        <v>2066.5403715920952</v>
      </c>
      <c r="Q46" s="97">
        <v>2132.3176350684762</v>
      </c>
      <c r="R46" s="97">
        <v>2222.9468714560926</v>
      </c>
      <c r="S46" s="97">
        <v>2220.2405939356613</v>
      </c>
      <c r="T46" s="97">
        <v>2195.4643563351206</v>
      </c>
      <c r="U46" s="97">
        <v>2096.1062841816456</v>
      </c>
      <c r="V46" s="97">
        <v>1739.5391409810193</v>
      </c>
      <c r="W46" s="65">
        <v>1363.7947137015508</v>
      </c>
    </row>
    <row r="47" spans="1:23" ht="15.5" x14ac:dyDescent="0.35">
      <c r="A47" s="62" t="s">
        <v>50</v>
      </c>
      <c r="B47" s="97" t="s">
        <v>215</v>
      </c>
      <c r="C47" s="97" t="s">
        <v>215</v>
      </c>
      <c r="D47" s="97" t="s">
        <v>215</v>
      </c>
      <c r="E47" s="97" t="s">
        <v>215</v>
      </c>
      <c r="F47" s="97" t="s">
        <v>215</v>
      </c>
      <c r="G47" s="97" t="s">
        <v>215</v>
      </c>
      <c r="H47" s="97">
        <v>131.71512128688516</v>
      </c>
      <c r="I47" s="97">
        <v>134.13933199876851</v>
      </c>
      <c r="J47" s="97">
        <v>138.55981020168736</v>
      </c>
      <c r="K47" s="97">
        <v>148.21379456394195</v>
      </c>
      <c r="L47" s="97">
        <v>151.69578325545177</v>
      </c>
      <c r="M47" s="97">
        <v>158.30195512723429</v>
      </c>
      <c r="N47" s="97">
        <v>163.89529870433651</v>
      </c>
      <c r="O47" s="97">
        <v>172.71013443222455</v>
      </c>
      <c r="P47" s="97">
        <v>171.12325778646263</v>
      </c>
      <c r="Q47" s="97">
        <v>180.22778912733077</v>
      </c>
      <c r="R47" s="97">
        <v>188.03450713723907</v>
      </c>
      <c r="S47" s="97">
        <v>195.31013578667105</v>
      </c>
      <c r="T47" s="97">
        <v>228.09971876352299</v>
      </c>
      <c r="U47" s="97">
        <v>245.54347932035515</v>
      </c>
      <c r="V47" s="97">
        <v>248.12392420317022</v>
      </c>
      <c r="W47" s="65">
        <v>252.88261581764817</v>
      </c>
    </row>
    <row r="48" spans="1:23" ht="15.5" x14ac:dyDescent="0.35">
      <c r="A48" s="62" t="s">
        <v>51</v>
      </c>
      <c r="B48" s="97" t="s">
        <v>215</v>
      </c>
      <c r="C48" s="97" t="s">
        <v>215</v>
      </c>
      <c r="D48" s="97" t="s">
        <v>215</v>
      </c>
      <c r="E48" s="97" t="s">
        <v>215</v>
      </c>
      <c r="F48" s="97" t="s">
        <v>215</v>
      </c>
      <c r="G48" s="97" t="s">
        <v>215</v>
      </c>
      <c r="H48" s="97">
        <v>892.28179209675534</v>
      </c>
      <c r="I48" s="97">
        <v>925.86944199963079</v>
      </c>
      <c r="J48" s="97">
        <v>943.99398010531149</v>
      </c>
      <c r="K48" s="97">
        <v>965.40823952517621</v>
      </c>
      <c r="L48" s="97">
        <v>982.85505676907007</v>
      </c>
      <c r="M48" s="97">
        <v>1018.1661672877194</v>
      </c>
      <c r="N48" s="97">
        <v>1039.5747539293927</v>
      </c>
      <c r="O48" s="97">
        <v>1098.5904439278709</v>
      </c>
      <c r="P48" s="97">
        <v>1097.1657700485298</v>
      </c>
      <c r="Q48" s="97">
        <v>1140.3158492036371</v>
      </c>
      <c r="R48" s="97">
        <v>1196.8452687477368</v>
      </c>
      <c r="S48" s="97">
        <v>1180.466506177371</v>
      </c>
      <c r="T48" s="97">
        <v>1095.6125885952797</v>
      </c>
      <c r="U48" s="97">
        <v>1024.8834143818067</v>
      </c>
      <c r="V48" s="97">
        <v>742.69695194036137</v>
      </c>
      <c r="W48" s="65">
        <v>508.36072656917617</v>
      </c>
    </row>
    <row r="49" spans="1:23" ht="15.5" x14ac:dyDescent="0.35">
      <c r="A49" s="62" t="s">
        <v>52</v>
      </c>
      <c r="B49" s="97" t="s">
        <v>215</v>
      </c>
      <c r="C49" s="97" t="s">
        <v>215</v>
      </c>
      <c r="D49" s="97" t="s">
        <v>215</v>
      </c>
      <c r="E49" s="97" t="s">
        <v>215</v>
      </c>
      <c r="F49" s="97" t="s">
        <v>215</v>
      </c>
      <c r="G49" s="97" t="s">
        <v>215</v>
      </c>
      <c r="H49" s="97">
        <v>525.17374217645784</v>
      </c>
      <c r="I49" s="97">
        <v>562.2723941086108</v>
      </c>
      <c r="J49" s="97">
        <v>590.55350105116941</v>
      </c>
      <c r="K49" s="97">
        <v>619.320533894665</v>
      </c>
      <c r="L49" s="97">
        <v>646.97173975194858</v>
      </c>
      <c r="M49" s="97">
        <v>689.85352282794395</v>
      </c>
      <c r="N49" s="97">
        <v>721.37213272956774</v>
      </c>
      <c r="O49" s="97">
        <v>779.05915444860102</v>
      </c>
      <c r="P49" s="97">
        <v>800.22752215275455</v>
      </c>
      <c r="Q49" s="97">
        <v>811.92646460422441</v>
      </c>
      <c r="R49" s="97">
        <v>839.40582578201611</v>
      </c>
      <c r="S49" s="97">
        <v>847.27086120197714</v>
      </c>
      <c r="T49" s="97">
        <v>874.98394345073621</v>
      </c>
      <c r="U49" s="97">
        <v>825.23175523277916</v>
      </c>
      <c r="V49" s="97">
        <v>750.24369830447324</v>
      </c>
      <c r="W49" s="65">
        <v>628.40324739469918</v>
      </c>
    </row>
    <row r="50" spans="1:23" ht="17.25" customHeight="1" x14ac:dyDescent="0.35">
      <c r="A50" s="162" t="s">
        <v>93</v>
      </c>
      <c r="B50" s="97" t="s">
        <v>215</v>
      </c>
      <c r="C50" s="97" t="s">
        <v>215</v>
      </c>
      <c r="D50" s="97" t="s">
        <v>215</v>
      </c>
      <c r="E50" s="97" t="s">
        <v>215</v>
      </c>
      <c r="F50" s="97" t="s">
        <v>215</v>
      </c>
      <c r="G50" s="97" t="s">
        <v>215</v>
      </c>
      <c r="H50" s="97">
        <v>1.6759957221357056</v>
      </c>
      <c r="I50" s="97">
        <v>1.8701594541401259</v>
      </c>
      <c r="J50" s="97">
        <v>2.1778932677288254</v>
      </c>
      <c r="K50" s="97">
        <v>2.4047728356404061</v>
      </c>
      <c r="L50" s="97">
        <v>2.708264531807115</v>
      </c>
      <c r="M50" s="97">
        <v>2.728713327161298</v>
      </c>
      <c r="N50" s="97">
        <v>2.6997602907031251</v>
      </c>
      <c r="O50" s="97">
        <v>2.3896083875077863</v>
      </c>
      <c r="P50" s="97">
        <v>2.3164102905094426</v>
      </c>
      <c r="Q50" s="97">
        <v>2.3493477102447562</v>
      </c>
      <c r="R50" s="97">
        <v>5.6668589128646421</v>
      </c>
      <c r="S50" s="97">
        <v>19.212096003917214</v>
      </c>
      <c r="T50" s="97">
        <v>19.136501644738768</v>
      </c>
      <c r="U50" s="97">
        <v>14.780051342049434</v>
      </c>
      <c r="V50" s="97">
        <v>16.648343433599674</v>
      </c>
      <c r="W50" s="65">
        <v>20.558771873894131</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21.642254649206556</v>
      </c>
      <c r="O51" s="97">
        <v>215.44579924848418</v>
      </c>
      <c r="P51" s="97">
        <v>380.22864762263595</v>
      </c>
      <c r="Q51" s="97">
        <v>602.61855632256993</v>
      </c>
      <c r="R51" s="97">
        <v>1161.6781023335993</v>
      </c>
      <c r="S51" s="97">
        <v>1761.6849803251996</v>
      </c>
      <c r="T51" s="97">
        <v>2098.686281049494</v>
      </c>
      <c r="U51" s="97">
        <v>2252.0331289633523</v>
      </c>
      <c r="V51" s="97">
        <v>2259.0935013508665</v>
      </c>
      <c r="W51" s="65">
        <v>2270.4499514073163</v>
      </c>
    </row>
    <row r="52" spans="1:23" ht="15.5" x14ac:dyDescent="0.35">
      <c r="A52" s="163" t="s">
        <v>53</v>
      </c>
      <c r="B52" s="97">
        <v>2129.6383520786503</v>
      </c>
      <c r="C52" s="97">
        <v>2106.3114557814515</v>
      </c>
      <c r="D52" s="97">
        <v>2070.2843643075298</v>
      </c>
      <c r="E52" s="97">
        <v>2074.6183881857946</v>
      </c>
      <c r="F52" s="97">
        <v>2036.5798225524718</v>
      </c>
      <c r="G52" s="97">
        <v>2077.9483695670733</v>
      </c>
      <c r="H52" s="97">
        <v>2172.4975627385097</v>
      </c>
      <c r="I52" s="97">
        <v>1992.1234482919083</v>
      </c>
      <c r="J52" s="97">
        <v>1972.2863440965921</v>
      </c>
      <c r="K52" s="97">
        <v>1980.4865457904737</v>
      </c>
      <c r="L52" s="97">
        <v>2017.3718994828246</v>
      </c>
      <c r="M52" s="97">
        <v>2090.9444626685477</v>
      </c>
      <c r="N52" s="97">
        <v>2224.0986429429413</v>
      </c>
      <c r="O52" s="97">
        <v>2553.3086611723879</v>
      </c>
      <c r="P52" s="97">
        <v>2696.5042210938491</v>
      </c>
      <c r="Q52" s="97">
        <v>2846.6853890710813</v>
      </c>
      <c r="R52" s="97">
        <v>2914.3502027864083</v>
      </c>
      <c r="S52" s="97">
        <v>2905.290972824097</v>
      </c>
      <c r="T52" s="97">
        <v>2856.2588175164678</v>
      </c>
      <c r="U52" s="97">
        <v>2756.00721503568</v>
      </c>
      <c r="V52" s="97">
        <v>2555.6145730490703</v>
      </c>
      <c r="W52" s="65">
        <v>2360.448692652843</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1468.115302105301</v>
      </c>
      <c r="O53" s="97">
        <v>1778.8483408593966</v>
      </c>
      <c r="P53" s="97">
        <v>1901.3115841711178</v>
      </c>
      <c r="Q53" s="97">
        <v>2023.9188714218833</v>
      </c>
      <c r="R53" s="97">
        <v>2088.9105633312201</v>
      </c>
      <c r="S53" s="97">
        <v>2073.6039453972717</v>
      </c>
      <c r="T53" s="97">
        <v>2037.5014163547139</v>
      </c>
      <c r="U53" s="97">
        <v>1953.8348842060541</v>
      </c>
      <c r="V53" s="97">
        <v>1799.2291089518428</v>
      </c>
      <c r="W53" s="65">
        <v>1650.7774929475852</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755.9833349653195</v>
      </c>
      <c r="O54" s="97">
        <v>774.46032031299194</v>
      </c>
      <c r="P54" s="97">
        <v>795.19263692273148</v>
      </c>
      <c r="Q54" s="97">
        <v>822.76651652846544</v>
      </c>
      <c r="R54" s="97">
        <v>825.43963945518772</v>
      </c>
      <c r="S54" s="97">
        <v>831.68702742682467</v>
      </c>
      <c r="T54" s="97">
        <v>818.75740116175416</v>
      </c>
      <c r="U54" s="97">
        <v>802.17233082962582</v>
      </c>
      <c r="V54" s="97">
        <v>756.3854640972271</v>
      </c>
      <c r="W54" s="65">
        <v>709.67119970525812</v>
      </c>
    </row>
    <row r="55" spans="1:23" ht="15.5" x14ac:dyDescent="0.35">
      <c r="A55" s="163" t="s">
        <v>54</v>
      </c>
      <c r="B55" s="97">
        <v>2050.2293895652856</v>
      </c>
      <c r="C55" s="97">
        <v>1958.7086730584656</v>
      </c>
      <c r="D55" s="97">
        <v>1869.1013438071684</v>
      </c>
      <c r="E55" s="97">
        <v>1710.5501864120945</v>
      </c>
      <c r="F55" s="97">
        <v>1627.0773102722669</v>
      </c>
      <c r="G55" s="97">
        <v>1581.7186254891353</v>
      </c>
      <c r="H55" s="97">
        <v>1521.9310058163053</v>
      </c>
      <c r="I55" s="97">
        <v>1468.2371038533679</v>
      </c>
      <c r="J55" s="97">
        <v>1402.4509666662254</v>
      </c>
      <c r="K55" s="97">
        <v>1350.4495440639787</v>
      </c>
      <c r="L55" s="97">
        <v>1281.0263505999435</v>
      </c>
      <c r="M55" s="97">
        <v>1255.4142011203699</v>
      </c>
      <c r="N55" s="97">
        <v>1189.1087633684408</v>
      </c>
      <c r="O55" s="97">
        <v>1097.1205170431783</v>
      </c>
      <c r="P55" s="97">
        <v>975.06881613954965</v>
      </c>
      <c r="Q55" s="97">
        <v>844.63564296842253</v>
      </c>
      <c r="R55" s="97">
        <v>516.12830064702234</v>
      </c>
      <c r="S55" s="97">
        <v>148.59562674891751</v>
      </c>
      <c r="T55" s="97">
        <v>11.089489598848353</v>
      </c>
      <c r="U55" s="97">
        <v>2.2667511449587763</v>
      </c>
      <c r="V55" s="97">
        <v>1.0535097397215181</v>
      </c>
      <c r="W55" s="65">
        <v>0.73951678402715426</v>
      </c>
    </row>
    <row r="56" spans="1:23" ht="27" customHeight="1" x14ac:dyDescent="0.35">
      <c r="A56" s="162" t="s">
        <v>55</v>
      </c>
      <c r="B56" s="97">
        <v>3218.8474013735013</v>
      </c>
      <c r="C56" s="97">
        <v>2639.2577865635863</v>
      </c>
      <c r="D56" s="97">
        <v>2556.1791957564092</v>
      </c>
      <c r="E56" s="97">
        <v>2608.5514765575326</v>
      </c>
      <c r="F56" s="97">
        <v>2730.1194897902628</v>
      </c>
      <c r="G56" s="97">
        <v>2866.0095013693308</v>
      </c>
      <c r="H56" s="97">
        <v>2822.4522249386364</v>
      </c>
      <c r="I56" s="97">
        <v>2511.243371379087</v>
      </c>
      <c r="J56" s="97">
        <v>1934.1715641140663</v>
      </c>
      <c r="K56" s="97">
        <v>1713.5597360278034</v>
      </c>
      <c r="L56" s="97">
        <v>1604.4454965468074</v>
      </c>
      <c r="M56" s="97">
        <v>1593.2485059365747</v>
      </c>
      <c r="N56" s="97">
        <v>1492.0762347647576</v>
      </c>
      <c r="O56" s="97">
        <v>1418.4778491766842</v>
      </c>
      <c r="P56" s="97">
        <v>1302.6175891568223</v>
      </c>
      <c r="Q56" s="97">
        <v>1138.6329734394155</v>
      </c>
      <c r="R56" s="97">
        <v>808.73188615289223</v>
      </c>
      <c r="S56" s="97">
        <v>522.4663720917805</v>
      </c>
      <c r="T56" s="97">
        <v>419.42473129014155</v>
      </c>
      <c r="U56" s="97">
        <v>358.55363459080723</v>
      </c>
      <c r="V56" s="97">
        <v>291.68233401138974</v>
      </c>
      <c r="W56" s="65">
        <v>266.92991185067058</v>
      </c>
    </row>
    <row r="57" spans="1:23" ht="15.5" x14ac:dyDescent="0.35">
      <c r="A57" s="62" t="s">
        <v>56</v>
      </c>
      <c r="B57" s="97">
        <v>824.47405332163032</v>
      </c>
      <c r="C57" s="97">
        <v>805.93100537571092</v>
      </c>
      <c r="D57" s="97">
        <v>749.87272642468781</v>
      </c>
      <c r="E57" s="97">
        <v>767.17934702653781</v>
      </c>
      <c r="F57" s="97">
        <v>772.22116714277161</v>
      </c>
      <c r="G57" s="97">
        <v>830.19478487875972</v>
      </c>
      <c r="H57" s="97">
        <v>801.18220268628477</v>
      </c>
      <c r="I57" s="97">
        <v>430.76523135215558</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962.2794454978249</v>
      </c>
      <c r="G58" s="97">
        <v>1019.9477881651102</v>
      </c>
      <c r="H58" s="97">
        <v>1011.3018161968283</v>
      </c>
      <c r="I58" s="97">
        <v>1055.0254486824349</v>
      </c>
      <c r="J58" s="97">
        <v>1023.4568462090559</v>
      </c>
      <c r="K58" s="97">
        <v>922.49060127281894</v>
      </c>
      <c r="L58" s="97">
        <v>898.07157932238715</v>
      </c>
      <c r="M58" s="97">
        <v>957.80394455245585</v>
      </c>
      <c r="N58" s="97">
        <v>932.15206307486483</v>
      </c>
      <c r="O58" s="97">
        <v>895.93917365364666</v>
      </c>
      <c r="P58" s="97">
        <v>813.94367497424332</v>
      </c>
      <c r="Q58" s="97">
        <v>692.12674494965734</v>
      </c>
      <c r="R58" s="97">
        <v>386.5004381417113</v>
      </c>
      <c r="S58" s="97">
        <v>139.30602598746034</v>
      </c>
      <c r="T58" s="97">
        <v>64.712095357342903</v>
      </c>
      <c r="U58" s="97">
        <v>34.21523190921036</v>
      </c>
      <c r="V58" s="97">
        <v>12.328783044996875</v>
      </c>
      <c r="W58" s="65">
        <v>2.5610752201162628</v>
      </c>
    </row>
    <row r="59" spans="1:23" ht="15.5" x14ac:dyDescent="0.35">
      <c r="A59" s="62" t="s">
        <v>190</v>
      </c>
      <c r="B59" s="97" t="s">
        <v>215</v>
      </c>
      <c r="C59" s="97" t="s">
        <v>215</v>
      </c>
      <c r="D59" s="97" t="s">
        <v>215</v>
      </c>
      <c r="E59" s="97" t="s">
        <v>215</v>
      </c>
      <c r="F59" s="97">
        <v>882.84230099894535</v>
      </c>
      <c r="G59" s="97">
        <v>894.81636980128599</v>
      </c>
      <c r="H59" s="97">
        <v>894.65584346367427</v>
      </c>
      <c r="I59" s="97">
        <v>909.26827799344903</v>
      </c>
      <c r="J59" s="97">
        <v>803.40324318404555</v>
      </c>
      <c r="K59" s="97">
        <v>668.85600522629045</v>
      </c>
      <c r="L59" s="97">
        <v>590.38947965951468</v>
      </c>
      <c r="M59" s="97">
        <v>541.39253849498471</v>
      </c>
      <c r="N59" s="97">
        <v>479.69911076940099</v>
      </c>
      <c r="O59" s="97">
        <v>437.29012657230879</v>
      </c>
      <c r="P59" s="97">
        <v>387.83717997059216</v>
      </c>
      <c r="Q59" s="97">
        <v>341.5026492778448</v>
      </c>
      <c r="R59" s="97">
        <v>309.01999241096195</v>
      </c>
      <c r="S59" s="97">
        <v>268.04931543462084</v>
      </c>
      <c r="T59" s="97">
        <v>241.08524277354815</v>
      </c>
      <c r="U59" s="97">
        <v>210.92956029216231</v>
      </c>
      <c r="V59" s="97">
        <v>171.69434206407951</v>
      </c>
      <c r="W59" s="65">
        <v>155.41146066835429</v>
      </c>
    </row>
    <row r="60" spans="1:23" ht="15.5" x14ac:dyDescent="0.35">
      <c r="A60" s="62" t="s">
        <v>191</v>
      </c>
      <c r="B60" s="97" t="s">
        <v>215</v>
      </c>
      <c r="C60" s="97" t="s">
        <v>215</v>
      </c>
      <c r="D60" s="97" t="s">
        <v>215</v>
      </c>
      <c r="E60" s="97" t="s">
        <v>215</v>
      </c>
      <c r="F60" s="97">
        <v>46.602843223983548</v>
      </c>
      <c r="G60" s="97">
        <v>58.676915334990667</v>
      </c>
      <c r="H60" s="97">
        <v>61.197725291188583</v>
      </c>
      <c r="I60" s="97">
        <v>63.988834130045106</v>
      </c>
      <c r="J60" s="97">
        <v>60.702445246138225</v>
      </c>
      <c r="K60" s="97">
        <v>55.902468863071093</v>
      </c>
      <c r="L60" s="97">
        <v>52.666276139112036</v>
      </c>
      <c r="M60" s="97">
        <v>49.449253051893521</v>
      </c>
      <c r="N60" s="97">
        <v>47.087146177401394</v>
      </c>
      <c r="O60" s="97">
        <v>51.716392652095578</v>
      </c>
      <c r="P60" s="97">
        <v>64.930967972406521</v>
      </c>
      <c r="Q60" s="97">
        <v>71.356507793751391</v>
      </c>
      <c r="R60" s="97">
        <v>83.417315868756887</v>
      </c>
      <c r="S60" s="97">
        <v>91.578404654320181</v>
      </c>
      <c r="T60" s="97">
        <v>94.261312564471211</v>
      </c>
      <c r="U60" s="97">
        <v>96.988249861859316</v>
      </c>
      <c r="V60" s="97">
        <v>93.495352453254384</v>
      </c>
      <c r="W60" s="65">
        <v>96.281741239541049</v>
      </c>
    </row>
    <row r="61" spans="1:23" ht="15.5" x14ac:dyDescent="0.35">
      <c r="A61" s="62" t="s">
        <v>192</v>
      </c>
      <c r="B61" s="97" t="s">
        <v>215</v>
      </c>
      <c r="C61" s="97" t="s">
        <v>215</v>
      </c>
      <c r="D61" s="97" t="s">
        <v>215</v>
      </c>
      <c r="E61" s="97" t="s">
        <v>215</v>
      </c>
      <c r="F61" s="97">
        <v>66.173732926737443</v>
      </c>
      <c r="G61" s="97">
        <v>62.373643189184072</v>
      </c>
      <c r="H61" s="97">
        <v>54.114637300660725</v>
      </c>
      <c r="I61" s="97">
        <v>52.195579221002248</v>
      </c>
      <c r="J61" s="97">
        <v>46.609029474826507</v>
      </c>
      <c r="K61" s="97">
        <v>59.761023710074355</v>
      </c>
      <c r="L61" s="97">
        <v>57.735155796528616</v>
      </c>
      <c r="M61" s="97">
        <v>45.500935862607776</v>
      </c>
      <c r="N61" s="97">
        <v>37.053576678527499</v>
      </c>
      <c r="O61" s="97">
        <v>35.875148435934321</v>
      </c>
      <c r="P61" s="97">
        <v>36.677903928249165</v>
      </c>
      <c r="Q61" s="97">
        <v>33.085517868125429</v>
      </c>
      <c r="R61" s="97">
        <v>29.537847534703388</v>
      </c>
      <c r="S61" s="97">
        <v>23.459406437104366</v>
      </c>
      <c r="T61" s="97">
        <v>19.459391088953559</v>
      </c>
      <c r="U61" s="97">
        <v>16.436313892847259</v>
      </c>
      <c r="V61" s="97">
        <v>14.194091393186135</v>
      </c>
      <c r="W61" s="65">
        <v>12.626186377665118</v>
      </c>
    </row>
    <row r="62" spans="1:23" ht="26.25" customHeight="1" x14ac:dyDescent="0.35">
      <c r="A62" s="163" t="s">
        <v>196</v>
      </c>
      <c r="B62" s="97" t="s">
        <v>215</v>
      </c>
      <c r="C62" s="97" t="s">
        <v>215</v>
      </c>
      <c r="D62" s="97" t="s">
        <v>215</v>
      </c>
      <c r="E62" s="97" t="s">
        <v>215</v>
      </c>
      <c r="F62" s="97">
        <v>147.71116561472854</v>
      </c>
      <c r="G62" s="97">
        <v>149.72140415428757</v>
      </c>
      <c r="H62" s="97">
        <v>147.01598805265414</v>
      </c>
      <c r="I62" s="97">
        <v>144.61996230141114</v>
      </c>
      <c r="J62" s="97">
        <v>143.47529002812416</v>
      </c>
      <c r="K62" s="97">
        <v>139.51103378932405</v>
      </c>
      <c r="L62" s="97">
        <v>135.53125359328629</v>
      </c>
      <c r="M62" s="97">
        <v>133.37162266098517</v>
      </c>
      <c r="N62" s="97">
        <v>135.03987768464108</v>
      </c>
      <c r="O62" s="97">
        <v>137.44494871445042</v>
      </c>
      <c r="P62" s="97">
        <v>142.28231172664223</v>
      </c>
      <c r="Q62" s="97">
        <v>140.41718399272361</v>
      </c>
      <c r="R62" s="97">
        <v>141.29885182892846</v>
      </c>
      <c r="S62" s="97">
        <v>138.62275458271472</v>
      </c>
      <c r="T62" s="97">
        <v>137.73388593832456</v>
      </c>
      <c r="U62" s="97">
        <v>134.69060304511143</v>
      </c>
      <c r="V62" s="97">
        <v>128.05279007137054</v>
      </c>
      <c r="W62" s="65">
        <v>123.16828071869983</v>
      </c>
    </row>
    <row r="63" spans="1:23" ht="15.5" x14ac:dyDescent="0.35">
      <c r="A63" s="162" t="s">
        <v>62</v>
      </c>
      <c r="B63" s="97">
        <v>382.80489828929512</v>
      </c>
      <c r="C63" s="97">
        <v>689.67522198919517</v>
      </c>
      <c r="D63" s="97">
        <v>642.4449970692533</v>
      </c>
      <c r="E63" s="97">
        <v>589.64672278921091</v>
      </c>
      <c r="F63" s="97">
        <v>517.01710343982904</v>
      </c>
      <c r="G63" s="97">
        <v>467.1795450772164</v>
      </c>
      <c r="H63" s="97">
        <v>445.95091958891641</v>
      </c>
      <c r="I63" s="97">
        <v>407.4410149286569</v>
      </c>
      <c r="J63" s="97">
        <v>337.32768078596598</v>
      </c>
      <c r="K63" s="97">
        <v>358.72120840906058</v>
      </c>
      <c r="L63" s="97">
        <v>379.23848158228361</v>
      </c>
      <c r="M63" s="97">
        <v>357.39804459982827</v>
      </c>
      <c r="N63" s="97">
        <v>446.9684952444054</v>
      </c>
      <c r="O63" s="97">
        <v>697.4905095265284</v>
      </c>
      <c r="P63" s="97">
        <v>643.86482237189409</v>
      </c>
      <c r="Q63" s="97">
        <v>713.89654346980751</v>
      </c>
      <c r="R63" s="97">
        <v>740.2070330526235</v>
      </c>
      <c r="S63" s="97">
        <v>608.68509087307609</v>
      </c>
      <c r="T63" s="97">
        <v>389.43340411294423</v>
      </c>
      <c r="U63" s="97">
        <v>249.53176152445187</v>
      </c>
      <c r="V63" s="97">
        <v>200.30257572151197</v>
      </c>
      <c r="W63" s="65">
        <v>181.57615363454786</v>
      </c>
    </row>
    <row r="64" spans="1:23" ht="15.5" x14ac:dyDescent="0.35">
      <c r="A64" s="162" t="s">
        <v>63</v>
      </c>
      <c r="B64" s="97" t="s">
        <v>215</v>
      </c>
      <c r="C64" s="97" t="s">
        <v>215</v>
      </c>
      <c r="D64" s="97" t="s">
        <v>215</v>
      </c>
      <c r="E64" s="97" t="s">
        <v>215</v>
      </c>
      <c r="F64" s="97">
        <v>5.4099089551516757</v>
      </c>
      <c r="G64" s="97">
        <v>8.094763895769681</v>
      </c>
      <c r="H64" s="97">
        <v>9.0544035714034159</v>
      </c>
      <c r="I64" s="97">
        <v>15.9181668201291</v>
      </c>
      <c r="J64" s="97">
        <v>20.530746753040468</v>
      </c>
      <c r="K64" s="97">
        <v>23.742772736311647</v>
      </c>
      <c r="L64" s="97">
        <v>21.36555163901372</v>
      </c>
      <c r="M64" s="97">
        <v>31.623030224411618</v>
      </c>
      <c r="N64" s="97">
        <v>38.244669392592556</v>
      </c>
      <c r="O64" s="97">
        <v>41.886476855026139</v>
      </c>
      <c r="P64" s="97">
        <v>38.248172446856827</v>
      </c>
      <c r="Q64" s="97">
        <v>38.163787346069469</v>
      </c>
      <c r="R64" s="97">
        <v>43.861190441133843</v>
      </c>
      <c r="S64" s="97">
        <v>43.572944335961601</v>
      </c>
      <c r="T64" s="97">
        <v>48.665344327365972</v>
      </c>
      <c r="U64" s="97">
        <v>45.267500501602562</v>
      </c>
      <c r="V64" s="97">
        <v>45.608581894066297</v>
      </c>
      <c r="W64" s="65">
        <v>47.578359012626073</v>
      </c>
    </row>
    <row r="65" spans="1:23" ht="15.5" x14ac:dyDescent="0.35">
      <c r="A65" s="162" t="s">
        <v>193</v>
      </c>
      <c r="B65" s="97" t="s">
        <v>215</v>
      </c>
      <c r="C65" s="97" t="s">
        <v>215</v>
      </c>
      <c r="D65" s="97" t="s">
        <v>215</v>
      </c>
      <c r="E65" s="97" t="s">
        <v>215</v>
      </c>
      <c r="F65" s="97" t="s">
        <v>215</v>
      </c>
      <c r="G65" s="97" t="s">
        <v>215</v>
      </c>
      <c r="H65" s="97" t="s">
        <v>215</v>
      </c>
      <c r="I65" s="97" t="s">
        <v>215</v>
      </c>
      <c r="J65" s="97">
        <v>64.226903167047084</v>
      </c>
      <c r="K65" s="97">
        <v>66.035423948880705</v>
      </c>
      <c r="L65" s="97">
        <v>67.641936176246347</v>
      </c>
      <c r="M65" s="97">
        <v>68.714772079240149</v>
      </c>
      <c r="N65" s="97">
        <v>69.085252589576285</v>
      </c>
      <c r="O65" s="97">
        <v>70.791017444063073</v>
      </c>
      <c r="P65" s="97">
        <v>73.197097584535811</v>
      </c>
      <c r="Q65" s="97">
        <v>73.273552107590831</v>
      </c>
      <c r="R65" s="97">
        <v>72.81077121608223</v>
      </c>
      <c r="S65" s="97">
        <v>73.236262221362807</v>
      </c>
      <c r="T65" s="97">
        <v>72.71627629708648</v>
      </c>
      <c r="U65" s="97">
        <v>73.454646421640618</v>
      </c>
      <c r="V65" s="97">
        <v>72.537995140440202</v>
      </c>
      <c r="W65" s="65">
        <v>74.297442609810261</v>
      </c>
    </row>
    <row r="66" spans="1:23" ht="15.5" x14ac:dyDescent="0.35">
      <c r="A66" s="162" t="s">
        <v>97</v>
      </c>
      <c r="B66" s="97" t="s">
        <v>215</v>
      </c>
      <c r="C66" s="97" t="s">
        <v>215</v>
      </c>
      <c r="D66" s="97" t="s">
        <v>215</v>
      </c>
      <c r="E66" s="97" t="s">
        <v>215</v>
      </c>
      <c r="F66" s="97" t="s">
        <v>215</v>
      </c>
      <c r="G66" s="97" t="s">
        <v>215</v>
      </c>
      <c r="H66" s="97" t="s">
        <v>215</v>
      </c>
      <c r="I66" s="97" t="s">
        <v>215</v>
      </c>
      <c r="J66" s="97">
        <v>1029.6027685447414</v>
      </c>
      <c r="K66" s="97">
        <v>1075.5775412180951</v>
      </c>
      <c r="L66" s="97">
        <v>1111.0639712840029</v>
      </c>
      <c r="M66" s="97">
        <v>1163.7289616665987</v>
      </c>
      <c r="N66" s="97">
        <v>1188.9592700455544</v>
      </c>
      <c r="O66" s="97">
        <v>1236.2932384099454</v>
      </c>
      <c r="P66" s="97">
        <v>1229.1340426583934</v>
      </c>
      <c r="Q66" s="97">
        <v>1183.2414029444963</v>
      </c>
      <c r="R66" s="97">
        <v>1076.7015680022996</v>
      </c>
      <c r="S66" s="97">
        <v>990.09921709984576</v>
      </c>
      <c r="T66" s="97">
        <v>908.89846084564135</v>
      </c>
      <c r="U66" s="97">
        <v>828.41115128913736</v>
      </c>
      <c r="V66" s="97">
        <v>748.45164554013263</v>
      </c>
      <c r="W66" s="65">
        <v>689.02140110787025</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37.530806798603955</v>
      </c>
      <c r="T67" s="97">
        <v>233.81078572050981</v>
      </c>
      <c r="U67" s="97">
        <v>449.18226326187619</v>
      </c>
      <c r="V67" s="97">
        <v>799.01556240224068</v>
      </c>
      <c r="W67" s="65">
        <v>1292.364513992994</v>
      </c>
    </row>
    <row r="68" spans="1:23" ht="15.5" x14ac:dyDescent="0.35">
      <c r="A68" s="162" t="s">
        <v>64</v>
      </c>
      <c r="B68" s="97">
        <v>193.43418238305995</v>
      </c>
      <c r="C68" s="97">
        <v>209.33310657784364</v>
      </c>
      <c r="D68" s="97">
        <v>200.08092097923091</v>
      </c>
      <c r="E68" s="97">
        <v>200.62587166243409</v>
      </c>
      <c r="F68" s="97">
        <v>198.64710876719329</v>
      </c>
      <c r="G68" s="97">
        <v>200.7089741007843</v>
      </c>
      <c r="H68" s="97">
        <v>182.32981759107932</v>
      </c>
      <c r="I68" s="97">
        <v>174.51482707520992</v>
      </c>
      <c r="J68" s="97">
        <v>166.14728147029089</v>
      </c>
      <c r="K68" s="97">
        <v>158.39292193151903</v>
      </c>
      <c r="L68" s="97">
        <v>154.00881367446723</v>
      </c>
      <c r="M68" s="97">
        <v>149.61135834484273</v>
      </c>
      <c r="N68" s="97">
        <v>143.29038943201701</v>
      </c>
      <c r="O68" s="97">
        <v>144.31119296394667</v>
      </c>
      <c r="P68" s="97">
        <v>138.69210658505168</v>
      </c>
      <c r="Q68" s="97">
        <v>135.55029417386646</v>
      </c>
      <c r="R68" s="97">
        <v>133.85938435766218</v>
      </c>
      <c r="S68" s="97">
        <v>128.13169986516729</v>
      </c>
      <c r="T68" s="97">
        <v>111.56231947665607</v>
      </c>
      <c r="U68" s="97">
        <v>66.371004087547831</v>
      </c>
      <c r="V68" s="97">
        <v>29.856218688598403</v>
      </c>
      <c r="W68" s="65">
        <v>16.820415850450203</v>
      </c>
    </row>
    <row r="69" spans="1:23" ht="15.5" x14ac:dyDescent="0.35">
      <c r="A69" s="62" t="s">
        <v>51</v>
      </c>
      <c r="B69" s="97" t="s">
        <v>215</v>
      </c>
      <c r="C69" s="97" t="s">
        <v>215</v>
      </c>
      <c r="D69" s="97" t="s">
        <v>215</v>
      </c>
      <c r="E69" s="97" t="s">
        <v>215</v>
      </c>
      <c r="F69" s="97">
        <v>164.89619989890659</v>
      </c>
      <c r="G69" s="97">
        <v>166.5970089109183</v>
      </c>
      <c r="H69" s="97">
        <v>149.34596279541068</v>
      </c>
      <c r="I69" s="97">
        <v>141.05525806792278</v>
      </c>
      <c r="J69" s="97">
        <v>142.43929848568254</v>
      </c>
      <c r="K69" s="97">
        <v>134.59508497213511</v>
      </c>
      <c r="L69" s="97">
        <v>129.71021233783998</v>
      </c>
      <c r="M69" s="97">
        <v>114.70056734111176</v>
      </c>
      <c r="N69" s="97">
        <v>113.62656753767003</v>
      </c>
      <c r="O69" s="97">
        <v>113.81912023115189</v>
      </c>
      <c r="P69" s="97">
        <v>110.95240268433113</v>
      </c>
      <c r="Q69" s="97">
        <v>108.29113790256591</v>
      </c>
      <c r="R69" s="97">
        <v>108.58072137432328</v>
      </c>
      <c r="S69" s="97">
        <v>105.45767076984998</v>
      </c>
      <c r="T69" s="97">
        <v>90.384789151531351</v>
      </c>
      <c r="U69" s="97">
        <v>46.838962547405011</v>
      </c>
      <c r="V69" s="97">
        <v>12.249243154050621</v>
      </c>
      <c r="W69" s="65">
        <v>1.2496838123783003</v>
      </c>
    </row>
    <row r="70" spans="1:23" ht="15.5" x14ac:dyDescent="0.35">
      <c r="A70" s="62" t="s">
        <v>52</v>
      </c>
      <c r="B70" s="97" t="s">
        <v>215</v>
      </c>
      <c r="C70" s="97" t="s">
        <v>215</v>
      </c>
      <c r="D70" s="97" t="s">
        <v>215</v>
      </c>
      <c r="E70" s="97" t="s">
        <v>215</v>
      </c>
      <c r="F70" s="97">
        <v>33.7509088682867</v>
      </c>
      <c r="G70" s="97">
        <v>34.111965189866034</v>
      </c>
      <c r="H70" s="97">
        <v>32.983854795668634</v>
      </c>
      <c r="I70" s="97">
        <v>33.459569007287115</v>
      </c>
      <c r="J70" s="97">
        <v>23.707982984608361</v>
      </c>
      <c r="K70" s="97">
        <v>23.797836959383925</v>
      </c>
      <c r="L70" s="97">
        <v>24.298601336627225</v>
      </c>
      <c r="M70" s="97">
        <v>34.910791003730957</v>
      </c>
      <c r="N70" s="97">
        <v>29.663821894347016</v>
      </c>
      <c r="O70" s="97">
        <v>30.492072732794799</v>
      </c>
      <c r="P70" s="97">
        <v>27.739703900720539</v>
      </c>
      <c r="Q70" s="97">
        <v>27.259156271300537</v>
      </c>
      <c r="R70" s="97">
        <v>25.278662983338915</v>
      </c>
      <c r="S70" s="97">
        <v>22.674029095317316</v>
      </c>
      <c r="T70" s="97">
        <v>21.177530325124739</v>
      </c>
      <c r="U70" s="97">
        <v>19.532041540142821</v>
      </c>
      <c r="V70" s="97">
        <v>17.606975534547779</v>
      </c>
      <c r="W70" s="65">
        <v>15.570732038071903</v>
      </c>
    </row>
    <row r="71" spans="1:23" ht="15.5" x14ac:dyDescent="0.35">
      <c r="A71" s="164" t="s">
        <v>65</v>
      </c>
      <c r="B71" s="97" t="s">
        <v>215</v>
      </c>
      <c r="C71" s="97" t="s">
        <v>215</v>
      </c>
      <c r="D71" s="97" t="s">
        <v>215</v>
      </c>
      <c r="E71" s="97">
        <v>6356.0672210474568</v>
      </c>
      <c r="F71" s="97">
        <v>6376.5404448864538</v>
      </c>
      <c r="G71" s="97">
        <v>6824.1058105298816</v>
      </c>
      <c r="H71" s="97">
        <v>6983.4617441552182</v>
      </c>
      <c r="I71" s="97">
        <v>7143.1621614967662</v>
      </c>
      <c r="J71" s="97">
        <v>7270.7016295419699</v>
      </c>
      <c r="K71" s="97">
        <v>7447.1757027622452</v>
      </c>
      <c r="L71" s="97">
        <v>7516.9949214245016</v>
      </c>
      <c r="M71" s="97">
        <v>7862.2577564207177</v>
      </c>
      <c r="N71" s="97">
        <v>8174.8194007491757</v>
      </c>
      <c r="O71" s="97">
        <v>8725.1455618966975</v>
      </c>
      <c r="P71" s="97">
        <v>8904.6169670343897</v>
      </c>
      <c r="Q71" s="97">
        <v>9299.4615440837933</v>
      </c>
      <c r="R71" s="97">
        <v>9785.8802494677293</v>
      </c>
      <c r="S71" s="97">
        <v>10005.241986494213</v>
      </c>
      <c r="T71" s="97">
        <v>10247.939877596807</v>
      </c>
      <c r="U71" s="97">
        <v>10504.906766221271</v>
      </c>
      <c r="V71" s="97">
        <v>10513.890479298358</v>
      </c>
      <c r="W71" s="65">
        <v>10555.48017048427</v>
      </c>
    </row>
    <row r="72" spans="1:23" ht="27" customHeight="1" x14ac:dyDescent="0.35">
      <c r="A72" s="164" t="s">
        <v>98</v>
      </c>
      <c r="B72" s="97" t="s">
        <v>215</v>
      </c>
      <c r="C72" s="97" t="s">
        <v>215</v>
      </c>
      <c r="D72" s="97" t="s">
        <v>215</v>
      </c>
      <c r="E72" s="97" t="s">
        <v>215</v>
      </c>
      <c r="F72" s="97" t="s">
        <v>215</v>
      </c>
      <c r="G72" s="97" t="s">
        <v>215</v>
      </c>
      <c r="H72" s="97" t="s">
        <v>215</v>
      </c>
      <c r="I72" s="97" t="s">
        <v>215</v>
      </c>
      <c r="J72" s="97">
        <v>199.72624168079668</v>
      </c>
      <c r="K72" s="97">
        <v>172.81213510024972</v>
      </c>
      <c r="L72" s="97">
        <v>190.8570837809803</v>
      </c>
      <c r="M72" s="97">
        <v>223.18563953856329</v>
      </c>
      <c r="N72" s="97">
        <v>277.13855846772407</v>
      </c>
      <c r="O72" s="97">
        <v>246.68571873279836</v>
      </c>
      <c r="P72" s="97">
        <v>262.34031479200866</v>
      </c>
      <c r="Q72" s="97">
        <v>254.49711808707269</v>
      </c>
      <c r="R72" s="97">
        <v>254.95975078847158</v>
      </c>
      <c r="S72" s="97">
        <v>248.41998722306587</v>
      </c>
      <c r="T72" s="97">
        <v>250.17406813540282</v>
      </c>
      <c r="U72" s="97">
        <v>273.12225458530361</v>
      </c>
      <c r="V72" s="97">
        <v>280.754738711686</v>
      </c>
      <c r="W72" s="65">
        <v>262.8924707904219</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5.8889335657392605</v>
      </c>
      <c r="T73" s="97">
        <v>52.827384826313917</v>
      </c>
      <c r="U73" s="97">
        <v>261.53005369432367</v>
      </c>
      <c r="V73" s="97">
        <v>420.9605267464234</v>
      </c>
      <c r="W73" s="65">
        <v>699.26193952710207</v>
      </c>
    </row>
    <row r="74" spans="1:23" ht="15.5" x14ac:dyDescent="0.35">
      <c r="A74" s="164" t="s">
        <v>66</v>
      </c>
      <c r="B74" s="97" t="s">
        <v>215</v>
      </c>
      <c r="C74" s="97" t="s">
        <v>215</v>
      </c>
      <c r="D74" s="97" t="s">
        <v>215</v>
      </c>
      <c r="E74" s="97" t="s">
        <v>215</v>
      </c>
      <c r="F74" s="97">
        <v>300.18505057269283</v>
      </c>
      <c r="G74" s="97">
        <v>284.03352646648671</v>
      </c>
      <c r="H74" s="97">
        <v>280.4540178378785</v>
      </c>
      <c r="I74" s="97">
        <v>305.85853772328699</v>
      </c>
      <c r="J74" s="97">
        <v>381.33653009235144</v>
      </c>
      <c r="K74" s="97">
        <v>463.12413768551085</v>
      </c>
      <c r="L74" s="97">
        <v>292.27344015005167</v>
      </c>
      <c r="M74" s="97">
        <v>292.49298316076988</v>
      </c>
      <c r="N74" s="97">
        <v>369.76785203772158</v>
      </c>
      <c r="O74" s="97">
        <v>368.81833461008034</v>
      </c>
      <c r="P74" s="97">
        <v>362.85976050510175</v>
      </c>
      <c r="Q74" s="97">
        <v>279.73399380790528</v>
      </c>
      <c r="R74" s="97">
        <v>271.60687138769242</v>
      </c>
      <c r="S74" s="97">
        <v>265.81797662431279</v>
      </c>
      <c r="T74" s="97">
        <v>258.33901157668117</v>
      </c>
      <c r="U74" s="97">
        <v>253.02715378026161</v>
      </c>
      <c r="V74" s="97">
        <v>244.26848671558665</v>
      </c>
      <c r="W74" s="65">
        <v>236.23072174583029</v>
      </c>
    </row>
    <row r="75" spans="1:23" s="169" customFormat="1" ht="40.5" customHeight="1" x14ac:dyDescent="0.35">
      <c r="A75" s="171" t="s">
        <v>194</v>
      </c>
      <c r="B75" s="172">
        <v>10160.627279337934</v>
      </c>
      <c r="C75" s="172">
        <v>9930.7662944983476</v>
      </c>
      <c r="D75" s="172">
        <v>9733.8720290438414</v>
      </c>
      <c r="E75" s="172">
        <v>16194.075914334229</v>
      </c>
      <c r="F75" s="172">
        <v>16642.493030131689</v>
      </c>
      <c r="G75" s="172">
        <v>17512.463318345061</v>
      </c>
      <c r="H75" s="172">
        <v>17660.091527124649</v>
      </c>
      <c r="I75" s="172">
        <v>17377.135430637991</v>
      </c>
      <c r="J75" s="172">
        <v>18214.371906139204</v>
      </c>
      <c r="K75" s="172">
        <v>18336.955750817426</v>
      </c>
      <c r="L75" s="172">
        <v>18209.014373063568</v>
      </c>
      <c r="M75" s="172">
        <v>18777.5891589604</v>
      </c>
      <c r="N75" s="172">
        <v>19423.575670467304</v>
      </c>
      <c r="O75" s="172">
        <v>20888.470595664443</v>
      </c>
      <c r="P75" s="172">
        <v>21147.71943814131</v>
      </c>
      <c r="Q75" s="172">
        <v>21572.475696536603</v>
      </c>
      <c r="R75" s="172">
        <v>22040.098240186711</v>
      </c>
      <c r="S75" s="172">
        <v>21290.477106192782</v>
      </c>
      <c r="T75" s="172">
        <v>21501.494542740249</v>
      </c>
      <c r="U75" s="172">
        <v>21834.265052915049</v>
      </c>
      <c r="V75" s="172">
        <v>21539.971314568993</v>
      </c>
      <c r="W75" s="173">
        <v>21658.978476539316</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2" width="9.07421875" style="174" customWidth="1"/>
    <col min="23" max="23" width="9" style="158" customWidth="1"/>
    <col min="24" max="16384" width="8.84375" style="158"/>
  </cols>
  <sheetData>
    <row r="1" spans="1:23" ht="60" customHeight="1" x14ac:dyDescent="0.35">
      <c r="A1" s="159" t="s">
        <v>199</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200</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AA!C$9</f>
        <v>219.13290004748873</v>
      </c>
      <c r="C3" s="97">
        <f>AA!D$9</f>
        <v>220.41895963393773</v>
      </c>
      <c r="D3" s="97">
        <f>AA!E$9</f>
        <v>232.99805003488964</v>
      </c>
      <c r="E3" s="97">
        <f>AA!F$9</f>
        <v>245.50266875118339</v>
      </c>
      <c r="F3" s="97">
        <f>AA!G$9</f>
        <v>256.2626978285287</v>
      </c>
      <c r="G3" s="97">
        <f>AA!H$9</f>
        <v>266.88840809411715</v>
      </c>
      <c r="H3" s="97">
        <f>AA!I$9</f>
        <v>269.6518706334387</v>
      </c>
      <c r="I3" s="97">
        <f>AA!J$9</f>
        <v>278.82526105295653</v>
      </c>
      <c r="J3" s="97">
        <f>AA!K$9</f>
        <v>289.5645456835058</v>
      </c>
      <c r="K3" s="97">
        <f>AA!L$9</f>
        <v>304.37461470480611</v>
      </c>
      <c r="L3" s="97">
        <f>AA!M$9</f>
        <v>319.91516004668335</v>
      </c>
      <c r="M3" s="97">
        <f>AA!N$9</f>
        <v>341.13413561365246</v>
      </c>
      <c r="N3" s="97">
        <f>AA!O$9</f>
        <v>363.25929246074361</v>
      </c>
      <c r="O3" s="97">
        <f>AA!P$9</f>
        <v>393.58322089775663</v>
      </c>
      <c r="P3" s="97">
        <f>AA!Q$9</f>
        <v>401.97369966834452</v>
      </c>
      <c r="Q3" s="97">
        <f>AA!R$9</f>
        <v>408.11262139071687</v>
      </c>
      <c r="R3" s="97">
        <f>AA!S$9</f>
        <v>410.34192828352275</v>
      </c>
      <c r="S3" s="97">
        <f>AA!T$9</f>
        <v>406.34602774630872</v>
      </c>
      <c r="T3" s="97">
        <f>AA!U$9</f>
        <v>419.18273442383531</v>
      </c>
      <c r="U3" s="97">
        <f>AA!V$9</f>
        <v>433.25654614988139</v>
      </c>
      <c r="V3" s="97">
        <f>AA!W$9</f>
        <v>439.74127360578348</v>
      </c>
      <c r="W3" s="65">
        <f>AA!X$9</f>
        <v>451.28807636811092</v>
      </c>
    </row>
    <row r="4" spans="1:23" ht="15" customHeight="1" x14ac:dyDescent="0.35">
      <c r="A4" s="162" t="s">
        <v>186</v>
      </c>
      <c r="B4" s="97">
        <f>BBWB!C$9</f>
        <v>0</v>
      </c>
      <c r="C4" s="97">
        <f>BBWB!D$9</f>
        <v>0</v>
      </c>
      <c r="D4" s="97">
        <f>BBWB!E$9</f>
        <v>0</v>
      </c>
      <c r="E4" s="97">
        <f>BBWB!F$9</f>
        <v>82.103883576244641</v>
      </c>
      <c r="F4" s="97">
        <f>BBWB!G$9</f>
        <v>82.613311892686895</v>
      </c>
      <c r="G4" s="97">
        <f>BBWB!H$9</f>
        <v>91.279177893039744</v>
      </c>
      <c r="H4" s="97">
        <f>BBWB!I$9</f>
        <v>91.307455474087078</v>
      </c>
      <c r="I4" s="97">
        <f>BBWB!J$9</f>
        <v>84.173236910859345</v>
      </c>
      <c r="J4" s="97">
        <f>BBWB!K$9</f>
        <v>77.125191502879559</v>
      </c>
      <c r="K4" s="97">
        <f>BBWB!L$9</f>
        <v>72.493990236866878</v>
      </c>
      <c r="L4" s="97">
        <f>BBWB!M$9</f>
        <v>65.85178050474795</v>
      </c>
      <c r="M4" s="97">
        <f>BBWB!N$9</f>
        <v>60.370524782646825</v>
      </c>
      <c r="N4" s="97">
        <f>BBWB!O$9</f>
        <v>55.039045136737997</v>
      </c>
      <c r="O4" s="97">
        <f>BBWB!P$9</f>
        <v>53.205833643541077</v>
      </c>
      <c r="P4" s="97">
        <f>BBWB!Q$9</f>
        <v>49.766986232744728</v>
      </c>
      <c r="Q4" s="97">
        <f>BBWB!R$9</f>
        <v>48.596062369608475</v>
      </c>
      <c r="R4" s="97">
        <f>BBWB!S$9</f>
        <v>47.713889078547801</v>
      </c>
      <c r="S4" s="97">
        <f>BBWB!T$9</f>
        <v>47.359121346206159</v>
      </c>
      <c r="T4" s="97">
        <f>BBWB!U$9</f>
        <v>46.791286806152527</v>
      </c>
      <c r="U4" s="97">
        <f>BBWB!V$9</f>
        <v>46.555541628670809</v>
      </c>
      <c r="V4" s="97">
        <f>BBWB!W$9</f>
        <v>46.323504219414687</v>
      </c>
      <c r="W4" s="65">
        <f>BBWB!X$9</f>
        <v>41.230319141985838</v>
      </c>
    </row>
    <row r="5" spans="1:23" ht="15" customHeight="1" x14ac:dyDescent="0.35">
      <c r="A5" s="162" t="s">
        <v>47</v>
      </c>
      <c r="B5" s="97"/>
      <c r="C5" s="97"/>
      <c r="D5" s="97"/>
      <c r="E5" s="97"/>
      <c r="F5" s="97"/>
      <c r="G5" s="97">
        <f>CA!H$9</f>
        <v>94.185120277077274</v>
      </c>
      <c r="H5" s="97">
        <f>CA!I$9</f>
        <v>100.1437407921153</v>
      </c>
      <c r="I5" s="97">
        <f>CA!J$9</f>
        <v>105.12397772095829</v>
      </c>
      <c r="J5" s="97">
        <f>CA!K$9</f>
        <v>108.93333620290821</v>
      </c>
      <c r="K5" s="97">
        <f>CA!L$9</f>
        <v>113.45749179642274</v>
      </c>
      <c r="L5" s="97">
        <f>CA!M$9</f>
        <v>116.18692607850515</v>
      </c>
      <c r="M5" s="97">
        <f>CA!N$9</f>
        <v>125.44189666211595</v>
      </c>
      <c r="N5" s="97">
        <f>CA!O$9</f>
        <v>133.48532616962271</v>
      </c>
      <c r="O5" s="97">
        <f>CA!P$9</f>
        <v>146.44022714776006</v>
      </c>
      <c r="P5" s="97">
        <f>CA!Q$9</f>
        <v>152.17781374934702</v>
      </c>
      <c r="Q5" s="97">
        <f>CA!R$9</f>
        <v>164.67901202565912</v>
      </c>
      <c r="R5" s="97">
        <f>CA!S$9</f>
        <v>181.04079817214102</v>
      </c>
      <c r="S5" s="97">
        <f>CA!T$9</f>
        <v>196.34675990191926</v>
      </c>
      <c r="T5" s="97">
        <f>CA!U$9</f>
        <v>220.02666875585257</v>
      </c>
      <c r="U5" s="97">
        <f>CA!V$9</f>
        <v>245.4458802244842</v>
      </c>
      <c r="V5" s="97">
        <f>CA!W$9</f>
        <v>261.84478275959839</v>
      </c>
      <c r="W5" s="65">
        <f>CA!X$9</f>
        <v>279.81637195995557</v>
      </c>
    </row>
    <row r="6" spans="1:23" ht="15" customHeight="1" x14ac:dyDescent="0.35">
      <c r="A6" s="162" t="s">
        <v>105</v>
      </c>
      <c r="B6" s="97"/>
      <c r="C6" s="97"/>
      <c r="D6" s="97"/>
      <c r="E6" s="97"/>
      <c r="F6" s="97"/>
      <c r="G6" s="97">
        <f>CWP!H$9</f>
        <v>0</v>
      </c>
      <c r="H6" s="97">
        <f>CWP!I$9</f>
        <v>0</v>
      </c>
      <c r="I6" s="97">
        <f>CWP!J$9</f>
        <v>0</v>
      </c>
      <c r="J6" s="97">
        <f>CWP!K$9</f>
        <v>0</v>
      </c>
      <c r="K6" s="97">
        <f>CWP!L$9</f>
        <v>0</v>
      </c>
      <c r="L6" s="97">
        <f>CWP!M$9</f>
        <v>0</v>
      </c>
      <c r="M6" s="97">
        <f>CWP!N$9</f>
        <v>0</v>
      </c>
      <c r="N6" s="97">
        <f>CWP!O$9</f>
        <v>0</v>
      </c>
      <c r="O6" s="97">
        <f>CWP!P$9</f>
        <v>40.602373403005018</v>
      </c>
      <c r="P6" s="97">
        <f>CWP!Q$9</f>
        <v>47.835761491744115</v>
      </c>
      <c r="Q6" s="97">
        <f>CWP!R$9</f>
        <v>12.805980375079836</v>
      </c>
      <c r="R6" s="97">
        <f>CWP!S$9</f>
        <v>25.63148143712575</v>
      </c>
      <c r="S6" s="97">
        <f>CWP!T$9</f>
        <v>4.0938111455108341</v>
      </c>
      <c r="T6" s="97">
        <f>CWP!U$9</f>
        <v>2.2072000000000003</v>
      </c>
      <c r="U6" s="97">
        <f>CWP!V$9</f>
        <v>0</v>
      </c>
      <c r="V6" s="97">
        <f>CWP!W$9</f>
        <v>0</v>
      </c>
      <c r="W6" s="65">
        <f>CWP!X$9</f>
        <v>11.70179007080044</v>
      </c>
    </row>
    <row r="7" spans="1:23" ht="15" customHeight="1" x14ac:dyDescent="0.35">
      <c r="A7" s="162" t="s">
        <v>48</v>
      </c>
      <c r="B7" s="97">
        <f>CTB!C$9</f>
        <v>199.14464000000001</v>
      </c>
      <c r="C7" s="97">
        <f>CTB!D$9</f>
        <v>204.86170000000001</v>
      </c>
      <c r="D7" s="97">
        <f>CTB!E$9</f>
        <v>213.17486700000001</v>
      </c>
      <c r="E7" s="97">
        <f>CTB!F$9</f>
        <v>217.28855100000001</v>
      </c>
      <c r="F7" s="97">
        <f>CTB!G$9</f>
        <v>221.63807506000001</v>
      </c>
      <c r="G7" s="97">
        <f>CTB!H$9</f>
        <v>231.86987900000003</v>
      </c>
      <c r="H7" s="97">
        <f>CTB!I$9</f>
        <v>241.71538800000002</v>
      </c>
      <c r="I7" s="97">
        <f>CTB!J$9</f>
        <v>268.781993</v>
      </c>
      <c r="J7" s="97">
        <f>CTB!K$9</f>
        <v>292.62079900000003</v>
      </c>
      <c r="K7" s="97">
        <f>CTB!L$9</f>
        <v>310.33110599999998</v>
      </c>
      <c r="L7" s="97">
        <f>CTB!M$9</f>
        <v>323.31541699999997</v>
      </c>
      <c r="M7" s="97">
        <f>CTB!N$9</f>
        <v>330.51566200000002</v>
      </c>
      <c r="N7" s="97">
        <f>CTB!O$9</f>
        <v>350.23985499999998</v>
      </c>
      <c r="O7" s="97">
        <f>CTB!P$9</f>
        <v>393.61618199999998</v>
      </c>
      <c r="P7" s="97">
        <f>CTB!Q$9</f>
        <v>414.636054</v>
      </c>
      <c r="Q7" s="97">
        <f>CTB!R$9</f>
        <v>412.06180799999998</v>
      </c>
      <c r="R7" s="97">
        <f>CTB!S$9</f>
        <v>414.20088399999997</v>
      </c>
      <c r="S7" s="97"/>
      <c r="T7" s="97"/>
      <c r="U7" s="97"/>
      <c r="V7" s="97"/>
      <c r="W7" s="65"/>
    </row>
    <row r="8" spans="1:23" ht="30" customHeight="1" x14ac:dyDescent="0.35">
      <c r="A8" s="162" t="s">
        <v>49</v>
      </c>
      <c r="B8" s="97">
        <f>DLA!C$9</f>
        <v>448.58182118283929</v>
      </c>
      <c r="C8" s="97">
        <f>DLA!D$9</f>
        <v>490.31370072559315</v>
      </c>
      <c r="D8" s="97">
        <f>DLA!E$9</f>
        <v>517.47757494106679</v>
      </c>
      <c r="E8" s="97">
        <f>DLA!F$9</f>
        <v>552.90163488883434</v>
      </c>
      <c r="F8" s="97">
        <f>DLA!G$9</f>
        <v>593.78309074691288</v>
      </c>
      <c r="G8" s="97">
        <f>DLA!H$9</f>
        <v>644.14688927611292</v>
      </c>
      <c r="H8" s="97">
        <f>DLA!I$9</f>
        <v>684.71188666287253</v>
      </c>
      <c r="I8" s="97">
        <f>DLA!J$9</f>
        <v>733.55518234553551</v>
      </c>
      <c r="J8" s="97">
        <f>DLA!K$9</f>
        <v>776.74108863277115</v>
      </c>
      <c r="K8" s="97">
        <f>DLA!L$9</f>
        <v>824.52014149304694</v>
      </c>
      <c r="L8" s="97">
        <f>DLA!M$9</f>
        <v>873.00306103658602</v>
      </c>
      <c r="M8" s="97">
        <f>DLA!N$9</f>
        <v>934.08375721153106</v>
      </c>
      <c r="N8" s="97">
        <f>DLA!O$9</f>
        <v>990.38375026700896</v>
      </c>
      <c r="O8" s="97">
        <f>DLA!P$9</f>
        <v>1074.8480744291496</v>
      </c>
      <c r="P8" s="97">
        <f>DLA!Q$9</f>
        <v>1104.4708667317875</v>
      </c>
      <c r="Q8" s="97">
        <f>DLA!R$9</f>
        <v>1156.2987225366933</v>
      </c>
      <c r="R8" s="97">
        <f>DLA!S$9</f>
        <v>1224.1911583979886</v>
      </c>
      <c r="S8" s="97">
        <f>DLA!T$9</f>
        <v>1250.3974071374039</v>
      </c>
      <c r="T8" s="97">
        <f>DLA!U$9</f>
        <v>1264.1700028147848</v>
      </c>
      <c r="U8" s="97">
        <f>DLA!V$9</f>
        <v>1233.2782233540456</v>
      </c>
      <c r="V8" s="97">
        <f>DLA!W$9</f>
        <v>1080.4023476009609</v>
      </c>
      <c r="W8" s="65">
        <f>DLA!X$9</f>
        <v>863.7568222096146</v>
      </c>
    </row>
    <row r="9" spans="1:23" ht="15" customHeight="1" x14ac:dyDescent="0.35">
      <c r="A9" s="62" t="s">
        <v>50</v>
      </c>
      <c r="B9" s="97"/>
      <c r="C9" s="97"/>
      <c r="D9" s="97"/>
      <c r="E9" s="97"/>
      <c r="F9" s="97"/>
      <c r="G9" s="97"/>
      <c r="H9" s="97">
        <f>'DLA (children)'!I$9</f>
        <v>67.608823974749754</v>
      </c>
      <c r="I9" s="97">
        <f>'DLA (children)'!J$9</f>
        <v>70.242707111447743</v>
      </c>
      <c r="J9" s="97">
        <f>'DLA (children)'!K$9</f>
        <v>74.178175950462929</v>
      </c>
      <c r="K9" s="97">
        <f>'DLA (children)'!L$9</f>
        <v>80.792842661126883</v>
      </c>
      <c r="L9" s="97">
        <f>'DLA (children)'!M$9</f>
        <v>84.797535622402748</v>
      </c>
      <c r="M9" s="97">
        <f>'DLA (children)'!N$9</f>
        <v>90.071408622226954</v>
      </c>
      <c r="N9" s="97">
        <f>'DLA (children)'!O$9</f>
        <v>95.180171473022156</v>
      </c>
      <c r="O9" s="97">
        <f>'DLA (children)'!P$9</f>
        <v>101.86114503628576</v>
      </c>
      <c r="P9" s="97">
        <f>'DLA (children)'!Q$9</f>
        <v>102.42585380914485</v>
      </c>
      <c r="Q9" s="97">
        <f>'DLA (children)'!R$9</f>
        <v>108.42595935746695</v>
      </c>
      <c r="R9" s="97">
        <f>'DLA (children)'!S$9</f>
        <v>113.36853381751138</v>
      </c>
      <c r="S9" s="97">
        <f>'DLA (children)'!T$9</f>
        <v>120.70473525388871</v>
      </c>
      <c r="T9" s="97">
        <f>'DLA (children)'!U$9</f>
        <v>143.54845940498956</v>
      </c>
      <c r="U9" s="97">
        <f>'DLA (children)'!V$9</f>
        <v>155.37978483552683</v>
      </c>
      <c r="V9" s="97">
        <f>'DLA (children)'!W$9</f>
        <v>162.18926627680889</v>
      </c>
      <c r="W9" s="65">
        <f>'DLA (children)'!X$9</f>
        <v>168.10758670699079</v>
      </c>
    </row>
    <row r="10" spans="1:23" ht="15" customHeight="1" x14ac:dyDescent="0.35">
      <c r="A10" s="62" t="s">
        <v>51</v>
      </c>
      <c r="B10" s="97"/>
      <c r="C10" s="97"/>
      <c r="D10" s="97"/>
      <c r="E10" s="97"/>
      <c r="F10" s="97"/>
      <c r="G10" s="97"/>
      <c r="H10" s="97">
        <f>'DLA (working age)'!I$9</f>
        <v>394.50878124311868</v>
      </c>
      <c r="I10" s="97">
        <f>'DLA (working age)'!J$9</f>
        <v>420.07236568039724</v>
      </c>
      <c r="J10" s="97">
        <f>'DLA (working age)'!K$9</f>
        <v>439.24388378826927</v>
      </c>
      <c r="K10" s="97">
        <f>'DLA (working age)'!L$9</f>
        <v>459.26549525826596</v>
      </c>
      <c r="L10" s="97">
        <f>'DLA (working age)'!M$9</f>
        <v>480.83092126466101</v>
      </c>
      <c r="M10" s="97">
        <f>'DLA (working age)'!N$9</f>
        <v>508.3287762070641</v>
      </c>
      <c r="N10" s="97">
        <f>'DLA (working age)'!O$9</f>
        <v>535.02339106429167</v>
      </c>
      <c r="O10" s="97">
        <f>'DLA (working age)'!P$9</f>
        <v>577.23822485195137</v>
      </c>
      <c r="P10" s="97">
        <f>'DLA (working age)'!Q$9</f>
        <v>588.5921704212567</v>
      </c>
      <c r="Q10" s="97">
        <f>'DLA (working age)'!R$9</f>
        <v>620.59127017340666</v>
      </c>
      <c r="R10" s="97">
        <f>'DLA (working age)'!S$9</f>
        <v>658.9473524404068</v>
      </c>
      <c r="S10" s="97">
        <f>'DLA (working age)'!T$9</f>
        <v>665.15026382592737</v>
      </c>
      <c r="T10" s="97">
        <f>'DLA (working age)'!U$9</f>
        <v>633.6715396272308</v>
      </c>
      <c r="U10" s="97">
        <f>'DLA (working age)'!V$9</f>
        <v>611.24471184025788</v>
      </c>
      <c r="V10" s="97">
        <f>'DLA (working age)'!W$9</f>
        <v>477.06396532122261</v>
      </c>
      <c r="W10" s="65">
        <f>'DLA (working age)'!X$9</f>
        <v>326.90994213685281</v>
      </c>
    </row>
    <row r="11" spans="1:23" ht="15" customHeight="1" x14ac:dyDescent="0.35">
      <c r="A11" s="62" t="s">
        <v>52</v>
      </c>
      <c r="B11" s="97"/>
      <c r="C11" s="97"/>
      <c r="D11" s="97"/>
      <c r="E11" s="97"/>
      <c r="F11" s="97"/>
      <c r="G11" s="97"/>
      <c r="H11" s="97">
        <f>'DLA (pensioners)'!I$9</f>
        <v>222.63028302692055</v>
      </c>
      <c r="I11" s="97">
        <f>'DLA (pensioners)'!J$9</f>
        <v>243.60129231524166</v>
      </c>
      <c r="J11" s="97">
        <f>'DLA (pensioners)'!K$9</f>
        <v>263.66032539117748</v>
      </c>
      <c r="K11" s="97">
        <f>'DLA (pensioners)'!L$9</f>
        <v>284.51460986990816</v>
      </c>
      <c r="L11" s="97">
        <f>'DLA (pensioners)'!M$9</f>
        <v>307.44654683633996</v>
      </c>
      <c r="M11" s="97">
        <f>'DLA (pensioners)'!N$9</f>
        <v>335.67166634565024</v>
      </c>
      <c r="N11" s="97">
        <f>'DLA (pensioners)'!O$9</f>
        <v>360.10529159774649</v>
      </c>
      <c r="O11" s="97">
        <f>'DLA (pensioners)'!P$9</f>
        <v>395.77516777605751</v>
      </c>
      <c r="P11" s="97">
        <f>'DLA (pensioners)'!Q$9</f>
        <v>414.01994843255136</v>
      </c>
      <c r="Q11" s="97">
        <f>'DLA (pensioners)'!R$9</f>
        <v>427.23173346618148</v>
      </c>
      <c r="R11" s="97">
        <f>'DLA (pensioners)'!S$9</f>
        <v>452.18377665671142</v>
      </c>
      <c r="S11" s="97">
        <f>'DLA (pensioners)'!T$9</f>
        <v>465.36446689931233</v>
      </c>
      <c r="T11" s="97">
        <f>'DLA (pensioners)'!U$9</f>
        <v>488.32883506169281</v>
      </c>
      <c r="U11" s="97">
        <f>'DLA (pensioners)'!V$9</f>
        <v>466.49909192475809</v>
      </c>
      <c r="V11" s="97">
        <f>'DLA (pensioners)'!W$9</f>
        <v>441.45703683821239</v>
      </c>
      <c r="W11" s="65">
        <f>'DLA (pensioners)'!X$9</f>
        <v>375.71220561520386</v>
      </c>
    </row>
    <row r="12" spans="1:23" ht="15" customHeight="1" x14ac:dyDescent="0.35">
      <c r="A12" s="162" t="s">
        <v>93</v>
      </c>
      <c r="B12" s="97"/>
      <c r="C12" s="97"/>
      <c r="D12" s="97"/>
      <c r="E12" s="97"/>
      <c r="F12" s="97"/>
      <c r="G12" s="97"/>
      <c r="H12" s="97">
        <f>DHP!I$9</f>
        <v>0.77248596999999997</v>
      </c>
      <c r="I12" s="97">
        <f>DHP!J$9</f>
        <v>0.96802500000000002</v>
      </c>
      <c r="J12" s="97">
        <f>DHP!K$9</f>
        <v>0.93624025999999994</v>
      </c>
      <c r="K12" s="97">
        <f>DHP!L$9</f>
        <v>1.096338</v>
      </c>
      <c r="L12" s="97">
        <f>DHP!M$9</f>
        <v>1.227301</v>
      </c>
      <c r="M12" s="97">
        <f>DHP!N$9</f>
        <v>1.3075950000000001</v>
      </c>
      <c r="N12" s="97">
        <f>DHP!O$9</f>
        <v>1.4034369999999998</v>
      </c>
      <c r="O12" s="97">
        <f>DHP!P$9</f>
        <v>1.5841340000000002</v>
      </c>
      <c r="P12" s="97">
        <f>DHP!Q$9</f>
        <v>1.5305351200000001</v>
      </c>
      <c r="Q12" s="97">
        <f>DHP!R$9</f>
        <v>1.635203</v>
      </c>
      <c r="R12" s="97">
        <f>DHP!S$9</f>
        <v>3.6466640000000003</v>
      </c>
      <c r="S12" s="97">
        <f>DHP!T$9</f>
        <v>10.412444999999998</v>
      </c>
      <c r="T12" s="97">
        <f>DHP!U$9</f>
        <v>10.648740999999999</v>
      </c>
      <c r="U12" s="97">
        <f>DHP!V$9</f>
        <v>9.2786809999999988</v>
      </c>
      <c r="V12" s="97">
        <f>DHP!W$9</f>
        <v>10.840854999999999</v>
      </c>
      <c r="W12" s="65">
        <f>DHP!X$9</f>
        <v>13.508562</v>
      </c>
    </row>
    <row r="13" spans="1:23" ht="30" customHeight="1" x14ac:dyDescent="0.35">
      <c r="A13" s="162" t="s">
        <v>103</v>
      </c>
      <c r="B13" s="97"/>
      <c r="C13" s="97"/>
      <c r="D13" s="97"/>
      <c r="E13" s="97"/>
      <c r="F13" s="97"/>
      <c r="G13" s="97"/>
      <c r="H13" s="97">
        <f>ESA!I$9</f>
        <v>0</v>
      </c>
      <c r="I13" s="97">
        <f>ESA!J$9</f>
        <v>0</v>
      </c>
      <c r="J13" s="97">
        <f>ESA!K$9</f>
        <v>0</v>
      </c>
      <c r="K13" s="97">
        <f>ESA!L$9</f>
        <v>0</v>
      </c>
      <c r="L13" s="97">
        <f>ESA!M$9</f>
        <v>0</v>
      </c>
      <c r="M13" s="97">
        <f>ESA!N$9</f>
        <v>0</v>
      </c>
      <c r="N13" s="97">
        <f>ESA!O$9</f>
        <v>11.891372252972477</v>
      </c>
      <c r="O13" s="97">
        <f>ESA!P$9</f>
        <v>116.56259168956112</v>
      </c>
      <c r="P13" s="97">
        <f>ESA!Q$9</f>
        <v>200.77814037122229</v>
      </c>
      <c r="Q13" s="97">
        <f>ESA!R$9</f>
        <v>319.00468577648974</v>
      </c>
      <c r="R13" s="97">
        <f>ESA!S$9</f>
        <v>610.68030891646708</v>
      </c>
      <c r="S13" s="97">
        <f>ESA!T$9</f>
        <v>947.34557051014042</v>
      </c>
      <c r="T13" s="97">
        <f>ESA!U$9</f>
        <v>1173.1129724598286</v>
      </c>
      <c r="U13" s="97">
        <f>ESA!V$9</f>
        <v>1321.9668610379968</v>
      </c>
      <c r="V13" s="97">
        <f>ESA!W$9</f>
        <v>1378.1852134038677</v>
      </c>
      <c r="W13" s="65">
        <f>ESA!X$9</f>
        <v>1425.3163462346877</v>
      </c>
    </row>
    <row r="14" spans="1:23" ht="15" customHeight="1" x14ac:dyDescent="0.35">
      <c r="A14" s="163" t="s">
        <v>53</v>
      </c>
      <c r="B14" s="97">
        <f>HB!C$9</f>
        <v>832.13882599999999</v>
      </c>
      <c r="C14" s="97">
        <f>HB!D$9</f>
        <v>830.45507599999996</v>
      </c>
      <c r="D14" s="97">
        <f>HB!E$9</f>
        <v>831.47850700000004</v>
      </c>
      <c r="E14" s="97">
        <f>HB!F$9</f>
        <v>844.55060800000001</v>
      </c>
      <c r="F14" s="97">
        <f>HB!G$9</f>
        <v>859.92546479999999</v>
      </c>
      <c r="G14" s="97">
        <f>HB!H$9</f>
        <v>894.269769</v>
      </c>
      <c r="H14" s="97">
        <f>HB!I$9</f>
        <v>956.81748300000004</v>
      </c>
      <c r="I14" s="97">
        <f>HB!J$9</f>
        <v>893.264186</v>
      </c>
      <c r="J14" s="97">
        <f>HB!K$9</f>
        <v>926.70107099999996</v>
      </c>
      <c r="K14" s="97">
        <f>HB!L$9</f>
        <v>966.44524999999999</v>
      </c>
      <c r="L14" s="97">
        <f>HB!M$9</f>
        <v>1021.1888</v>
      </c>
      <c r="M14" s="97">
        <f>HB!N$9</f>
        <v>1069.630535</v>
      </c>
      <c r="N14" s="97">
        <f>HB!O$9</f>
        <v>1174.6424809999999</v>
      </c>
      <c r="O14" s="97">
        <f>HB!P$9</f>
        <v>1384.1209899999999</v>
      </c>
      <c r="P14" s="97">
        <f>HB!Q$9</f>
        <v>1496.9823389999999</v>
      </c>
      <c r="Q14" s="97">
        <f>HB!R$9</f>
        <v>1608.6093370000001</v>
      </c>
      <c r="R14" s="97">
        <f>HB!S$9</f>
        <v>1701.8816280000001</v>
      </c>
      <c r="S14" s="97">
        <f>HB!T$9</f>
        <v>1724.6759910000001</v>
      </c>
      <c r="T14" s="97">
        <f>HB!U$9</f>
        <v>1734.263708</v>
      </c>
      <c r="U14" s="97">
        <f>HB!V$9</f>
        <v>1723.5662670000002</v>
      </c>
      <c r="V14" s="97">
        <f>HB!W$9</f>
        <v>1640.3399400000001</v>
      </c>
      <c r="W14" s="65">
        <f>HB!X$9</f>
        <v>1549.1565029999999</v>
      </c>
    </row>
    <row r="15" spans="1:23" ht="15" customHeight="1" x14ac:dyDescent="0.35">
      <c r="A15" s="62" t="s">
        <v>187</v>
      </c>
      <c r="B15" s="97"/>
      <c r="C15" s="97"/>
      <c r="D15" s="97"/>
      <c r="E15" s="97"/>
      <c r="F15" s="97"/>
      <c r="G15" s="97"/>
      <c r="H15" s="97"/>
      <c r="I15" s="97"/>
      <c r="J15" s="97"/>
      <c r="K15" s="97"/>
      <c r="L15" s="97"/>
      <c r="M15" s="97"/>
      <c r="N15" s="97">
        <v>725.90971300000001</v>
      </c>
      <c r="O15" s="97">
        <v>916.33499099999995</v>
      </c>
      <c r="P15" s="97">
        <v>1023.282463</v>
      </c>
      <c r="Q15" s="97">
        <v>1110.162587</v>
      </c>
      <c r="R15" s="97">
        <v>1190.771661</v>
      </c>
      <c r="S15" s="97">
        <v>1204.7253420000002</v>
      </c>
      <c r="T15" s="97">
        <v>1214.2384570000002</v>
      </c>
      <c r="U15" s="97">
        <v>1210.755748</v>
      </c>
      <c r="V15" s="97">
        <v>1154.2337190000001</v>
      </c>
      <c r="W15" s="65">
        <v>1087.2204369999999</v>
      </c>
    </row>
    <row r="16" spans="1:23" ht="15" customHeight="1" x14ac:dyDescent="0.35">
      <c r="A16" s="62" t="s">
        <v>188</v>
      </c>
      <c r="B16" s="97"/>
      <c r="C16" s="97"/>
      <c r="D16" s="97"/>
      <c r="E16" s="97"/>
      <c r="F16" s="97"/>
      <c r="G16" s="97"/>
      <c r="H16" s="97"/>
      <c r="I16" s="97"/>
      <c r="J16" s="97"/>
      <c r="K16" s="97"/>
      <c r="L16" s="97"/>
      <c r="M16" s="97"/>
      <c r="N16" s="97">
        <v>448.73276799999996</v>
      </c>
      <c r="O16" s="97">
        <v>467.78599800000001</v>
      </c>
      <c r="P16" s="97">
        <v>473.69987600000002</v>
      </c>
      <c r="Q16" s="97">
        <v>498.44675000000001</v>
      </c>
      <c r="R16" s="97">
        <v>511.10996799999998</v>
      </c>
      <c r="S16" s="97">
        <v>519.950649</v>
      </c>
      <c r="T16" s="97">
        <v>520.02525100000003</v>
      </c>
      <c r="U16" s="97">
        <v>512.81052</v>
      </c>
      <c r="V16" s="97">
        <v>486.106222</v>
      </c>
      <c r="W16" s="65">
        <v>461.93606699999998</v>
      </c>
    </row>
    <row r="17" spans="1:23" ht="15" customHeight="1" x14ac:dyDescent="0.35">
      <c r="A17" s="163" t="s">
        <v>54</v>
      </c>
      <c r="B17" s="97">
        <f>IB!C$9</f>
        <v>764.03615944440253</v>
      </c>
      <c r="C17" s="97">
        <f>IB!D$9</f>
        <v>729.37386152437057</v>
      </c>
      <c r="D17" s="97">
        <f>IB!E$9</f>
        <v>706.6909451830694</v>
      </c>
      <c r="E17" s="97">
        <f>IB!F$9</f>
        <v>648.47758008278868</v>
      </c>
      <c r="F17" s="97">
        <f>IB!G$9</f>
        <v>644.55994043248234</v>
      </c>
      <c r="G17" s="97">
        <f>IB!H$9</f>
        <v>643.91266274031295</v>
      </c>
      <c r="H17" s="97">
        <f>IB!I$9</f>
        <v>643.29056750124562</v>
      </c>
      <c r="I17" s="97">
        <f>IB!J$9</f>
        <v>638.43250644230454</v>
      </c>
      <c r="J17" s="97">
        <f>IB!K$9</f>
        <v>631.63496975168368</v>
      </c>
      <c r="K17" s="97">
        <f>IB!L$9</f>
        <v>627.22149350905295</v>
      </c>
      <c r="L17" s="97">
        <f>IB!M$9</f>
        <v>614.00769372335503</v>
      </c>
      <c r="M17" s="97">
        <f>IB!N$9</f>
        <v>620.83566465290642</v>
      </c>
      <c r="N17" s="97">
        <f>IB!O$9</f>
        <v>605.04455445110329</v>
      </c>
      <c r="O17" s="97">
        <f>IB!P$9</f>
        <v>567.62942248928016</v>
      </c>
      <c r="P17" s="97">
        <f>IB!Q$9</f>
        <v>519.72497116193972</v>
      </c>
      <c r="Q17" s="97">
        <f>IB!R$9</f>
        <v>457.33666180334689</v>
      </c>
      <c r="R17" s="97">
        <f>IB!S$9</f>
        <v>299.26312825216201</v>
      </c>
      <c r="S17" s="97">
        <f>IB!T$9</f>
        <v>97.58771244838718</v>
      </c>
      <c r="T17" s="97">
        <f>IB!U$9</f>
        <v>12.036974972419188</v>
      </c>
      <c r="U17" s="97">
        <f>IB!V$9</f>
        <v>3.0142927130270509</v>
      </c>
      <c r="V17" s="97">
        <f>IB!W$9</f>
        <v>0.77973123649353282</v>
      </c>
      <c r="W17" s="65">
        <f>IB!X$9</f>
        <v>0.69728862568724503</v>
      </c>
    </row>
    <row r="18" spans="1:23" ht="30" customHeight="1" x14ac:dyDescent="0.35">
      <c r="A18" s="162" t="s">
        <v>55</v>
      </c>
      <c r="B18" s="97">
        <f>IS!C$9</f>
        <v>1228.5220908056103</v>
      </c>
      <c r="C18" s="97">
        <f>IS!D$9</f>
        <v>1017.9243650585981</v>
      </c>
      <c r="D18" s="97">
        <f>IS!E$9</f>
        <v>1005.3924859391817</v>
      </c>
      <c r="E18" s="97">
        <f>IS!F$9</f>
        <v>1065.6874151578706</v>
      </c>
      <c r="F18" s="97">
        <f>IS!G$9</f>
        <v>1166.3215135085788</v>
      </c>
      <c r="G18" s="97">
        <f>IS!H$9</f>
        <v>1255.1139401753353</v>
      </c>
      <c r="H18" s="97">
        <f>IS!I$9</f>
        <v>1263.4057935831183</v>
      </c>
      <c r="I18" s="97">
        <f>IS!J$9</f>
        <v>1129.7671671757735</v>
      </c>
      <c r="J18" s="97">
        <f>IS!K$9</f>
        <v>864.26404546520985</v>
      </c>
      <c r="K18" s="97">
        <f>IS!L$9</f>
        <v>781.42451035918975</v>
      </c>
      <c r="L18" s="97">
        <f>IS!M$9</f>
        <v>750.71635251144676</v>
      </c>
      <c r="M18" s="97">
        <f>IS!N$9</f>
        <v>765.15248700243694</v>
      </c>
      <c r="N18" s="97">
        <f>IS!O$9</f>
        <v>736.28206845432862</v>
      </c>
      <c r="O18" s="97">
        <f>IS!P$9</f>
        <v>709.47408406631246</v>
      </c>
      <c r="P18" s="97">
        <f>IS!Q$9</f>
        <v>670.63415227137239</v>
      </c>
      <c r="Q18" s="97">
        <f>IS!R$9</f>
        <v>595.61654139304562</v>
      </c>
      <c r="R18" s="97">
        <f>IS!S$9</f>
        <v>449.60472253708281</v>
      </c>
      <c r="S18" s="97">
        <f>IS!T$9</f>
        <v>306.93460182666354</v>
      </c>
      <c r="T18" s="97">
        <f>IS!U$9</f>
        <v>263.01540776335253</v>
      </c>
      <c r="U18" s="97">
        <f>IS!V$9</f>
        <v>239.81400657571788</v>
      </c>
      <c r="V18" s="97">
        <f>IS!W$9</f>
        <v>220.39251867062208</v>
      </c>
      <c r="W18" s="65">
        <f>IS!X$9</f>
        <v>219.0043438929294</v>
      </c>
    </row>
    <row r="19" spans="1:23" ht="15" customHeight="1" x14ac:dyDescent="0.35">
      <c r="A19" s="62" t="s">
        <v>56</v>
      </c>
      <c r="B19" s="97">
        <f>'IS MIG'!C$9</f>
        <v>365.23768419276229</v>
      </c>
      <c r="C19" s="97">
        <f>'IS MIG'!D$9</f>
        <v>353.53419792630416</v>
      </c>
      <c r="D19" s="97">
        <f>'IS MIG'!E$9</f>
        <v>334.75372930330798</v>
      </c>
      <c r="E19" s="97">
        <f>'IS MIG'!F$9</f>
        <v>351.810962235879</v>
      </c>
      <c r="F19" s="97">
        <f>'IS MIG'!G$9</f>
        <v>364.49386893479959</v>
      </c>
      <c r="G19" s="97">
        <f>'IS MIG'!H$9</f>
        <v>401.12795774344613</v>
      </c>
      <c r="H19" s="97">
        <f>'IS MIG'!I$9</f>
        <v>398.00665152865554</v>
      </c>
      <c r="I19" s="97">
        <f>'IS MIG'!J$9</f>
        <v>215.40500986300282</v>
      </c>
      <c r="J19" s="97">
        <f>'IS MIG'!K$9</f>
        <v>0</v>
      </c>
      <c r="K19" s="97">
        <f>'IS MIG'!L$9</f>
        <v>0</v>
      </c>
      <c r="L19" s="97">
        <f>'IS MIG'!M$9</f>
        <v>0</v>
      </c>
      <c r="M19" s="97">
        <f>'IS MIG'!N$9</f>
        <v>0</v>
      </c>
      <c r="N19" s="97">
        <f>'IS MIG'!O$9</f>
        <v>0</v>
      </c>
      <c r="O19" s="97">
        <f>'IS MIG'!P$9</f>
        <v>0</v>
      </c>
      <c r="P19" s="97">
        <f>'IS MIG'!Q$9</f>
        <v>0</v>
      </c>
      <c r="Q19" s="97">
        <f>'IS MIG'!R$9</f>
        <v>0</v>
      </c>
      <c r="R19" s="97">
        <f>'IS MIG'!S$9</f>
        <v>0</v>
      </c>
      <c r="S19" s="97">
        <f>'IS MIG'!T$9</f>
        <v>0</v>
      </c>
      <c r="T19" s="97">
        <f>'IS MIG'!U$9</f>
        <v>0</v>
      </c>
      <c r="U19" s="97">
        <f>'IS MIG'!V$9</f>
        <v>0</v>
      </c>
      <c r="V19" s="97">
        <f>'IS MIG'!W$9</f>
        <v>0</v>
      </c>
      <c r="W19" s="65">
        <f>'IS MIG'!X$9</f>
        <v>0</v>
      </c>
    </row>
    <row r="20" spans="1:23" ht="15" customHeight="1" x14ac:dyDescent="0.35">
      <c r="A20" s="62" t="s">
        <v>189</v>
      </c>
      <c r="B20" s="97"/>
      <c r="C20" s="97"/>
      <c r="D20" s="97"/>
      <c r="E20" s="97"/>
      <c r="F20" s="97">
        <f>'IS (incapacity)'!G$9</f>
        <v>353.01890059844925</v>
      </c>
      <c r="G20" s="97">
        <f>'IS (incapacity)'!H$9</f>
        <v>385.68199427816648</v>
      </c>
      <c r="H20" s="97">
        <f>'IS (incapacity)'!I$9</f>
        <v>389.94296833444423</v>
      </c>
      <c r="I20" s="97">
        <f>'IS (incapacity)'!J$9</f>
        <v>418.71482336174148</v>
      </c>
      <c r="J20" s="97">
        <f>'IS (incapacity)'!K$9</f>
        <v>417.08105400124253</v>
      </c>
      <c r="K20" s="97">
        <f>'IS (incapacity)'!L$9</f>
        <v>386.96261271848709</v>
      </c>
      <c r="L20" s="97">
        <f>'IS (incapacity)'!M$9</f>
        <v>385.37568771670777</v>
      </c>
      <c r="M20" s="97">
        <f>'IS (incapacity)'!N$9</f>
        <v>425.16422617037995</v>
      </c>
      <c r="N20" s="97">
        <f>'IS (incapacity)'!O$9</f>
        <v>427.67839711332454</v>
      </c>
      <c r="O20" s="97">
        <f>'IS (incapacity)'!P$9</f>
        <v>417.06030849808093</v>
      </c>
      <c r="P20" s="97">
        <f>'IS (incapacity)'!Q$9</f>
        <v>391.40463551039466</v>
      </c>
      <c r="Q20" s="97">
        <f>'IS (incapacity)'!R$9</f>
        <v>335.08230419161418</v>
      </c>
      <c r="R20" s="97">
        <f>'IS (incapacity)'!S$9</f>
        <v>194.9513185851572</v>
      </c>
      <c r="S20" s="97">
        <f>'IS (incapacity)'!T$9</f>
        <v>64.931476416499834</v>
      </c>
      <c r="T20" s="97">
        <f>'IS (incapacity)'!U$9</f>
        <v>29.810524370098982</v>
      </c>
      <c r="U20" s="97">
        <f>'IS (incapacity)'!V$9</f>
        <v>13.173432701829192</v>
      </c>
      <c r="V20" s="97">
        <f>'IS (incapacity)'!W$9</f>
        <v>4.4810821977169057</v>
      </c>
      <c r="W20" s="65">
        <f>'IS (incapacity)'!X$9</f>
        <v>0.93144913751289726</v>
      </c>
    </row>
    <row r="21" spans="1:23" ht="15" customHeight="1" x14ac:dyDescent="0.35">
      <c r="A21" s="62" t="s">
        <v>190</v>
      </c>
      <c r="B21" s="97"/>
      <c r="C21" s="97"/>
      <c r="D21" s="97"/>
      <c r="E21" s="97"/>
      <c r="F21" s="97">
        <f>'IS (lone parent)'!G$9</f>
        <v>397.70318442944097</v>
      </c>
      <c r="G21" s="97">
        <f>'IS (lone parent)'!H$9</f>
        <v>410.73434046722554</v>
      </c>
      <c r="H21" s="97">
        <f>'IS (lone parent)'!I$9</f>
        <v>416.88114005398052</v>
      </c>
      <c r="I21" s="97">
        <f>'IS (lone parent)'!J$9</f>
        <v>434.22108631511048</v>
      </c>
      <c r="J21" s="97">
        <f>'IS (lone parent)'!K$9</f>
        <v>389.77785646507471</v>
      </c>
      <c r="K21" s="97">
        <f>'IS (lone parent)'!L$9</f>
        <v>330.24611767416286</v>
      </c>
      <c r="L21" s="97">
        <f>'IS (lone parent)'!M$9</f>
        <v>300.45928201067306</v>
      </c>
      <c r="M21" s="97">
        <f>'IS (lone parent)'!N$9</f>
        <v>282.68583768162233</v>
      </c>
      <c r="N21" s="97">
        <f>'IS (lone parent)'!O$9</f>
        <v>257.13719459077174</v>
      </c>
      <c r="O21" s="97">
        <f>'IS (lone parent)'!P$9</f>
        <v>237.80755524478144</v>
      </c>
      <c r="P21" s="97">
        <f>'IS (lone parent)'!Q$9</f>
        <v>216.99479106130156</v>
      </c>
      <c r="Q21" s="97">
        <f>'IS (lone parent)'!R$9</f>
        <v>195.18545080113319</v>
      </c>
      <c r="R21" s="97">
        <f>'IS (lone parent)'!S$9</f>
        <v>182.17813130392705</v>
      </c>
      <c r="S21" s="97">
        <f>'IS (lone parent)'!T$9</f>
        <v>166.44967047204034</v>
      </c>
      <c r="T21" s="97">
        <f>'IS (lone parent)'!U$9</f>
        <v>156.80100947308426</v>
      </c>
      <c r="U21" s="97">
        <f>'IS (lone parent)'!V$9</f>
        <v>147.74043218626167</v>
      </c>
      <c r="V21" s="97">
        <f>'IS (lone parent)'!W$9</f>
        <v>137.88533617966834</v>
      </c>
      <c r="W21" s="65">
        <f>'IS (lone parent)'!X$9</f>
        <v>135.58390212645662</v>
      </c>
    </row>
    <row r="22" spans="1:23" ht="15" customHeight="1" x14ac:dyDescent="0.35">
      <c r="A22" s="62" t="s">
        <v>191</v>
      </c>
      <c r="B22" s="97"/>
      <c r="C22" s="97"/>
      <c r="D22" s="97"/>
      <c r="E22" s="97"/>
      <c r="F22" s="97">
        <f>'IS (carer)'!G$9</f>
        <v>23.859587691916481</v>
      </c>
      <c r="G22" s="97">
        <f>'IS (carer)'!H$9</f>
        <v>30.760806947548321</v>
      </c>
      <c r="H22" s="97">
        <f>'IS (carer)'!I$9</f>
        <v>33.086341638368324</v>
      </c>
      <c r="I22" s="97">
        <f>'IS (carer)'!J$9</f>
        <v>35.910532356860863</v>
      </c>
      <c r="J22" s="97">
        <f>'IS (carer)'!K$9</f>
        <v>34.774771770380084</v>
      </c>
      <c r="K22" s="97">
        <f>'IS (carer)'!L$9</f>
        <v>32.542128829422929</v>
      </c>
      <c r="L22" s="97">
        <f>'IS (carer)'!M$9</f>
        <v>31.833334088772411</v>
      </c>
      <c r="M22" s="97">
        <f>'IS (carer)'!N$9</f>
        <v>30.718183824451415</v>
      </c>
      <c r="N22" s="97">
        <f>'IS (carer)'!O$9</f>
        <v>29.501456856402967</v>
      </c>
      <c r="O22" s="97">
        <f>'IS (carer)'!P$9</f>
        <v>32.221118244480145</v>
      </c>
      <c r="P22" s="97">
        <f>'IS (carer)'!Q$9</f>
        <v>40.149301873784403</v>
      </c>
      <c r="Q22" s="97">
        <f>'IS (carer)'!R$9</f>
        <v>43.99008768129675</v>
      </c>
      <c r="R22" s="97">
        <f>'IS (carer)'!S$9</f>
        <v>50.925158964545801</v>
      </c>
      <c r="S22" s="97">
        <f>'IS (carer)'!T$9</f>
        <v>55.447706970292003</v>
      </c>
      <c r="T22" s="97">
        <f>'IS (carer)'!U$9</f>
        <v>58.90032300171503</v>
      </c>
      <c r="U22" s="97">
        <f>'IS (carer)'!V$9</f>
        <v>64.035154468645601</v>
      </c>
      <c r="V22" s="97">
        <f>'IS (carer)'!W$9</f>
        <v>66.170171274296592</v>
      </c>
      <c r="W22" s="65">
        <f>'IS (carer)'!X$9</f>
        <v>72.066766278403762</v>
      </c>
    </row>
    <row r="23" spans="1:23" ht="15" customHeight="1" x14ac:dyDescent="0.35">
      <c r="A23" s="62" t="s">
        <v>192</v>
      </c>
      <c r="B23" s="97"/>
      <c r="C23" s="97"/>
      <c r="D23" s="97"/>
      <c r="E23" s="97"/>
      <c r="F23" s="97">
        <f>'IS (others)'!G$9</f>
        <v>27.245971853972421</v>
      </c>
      <c r="G23" s="97">
        <f>'IS (others)'!H$9</f>
        <v>26.808840738948827</v>
      </c>
      <c r="H23" s="97">
        <f>'IS (others)'!I$9</f>
        <v>25.488692027669778</v>
      </c>
      <c r="I23" s="97">
        <f>'IS (others)'!J$9</f>
        <v>25.515715279057673</v>
      </c>
      <c r="J23" s="97">
        <f>'IS (others)'!K$9</f>
        <v>22.630363228512529</v>
      </c>
      <c r="K23" s="97">
        <f>'IS (others)'!L$9</f>
        <v>31.331470852161154</v>
      </c>
      <c r="L23" s="97">
        <f>'IS (others)'!M$9</f>
        <v>34.080864381572546</v>
      </c>
      <c r="M23" s="97">
        <f>'IS (others)'!N$9</f>
        <v>26.0204735927698</v>
      </c>
      <c r="N23" s="97">
        <f>'IS (others)'!O$9</f>
        <v>21.077561697470397</v>
      </c>
      <c r="O23" s="97">
        <f>'IS (others)'!P$9</f>
        <v>21.237776009931267</v>
      </c>
      <c r="P23" s="97">
        <f>'IS (others)'!Q$9</f>
        <v>22.026628327284108</v>
      </c>
      <c r="Q23" s="97">
        <f>'IS (others)'!R$9</f>
        <v>21.363136759949263</v>
      </c>
      <c r="R23" s="97">
        <f>'IS (others)'!S$9</f>
        <v>21.590742574771696</v>
      </c>
      <c r="S23" s="97">
        <f>'IS (others)'!T$9</f>
        <v>20.050286635542946</v>
      </c>
      <c r="T23" s="97">
        <f>'IS (others)'!U$9</f>
        <v>17.558727067094743</v>
      </c>
      <c r="U23" s="97">
        <f>'IS (others)'!V$9</f>
        <v>14.924543277918808</v>
      </c>
      <c r="V23" s="97">
        <f>'IS (others)'!W$9</f>
        <v>12.332281240297128</v>
      </c>
      <c r="W23" s="65">
        <f>'IS (others)'!X$9</f>
        <v>10.980500572569017</v>
      </c>
    </row>
    <row r="24" spans="1:23" ht="30" customHeight="1" x14ac:dyDescent="0.35">
      <c r="A24" s="163" t="s">
        <v>61</v>
      </c>
      <c r="B24" s="97"/>
      <c r="C24" s="97"/>
      <c r="D24" s="97"/>
      <c r="E24" s="97"/>
      <c r="F24" s="97">
        <f>IIDB!G$9</f>
        <v>75.500474116826709</v>
      </c>
      <c r="G24" s="97">
        <f>IIDB!H$9</f>
        <v>77.468015562108491</v>
      </c>
      <c r="H24" s="97">
        <f>IIDB!I$9</f>
        <v>77.848187336572451</v>
      </c>
      <c r="I24" s="97">
        <f>IIDB!J$9</f>
        <v>78.255583271629504</v>
      </c>
      <c r="J24" s="97">
        <f>IIDB!K$9</f>
        <v>80.233130131988474</v>
      </c>
      <c r="K24" s="97">
        <f>IIDB!L$9</f>
        <v>79.133653089186382</v>
      </c>
      <c r="L24" s="97">
        <f>IIDB!M$9</f>
        <v>78.820143232292054</v>
      </c>
      <c r="M24" s="97">
        <f>IIDB!N$9</f>
        <v>78.970690094397668</v>
      </c>
      <c r="N24" s="97">
        <f>IIDB!O$9</f>
        <v>80.333995071542105</v>
      </c>
      <c r="O24" s="97">
        <f>IIDB!P$9</f>
        <v>83.409033471080008</v>
      </c>
      <c r="P24" s="97">
        <f>IIDB!Q$9</f>
        <v>90.452302532633752</v>
      </c>
      <c r="Q24" s="97">
        <f>IIDB!R$9</f>
        <v>90.867044431732097</v>
      </c>
      <c r="R24" s="97">
        <f>IIDB!S$9</f>
        <v>92.571368654525656</v>
      </c>
      <c r="S24" s="97">
        <f>IIDB!T$9</f>
        <v>92.182323476614641</v>
      </c>
      <c r="T24" s="97">
        <f>IIDB!U$9</f>
        <v>92.902176680435332</v>
      </c>
      <c r="U24" s="97">
        <f>IIDB!V$9</f>
        <v>91.443273229920152</v>
      </c>
      <c r="V24" s="97">
        <f>IIDB!W$9</f>
        <v>88.902979534644729</v>
      </c>
      <c r="W24" s="65">
        <f>IIDB!X$9</f>
        <v>87.214816479828983</v>
      </c>
    </row>
    <row r="25" spans="1:23" ht="15" customHeight="1" x14ac:dyDescent="0.35">
      <c r="A25" s="162" t="s">
        <v>62</v>
      </c>
      <c r="B25" s="97">
        <f>JSA!C$9</f>
        <v>212.46724135416616</v>
      </c>
      <c r="C25" s="97">
        <f>JSA!D$9</f>
        <v>403.13654763252492</v>
      </c>
      <c r="D25" s="97">
        <f>JSA!E$9</f>
        <v>370.8330651667257</v>
      </c>
      <c r="E25" s="97">
        <f>JSA!F$9</f>
        <v>332.36285518815077</v>
      </c>
      <c r="F25" s="97">
        <f>JSA!G$9</f>
        <v>296.80313810193582</v>
      </c>
      <c r="G25" s="97">
        <f>JSA!H$9</f>
        <v>265.58141735701366</v>
      </c>
      <c r="H25" s="97">
        <f>JSA!I$9</f>
        <v>254.07064972192705</v>
      </c>
      <c r="I25" s="97">
        <f>JSA!J$9</f>
        <v>237.69880117212125</v>
      </c>
      <c r="J25" s="97">
        <f>JSA!K$9</f>
        <v>197.90628826640079</v>
      </c>
      <c r="K25" s="97">
        <f>JSA!L$9</f>
        <v>216.64117346610016</v>
      </c>
      <c r="L25" s="97">
        <f>JSA!M$9</f>
        <v>236.87483481675491</v>
      </c>
      <c r="M25" s="97">
        <f>JSA!N$9</f>
        <v>221.61445686148096</v>
      </c>
      <c r="N25" s="97">
        <f>JSA!O$9</f>
        <v>292.45824736510122</v>
      </c>
      <c r="O25" s="97">
        <f>JSA!P$9</f>
        <v>477.63964415401921</v>
      </c>
      <c r="P25" s="97">
        <f>JSA!Q$9</f>
        <v>462.27236786329649</v>
      </c>
      <c r="Q25" s="97">
        <f>JSA!R$9</f>
        <v>522.2195756196819</v>
      </c>
      <c r="R25" s="97">
        <f>JSA!S$9</f>
        <v>569.67407732069466</v>
      </c>
      <c r="S25" s="97">
        <f>JSA!T$9</f>
        <v>490.00613815460684</v>
      </c>
      <c r="T25" s="97">
        <f>JSA!U$9</f>
        <v>357.62764232215625</v>
      </c>
      <c r="U25" s="97">
        <f>JSA!V$9</f>
        <v>271.43776018899314</v>
      </c>
      <c r="V25" s="97">
        <f>JSA!W$9</f>
        <v>208.84999544361364</v>
      </c>
      <c r="W25" s="65">
        <f>JSA!X$9</f>
        <v>182.21862287941116</v>
      </c>
    </row>
    <row r="26" spans="1:23" ht="15" customHeight="1" x14ac:dyDescent="0.35">
      <c r="A26" s="162" t="s">
        <v>63</v>
      </c>
      <c r="B26" s="97">
        <f>MA!C$9</f>
        <v>0</v>
      </c>
      <c r="C26" s="97">
        <f>MA!D$9</f>
        <v>0</v>
      </c>
      <c r="D26" s="97">
        <f>MA!E$9</f>
        <v>0</v>
      </c>
      <c r="E26" s="97">
        <f>MA!F$9</f>
        <v>0</v>
      </c>
      <c r="F26" s="97">
        <f>MA!G$9</f>
        <v>4.3889500733331728</v>
      </c>
      <c r="G26" s="97">
        <f>MA!H$9</f>
        <v>3.4472904150176782</v>
      </c>
      <c r="H26" s="97">
        <f>MA!I$9</f>
        <v>6.0669587633943687</v>
      </c>
      <c r="I26" s="97">
        <f>MA!J$9</f>
        <v>10.747779029116757</v>
      </c>
      <c r="J26" s="97">
        <f>MA!K$9</f>
        <v>12.679060502537485</v>
      </c>
      <c r="K26" s="97">
        <f>MA!L$9</f>
        <v>15.408499916169694</v>
      </c>
      <c r="L26" s="97">
        <f>MA!M$9</f>
        <v>16.429657919186194</v>
      </c>
      <c r="M26" s="97">
        <f>MA!N$9</f>
        <v>19.983084248081664</v>
      </c>
      <c r="N26" s="97">
        <f>MA!O$9</f>
        <v>27.214811398654785</v>
      </c>
      <c r="O26" s="97">
        <f>MA!P$9</f>
        <v>25.934624543589113</v>
      </c>
      <c r="P26" s="97">
        <f>MA!Q$9</f>
        <v>23.802616380478774</v>
      </c>
      <c r="Q26" s="97">
        <f>MA!R$9</f>
        <v>24.513159876005801</v>
      </c>
      <c r="R26" s="97">
        <f>MA!S$9</f>
        <v>28.751945950581181</v>
      </c>
      <c r="S26" s="97">
        <f>MA!T$9</f>
        <v>29.050749750382451</v>
      </c>
      <c r="T26" s="97">
        <f>MA!U$9</f>
        <v>34.284708223451368</v>
      </c>
      <c r="U26" s="97">
        <f>MA!V$9</f>
        <v>36.779482486538534</v>
      </c>
      <c r="V26" s="97">
        <f>MA!W$9</f>
        <v>33.207856638391249</v>
      </c>
      <c r="W26" s="65">
        <f>MA!X$9</f>
        <v>33.261768050899136</v>
      </c>
    </row>
    <row r="27" spans="1:23" ht="15" customHeight="1" x14ac:dyDescent="0.35">
      <c r="A27" s="162" t="s">
        <v>193</v>
      </c>
      <c r="B27" s="97"/>
      <c r="C27" s="97"/>
      <c r="D27" s="97"/>
      <c r="E27" s="97"/>
      <c r="F27" s="97"/>
      <c r="G27" s="97"/>
      <c r="H27" s="97"/>
      <c r="I27" s="97"/>
      <c r="J27" s="97">
        <f>O75TVL!K$9</f>
        <v>37.024847445733165</v>
      </c>
      <c r="K27" s="97">
        <f>O75TVL!L$9</f>
        <v>39.070438298086174</v>
      </c>
      <c r="L27" s="97">
        <f>O75TVL!M$9</f>
        <v>41.331100780957357</v>
      </c>
      <c r="M27" s="97">
        <f>O75TVL!N$9</f>
        <v>43.043768890923538</v>
      </c>
      <c r="N27" s="97">
        <f>O75TVL!O$9</f>
        <v>44.535389416631915</v>
      </c>
      <c r="O27" s="97">
        <f>O75TVL!P$9</f>
        <v>46.355797106995297</v>
      </c>
      <c r="P27" s="97">
        <f>O75TVL!Q$9</f>
        <v>48.823640842541089</v>
      </c>
      <c r="Q27" s="97">
        <f>O75TVL!R$9</f>
        <v>49.537345908203285</v>
      </c>
      <c r="R27" s="97">
        <f>O75TVL!S$9</f>
        <v>50.213710682916734</v>
      </c>
      <c r="S27" s="97">
        <f>O75TVL!T$9</f>
        <v>50.782828334703275</v>
      </c>
      <c r="T27" s="97">
        <f>O75TVL!U$9</f>
        <v>51.224756070566109</v>
      </c>
      <c r="U27" s="97">
        <f>O75TVL!V$9</f>
        <v>51.961136888118048</v>
      </c>
      <c r="V27" s="97">
        <f>O75TVL!W$9</f>
        <v>52.445958818971945</v>
      </c>
      <c r="W27" s="65">
        <f>O75TVL!X$9</f>
        <v>54.719287530454189</v>
      </c>
    </row>
    <row r="28" spans="1:23" ht="15" customHeight="1" x14ac:dyDescent="0.35">
      <c r="A28" s="162" t="s">
        <v>97</v>
      </c>
      <c r="B28" s="97"/>
      <c r="C28" s="97"/>
      <c r="D28" s="97"/>
      <c r="E28" s="97"/>
      <c r="F28" s="97"/>
      <c r="G28" s="97"/>
      <c r="H28" s="97"/>
      <c r="I28" s="97">
        <f>PC!J$9</f>
        <v>0</v>
      </c>
      <c r="J28" s="97">
        <f>PC!K$9</f>
        <v>528.41200978327788</v>
      </c>
      <c r="K28" s="97">
        <f>PC!L$9</f>
        <v>562.55822029250339</v>
      </c>
      <c r="L28" s="97">
        <f>PC!M$9</f>
        <v>599.71967118470025</v>
      </c>
      <c r="M28" s="97">
        <f>PC!N$9</f>
        <v>642.06758331125297</v>
      </c>
      <c r="N28" s="97">
        <f>PC!O$9</f>
        <v>669.25747485621787</v>
      </c>
      <c r="O28" s="97">
        <f>PC!P$9</f>
        <v>702.95754403216893</v>
      </c>
      <c r="P28" s="97">
        <f>PC!Q$9</f>
        <v>712.03065160264828</v>
      </c>
      <c r="Q28" s="97">
        <f>PC!R$9</f>
        <v>688.52866217394694</v>
      </c>
      <c r="R28" s="97">
        <f>PC!S$9</f>
        <v>633.81891003359192</v>
      </c>
      <c r="S28" s="97">
        <f>PC!T$9</f>
        <v>592.36586842943166</v>
      </c>
      <c r="T28" s="97">
        <f>PC!U$9</f>
        <v>549.20039006048739</v>
      </c>
      <c r="U28" s="97">
        <f>PC!V$9</f>
        <v>502.34844563430534</v>
      </c>
      <c r="V28" s="97">
        <f>PC!W$9</f>
        <v>462.20326319588776</v>
      </c>
      <c r="W28" s="65">
        <f>PC!X$9</f>
        <v>434.75405259405204</v>
      </c>
    </row>
    <row r="29" spans="1:23" ht="30" customHeight="1" x14ac:dyDescent="0.35">
      <c r="A29" s="162" t="s">
        <v>110</v>
      </c>
      <c r="B29" s="97"/>
      <c r="C29" s="97"/>
      <c r="D29" s="97"/>
      <c r="E29" s="97"/>
      <c r="F29" s="97"/>
      <c r="G29" s="97"/>
      <c r="H29" s="97"/>
      <c r="I29" s="97">
        <f>PIP!J$9</f>
        <v>0</v>
      </c>
      <c r="J29" s="97">
        <f>PIP!K$9</f>
        <v>0</v>
      </c>
      <c r="K29" s="97">
        <f>PIP!L$9</f>
        <v>0</v>
      </c>
      <c r="L29" s="97">
        <f>PIP!M$9</f>
        <v>0</v>
      </c>
      <c r="M29" s="97">
        <f>PIP!N$9</f>
        <v>0</v>
      </c>
      <c r="N29" s="97">
        <f>PIP!O$9</f>
        <v>0</v>
      </c>
      <c r="O29" s="97">
        <f>PIP!P$9</f>
        <v>0</v>
      </c>
      <c r="P29" s="97">
        <f>PIP!Q$9</f>
        <v>0</v>
      </c>
      <c r="Q29" s="97">
        <f>PIP!R$9</f>
        <v>0</v>
      </c>
      <c r="R29" s="97">
        <f>PIP!S$9</f>
        <v>0</v>
      </c>
      <c r="S29" s="97">
        <f>PIP!T$9</f>
        <v>15.480493023575928</v>
      </c>
      <c r="T29" s="97">
        <f>PIP!U$9</f>
        <v>119.94080085943762</v>
      </c>
      <c r="U29" s="97">
        <f>PIP!V$9</f>
        <v>237.55144060514183</v>
      </c>
      <c r="V29" s="97">
        <f>PIP!W$9</f>
        <v>442.74853027043048</v>
      </c>
      <c r="W29" s="65">
        <f>PIP!X$9</f>
        <v>771.58576774870244</v>
      </c>
    </row>
    <row r="30" spans="1:23" ht="15" customHeight="1" x14ac:dyDescent="0.35">
      <c r="A30" s="162" t="s">
        <v>64</v>
      </c>
      <c r="B30" s="97">
        <f>SDA!C$9</f>
        <v>88.956821715662727</v>
      </c>
      <c r="C30" s="97">
        <f>SDA!D$9</f>
        <v>96.918641771100681</v>
      </c>
      <c r="D30" s="97">
        <f>SDA!E$9</f>
        <v>95.287733785076384</v>
      </c>
      <c r="E30" s="97">
        <f>SDA!F$9</f>
        <v>97.591417550947</v>
      </c>
      <c r="F30" s="97">
        <f>SDA!G$9</f>
        <v>93.044778946258788</v>
      </c>
      <c r="G30" s="97">
        <f>SDA!H$9</f>
        <v>95.295514232772533</v>
      </c>
      <c r="H30" s="97">
        <f>SDA!I$9</f>
        <v>87.632008421180217</v>
      </c>
      <c r="I30" s="97">
        <f>SDA!J$9</f>
        <v>85.687637970488481</v>
      </c>
      <c r="J30" s="97">
        <f>SDA!K$9</f>
        <v>83.752637330507639</v>
      </c>
      <c r="K30" s="97">
        <f>SDA!L$9</f>
        <v>82.280840099038357</v>
      </c>
      <c r="L30" s="97">
        <f>SDA!M$9</f>
        <v>82.565185892271515</v>
      </c>
      <c r="M30" s="97">
        <f>SDA!N$9</f>
        <v>82.447537251392703</v>
      </c>
      <c r="N30" s="97">
        <f>SDA!O$9</f>
        <v>81.544314669735002</v>
      </c>
      <c r="O30" s="97">
        <f>SDA!P$9</f>
        <v>83.266718732706579</v>
      </c>
      <c r="P30" s="97">
        <f>SDA!Q$9</f>
        <v>81.474445948240657</v>
      </c>
      <c r="Q30" s="97">
        <f>SDA!R$9</f>
        <v>80.527740937020098</v>
      </c>
      <c r="R30" s="97">
        <f>SDA!S$9</f>
        <v>81.09982932353131</v>
      </c>
      <c r="S30" s="97">
        <f>SDA!T$9</f>
        <v>78.222725181053391</v>
      </c>
      <c r="T30" s="97">
        <f>SDA!U$9</f>
        <v>60.948397449370361</v>
      </c>
      <c r="U30" s="97">
        <f>SDA!V$9</f>
        <v>31.720628902484926</v>
      </c>
      <c r="V30" s="97">
        <f>SDA!W$9</f>
        <v>14.940625793619269</v>
      </c>
      <c r="W30" s="65">
        <f>SDA!X$9</f>
        <v>9.8353764194334445</v>
      </c>
    </row>
    <row r="31" spans="1:23" ht="15" customHeight="1" x14ac:dyDescent="0.35">
      <c r="A31" s="62" t="s">
        <v>51</v>
      </c>
      <c r="B31" s="97"/>
      <c r="C31" s="97"/>
      <c r="D31" s="97"/>
      <c r="E31" s="97"/>
      <c r="F31" s="97">
        <f>'SDA (working age)'!G$9</f>
        <v>77.332295454569206</v>
      </c>
      <c r="G31" s="97">
        <f>'SDA (working age)'!H$9</f>
        <v>79.406929584922892</v>
      </c>
      <c r="H31" s="97">
        <f>'SDA (working age)'!I$9</f>
        <v>71.973623740849732</v>
      </c>
      <c r="I31" s="97">
        <f>'SDA (working age)'!J$9</f>
        <v>69.393021493684287</v>
      </c>
      <c r="J31" s="97">
        <f>'SDA (working age)'!K$9</f>
        <v>71.867067828198714</v>
      </c>
      <c r="K31" s="97">
        <f>'SDA (working age)'!L$9</f>
        <v>70.07329465831927</v>
      </c>
      <c r="L31" s="97">
        <f>'SDA (working age)'!M$9</f>
        <v>69.675700958009827</v>
      </c>
      <c r="M31" s="97">
        <f>'SDA (working age)'!N$9</f>
        <v>63.336814002764498</v>
      </c>
      <c r="N31" s="97">
        <f>'SDA (working age)'!O$9</f>
        <v>64.828156949639833</v>
      </c>
      <c r="O31" s="97">
        <f>'SDA (working age)'!P$9</f>
        <v>65.816661787223453</v>
      </c>
      <c r="P31" s="97">
        <f>'SDA (working age)'!Q$9</f>
        <v>65.428276685389875</v>
      </c>
      <c r="Q31" s="97">
        <f>'SDA (working age)'!R$9</f>
        <v>64.689775549321581</v>
      </c>
      <c r="R31" s="97">
        <f>'SDA (working age)'!S$9</f>
        <v>66.235424144631068</v>
      </c>
      <c r="S31" s="97">
        <f>'SDA (working age)'!T$9</f>
        <v>64.92304347500567</v>
      </c>
      <c r="T31" s="97">
        <f>'SDA (working age)'!U$9</f>
        <v>48.446927151882534</v>
      </c>
      <c r="U31" s="97">
        <f>'SDA (working age)'!V$9</f>
        <v>20.303309181235377</v>
      </c>
      <c r="V31" s="97">
        <f>'SDA (working age)'!W$9</f>
        <v>4.5892933100902651</v>
      </c>
      <c r="W31" s="65">
        <f>'SDA (working age)'!X$9</f>
        <v>0.51922791153497516</v>
      </c>
    </row>
    <row r="32" spans="1:23" ht="15" customHeight="1" x14ac:dyDescent="0.35">
      <c r="A32" s="62" t="s">
        <v>52</v>
      </c>
      <c r="B32" s="97"/>
      <c r="C32" s="97"/>
      <c r="D32" s="97"/>
      <c r="E32" s="97"/>
      <c r="F32" s="97">
        <f>'SDA (pensioners)'!G$9</f>
        <v>15.712483491689586</v>
      </c>
      <c r="G32" s="97">
        <f>'SDA (pensioners)'!H$9</f>
        <v>15.888584647849644</v>
      </c>
      <c r="H32" s="97">
        <f>'SDA (pensioners)'!I$9</f>
        <v>15.658384680330485</v>
      </c>
      <c r="I32" s="97">
        <f>'SDA (pensioners)'!J$9</f>
        <v>16.294616476804201</v>
      </c>
      <c r="J32" s="97">
        <f>'SDA (pensioners)'!K$9</f>
        <v>11.88556950230894</v>
      </c>
      <c r="K32" s="97">
        <f>'SDA (pensioners)'!L$9</f>
        <v>12.207545440719079</v>
      </c>
      <c r="L32" s="97">
        <f>'SDA (pensioners)'!M$9</f>
        <v>12.889484934261697</v>
      </c>
      <c r="M32" s="97">
        <f>'SDA (pensioners)'!N$9</f>
        <v>19.110723248628201</v>
      </c>
      <c r="N32" s="97">
        <f>'SDA (pensioners)'!O$9</f>
        <v>16.716157720095161</v>
      </c>
      <c r="O32" s="97">
        <f>'SDA (pensioners)'!P$9</f>
        <v>17.450056945483126</v>
      </c>
      <c r="P32" s="97">
        <f>'SDA (pensioners)'!Q$9</f>
        <v>16.046169262850778</v>
      </c>
      <c r="Q32" s="97">
        <f>'SDA (pensioners)'!R$9</f>
        <v>15.837965387698524</v>
      </c>
      <c r="R32" s="97">
        <f>'SDA (pensioners)'!S$9</f>
        <v>14.864405178900247</v>
      </c>
      <c r="S32" s="97">
        <f>'SDA (pensioners)'!T$9</f>
        <v>13.299681706047728</v>
      </c>
      <c r="T32" s="97">
        <f>'SDA (pensioners)'!U$9</f>
        <v>12.501470297487831</v>
      </c>
      <c r="U32" s="97">
        <f>'SDA (pensioners)'!V$9</f>
        <v>11.417319721249545</v>
      </c>
      <c r="V32" s="97">
        <f>'SDA (pensioners)'!W$9</f>
        <v>10.351332483529005</v>
      </c>
      <c r="W32" s="65">
        <f>'SDA (pensioners)'!X$9</f>
        <v>9.3161485078984683</v>
      </c>
    </row>
    <row r="33" spans="1:23" ht="15.5" x14ac:dyDescent="0.35">
      <c r="A33" s="164" t="s">
        <v>65</v>
      </c>
      <c r="B33" s="97">
        <f>SP!C$9</f>
        <v>0</v>
      </c>
      <c r="C33" s="97">
        <f>SP!D$9</f>
        <v>0</v>
      </c>
      <c r="D33" s="97">
        <f>SP!E$9</f>
        <v>0</v>
      </c>
      <c r="E33" s="97">
        <f>SP!F$9</f>
        <v>3186.7988911134539</v>
      </c>
      <c r="F33" s="97">
        <f>SP!G$9</f>
        <v>3264.387293300555</v>
      </c>
      <c r="G33" s="97">
        <f>SP!H$9</f>
        <v>3525.5947986999158</v>
      </c>
      <c r="H33" s="97">
        <f>SP!I$9</f>
        <v>3703.8798445320926</v>
      </c>
      <c r="I33" s="97">
        <f>SP!J$9</f>
        <v>3876.2857148058274</v>
      </c>
      <c r="J33" s="97">
        <f>SP!K$9</f>
        <v>4057.4096429323899</v>
      </c>
      <c r="K33" s="97">
        <f>SP!L$9</f>
        <v>4266.841749897847</v>
      </c>
      <c r="L33" s="97">
        <f>SP!M$9</f>
        <v>4445.4649214662004</v>
      </c>
      <c r="M33" s="97">
        <f>SP!N$9</f>
        <v>4761.717737547764</v>
      </c>
      <c r="N33" s="97">
        <f>SP!O$9</f>
        <v>5086.1095141533851</v>
      </c>
      <c r="O33" s="97">
        <f>SP!P$9</f>
        <v>5521.6311633488349</v>
      </c>
      <c r="P33" s="97">
        <f>SP!Q$9</f>
        <v>5747.8298803079069</v>
      </c>
      <c r="Q33" s="97">
        <f>SP!R$9</f>
        <v>6101.3828144034187</v>
      </c>
      <c r="R33" s="97">
        <f>SP!S$9</f>
        <v>6565.7253432465677</v>
      </c>
      <c r="S33" s="97">
        <f>SP!T$9</f>
        <v>6839.3741643195535</v>
      </c>
      <c r="T33" s="97">
        <f>SP!U$9</f>
        <v>7113.8680597735429</v>
      </c>
      <c r="U33" s="97">
        <f>SP!V$9</f>
        <v>7353.8341586595916</v>
      </c>
      <c r="V33" s="97">
        <f>SP!W$9</f>
        <v>7535.9055046875601</v>
      </c>
      <c r="W33" s="65">
        <f>SP!X$9</f>
        <v>7715.4673910352358</v>
      </c>
    </row>
    <row r="34" spans="1:23" ht="30" customHeight="1" x14ac:dyDescent="0.35">
      <c r="A34" s="164" t="s">
        <v>98</v>
      </c>
      <c r="B34" s="97"/>
      <c r="C34" s="97"/>
      <c r="D34" s="97"/>
      <c r="E34" s="97"/>
      <c r="F34" s="97"/>
      <c r="G34" s="97"/>
      <c r="H34" s="97"/>
      <c r="I34" s="97"/>
      <c r="J34" s="97">
        <f>SMP!K$9</f>
        <v>95.39428520578933</v>
      </c>
      <c r="K34" s="97">
        <f>SMP!L$9</f>
        <v>101.60325731734007</v>
      </c>
      <c r="L34" s="97">
        <f>SMP!M$9</f>
        <v>103.79042825757092</v>
      </c>
      <c r="M34" s="97">
        <f>SMP!N$9</f>
        <v>136.82269411847113</v>
      </c>
      <c r="N34" s="97">
        <f>SMP!O$9</f>
        <v>153.10889085837297</v>
      </c>
      <c r="O34" s="97">
        <f>SMP!P$9</f>
        <v>171.83021082932493</v>
      </c>
      <c r="P34" s="97">
        <f>SMP!Q$9</f>
        <v>181.50918402983925</v>
      </c>
      <c r="Q34" s="97">
        <f>SMP!R$9</f>
        <v>168.67460443901862</v>
      </c>
      <c r="R34" s="97">
        <f>SMP!S$9</f>
        <v>172.49190400964235</v>
      </c>
      <c r="S34" s="97">
        <f>SMP!T$9</f>
        <v>170.93794959046454</v>
      </c>
      <c r="T34" s="97">
        <f>SMP!U$9</f>
        <v>174.64039860651306</v>
      </c>
      <c r="U34" s="97">
        <f>SMP!V$9</f>
        <v>185.7589059</v>
      </c>
      <c r="V34" s="97">
        <f>SMP!W$9</f>
        <v>190.04666503999999</v>
      </c>
      <c r="W34" s="65">
        <f>SMP!X$9</f>
        <v>181.27227830769112</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UC!T$9</f>
        <v>1.1656656039801001E-2</v>
      </c>
      <c r="T35" s="97">
        <f>UC!U$9</f>
        <v>0.8285671932450438</v>
      </c>
      <c r="U35" s="97">
        <f>UC!V$9</f>
        <v>20.992471879705658</v>
      </c>
      <c r="V35" s="97">
        <f>UC!W$9</f>
        <v>121.5476377668941</v>
      </c>
      <c r="W35" s="65">
        <f>UC!X$9</f>
        <v>274.93032635491886</v>
      </c>
    </row>
    <row r="36" spans="1:23" ht="15" customHeight="1" x14ac:dyDescent="0.35">
      <c r="A36" s="164" t="s">
        <v>66</v>
      </c>
      <c r="B36" s="97"/>
      <c r="C36" s="97"/>
      <c r="D36" s="97"/>
      <c r="E36" s="97"/>
      <c r="F36" s="97">
        <f>WFP!G$9</f>
        <v>153.67771413284879</v>
      </c>
      <c r="G36" s="97">
        <f>WFP!H$9</f>
        <v>147.24941238090307</v>
      </c>
      <c r="H36" s="97">
        <f>WFP!I$9</f>
        <v>148.97243232124109</v>
      </c>
      <c r="I36" s="97">
        <f>WFP!J$9</f>
        <v>166.40230214606242</v>
      </c>
      <c r="J36" s="97">
        <f>WFP!K$9</f>
        <v>213.67492331236252</v>
      </c>
      <c r="K36" s="97">
        <f>WFP!L$9</f>
        <v>268.22635596494558</v>
      </c>
      <c r="L36" s="97">
        <f>WFP!M$9</f>
        <v>173.90265190290296</v>
      </c>
      <c r="M36" s="97">
        <f>WFP!N$9</f>
        <v>178.42405905492097</v>
      </c>
      <c r="N36" s="97">
        <f>WFP!O$9</f>
        <v>232.26740109067748</v>
      </c>
      <c r="O36" s="97">
        <f>WFP!P$9</f>
        <v>234.61421610282952</v>
      </c>
      <c r="P36" s="97">
        <f>WFP!Q$9</f>
        <v>235.91525191324769</v>
      </c>
      <c r="Q36" s="97">
        <f>WFP!R$9</f>
        <v>183.69710055962992</v>
      </c>
      <c r="R36" s="97">
        <f>WFP!S$9</f>
        <v>182.06646832111772</v>
      </c>
      <c r="S36" s="97">
        <f>WFP!T$9</f>
        <v>181.5242293116944</v>
      </c>
      <c r="T36" s="97">
        <f>WFP!U$9</f>
        <v>179.15482291448038</v>
      </c>
      <c r="U36" s="97">
        <f>WFP!V$9</f>
        <v>176.82188581651792</v>
      </c>
      <c r="V36" s="97">
        <f>WFP!W$9</f>
        <v>174.66895839631906</v>
      </c>
      <c r="W36" s="65">
        <f>WFP!X$9</f>
        <v>172.27515724043684</v>
      </c>
    </row>
    <row r="37" spans="1:23" ht="30" customHeight="1" x14ac:dyDescent="0.35">
      <c r="A37" s="165" t="s">
        <v>194</v>
      </c>
      <c r="B37" s="91">
        <f>SUM(B3:B36)-SUM(B9:B11,B19:B23)</f>
        <v>3992.9805005501698</v>
      </c>
      <c r="C37" s="91">
        <f>SUM(C3:C36)-SUM(C9:C11,C19:C23)</f>
        <v>3993.4028523461247</v>
      </c>
      <c r="D37" s="91">
        <f>SUM(D3:D36)-SUM(D9:D11,D19:D23)</f>
        <v>3973.3332290500098</v>
      </c>
      <c r="E37" s="91">
        <f>SUM(E3:E36)-SUM(E9:E11,E19:E23)</f>
        <v>7273.2655053094732</v>
      </c>
      <c r="F37" s="91">
        <f t="shared" ref="F37:M37" si="0">SUM(F3:F36)-SUM(F9:F11,F19:F23,F31:F32)</f>
        <v>7712.9064429409482</v>
      </c>
      <c r="G37" s="91">
        <f t="shared" si="0"/>
        <v>8236.3022951037274</v>
      </c>
      <c r="H37" s="91">
        <f t="shared" si="0"/>
        <v>8530.2867527132858</v>
      </c>
      <c r="I37" s="91">
        <f t="shared" si="0"/>
        <v>8587.9693540436347</v>
      </c>
      <c r="J37" s="91">
        <f t="shared" si="0"/>
        <v>9275.0081124099452</v>
      </c>
      <c r="K37" s="91">
        <f t="shared" si="0"/>
        <v>9633.1291244406038</v>
      </c>
      <c r="L37" s="91">
        <f t="shared" si="0"/>
        <v>9864.3110873541573</v>
      </c>
      <c r="M37" s="91">
        <f t="shared" si="0"/>
        <v>10413.563869303976</v>
      </c>
      <c r="N37" s="91">
        <f t="shared" ref="N37:V37" si="1">SUM(N3:N36)-SUM(N9:N11,N19:N23,N31:N32,N15:N16)</f>
        <v>11088.501221072836</v>
      </c>
      <c r="O37" s="91">
        <f t="shared" si="1"/>
        <v>12229.306086087916</v>
      </c>
      <c r="P37" s="91">
        <f t="shared" si="1"/>
        <v>12644.621661219335</v>
      </c>
      <c r="Q37" s="91">
        <f t="shared" si="1"/>
        <v>13094.704684019298</v>
      </c>
      <c r="R37" s="91">
        <f t="shared" si="1"/>
        <v>13744.610148618209</v>
      </c>
      <c r="S37" s="91">
        <f t="shared" si="1"/>
        <v>13531.438574290658</v>
      </c>
      <c r="T37" s="91">
        <f t="shared" si="1"/>
        <v>13880.07641714991</v>
      </c>
      <c r="U37" s="91">
        <f t="shared" si="1"/>
        <v>14216.825889875139</v>
      </c>
      <c r="V37" s="91">
        <f t="shared" si="1"/>
        <v>14404.318142083073</v>
      </c>
      <c r="W37" s="60">
        <f t="shared" ref="W37" si="2">SUM(W3:W36)-SUM(W9:W11,W19:W23,W31:W32,W15:W16)</f>
        <v>14773.011268144832</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200</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326.43119238951039</v>
      </c>
      <c r="C41" s="97">
        <v>325.93422600149989</v>
      </c>
      <c r="D41" s="97">
        <v>339.68073926363803</v>
      </c>
      <c r="E41" s="97">
        <v>356.34005781611501</v>
      </c>
      <c r="F41" s="97">
        <v>364.40546752319136</v>
      </c>
      <c r="G41" s="97">
        <v>374.90999243832084</v>
      </c>
      <c r="H41" s="97">
        <v>370.13090064211656</v>
      </c>
      <c r="I41" s="97">
        <v>374.52505191590524</v>
      </c>
      <c r="J41" s="97">
        <v>378.41782360507608</v>
      </c>
      <c r="K41" s="97">
        <v>387.652253721671</v>
      </c>
      <c r="L41" s="97">
        <v>395.07138722134687</v>
      </c>
      <c r="M41" s="97">
        <v>411.06960824430155</v>
      </c>
      <c r="N41" s="97">
        <v>426.63499854028498</v>
      </c>
      <c r="O41" s="97">
        <v>455.6294067769673</v>
      </c>
      <c r="P41" s="97">
        <v>456.9927664469588</v>
      </c>
      <c r="Q41" s="97">
        <v>457.38505490788873</v>
      </c>
      <c r="R41" s="97">
        <v>450.52363578048306</v>
      </c>
      <c r="S41" s="97">
        <v>438.64465212738787</v>
      </c>
      <c r="T41" s="97">
        <v>446.03582140019154</v>
      </c>
      <c r="U41" s="97">
        <v>457.92312937274153</v>
      </c>
      <c r="V41" s="97">
        <v>454.73414659889056</v>
      </c>
      <c r="W41" s="65">
        <v>458.13567228226287</v>
      </c>
    </row>
    <row r="42" spans="1:23" ht="15.5" x14ac:dyDescent="0.35">
      <c r="A42" s="162" t="s">
        <v>186</v>
      </c>
      <c r="B42" s="97" t="s">
        <v>215</v>
      </c>
      <c r="C42" s="97" t="s">
        <v>215</v>
      </c>
      <c r="D42" s="97" t="s">
        <v>215</v>
      </c>
      <c r="E42" s="97">
        <v>119.17142395766956</v>
      </c>
      <c r="F42" s="97">
        <v>117.47610088783804</v>
      </c>
      <c r="G42" s="97">
        <v>128.22391252597077</v>
      </c>
      <c r="H42" s="97">
        <v>125.33089665046406</v>
      </c>
      <c r="I42" s="97">
        <v>113.06359332335362</v>
      </c>
      <c r="J42" s="97">
        <v>100.79116227697368</v>
      </c>
      <c r="K42" s="97">
        <v>92.32852327009293</v>
      </c>
      <c r="L42" s="97">
        <v>81.322042604076756</v>
      </c>
      <c r="M42" s="97">
        <v>72.747008818874562</v>
      </c>
      <c r="N42" s="97">
        <v>64.641382695278139</v>
      </c>
      <c r="O42" s="97">
        <v>61.593434711938976</v>
      </c>
      <c r="P42" s="97">
        <v>56.578708345830499</v>
      </c>
      <c r="Q42" s="97">
        <v>54.46318366603731</v>
      </c>
      <c r="R42" s="97">
        <v>52.386152384704324</v>
      </c>
      <c r="S42" s="97">
        <v>51.123485624264383</v>
      </c>
      <c r="T42" s="97">
        <v>49.788763541610834</v>
      </c>
      <c r="U42" s="97">
        <v>49.206087020942093</v>
      </c>
      <c r="V42" s="97">
        <v>47.90289295784811</v>
      </c>
      <c r="W42" s="65">
        <v>41.855925223068176</v>
      </c>
    </row>
    <row r="43" spans="1:23" ht="15.5" x14ac:dyDescent="0.35">
      <c r="A43" s="162" t="s">
        <v>47</v>
      </c>
      <c r="B43" s="97" t="s">
        <v>215</v>
      </c>
      <c r="C43" s="97" t="s">
        <v>215</v>
      </c>
      <c r="D43" s="97" t="s">
        <v>215</v>
      </c>
      <c r="E43" s="97" t="s">
        <v>215</v>
      </c>
      <c r="F43" s="97" t="s">
        <v>215</v>
      </c>
      <c r="G43" s="97">
        <v>132.30601877032109</v>
      </c>
      <c r="H43" s="97">
        <v>137.45980284128549</v>
      </c>
      <c r="I43" s="97">
        <v>141.20515144454802</v>
      </c>
      <c r="J43" s="97">
        <v>142.35967979657488</v>
      </c>
      <c r="K43" s="97">
        <v>144.49973904409444</v>
      </c>
      <c r="L43" s="97">
        <v>143.48219714289527</v>
      </c>
      <c r="M43" s="97">
        <v>151.15857938273848</v>
      </c>
      <c r="N43" s="97">
        <v>156.7737236664932</v>
      </c>
      <c r="O43" s="97">
        <v>169.52570709550429</v>
      </c>
      <c r="P43" s="97">
        <v>173.00674187028349</v>
      </c>
      <c r="Q43" s="97">
        <v>184.56111134436549</v>
      </c>
      <c r="R43" s="97">
        <v>198.76876574201341</v>
      </c>
      <c r="S43" s="97">
        <v>211.95348376159808</v>
      </c>
      <c r="T43" s="97">
        <v>234.12170366071308</v>
      </c>
      <c r="U43" s="97">
        <v>259.41984388427613</v>
      </c>
      <c r="V43" s="97">
        <v>270.77231767036903</v>
      </c>
      <c r="W43" s="65">
        <v>284.06215097713238</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47.003109698504772</v>
      </c>
      <c r="P44" s="97">
        <v>54.383152423269273</v>
      </c>
      <c r="Q44" s="97">
        <v>14.352077661909989</v>
      </c>
      <c r="R44" s="97">
        <v>28.141380179690369</v>
      </c>
      <c r="S44" s="97">
        <v>4.4192098437810694</v>
      </c>
      <c r="T44" s="97">
        <v>2.3485945010299152</v>
      </c>
      <c r="U44" s="97" t="s">
        <v>215</v>
      </c>
      <c r="V44" s="97" t="s">
        <v>215</v>
      </c>
      <c r="W44" s="65">
        <v>11.87934656757727</v>
      </c>
    </row>
    <row r="45" spans="1:23" ht="15.5" x14ac:dyDescent="0.35">
      <c r="A45" s="162" t="s">
        <v>48</v>
      </c>
      <c r="B45" s="97">
        <v>296.65569286534327</v>
      </c>
      <c r="C45" s="97">
        <v>302.9296560411255</v>
      </c>
      <c r="D45" s="97">
        <v>310.78112629760068</v>
      </c>
      <c r="E45" s="97">
        <v>315.38807793814107</v>
      </c>
      <c r="F45" s="97">
        <v>315.16926594295813</v>
      </c>
      <c r="G45" s="97">
        <v>325.71791035565968</v>
      </c>
      <c r="H45" s="97">
        <v>331.78458598983002</v>
      </c>
      <c r="I45" s="97">
        <v>361.03468352268959</v>
      </c>
      <c r="J45" s="97">
        <v>382.4118924427633</v>
      </c>
      <c r="K45" s="97">
        <v>395.23845560350276</v>
      </c>
      <c r="L45" s="97">
        <v>399.27045122087662</v>
      </c>
      <c r="M45" s="97">
        <v>398.27425494239685</v>
      </c>
      <c r="N45" s="97">
        <v>411.34413662060001</v>
      </c>
      <c r="O45" s="97">
        <v>455.66756401199274</v>
      </c>
      <c r="P45" s="97">
        <v>471.38824640131708</v>
      </c>
      <c r="Q45" s="97">
        <v>461.81103646164019</v>
      </c>
      <c r="R45" s="97">
        <v>454.76047008833854</v>
      </c>
      <c r="S45" s="97" t="s">
        <v>215</v>
      </c>
      <c r="T45" s="97" t="s">
        <v>215</v>
      </c>
      <c r="U45" s="97" t="s">
        <v>215</v>
      </c>
      <c r="V45" s="97" t="s">
        <v>215</v>
      </c>
      <c r="W45" s="65" t="s">
        <v>215</v>
      </c>
    </row>
    <row r="46" spans="1:23" ht="26.25" customHeight="1" x14ac:dyDescent="0.35">
      <c r="A46" s="162" t="s">
        <v>49</v>
      </c>
      <c r="B46" s="97">
        <v>668.22963937062377</v>
      </c>
      <c r="C46" s="97">
        <v>725.02844950059125</v>
      </c>
      <c r="D46" s="97">
        <v>754.41474802907135</v>
      </c>
      <c r="E46" s="97">
        <v>802.5208098352374</v>
      </c>
      <c r="F46" s="97">
        <v>844.35934931028373</v>
      </c>
      <c r="G46" s="97">
        <v>904.8617252140541</v>
      </c>
      <c r="H46" s="97">
        <v>939.85265778261737</v>
      </c>
      <c r="I46" s="97">
        <v>985.32963517592964</v>
      </c>
      <c r="J46" s="97">
        <v>1015.0851568213718</v>
      </c>
      <c r="K46" s="97">
        <v>1050.1108688011877</v>
      </c>
      <c r="L46" s="97">
        <v>1078.0937368578507</v>
      </c>
      <c r="M46" s="97">
        <v>1125.5790730341159</v>
      </c>
      <c r="N46" s="97">
        <v>1163.170161421677</v>
      </c>
      <c r="O46" s="97">
        <v>1244.2918410252546</v>
      </c>
      <c r="P46" s="97">
        <v>1255.6423399448038</v>
      </c>
      <c r="Q46" s="97">
        <v>1295.9014913460285</v>
      </c>
      <c r="R46" s="97">
        <v>1344.0670171796567</v>
      </c>
      <c r="S46" s="97">
        <v>1349.7858923754588</v>
      </c>
      <c r="T46" s="97">
        <v>1345.1534600298003</v>
      </c>
      <c r="U46" s="97">
        <v>1303.4924190855047</v>
      </c>
      <c r="V46" s="97">
        <v>1117.2384058727102</v>
      </c>
      <c r="W46" s="65">
        <v>876.86299096590778</v>
      </c>
    </row>
    <row r="47" spans="1:23" ht="15.5" x14ac:dyDescent="0.35">
      <c r="A47" s="62" t="s">
        <v>50</v>
      </c>
      <c r="B47" s="97" t="s">
        <v>215</v>
      </c>
      <c r="C47" s="97" t="s">
        <v>215</v>
      </c>
      <c r="D47" s="97" t="s">
        <v>215</v>
      </c>
      <c r="E47" s="97" t="s">
        <v>215</v>
      </c>
      <c r="F47" s="97" t="s">
        <v>215</v>
      </c>
      <c r="G47" s="97" t="s">
        <v>215</v>
      </c>
      <c r="H47" s="97">
        <v>92.801562438058923</v>
      </c>
      <c r="I47" s="97">
        <v>94.351757901276201</v>
      </c>
      <c r="J47" s="97">
        <v>96.939850961068558</v>
      </c>
      <c r="K47" s="97">
        <v>102.89796201480551</v>
      </c>
      <c r="L47" s="97">
        <v>104.71863861157944</v>
      </c>
      <c r="M47" s="97">
        <v>108.53683284948117</v>
      </c>
      <c r="N47" s="97">
        <v>111.78569457199828</v>
      </c>
      <c r="O47" s="97">
        <v>117.91898287900322</v>
      </c>
      <c r="P47" s="97">
        <v>116.4451165002898</v>
      </c>
      <c r="Q47" s="97">
        <v>121.51649024026874</v>
      </c>
      <c r="R47" s="97">
        <v>124.46986407705779</v>
      </c>
      <c r="S47" s="97">
        <v>130.29901362448211</v>
      </c>
      <c r="T47" s="97">
        <v>152.74425624767778</v>
      </c>
      <c r="U47" s="97">
        <v>164.22601792272349</v>
      </c>
      <c r="V47" s="97">
        <v>167.71907031406505</v>
      </c>
      <c r="W47" s="65">
        <v>170.65835834079252</v>
      </c>
    </row>
    <row r="48" spans="1:23" ht="15.5" x14ac:dyDescent="0.35">
      <c r="A48" s="62" t="s">
        <v>51</v>
      </c>
      <c r="B48" s="97" t="s">
        <v>215</v>
      </c>
      <c r="C48" s="97" t="s">
        <v>215</v>
      </c>
      <c r="D48" s="97" t="s">
        <v>215</v>
      </c>
      <c r="E48" s="97" t="s">
        <v>215</v>
      </c>
      <c r="F48" s="97" t="s">
        <v>215</v>
      </c>
      <c r="G48" s="97" t="s">
        <v>215</v>
      </c>
      <c r="H48" s="97">
        <v>541.51261836131232</v>
      </c>
      <c r="I48" s="97">
        <v>564.25168928652806</v>
      </c>
      <c r="J48" s="97">
        <v>574.02647186190359</v>
      </c>
      <c r="K48" s="97">
        <v>584.92165802372028</v>
      </c>
      <c r="L48" s="97">
        <v>593.79036321763476</v>
      </c>
      <c r="M48" s="97">
        <v>612.54060816533649</v>
      </c>
      <c r="N48" s="97">
        <v>628.36576628084413</v>
      </c>
      <c r="O48" s="97">
        <v>668.23659138306368</v>
      </c>
      <c r="P48" s="97">
        <v>669.15413742679823</v>
      </c>
      <c r="Q48" s="97">
        <v>695.51676989639066</v>
      </c>
      <c r="R48" s="97">
        <v>723.47312459928378</v>
      </c>
      <c r="S48" s="97">
        <v>718.0200768949552</v>
      </c>
      <c r="T48" s="97">
        <v>674.26490278528172</v>
      </c>
      <c r="U48" s="97">
        <v>646.04469048599321</v>
      </c>
      <c r="V48" s="97">
        <v>493.3293465145768</v>
      </c>
      <c r="W48" s="65">
        <v>331.87029296660972</v>
      </c>
    </row>
    <row r="49" spans="1:23" ht="15.5" x14ac:dyDescent="0.35">
      <c r="A49" s="62" t="s">
        <v>52</v>
      </c>
      <c r="B49" s="97" t="s">
        <v>215</v>
      </c>
      <c r="C49" s="97" t="s">
        <v>215</v>
      </c>
      <c r="D49" s="97" t="s">
        <v>215</v>
      </c>
      <c r="E49" s="97" t="s">
        <v>215</v>
      </c>
      <c r="F49" s="97" t="s">
        <v>215</v>
      </c>
      <c r="G49" s="97" t="s">
        <v>215</v>
      </c>
      <c r="H49" s="97">
        <v>305.58789365485291</v>
      </c>
      <c r="I49" s="97">
        <v>327.21133769088271</v>
      </c>
      <c r="J49" s="97">
        <v>344.5648577937036</v>
      </c>
      <c r="K49" s="97">
        <v>362.35850299072376</v>
      </c>
      <c r="L49" s="97">
        <v>379.67357888673109</v>
      </c>
      <c r="M49" s="97">
        <v>404.48728514138207</v>
      </c>
      <c r="N49" s="97">
        <v>422.93073775051801</v>
      </c>
      <c r="O49" s="97">
        <v>458.16690177883453</v>
      </c>
      <c r="P49" s="97">
        <v>470.68781304479637</v>
      </c>
      <c r="Q49" s="97">
        <v>478.81246407898226</v>
      </c>
      <c r="R49" s="97">
        <v>496.46274255350545</v>
      </c>
      <c r="S49" s="97">
        <v>502.35420247036114</v>
      </c>
      <c r="T49" s="97">
        <v>519.61146100046938</v>
      </c>
      <c r="U49" s="97">
        <v>493.05827210704672</v>
      </c>
      <c r="V49" s="97">
        <v>456.5084083661946</v>
      </c>
      <c r="W49" s="65">
        <v>381.41305502556838</v>
      </c>
    </row>
    <row r="50" spans="1:23" ht="17.25" customHeight="1" x14ac:dyDescent="0.35">
      <c r="A50" s="162" t="s">
        <v>93</v>
      </c>
      <c r="B50" s="97" t="s">
        <v>215</v>
      </c>
      <c r="C50" s="97" t="s">
        <v>215</v>
      </c>
      <c r="D50" s="97" t="s">
        <v>215</v>
      </c>
      <c r="E50" s="97" t="s">
        <v>215</v>
      </c>
      <c r="F50" s="97" t="s">
        <v>215</v>
      </c>
      <c r="G50" s="97" t="s">
        <v>215</v>
      </c>
      <c r="H50" s="97">
        <v>1.0603335594811292</v>
      </c>
      <c r="I50" s="97">
        <v>1.300275348122192</v>
      </c>
      <c r="J50" s="97">
        <v>1.2235268676431461</v>
      </c>
      <c r="K50" s="97">
        <v>1.3962987582025794</v>
      </c>
      <c r="L50" s="97">
        <v>1.51562529433551</v>
      </c>
      <c r="M50" s="97">
        <v>1.5756633777657514</v>
      </c>
      <c r="N50" s="97">
        <v>1.6482863752510548</v>
      </c>
      <c r="O50" s="97">
        <v>1.8338638345122056</v>
      </c>
      <c r="P50" s="97">
        <v>1.7400229895889117</v>
      </c>
      <c r="Q50" s="97">
        <v>1.8326250518591702</v>
      </c>
      <c r="R50" s="97">
        <v>4.0037544557587692</v>
      </c>
      <c r="S50" s="97">
        <v>11.240083581356108</v>
      </c>
      <c r="T50" s="97">
        <v>11.330905470954962</v>
      </c>
      <c r="U50" s="97">
        <v>9.8069438943953546</v>
      </c>
      <c r="V50" s="97">
        <v>11.21047134467225</v>
      </c>
      <c r="W50" s="65">
        <v>13.71353345570896</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13.965989828979124</v>
      </c>
      <c r="O51" s="97">
        <v>134.93803008867877</v>
      </c>
      <c r="P51" s="97">
        <v>228.25910721528319</v>
      </c>
      <c r="Q51" s="97">
        <v>357.51890059794277</v>
      </c>
      <c r="R51" s="97">
        <v>670.47965150297546</v>
      </c>
      <c r="S51" s="97">
        <v>1022.645823623699</v>
      </c>
      <c r="T51" s="97">
        <v>1248.2632639570547</v>
      </c>
      <c r="U51" s="97">
        <v>1397.2303645797906</v>
      </c>
      <c r="V51" s="97">
        <v>1425.174106886871</v>
      </c>
      <c r="W51" s="65">
        <v>1446.9433089220188</v>
      </c>
    </row>
    <row r="52" spans="1:23" ht="15.5" x14ac:dyDescent="0.35">
      <c r="A52" s="163" t="s">
        <v>53</v>
      </c>
      <c r="B52" s="97">
        <v>1239.5951002607117</v>
      </c>
      <c r="C52" s="97">
        <v>1227.9965973644009</v>
      </c>
      <c r="D52" s="97">
        <v>1212.1871144298987</v>
      </c>
      <c r="E52" s="97">
        <v>1225.8409002810665</v>
      </c>
      <c r="F52" s="97">
        <v>1222.8137130017226</v>
      </c>
      <c r="G52" s="97">
        <v>1256.2204358286592</v>
      </c>
      <c r="H52" s="97">
        <v>1313.3516036843555</v>
      </c>
      <c r="I52" s="97">
        <v>1199.854756247242</v>
      </c>
      <c r="J52" s="97">
        <v>1211.0605654174483</v>
      </c>
      <c r="K52" s="97">
        <v>1230.8670341133677</v>
      </c>
      <c r="L52" s="97">
        <v>1261.09208382632</v>
      </c>
      <c r="M52" s="97">
        <v>1288.9141222928258</v>
      </c>
      <c r="N52" s="97">
        <v>1379.5754260600197</v>
      </c>
      <c r="O52" s="97">
        <v>1602.3198960127297</v>
      </c>
      <c r="P52" s="97">
        <v>1701.8777621179847</v>
      </c>
      <c r="Q52" s="97">
        <v>1802.8206709752676</v>
      </c>
      <c r="R52" s="97">
        <v>1868.5341318199287</v>
      </c>
      <c r="S52" s="97">
        <v>1861.7627550107761</v>
      </c>
      <c r="T52" s="97">
        <v>1845.3616382496148</v>
      </c>
      <c r="U52" s="97">
        <v>1821.6940186586269</v>
      </c>
      <c r="V52" s="97">
        <v>1696.2669358543583</v>
      </c>
      <c r="W52" s="65">
        <v>1572.6625477989144</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852.55489886635712</v>
      </c>
      <c r="O53" s="97">
        <v>1060.7900596117292</v>
      </c>
      <c r="P53" s="97">
        <v>1163.3414922639377</v>
      </c>
      <c r="Q53" s="97">
        <v>1244.1952274873429</v>
      </c>
      <c r="R53" s="97">
        <v>1307.3749990457086</v>
      </c>
      <c r="S53" s="97">
        <v>1300.4835594961439</v>
      </c>
      <c r="T53" s="97">
        <v>1292.0232706819722</v>
      </c>
      <c r="U53" s="97">
        <v>1279.6876722513343</v>
      </c>
      <c r="V53" s="97">
        <v>1193.5870401277375</v>
      </c>
      <c r="W53" s="65">
        <v>1103.7173191735742</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527.02052719366282</v>
      </c>
      <c r="O54" s="97">
        <v>541.52983524335616</v>
      </c>
      <c r="P54" s="97">
        <v>538.5362698540473</v>
      </c>
      <c r="Q54" s="97">
        <v>558.62544348792471</v>
      </c>
      <c r="R54" s="97">
        <v>561.15913387214221</v>
      </c>
      <c r="S54" s="97">
        <v>561.27919551463219</v>
      </c>
      <c r="T54" s="97">
        <v>553.33836756764276</v>
      </c>
      <c r="U54" s="97">
        <v>542.00634746422554</v>
      </c>
      <c r="V54" s="97">
        <v>502.67989676071562</v>
      </c>
      <c r="W54" s="65">
        <v>468.94522964051356</v>
      </c>
    </row>
    <row r="55" spans="1:23" ht="15.5" x14ac:dyDescent="0.35">
      <c r="A55" s="163" t="s">
        <v>54</v>
      </c>
      <c r="B55" s="97">
        <v>1138.1460041011153</v>
      </c>
      <c r="C55" s="97">
        <v>1078.5274797434809</v>
      </c>
      <c r="D55" s="97">
        <v>1030.2631402055022</v>
      </c>
      <c r="E55" s="97">
        <v>941.24654348809963</v>
      </c>
      <c r="F55" s="97">
        <v>916.56401197018351</v>
      </c>
      <c r="G55" s="97">
        <v>904.53269680329356</v>
      </c>
      <c r="H55" s="97">
        <v>882.99671930511749</v>
      </c>
      <c r="I55" s="97">
        <v>857.55848202969048</v>
      </c>
      <c r="J55" s="97">
        <v>825.45302637824079</v>
      </c>
      <c r="K55" s="97">
        <v>798.83082817950105</v>
      </c>
      <c r="L55" s="97">
        <v>758.25375480320452</v>
      </c>
      <c r="M55" s="97">
        <v>748.11238984887802</v>
      </c>
      <c r="N55" s="97">
        <v>710.60310902562674</v>
      </c>
      <c r="O55" s="97">
        <v>657.11301525511101</v>
      </c>
      <c r="P55" s="97">
        <v>590.86092587356586</v>
      </c>
      <c r="Q55" s="97">
        <v>512.5520339397973</v>
      </c>
      <c r="R55" s="97">
        <v>328.56772194638756</v>
      </c>
      <c r="S55" s="97">
        <v>105.34452229358408</v>
      </c>
      <c r="T55" s="97">
        <v>12.80807050981262</v>
      </c>
      <c r="U55" s="97">
        <v>3.1859053585246704</v>
      </c>
      <c r="V55" s="97">
        <v>0.80631598552481443</v>
      </c>
      <c r="W55" s="65">
        <v>0.7078688980105623</v>
      </c>
    </row>
    <row r="56" spans="1:23" ht="27" customHeight="1" x14ac:dyDescent="0.35">
      <c r="A56" s="162" t="s">
        <v>55</v>
      </c>
      <c r="B56" s="97">
        <v>1830.0671916066558</v>
      </c>
      <c r="C56" s="97">
        <v>1505.2080392922746</v>
      </c>
      <c r="D56" s="97">
        <v>1465.7309914086802</v>
      </c>
      <c r="E56" s="97">
        <v>1546.8146112746942</v>
      </c>
      <c r="F56" s="97">
        <v>1658.5087881063225</v>
      </c>
      <c r="G56" s="97">
        <v>1763.1142588044765</v>
      </c>
      <c r="H56" s="97">
        <v>1734.182385447167</v>
      </c>
      <c r="I56" s="97">
        <v>1517.5314651961485</v>
      </c>
      <c r="J56" s="97">
        <v>1129.4646529776896</v>
      </c>
      <c r="K56" s="97">
        <v>995.22416758663417</v>
      </c>
      <c r="L56" s="97">
        <v>927.07876286065277</v>
      </c>
      <c r="M56" s="97">
        <v>922.01541928205972</v>
      </c>
      <c r="N56" s="97">
        <v>864.73685799571649</v>
      </c>
      <c r="O56" s="97">
        <v>821.31869165921728</v>
      </c>
      <c r="P56" s="97">
        <v>762.42539443045166</v>
      </c>
      <c r="Q56" s="97">
        <v>667.5267811143998</v>
      </c>
      <c r="R56" s="97">
        <v>493.63114100669276</v>
      </c>
      <c r="S56" s="97">
        <v>331.3314575531449</v>
      </c>
      <c r="T56" s="97">
        <v>279.86432600541434</v>
      </c>
      <c r="U56" s="97">
        <v>253.46733092540029</v>
      </c>
      <c r="V56" s="97">
        <v>227.9067486039757</v>
      </c>
      <c r="W56" s="65">
        <v>222.3273947975571</v>
      </c>
    </row>
    <row r="57" spans="1:23" ht="15.5" x14ac:dyDescent="0.35">
      <c r="A57" s="62" t="s">
        <v>56</v>
      </c>
      <c r="B57" s="97">
        <v>544.07609597093517</v>
      </c>
      <c r="C57" s="97">
        <v>522.77215788305227</v>
      </c>
      <c r="D57" s="97">
        <v>488.0272355239897</v>
      </c>
      <c r="E57" s="97">
        <v>510.64348612247778</v>
      </c>
      <c r="F57" s="97">
        <v>518.31015533676225</v>
      </c>
      <c r="G57" s="97">
        <v>563.48224592564964</v>
      </c>
      <c r="H57" s="97">
        <v>546.31388258422965</v>
      </c>
      <c r="I57" s="97">
        <v>289.33738714070421</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501.99275433827779</v>
      </c>
      <c r="G58" s="97">
        <v>541.78461549155281</v>
      </c>
      <c r="H58" s="97">
        <v>535.24546938852302</v>
      </c>
      <c r="I58" s="97">
        <v>562.42820455113304</v>
      </c>
      <c r="J58" s="97">
        <v>545.06294736293671</v>
      </c>
      <c r="K58" s="97">
        <v>492.83652998404619</v>
      </c>
      <c r="L58" s="97">
        <v>475.91026172502495</v>
      </c>
      <c r="M58" s="97">
        <v>512.32660014207966</v>
      </c>
      <c r="N58" s="97">
        <v>502.29292440708269</v>
      </c>
      <c r="O58" s="97">
        <v>482.80752547772727</v>
      </c>
      <c r="P58" s="97">
        <v>444.9770901171841</v>
      </c>
      <c r="Q58" s="97">
        <v>375.53760915081932</v>
      </c>
      <c r="R58" s="97">
        <v>214.04143909100767</v>
      </c>
      <c r="S58" s="97">
        <v>70.092588434542634</v>
      </c>
      <c r="T58" s="97">
        <v>31.72020370081222</v>
      </c>
      <c r="U58" s="97">
        <v>13.923435389516237</v>
      </c>
      <c r="V58" s="97">
        <v>4.6338636178259307</v>
      </c>
      <c r="W58" s="65">
        <v>0.94558243205859904</v>
      </c>
    </row>
    <row r="59" spans="1:23" ht="15.5" x14ac:dyDescent="0.35">
      <c r="A59" s="62" t="s">
        <v>190</v>
      </c>
      <c r="B59" s="97" t="s">
        <v>215</v>
      </c>
      <c r="C59" s="97" t="s">
        <v>215</v>
      </c>
      <c r="D59" s="97" t="s">
        <v>215</v>
      </c>
      <c r="E59" s="97" t="s">
        <v>215</v>
      </c>
      <c r="F59" s="97">
        <v>565.5337904638983</v>
      </c>
      <c r="G59" s="97">
        <v>576.976758107916</v>
      </c>
      <c r="H59" s="97">
        <v>572.22147751626915</v>
      </c>
      <c r="I59" s="97">
        <v>583.25660408602744</v>
      </c>
      <c r="J59" s="97">
        <v>509.38172622204127</v>
      </c>
      <c r="K59" s="97">
        <v>420.60226317947252</v>
      </c>
      <c r="L59" s="97">
        <v>371.04482741663406</v>
      </c>
      <c r="M59" s="97">
        <v>340.63889954302817</v>
      </c>
      <c r="N59" s="97">
        <v>301.99840421354742</v>
      </c>
      <c r="O59" s="97">
        <v>275.29658168890256</v>
      </c>
      <c r="P59" s="97">
        <v>246.69536826290346</v>
      </c>
      <c r="Q59" s="97">
        <v>218.75066697931831</v>
      </c>
      <c r="R59" s="97">
        <v>200.01746937746498</v>
      </c>
      <c r="S59" s="97">
        <v>179.6800087006381</v>
      </c>
      <c r="T59" s="97">
        <v>166.84577229268996</v>
      </c>
      <c r="U59" s="97">
        <v>156.15173421571342</v>
      </c>
      <c r="V59" s="97">
        <v>142.58650356384916</v>
      </c>
      <c r="W59" s="65">
        <v>137.64117734121012</v>
      </c>
    </row>
    <row r="60" spans="1:23" ht="15.5" x14ac:dyDescent="0.35">
      <c r="A60" s="62" t="s">
        <v>191</v>
      </c>
      <c r="B60" s="97" t="s">
        <v>215</v>
      </c>
      <c r="C60" s="97" t="s">
        <v>215</v>
      </c>
      <c r="D60" s="97" t="s">
        <v>215</v>
      </c>
      <c r="E60" s="97" t="s">
        <v>215</v>
      </c>
      <c r="F60" s="97">
        <v>33.928325431121237</v>
      </c>
      <c r="G60" s="97">
        <v>43.211070808422242</v>
      </c>
      <c r="H60" s="97">
        <v>45.415139901660332</v>
      </c>
      <c r="I60" s="97">
        <v>48.235923619297537</v>
      </c>
      <c r="J60" s="97">
        <v>45.445458174612632</v>
      </c>
      <c r="K60" s="97">
        <v>41.445734868071341</v>
      </c>
      <c r="L60" s="97">
        <v>39.311795841424647</v>
      </c>
      <c r="M60" s="97">
        <v>37.015679383650429</v>
      </c>
      <c r="N60" s="97">
        <v>34.648402020515228</v>
      </c>
      <c r="O60" s="97">
        <v>37.300596702105715</v>
      </c>
      <c r="P60" s="97">
        <v>45.644629360958426</v>
      </c>
      <c r="Q60" s="97">
        <v>49.301118404397435</v>
      </c>
      <c r="R60" s="97">
        <v>55.911877846306616</v>
      </c>
      <c r="S60" s="97">
        <v>59.85499666414794</v>
      </c>
      <c r="T60" s="97">
        <v>62.673511557952935</v>
      </c>
      <c r="U60" s="97">
        <v>67.680866185931762</v>
      </c>
      <c r="V60" s="97">
        <v>68.426227354074641</v>
      </c>
      <c r="W60" s="65">
        <v>73.160267569830765</v>
      </c>
    </row>
    <row r="61" spans="1:23" ht="15.5" x14ac:dyDescent="0.35">
      <c r="A61" s="62" t="s">
        <v>192</v>
      </c>
      <c r="B61" s="97" t="s">
        <v>215</v>
      </c>
      <c r="C61" s="97" t="s">
        <v>215</v>
      </c>
      <c r="D61" s="97" t="s">
        <v>215</v>
      </c>
      <c r="E61" s="97" t="s">
        <v>215</v>
      </c>
      <c r="F61" s="97">
        <v>38.743762536262601</v>
      </c>
      <c r="G61" s="97">
        <v>37.659568470935767</v>
      </c>
      <c r="H61" s="97">
        <v>34.986416056484984</v>
      </c>
      <c r="I61" s="97">
        <v>34.273345798986028</v>
      </c>
      <c r="J61" s="97">
        <v>29.574521218099051</v>
      </c>
      <c r="K61" s="97">
        <v>39.903837907226546</v>
      </c>
      <c r="L61" s="97">
        <v>42.0873282996832</v>
      </c>
      <c r="M61" s="97">
        <v>31.354897588510354</v>
      </c>
      <c r="N61" s="97">
        <v>24.75483956134401</v>
      </c>
      <c r="O61" s="97">
        <v>24.585792205762818</v>
      </c>
      <c r="P61" s="97">
        <v>25.041463715386485</v>
      </c>
      <c r="Q61" s="97">
        <v>23.942360436335161</v>
      </c>
      <c r="R61" s="97">
        <v>23.704962065845038</v>
      </c>
      <c r="S61" s="97">
        <v>21.643994048818517</v>
      </c>
      <c r="T61" s="97">
        <v>18.683549218405144</v>
      </c>
      <c r="U61" s="97">
        <v>15.774241896668837</v>
      </c>
      <c r="V61" s="97">
        <v>12.752747404036869</v>
      </c>
      <c r="W61" s="65">
        <v>11.147112621044091</v>
      </c>
    </row>
    <row r="62" spans="1:23" ht="26.25" customHeight="1" x14ac:dyDescent="0.35">
      <c r="A62" s="163" t="s">
        <v>196</v>
      </c>
      <c r="B62" s="97" t="s">
        <v>215</v>
      </c>
      <c r="C62" s="97" t="s">
        <v>215</v>
      </c>
      <c r="D62" s="97" t="s">
        <v>215</v>
      </c>
      <c r="E62" s="97" t="s">
        <v>215</v>
      </c>
      <c r="F62" s="97">
        <v>107.36164803499527</v>
      </c>
      <c r="G62" s="97">
        <v>108.82275980438882</v>
      </c>
      <c r="H62" s="97">
        <v>106.85636863766165</v>
      </c>
      <c r="I62" s="97">
        <v>105.1148532124927</v>
      </c>
      <c r="J62" s="97">
        <v>104.85277613632722</v>
      </c>
      <c r="K62" s="97">
        <v>100.78481411796787</v>
      </c>
      <c r="L62" s="97">
        <v>97.337004358351948</v>
      </c>
      <c r="M62" s="97">
        <v>95.160370220619512</v>
      </c>
      <c r="N62" s="97">
        <v>94.349393343561729</v>
      </c>
      <c r="O62" s="97">
        <v>96.557999483775788</v>
      </c>
      <c r="P62" s="97">
        <v>102.83271766284857</v>
      </c>
      <c r="Q62" s="97">
        <v>101.83764463127365</v>
      </c>
      <c r="R62" s="97">
        <v>101.63618850715194</v>
      </c>
      <c r="S62" s="97">
        <v>99.509483181016009</v>
      </c>
      <c r="T62" s="97">
        <v>98.853543532702062</v>
      </c>
      <c r="U62" s="97">
        <v>96.649410631283871</v>
      </c>
      <c r="V62" s="97">
        <v>91.934105246229961</v>
      </c>
      <c r="W62" s="65">
        <v>88.538165915043507</v>
      </c>
    </row>
    <row r="63" spans="1:23" ht="15.5" x14ac:dyDescent="0.35">
      <c r="A63" s="162" t="s">
        <v>62</v>
      </c>
      <c r="B63" s="97">
        <v>316.50169793727952</v>
      </c>
      <c r="C63" s="97">
        <v>596.11931225762339</v>
      </c>
      <c r="D63" s="97">
        <v>540.62619708779539</v>
      </c>
      <c r="E63" s="97">
        <v>482.41511848373267</v>
      </c>
      <c r="F63" s="97">
        <v>422.05395954567058</v>
      </c>
      <c r="G63" s="97">
        <v>373.074004540369</v>
      </c>
      <c r="H63" s="97">
        <v>348.74372718941953</v>
      </c>
      <c r="I63" s="97">
        <v>319.28296422334927</v>
      </c>
      <c r="J63" s="97">
        <v>258.63410420896759</v>
      </c>
      <c r="K63" s="97">
        <v>275.91472838327712</v>
      </c>
      <c r="L63" s="97">
        <v>292.52277252264889</v>
      </c>
      <c r="M63" s="97">
        <v>267.04735308722002</v>
      </c>
      <c r="N63" s="97">
        <v>343.48171272504504</v>
      </c>
      <c r="O63" s="97">
        <v>552.9368534122334</v>
      </c>
      <c r="P63" s="97">
        <v>525.54465233952828</v>
      </c>
      <c r="Q63" s="97">
        <v>585.26842040523002</v>
      </c>
      <c r="R63" s="97">
        <v>625.45798719130596</v>
      </c>
      <c r="S63" s="97">
        <v>528.9545297223957</v>
      </c>
      <c r="T63" s="97">
        <v>380.53747470737102</v>
      </c>
      <c r="U63" s="97">
        <v>286.89151884775401</v>
      </c>
      <c r="V63" s="97">
        <v>215.97068582280281</v>
      </c>
      <c r="W63" s="65">
        <v>184.9835075791205</v>
      </c>
    </row>
    <row r="64" spans="1:23" ht="15.5" x14ac:dyDescent="0.35">
      <c r="A64" s="162" t="s">
        <v>63</v>
      </c>
      <c r="B64" s="97" t="s">
        <v>215</v>
      </c>
      <c r="C64" s="97" t="s">
        <v>215</v>
      </c>
      <c r="D64" s="97" t="s">
        <v>215</v>
      </c>
      <c r="E64" s="97" t="s">
        <v>215</v>
      </c>
      <c r="F64" s="97">
        <v>6.2410854836121601</v>
      </c>
      <c r="G64" s="97">
        <v>4.8425618506863195</v>
      </c>
      <c r="H64" s="97">
        <v>8.3276593111654584</v>
      </c>
      <c r="I64" s="97">
        <v>14.436685125513479</v>
      </c>
      <c r="J64" s="97">
        <v>16.569647604480952</v>
      </c>
      <c r="K64" s="97">
        <v>19.624303179049065</v>
      </c>
      <c r="L64" s="97">
        <v>20.289403430452936</v>
      </c>
      <c r="M64" s="97">
        <v>24.07979077964502</v>
      </c>
      <c r="N64" s="97">
        <v>31.962819017476228</v>
      </c>
      <c r="O64" s="97">
        <v>30.023072550769495</v>
      </c>
      <c r="P64" s="97">
        <v>27.060535346878336</v>
      </c>
      <c r="Q64" s="97">
        <v>27.472693536519479</v>
      </c>
      <c r="R64" s="97">
        <v>31.567408379651841</v>
      </c>
      <c r="S64" s="97">
        <v>31.359863633887997</v>
      </c>
      <c r="T64" s="97">
        <v>36.481006344242921</v>
      </c>
      <c r="U64" s="97">
        <v>38.873447768101954</v>
      </c>
      <c r="V64" s="97">
        <v>34.340070526048848</v>
      </c>
      <c r="W64" s="65">
        <v>33.766463740702875</v>
      </c>
    </row>
    <row r="65" spans="1:23" ht="15.5" x14ac:dyDescent="0.35">
      <c r="A65" s="162" t="s">
        <v>193</v>
      </c>
      <c r="B65" s="97" t="s">
        <v>215</v>
      </c>
      <c r="C65" s="97" t="s">
        <v>215</v>
      </c>
      <c r="D65" s="97" t="s">
        <v>215</v>
      </c>
      <c r="E65" s="97" t="s">
        <v>215</v>
      </c>
      <c r="F65" s="97" t="s">
        <v>215</v>
      </c>
      <c r="G65" s="97" t="s">
        <v>215</v>
      </c>
      <c r="H65" s="97" t="s">
        <v>215</v>
      </c>
      <c r="I65" s="97" t="s">
        <v>215</v>
      </c>
      <c r="J65" s="97">
        <v>48.38597265646667</v>
      </c>
      <c r="K65" s="97">
        <v>49.760205774175688</v>
      </c>
      <c r="L65" s="97">
        <v>51.040830070495439</v>
      </c>
      <c r="M65" s="97">
        <v>51.868116872916268</v>
      </c>
      <c r="N65" s="97">
        <v>52.305216117242466</v>
      </c>
      <c r="O65" s="97">
        <v>53.663528359661612</v>
      </c>
      <c r="P65" s="97">
        <v>55.506245097762687</v>
      </c>
      <c r="Q65" s="97">
        <v>55.518110665150871</v>
      </c>
      <c r="R65" s="97">
        <v>55.130762770277045</v>
      </c>
      <c r="S65" s="97">
        <v>54.819327735198037</v>
      </c>
      <c r="T65" s="97">
        <v>54.50624339612645</v>
      </c>
      <c r="U65" s="97">
        <v>54.919438889080311</v>
      </c>
      <c r="V65" s="97">
        <v>54.234091174906958</v>
      </c>
      <c r="W65" s="65">
        <v>55.549567764610451</v>
      </c>
    </row>
    <row r="66" spans="1:23" ht="15.5" x14ac:dyDescent="0.35">
      <c r="A66" s="162" t="s">
        <v>97</v>
      </c>
      <c r="B66" s="97" t="s">
        <v>215</v>
      </c>
      <c r="C66" s="97" t="s">
        <v>215</v>
      </c>
      <c r="D66" s="97" t="s">
        <v>215</v>
      </c>
      <c r="E66" s="97" t="s">
        <v>215</v>
      </c>
      <c r="F66" s="97" t="s">
        <v>215</v>
      </c>
      <c r="G66" s="97" t="s">
        <v>215</v>
      </c>
      <c r="H66" s="97" t="s">
        <v>215</v>
      </c>
      <c r="I66" s="97" t="s">
        <v>215</v>
      </c>
      <c r="J66" s="97">
        <v>690.55595959433913</v>
      </c>
      <c r="K66" s="97">
        <v>716.47552525870276</v>
      </c>
      <c r="L66" s="97">
        <v>740.60911150411073</v>
      </c>
      <c r="M66" s="97">
        <v>773.69703698324156</v>
      </c>
      <c r="N66" s="97">
        <v>786.0188788954755</v>
      </c>
      <c r="O66" s="97">
        <v>813.77485566127348</v>
      </c>
      <c r="P66" s="97">
        <v>809.48792803956098</v>
      </c>
      <c r="Q66" s="97">
        <v>771.65640915718393</v>
      </c>
      <c r="R66" s="97">
        <v>695.88404228938009</v>
      </c>
      <c r="S66" s="97">
        <v>639.45037614982925</v>
      </c>
      <c r="T66" s="97">
        <v>584.38248281059487</v>
      </c>
      <c r="U66" s="97">
        <v>530.94863610165578</v>
      </c>
      <c r="V66" s="97">
        <v>477.96197232335516</v>
      </c>
      <c r="W66" s="65">
        <v>441.35077036723715</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16.710968025818488</v>
      </c>
      <c r="T67" s="97">
        <v>127.62427752247157</v>
      </c>
      <c r="U67" s="97">
        <v>251.07595034762124</v>
      </c>
      <c r="V67" s="97">
        <v>457.84393495646015</v>
      </c>
      <c r="W67" s="65">
        <v>783.29338385319727</v>
      </c>
    </row>
    <row r="68" spans="1:23" ht="15.5" x14ac:dyDescent="0.35">
      <c r="A68" s="162" t="s">
        <v>64</v>
      </c>
      <c r="B68" s="97">
        <v>132.51447581596341</v>
      </c>
      <c r="C68" s="97">
        <v>143.3139079471301</v>
      </c>
      <c r="D68" s="97">
        <v>138.91707613014236</v>
      </c>
      <c r="E68" s="97">
        <v>141.65113377120241</v>
      </c>
      <c r="F68" s="97">
        <v>132.30964342376015</v>
      </c>
      <c r="G68" s="97">
        <v>133.86583844366734</v>
      </c>
      <c r="H68" s="97">
        <v>120.28588611610682</v>
      </c>
      <c r="I68" s="97">
        <v>115.0977746358258</v>
      </c>
      <c r="J68" s="97">
        <v>109.45224894499671</v>
      </c>
      <c r="K68" s="97">
        <v>104.79307919104534</v>
      </c>
      <c r="L68" s="97">
        <v>101.9618530171817</v>
      </c>
      <c r="M68" s="97">
        <v>99.350001364334545</v>
      </c>
      <c r="N68" s="97">
        <v>95.770870263010693</v>
      </c>
      <c r="O68" s="97">
        <v>96.393249625606529</v>
      </c>
      <c r="P68" s="97">
        <v>92.626041154781134</v>
      </c>
      <c r="Q68" s="97">
        <v>90.250051773882689</v>
      </c>
      <c r="R68" s="97">
        <v>89.041327365330105</v>
      </c>
      <c r="S68" s="97">
        <v>84.440298988036858</v>
      </c>
      <c r="T68" s="97">
        <v>64.852786832265721</v>
      </c>
      <c r="U68" s="97">
        <v>33.526578609783584</v>
      </c>
      <c r="V68" s="97">
        <v>15.45002283775956</v>
      </c>
      <c r="W68" s="65">
        <v>9.9846129867406717</v>
      </c>
    </row>
    <row r="69" spans="1:23" ht="15.5" x14ac:dyDescent="0.35">
      <c r="A69" s="62" t="s">
        <v>51</v>
      </c>
      <c r="B69" s="97" t="s">
        <v>215</v>
      </c>
      <c r="C69" s="97" t="s">
        <v>215</v>
      </c>
      <c r="D69" s="97" t="s">
        <v>215</v>
      </c>
      <c r="E69" s="97" t="s">
        <v>215</v>
      </c>
      <c r="F69" s="97">
        <v>109.96649734258224</v>
      </c>
      <c r="G69" s="97">
        <v>111.54643838909362</v>
      </c>
      <c r="H69" s="97">
        <v>98.792795744744339</v>
      </c>
      <c r="I69" s="97">
        <v>93.210438965885274</v>
      </c>
      <c r="J69" s="97">
        <v>93.919576142275176</v>
      </c>
      <c r="K69" s="97">
        <v>89.245519460763603</v>
      </c>
      <c r="L69" s="97">
        <v>86.044299460781517</v>
      </c>
      <c r="M69" s="97">
        <v>76.32141319637735</v>
      </c>
      <c r="N69" s="97">
        <v>76.138343105339487</v>
      </c>
      <c r="O69" s="97">
        <v>76.192289137099849</v>
      </c>
      <c r="P69" s="97">
        <v>74.383595720274997</v>
      </c>
      <c r="Q69" s="97">
        <v>72.499930143739675</v>
      </c>
      <c r="R69" s="97">
        <v>72.721362469407268</v>
      </c>
      <c r="S69" s="97">
        <v>70.08348519632807</v>
      </c>
      <c r="T69" s="97">
        <v>51.550465159798925</v>
      </c>
      <c r="U69" s="97">
        <v>21.459236933669501</v>
      </c>
      <c r="V69" s="97">
        <v>4.7457641620576032</v>
      </c>
      <c r="W69" s="65">
        <v>0.52710638896817985</v>
      </c>
    </row>
    <row r="70" spans="1:23" ht="15.5" x14ac:dyDescent="0.35">
      <c r="A70" s="62" t="s">
        <v>52</v>
      </c>
      <c r="B70" s="97" t="s">
        <v>215</v>
      </c>
      <c r="C70" s="97" t="s">
        <v>215</v>
      </c>
      <c r="D70" s="97" t="s">
        <v>215</v>
      </c>
      <c r="E70" s="97" t="s">
        <v>215</v>
      </c>
      <c r="F70" s="97">
        <v>22.34314608117791</v>
      </c>
      <c r="G70" s="97">
        <v>22.319400054573716</v>
      </c>
      <c r="H70" s="97">
        <v>21.493090371362484</v>
      </c>
      <c r="I70" s="97">
        <v>21.887335669940537</v>
      </c>
      <c r="J70" s="97">
        <v>15.532672802721564</v>
      </c>
      <c r="K70" s="97">
        <v>15.547559730281728</v>
      </c>
      <c r="L70" s="97">
        <v>15.917553556400188</v>
      </c>
      <c r="M70" s="97">
        <v>23.028588167957189</v>
      </c>
      <c r="N70" s="97">
        <v>19.632527157671198</v>
      </c>
      <c r="O70" s="97">
        <v>20.20096048850667</v>
      </c>
      <c r="P70" s="97">
        <v>18.242445434506145</v>
      </c>
      <c r="Q70" s="97">
        <v>17.750121630143017</v>
      </c>
      <c r="R70" s="97">
        <v>16.319964895922844</v>
      </c>
      <c r="S70" s="97">
        <v>14.356813791708797</v>
      </c>
      <c r="T70" s="97">
        <v>13.302321672466805</v>
      </c>
      <c r="U70" s="97">
        <v>12.067341676114085</v>
      </c>
      <c r="V70" s="97">
        <v>10.704258675701958</v>
      </c>
      <c r="W70" s="65">
        <v>9.4575065977724915</v>
      </c>
    </row>
    <row r="71" spans="1:23" ht="15.5" x14ac:dyDescent="0.35">
      <c r="A71" s="164" t="s">
        <v>65</v>
      </c>
      <c r="B71" s="97" t="s">
        <v>215</v>
      </c>
      <c r="C71" s="97" t="s">
        <v>215</v>
      </c>
      <c r="D71" s="97" t="s">
        <v>215</v>
      </c>
      <c r="E71" s="97">
        <v>4625.5468703625875</v>
      </c>
      <c r="F71" s="97">
        <v>4641.9576000402385</v>
      </c>
      <c r="G71" s="97">
        <v>4952.5594939104585</v>
      </c>
      <c r="H71" s="97">
        <v>5084.038095142525</v>
      </c>
      <c r="I71" s="97">
        <v>5206.7237491182841</v>
      </c>
      <c r="J71" s="97">
        <v>5302.4313557741725</v>
      </c>
      <c r="K71" s="97">
        <v>5434.2600884301055</v>
      </c>
      <c r="L71" s="97">
        <v>5489.8179664608724</v>
      </c>
      <c r="M71" s="97">
        <v>5737.9113978805372</v>
      </c>
      <c r="N71" s="97">
        <v>5973.4530407946968</v>
      </c>
      <c r="O71" s="97">
        <v>6392.0853273656039</v>
      </c>
      <c r="P71" s="97">
        <v>6534.5486041390805</v>
      </c>
      <c r="Q71" s="97">
        <v>6838.0176630416627</v>
      </c>
      <c r="R71" s="97">
        <v>7208.6575835645181</v>
      </c>
      <c r="S71" s="97">
        <v>7383.0053605199728</v>
      </c>
      <c r="T71" s="97">
        <v>7569.5865378019625</v>
      </c>
      <c r="U71" s="97">
        <v>7772.5097999018062</v>
      </c>
      <c r="V71" s="97">
        <v>7792.8403909523531</v>
      </c>
      <c r="W71" s="65">
        <v>7832.5376300892158</v>
      </c>
    </row>
    <row r="72" spans="1:23" ht="27" customHeight="1" x14ac:dyDescent="0.35">
      <c r="A72" s="164" t="s">
        <v>98</v>
      </c>
      <c r="B72" s="97" t="s">
        <v>215</v>
      </c>
      <c r="C72" s="97" t="s">
        <v>215</v>
      </c>
      <c r="D72" s="97" t="s">
        <v>215</v>
      </c>
      <c r="E72" s="97" t="s">
        <v>215</v>
      </c>
      <c r="F72" s="97" t="s">
        <v>215</v>
      </c>
      <c r="G72" s="97" t="s">
        <v>215</v>
      </c>
      <c r="H72" s="97" t="s">
        <v>215</v>
      </c>
      <c r="I72" s="97" t="s">
        <v>215</v>
      </c>
      <c r="J72" s="97">
        <v>124.66615243494907</v>
      </c>
      <c r="K72" s="97">
        <v>129.40215701867405</v>
      </c>
      <c r="L72" s="97">
        <v>128.17344594120723</v>
      </c>
      <c r="M72" s="97">
        <v>164.87253956287719</v>
      </c>
      <c r="N72" s="97">
        <v>179.82089593737157</v>
      </c>
      <c r="O72" s="97">
        <v>198.91827920902301</v>
      </c>
      <c r="P72" s="97">
        <v>206.35276440663759</v>
      </c>
      <c r="Q72" s="97">
        <v>189.03910138825671</v>
      </c>
      <c r="R72" s="97">
        <v>189.3827424903746</v>
      </c>
      <c r="S72" s="97">
        <v>184.52504100837595</v>
      </c>
      <c r="T72" s="97">
        <v>185.8279629507652</v>
      </c>
      <c r="U72" s="97">
        <v>196.33471266504003</v>
      </c>
      <c r="V72" s="97">
        <v>196.52626039011182</v>
      </c>
      <c r="W72" s="65">
        <v>184.02280369776648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1.2583191379784746E-2</v>
      </c>
      <c r="T73" s="97">
        <v>0.88164568402913213</v>
      </c>
      <c r="U73" s="97">
        <v>22.187635713410732</v>
      </c>
      <c r="V73" s="97">
        <v>125.69177525189379</v>
      </c>
      <c r="W73" s="65">
        <v>279.10196721584151</v>
      </c>
    </row>
    <row r="74" spans="1:23" ht="15.5" x14ac:dyDescent="0.35">
      <c r="A74" s="164" t="s">
        <v>66</v>
      </c>
      <c r="B74" s="97" t="s">
        <v>215</v>
      </c>
      <c r="C74" s="97" t="s">
        <v>215</v>
      </c>
      <c r="D74" s="97" t="s">
        <v>215</v>
      </c>
      <c r="E74" s="97" t="s">
        <v>215</v>
      </c>
      <c r="F74" s="97">
        <v>218.52965625121016</v>
      </c>
      <c r="G74" s="97">
        <v>206.8477850967721</v>
      </c>
      <c r="H74" s="97">
        <v>204.48328586180432</v>
      </c>
      <c r="I74" s="97">
        <v>223.51572671295216</v>
      </c>
      <c r="J74" s="97">
        <v>279.24136654224247</v>
      </c>
      <c r="K74" s="97">
        <v>341.61374297986254</v>
      </c>
      <c r="L74" s="97">
        <v>214.75681839749421</v>
      </c>
      <c r="M74" s="97">
        <v>215.00254709229742</v>
      </c>
      <c r="N74" s="97">
        <v>272.78972453536261</v>
      </c>
      <c r="O74" s="97">
        <v>271.59983055310357</v>
      </c>
      <c r="P74" s="97">
        <v>268.20551620122927</v>
      </c>
      <c r="Q74" s="97">
        <v>205.87530015507002</v>
      </c>
      <c r="R74" s="97">
        <v>199.89487207621482</v>
      </c>
      <c r="S74" s="97">
        <v>195.95277665377324</v>
      </c>
      <c r="T74" s="97">
        <v>190.63158387546972</v>
      </c>
      <c r="U74" s="97">
        <v>186.88888145888117</v>
      </c>
      <c r="V74" s="97">
        <v>180.62425453579854</v>
      </c>
      <c r="W74" s="65">
        <v>174.88916528674571</v>
      </c>
    </row>
    <row r="75" spans="1:23" s="169" customFormat="1" ht="40.5" customHeight="1" x14ac:dyDescent="0.35">
      <c r="A75" s="171" t="s">
        <v>194</v>
      </c>
      <c r="B75" s="172">
        <v>5948.1409943472036</v>
      </c>
      <c r="C75" s="172">
        <v>5905.0576681481261</v>
      </c>
      <c r="D75" s="172">
        <v>5792.6011328523291</v>
      </c>
      <c r="E75" s="172">
        <v>10556.935547208546</v>
      </c>
      <c r="F75" s="172">
        <v>10967.750289521988</v>
      </c>
      <c r="G75" s="172">
        <v>11569.899394387099</v>
      </c>
      <c r="H75" s="172">
        <v>11708.884908161117</v>
      </c>
      <c r="I75" s="172">
        <v>11535.574847232048</v>
      </c>
      <c r="J75" s="172">
        <v>12121.057070480723</v>
      </c>
      <c r="K75" s="172">
        <v>12268.776813411117</v>
      </c>
      <c r="L75" s="172">
        <v>12181.68924753437</v>
      </c>
      <c r="M75" s="172">
        <v>12548.435273067647</v>
      </c>
      <c r="N75" s="172">
        <v>13023.046623859171</v>
      </c>
      <c r="O75" s="172">
        <v>14157.187556391464</v>
      </c>
      <c r="P75" s="172">
        <v>14375.320172447644</v>
      </c>
      <c r="Q75" s="172">
        <v>14675.660361821367</v>
      </c>
      <c r="R75" s="172">
        <v>15090.516736720836</v>
      </c>
      <c r="S75" s="172">
        <v>14606.991974604731</v>
      </c>
      <c r="T75" s="172">
        <v>14769.242092784198</v>
      </c>
      <c r="U75" s="172">
        <v>15026.232053714619</v>
      </c>
      <c r="V75" s="172">
        <v>14895.42990579294</v>
      </c>
      <c r="W75" s="173">
        <v>14997.168778384375</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5" t="s">
        <v>201</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AA!C$10</f>
        <v>165.78009588836923</v>
      </c>
      <c r="C3" s="97">
        <f>AA!D$10</f>
        <v>179.09938285669008</v>
      </c>
      <c r="D3" s="97">
        <f>AA!E$10</f>
        <v>191.99843030409838</v>
      </c>
      <c r="E3" s="97">
        <f>AA!F$10</f>
        <v>209.15188639209956</v>
      </c>
      <c r="F3" s="97">
        <f>AA!G$10</f>
        <v>222.55501944224403</v>
      </c>
      <c r="G3" s="97">
        <f>AA!H$10</f>
        <v>236.77628028604693</v>
      </c>
      <c r="H3" s="97">
        <f>AA!I$10</f>
        <v>246.5083892433862</v>
      </c>
      <c r="I3" s="97">
        <f>AA!J$10</f>
        <v>260.35144932948072</v>
      </c>
      <c r="J3" s="97">
        <f>AA!K$10</f>
        <v>274.56098872410513</v>
      </c>
      <c r="K3" s="97">
        <f>AA!L$10</f>
        <v>291.89259442389795</v>
      </c>
      <c r="L3" s="97">
        <f>AA!M$10</f>
        <v>307.31048820763806</v>
      </c>
      <c r="M3" s="97">
        <f>AA!N$10</f>
        <v>328.17905768709068</v>
      </c>
      <c r="N3" s="97">
        <f>AA!O$10</f>
        <v>348.61657493485063</v>
      </c>
      <c r="O3" s="97">
        <f>AA!P$10</f>
        <v>374.18153315140034</v>
      </c>
      <c r="P3" s="97">
        <f>AA!Q$10</f>
        <v>382.85826600582709</v>
      </c>
      <c r="Q3" s="97">
        <f>AA!R$10</f>
        <v>391.72186593969229</v>
      </c>
      <c r="R3" s="97">
        <f>AA!S$10</f>
        <v>402.69069100406068</v>
      </c>
      <c r="S3" s="97">
        <f>AA!T$10</f>
        <v>393.10819414562343</v>
      </c>
      <c r="T3" s="97">
        <f>AA!U$10</f>
        <v>397.27288047841216</v>
      </c>
      <c r="U3" s="97">
        <f>AA!V$10</f>
        <v>402.8134645486154</v>
      </c>
      <c r="V3" s="97">
        <f>AA!W$10</f>
        <v>404.5885129170187</v>
      </c>
      <c r="W3" s="65">
        <f>AA!X$10</f>
        <v>411.95578344634384</v>
      </c>
    </row>
    <row r="4" spans="1:23" ht="15" customHeight="1" x14ac:dyDescent="0.35">
      <c r="A4" s="162" t="s">
        <v>186</v>
      </c>
      <c r="B4" s="97">
        <f>BBWB!C$10</f>
        <v>0</v>
      </c>
      <c r="C4" s="97">
        <f>BBWB!D$10</f>
        <v>0</v>
      </c>
      <c r="D4" s="97">
        <f>BBWB!E$10</f>
        <v>0</v>
      </c>
      <c r="E4" s="97">
        <f>BBWB!F$10</f>
        <v>67.370005655954841</v>
      </c>
      <c r="F4" s="97">
        <f>BBWB!G$10</f>
        <v>67.672851937900262</v>
      </c>
      <c r="G4" s="97">
        <f>BBWB!H$10</f>
        <v>76.595103565705784</v>
      </c>
      <c r="H4" s="97">
        <f>BBWB!I$10</f>
        <v>77.779281331725372</v>
      </c>
      <c r="I4" s="97">
        <f>BBWB!J$10</f>
        <v>72.050816230508275</v>
      </c>
      <c r="J4" s="97">
        <f>BBWB!K$10</f>
        <v>65.693551141276686</v>
      </c>
      <c r="K4" s="97">
        <f>BBWB!L$10</f>
        <v>62.331484281472868</v>
      </c>
      <c r="L4" s="97">
        <f>BBWB!M$10</f>
        <v>56.672722036125975</v>
      </c>
      <c r="M4" s="97">
        <f>BBWB!N$10</f>
        <v>52.267020254919601</v>
      </c>
      <c r="N4" s="97">
        <f>BBWB!O$10</f>
        <v>47.616504760183439</v>
      </c>
      <c r="O4" s="97">
        <f>BBWB!P$10</f>
        <v>46.047149129724538</v>
      </c>
      <c r="P4" s="97">
        <f>BBWB!Q$10</f>
        <v>43.542465891719402</v>
      </c>
      <c r="Q4" s="97">
        <f>BBWB!R$10</f>
        <v>42.058734058335034</v>
      </c>
      <c r="R4" s="97">
        <f>BBWB!S$10</f>
        <v>42.432370860388311</v>
      </c>
      <c r="S4" s="97">
        <f>BBWB!T$10</f>
        <v>41.896694025648699</v>
      </c>
      <c r="T4" s="97">
        <f>BBWB!U$10</f>
        <v>41.072242168436247</v>
      </c>
      <c r="U4" s="97">
        <f>BBWB!V$10</f>
        <v>41.464017663410232</v>
      </c>
      <c r="V4" s="97">
        <f>BBWB!W$10</f>
        <v>41.38255040018197</v>
      </c>
      <c r="W4" s="65">
        <f>BBWB!X$10</f>
        <v>37.048197258917043</v>
      </c>
    </row>
    <row r="5" spans="1:23" ht="15" customHeight="1" x14ac:dyDescent="0.35">
      <c r="A5" s="162" t="s">
        <v>47</v>
      </c>
      <c r="B5" s="97"/>
      <c r="C5" s="97"/>
      <c r="D5" s="97"/>
      <c r="E5" s="97"/>
      <c r="F5" s="97"/>
      <c r="G5" s="97">
        <f>CA!H$10</f>
        <v>69.407178173948523</v>
      </c>
      <c r="H5" s="97">
        <f>CA!I$10</f>
        <v>73.785493118952843</v>
      </c>
      <c r="I5" s="97">
        <f>CA!J$10</f>
        <v>77.882521218235951</v>
      </c>
      <c r="J5" s="97">
        <f>CA!K$10</f>
        <v>81.285164242920771</v>
      </c>
      <c r="K5" s="97">
        <f>CA!L$10</f>
        <v>85.398845554504106</v>
      </c>
      <c r="L5" s="97">
        <f>CA!M$10</f>
        <v>88.774628133710408</v>
      </c>
      <c r="M5" s="97">
        <f>CA!N$10</f>
        <v>96.308920055694145</v>
      </c>
      <c r="N5" s="97">
        <f>CA!O$10</f>
        <v>102.55022845504064</v>
      </c>
      <c r="O5" s="97">
        <f>CA!P$10</f>
        <v>112.02365983602098</v>
      </c>
      <c r="P5" s="97">
        <f>CA!Q$10</f>
        <v>117.56762082331655</v>
      </c>
      <c r="Q5" s="97">
        <f>CA!R$10</f>
        <v>128.97858032099899</v>
      </c>
      <c r="R5" s="97">
        <f>CA!S$10</f>
        <v>143.19719133644196</v>
      </c>
      <c r="S5" s="97">
        <f>CA!T$10</f>
        <v>155.76457437448357</v>
      </c>
      <c r="T5" s="97">
        <f>CA!U$10</f>
        <v>173.12148019765837</v>
      </c>
      <c r="U5" s="97">
        <f>CA!V$10</f>
        <v>190.87214367648153</v>
      </c>
      <c r="V5" s="97">
        <f>CA!W$10</f>
        <v>199.93392289480587</v>
      </c>
      <c r="W5" s="65">
        <f>CA!X$10</f>
        <v>212.5659459479127</v>
      </c>
    </row>
    <row r="6" spans="1:23" ht="15" customHeight="1" x14ac:dyDescent="0.35">
      <c r="A6" s="162" t="s">
        <v>105</v>
      </c>
      <c r="B6" s="97"/>
      <c r="C6" s="97"/>
      <c r="D6" s="97"/>
      <c r="E6" s="97"/>
      <c r="F6" s="97"/>
      <c r="G6" s="97">
        <f>CWP!H$10</f>
        <v>0</v>
      </c>
      <c r="H6" s="97">
        <f>CWP!I$10</f>
        <v>0</v>
      </c>
      <c r="I6" s="97">
        <f>CWP!J$10</f>
        <v>0</v>
      </c>
      <c r="J6" s="97">
        <f>CWP!K$10</f>
        <v>0</v>
      </c>
      <c r="K6" s="97">
        <f>CWP!L$10</f>
        <v>0</v>
      </c>
      <c r="L6" s="97">
        <f>CWP!M$10</f>
        <v>0</v>
      </c>
      <c r="M6" s="97">
        <f>CWP!N$10</f>
        <v>0</v>
      </c>
      <c r="N6" s="97">
        <f>CWP!O$10</f>
        <v>0</v>
      </c>
      <c r="O6" s="97">
        <f>CWP!P$10</f>
        <v>23.309797351799716</v>
      </c>
      <c r="P6" s="97">
        <f>CWP!Q$10</f>
        <v>35.329580007342528</v>
      </c>
      <c r="Q6" s="97">
        <f>CWP!R$10</f>
        <v>12.447213609707948</v>
      </c>
      <c r="R6" s="97">
        <f>CWP!S$10</f>
        <v>17.464326330196748</v>
      </c>
      <c r="S6" s="97">
        <f>CWP!T$10</f>
        <v>2.4540557275541786</v>
      </c>
      <c r="T6" s="97">
        <f>CWP!U$10</f>
        <v>0.22072000000000003</v>
      </c>
      <c r="U6" s="97">
        <f>CWP!V$10</f>
        <v>0</v>
      </c>
      <c r="V6" s="97">
        <f>CWP!W$10</f>
        <v>0</v>
      </c>
      <c r="W6" s="65">
        <f>CWP!X$10</f>
        <v>6.6157990662718724</v>
      </c>
    </row>
    <row r="7" spans="1:23" ht="15" customHeight="1" x14ac:dyDescent="0.35">
      <c r="A7" s="162" t="s">
        <v>48</v>
      </c>
      <c r="B7" s="97">
        <f>CTB!C$10</f>
        <v>138.69772</v>
      </c>
      <c r="C7" s="97">
        <f>CTB!D$10</f>
        <v>139.03980100000001</v>
      </c>
      <c r="D7" s="97">
        <f>CTB!E$10</f>
        <v>146.70044799999999</v>
      </c>
      <c r="E7" s="97">
        <f>CTB!F$10</f>
        <v>154.15250599999999</v>
      </c>
      <c r="F7" s="97">
        <f>CTB!G$10</f>
        <v>159.73850299999998</v>
      </c>
      <c r="G7" s="97">
        <f>CTB!H$10</f>
        <v>164.88899800000002</v>
      </c>
      <c r="H7" s="97">
        <f>CTB!I$10</f>
        <v>182.80324200000001</v>
      </c>
      <c r="I7" s="97">
        <f>CTB!J$10</f>
        <v>201.64055799999997</v>
      </c>
      <c r="J7" s="97">
        <f>CTB!K$10</f>
        <v>225.783952</v>
      </c>
      <c r="K7" s="97">
        <f>CTB!L$10</f>
        <v>239.992762</v>
      </c>
      <c r="L7" s="97">
        <f>CTB!M$10</f>
        <v>252.44721299999998</v>
      </c>
      <c r="M7" s="97">
        <f>CTB!N$10</f>
        <v>259.12140500000004</v>
      </c>
      <c r="N7" s="97">
        <f>CTB!O$10</f>
        <v>279.88802299999998</v>
      </c>
      <c r="O7" s="97">
        <f>CTB!P$10</f>
        <v>314.00270600000005</v>
      </c>
      <c r="P7" s="97">
        <f>CTB!Q$10</f>
        <v>330.97358999999994</v>
      </c>
      <c r="Q7" s="97">
        <f>CTB!R$10</f>
        <v>331.16811400000006</v>
      </c>
      <c r="R7" s="97">
        <f>CTB!S$10</f>
        <v>333.24033900000001</v>
      </c>
      <c r="S7" s="97"/>
      <c r="T7" s="97"/>
      <c r="U7" s="97"/>
      <c r="V7" s="97"/>
      <c r="W7" s="65"/>
    </row>
    <row r="8" spans="1:23" ht="30" customHeight="1" x14ac:dyDescent="0.35">
      <c r="A8" s="162" t="s">
        <v>49</v>
      </c>
      <c r="B8" s="97">
        <f>DLA!C$10</f>
        <v>306.39296700429009</v>
      </c>
      <c r="C8" s="97">
        <f>DLA!D$10</f>
        <v>338.05503735236243</v>
      </c>
      <c r="D8" s="97">
        <f>DLA!E$10</f>
        <v>373.03249552789083</v>
      </c>
      <c r="E8" s="97">
        <f>DLA!F$10</f>
        <v>401.24642669950117</v>
      </c>
      <c r="F8" s="97">
        <f>DLA!G$10</f>
        <v>430.31047827332264</v>
      </c>
      <c r="G8" s="97">
        <f>DLA!H$10</f>
        <v>468.79262909455531</v>
      </c>
      <c r="H8" s="97">
        <f>DLA!I$10</f>
        <v>499.62527782678012</v>
      </c>
      <c r="I8" s="97">
        <f>DLA!J$10</f>
        <v>535.63868204628307</v>
      </c>
      <c r="J8" s="97">
        <f>DLA!K$10</f>
        <v>571.52210285124761</v>
      </c>
      <c r="K8" s="97">
        <f>DLA!L$10</f>
        <v>612.17528882419583</v>
      </c>
      <c r="L8" s="97">
        <f>DLA!M$10</f>
        <v>653.77292588923251</v>
      </c>
      <c r="M8" s="97">
        <f>DLA!N$10</f>
        <v>706.70549959626806</v>
      </c>
      <c r="N8" s="97">
        <f>DLA!O$10</f>
        <v>755.79471998639508</v>
      </c>
      <c r="O8" s="97">
        <f>DLA!P$10</f>
        <v>824.41695406487815</v>
      </c>
      <c r="P8" s="97">
        <f>DLA!Q$10</f>
        <v>856.09928734566313</v>
      </c>
      <c r="Q8" s="97">
        <f>DLA!R$10</f>
        <v>908.49312770649306</v>
      </c>
      <c r="R8" s="97">
        <f>DLA!S$10</f>
        <v>973.08555409061478</v>
      </c>
      <c r="S8" s="97">
        <f>DLA!T$10</f>
        <v>999.42951883088415</v>
      </c>
      <c r="T8" s="97">
        <f>DLA!U$10</f>
        <v>990.92021636500078</v>
      </c>
      <c r="U8" s="97">
        <f>DLA!V$10</f>
        <v>908.52142957883575</v>
      </c>
      <c r="V8" s="97">
        <f>DLA!W$10</f>
        <v>794.96322278928756</v>
      </c>
      <c r="W8" s="65">
        <f>DLA!X$10</f>
        <v>682.12397675072998</v>
      </c>
    </row>
    <row r="9" spans="1:23" ht="15" customHeight="1" x14ac:dyDescent="0.35">
      <c r="A9" s="62" t="s">
        <v>50</v>
      </c>
      <c r="B9" s="97"/>
      <c r="C9" s="97"/>
      <c r="D9" s="97"/>
      <c r="E9" s="97"/>
      <c r="F9" s="97"/>
      <c r="G9" s="97"/>
      <c r="H9" s="97">
        <f>'DLA (children)'!I$10</f>
        <v>53.905192477496456</v>
      </c>
      <c r="I9" s="97">
        <f>'DLA (children)'!J$10</f>
        <v>56.24581614902015</v>
      </c>
      <c r="J9" s="97">
        <f>'DLA (children)'!K$10</f>
        <v>59.857870923799879</v>
      </c>
      <c r="K9" s="97">
        <f>'DLA (children)'!L$10</f>
        <v>66.19895395650876</v>
      </c>
      <c r="L9" s="97">
        <f>'DLA (children)'!M$10</f>
        <v>71.238767774755019</v>
      </c>
      <c r="M9" s="97">
        <f>'DLA (children)'!N$10</f>
        <v>77.007454649370885</v>
      </c>
      <c r="N9" s="97">
        <f>'DLA (children)'!O$10</f>
        <v>83.26683944153487</v>
      </c>
      <c r="O9" s="97">
        <f>'DLA (children)'!P$10</f>
        <v>90.423247869764396</v>
      </c>
      <c r="P9" s="97">
        <f>'DLA (children)'!Q$10</f>
        <v>93.324817769467941</v>
      </c>
      <c r="Q9" s="97">
        <f>'DLA (children)'!R$10</f>
        <v>101.44028149863222</v>
      </c>
      <c r="R9" s="97">
        <f>'DLA (children)'!S$10</f>
        <v>107.18153274684414</v>
      </c>
      <c r="S9" s="97">
        <f>'DLA (children)'!T$10</f>
        <v>112.75661784666099</v>
      </c>
      <c r="T9" s="97">
        <f>'DLA (children)'!U$10</f>
        <v>132.82725655761348</v>
      </c>
      <c r="U9" s="97">
        <f>'DLA (children)'!V$10</f>
        <v>141.96647063144297</v>
      </c>
      <c r="V9" s="97">
        <f>'DLA (children)'!W$10</f>
        <v>146.48068894876783</v>
      </c>
      <c r="W9" s="65">
        <f>'DLA (children)'!X$10</f>
        <v>151.69648463191331</v>
      </c>
    </row>
    <row r="10" spans="1:23" ht="15" customHeight="1" x14ac:dyDescent="0.35">
      <c r="A10" s="62" t="s">
        <v>51</v>
      </c>
      <c r="B10" s="97"/>
      <c r="C10" s="97"/>
      <c r="D10" s="97"/>
      <c r="E10" s="97"/>
      <c r="F10" s="97"/>
      <c r="G10" s="97"/>
      <c r="H10" s="97">
        <f>'DLA (working age)'!I$10</f>
        <v>293.09121473285768</v>
      </c>
      <c r="I10" s="97">
        <f>'DLA (working age)'!J$10</f>
        <v>310.89980333308716</v>
      </c>
      <c r="J10" s="97">
        <f>'DLA (working age)'!K$10</f>
        <v>327.92462706964528</v>
      </c>
      <c r="K10" s="97">
        <f>'DLA (working age)'!L$10</f>
        <v>345.94325076335645</v>
      </c>
      <c r="L10" s="97">
        <f>'DLA (working age)'!M$10</f>
        <v>364.76665082927155</v>
      </c>
      <c r="M10" s="97">
        <f>'DLA (working age)'!N$10</f>
        <v>389.40983112666612</v>
      </c>
      <c r="N10" s="97">
        <f>'DLA (working age)'!O$10</f>
        <v>413.05281732020603</v>
      </c>
      <c r="O10" s="97">
        <f>'DLA (working age)'!P$10</f>
        <v>446.45144829494427</v>
      </c>
      <c r="P10" s="97">
        <f>'DLA (working age)'!Q$10</f>
        <v>458.73397024356359</v>
      </c>
      <c r="Q10" s="97">
        <f>'DLA (working age)'!R$10</f>
        <v>490.80753522040908</v>
      </c>
      <c r="R10" s="97">
        <f>'DLA (working age)'!S$10</f>
        <v>528.14664523888189</v>
      </c>
      <c r="S10" s="97">
        <f>'DLA (working age)'!T$10</f>
        <v>536.9173531542574</v>
      </c>
      <c r="T10" s="97">
        <f>'DLA (working age)'!U$10</f>
        <v>492.55902383103779</v>
      </c>
      <c r="U10" s="97">
        <f>'DLA (working age)'!V$10</f>
        <v>421.02890596848079</v>
      </c>
      <c r="V10" s="97">
        <f>'DLA (working age)'!W$10</f>
        <v>322.00215404638971</v>
      </c>
      <c r="W10" s="65">
        <f>'DLA (working age)'!X$10</f>
        <v>249.50331635341172</v>
      </c>
    </row>
    <row r="11" spans="1:23" ht="15" customHeight="1" x14ac:dyDescent="0.35">
      <c r="A11" s="62" t="s">
        <v>52</v>
      </c>
      <c r="B11" s="97"/>
      <c r="C11" s="97"/>
      <c r="D11" s="97"/>
      <c r="E11" s="97"/>
      <c r="F11" s="97"/>
      <c r="G11" s="97"/>
      <c r="H11" s="97">
        <f>'DLA (pensioners)'!I$10</f>
        <v>152.60223717811743</v>
      </c>
      <c r="I11" s="97">
        <f>'DLA (pensioners)'!J$10</f>
        <v>168.51100915306893</v>
      </c>
      <c r="J11" s="97">
        <f>'DLA (pensioners)'!K$10</f>
        <v>183.7292281371235</v>
      </c>
      <c r="K11" s="97">
        <f>'DLA (pensioners)'!L$10</f>
        <v>200.06590732443064</v>
      </c>
      <c r="L11" s="97">
        <f>'DLA (pensioners)'!M$10</f>
        <v>217.8059634493886</v>
      </c>
      <c r="M11" s="97">
        <f>'DLA (pensioners)'!N$10</f>
        <v>240.32134009397052</v>
      </c>
      <c r="N11" s="97">
        <f>'DLA (pensioners)'!O$10</f>
        <v>259.49437431614189</v>
      </c>
      <c r="O11" s="97">
        <f>'DLA (pensioners)'!P$10</f>
        <v>287.46254610537591</v>
      </c>
      <c r="P11" s="97">
        <f>'DLA (pensioners)'!Q$10</f>
        <v>303.88596855472417</v>
      </c>
      <c r="Q11" s="97">
        <f>'DLA (pensioners)'!R$10</f>
        <v>316.08080438999667</v>
      </c>
      <c r="R11" s="97">
        <f>'DLA (pensioners)'!S$10</f>
        <v>337.40012623008982</v>
      </c>
      <c r="S11" s="97">
        <f>'DLA (pensioners)'!T$10</f>
        <v>349.35635350119287</v>
      </c>
      <c r="T11" s="97">
        <f>'DLA (pensioners)'!U$10</f>
        <v>366.4246689219641</v>
      </c>
      <c r="U11" s="97">
        <f>'DLA (pensioners)'!V$10</f>
        <v>345.63107712831516</v>
      </c>
      <c r="V11" s="97">
        <f>'DLA (pensioners)'!W$10</f>
        <v>327.58827452075866</v>
      </c>
      <c r="W11" s="65">
        <f>'DLA (pensioners)'!X$10</f>
        <v>289.04798585171341</v>
      </c>
    </row>
    <row r="12" spans="1:23" ht="15" customHeight="1" x14ac:dyDescent="0.35">
      <c r="A12" s="162" t="s">
        <v>93</v>
      </c>
      <c r="B12" s="97"/>
      <c r="C12" s="97"/>
      <c r="D12" s="97"/>
      <c r="E12" s="97"/>
      <c r="F12" s="97"/>
      <c r="G12" s="97"/>
      <c r="H12" s="97">
        <f>DHP!I$10</f>
        <v>0.50610525000000006</v>
      </c>
      <c r="I12" s="97">
        <f>DHP!J$10</f>
        <v>0.48746300000000004</v>
      </c>
      <c r="J12" s="97">
        <f>DHP!K$10</f>
        <v>0.59768449000000001</v>
      </c>
      <c r="K12" s="97">
        <f>DHP!L$10</f>
        <v>0.66558600000000001</v>
      </c>
      <c r="L12" s="97">
        <f>DHP!M$10</f>
        <v>0.73865100000000006</v>
      </c>
      <c r="M12" s="97">
        <f>DHP!N$10</f>
        <v>0.79211700000000007</v>
      </c>
      <c r="N12" s="97">
        <f>DHP!O$10</f>
        <v>0.92573399999999983</v>
      </c>
      <c r="O12" s="97">
        <f>DHP!P$10</f>
        <v>0.86311399999999994</v>
      </c>
      <c r="P12" s="97">
        <f>DHP!Q$10</f>
        <v>0.8251059999999999</v>
      </c>
      <c r="Q12" s="97">
        <f>DHP!R$10</f>
        <v>0.89942725999999995</v>
      </c>
      <c r="R12" s="97">
        <f>DHP!S$10</f>
        <v>1.8224689999999999</v>
      </c>
      <c r="S12" s="97">
        <f>DHP!T$10</f>
        <v>6.3250720000000005</v>
      </c>
      <c r="T12" s="97">
        <f>DHP!U$10</f>
        <v>7.35867</v>
      </c>
      <c r="U12" s="97">
        <f>DHP!V$10</f>
        <v>6.282311</v>
      </c>
      <c r="V12" s="97">
        <f>DHP!W$10</f>
        <v>6.8700300000000007</v>
      </c>
      <c r="W12" s="65">
        <f>DHP!X$10</f>
        <v>9.0701790000000013</v>
      </c>
    </row>
    <row r="13" spans="1:23" ht="30" customHeight="1" x14ac:dyDescent="0.35">
      <c r="A13" s="162" t="s">
        <v>103</v>
      </c>
      <c r="B13" s="97"/>
      <c r="C13" s="97"/>
      <c r="D13" s="97"/>
      <c r="E13" s="97"/>
      <c r="F13" s="97">
        <f>ESA!G$10</f>
        <v>0</v>
      </c>
      <c r="G13" s="97">
        <f>ESA!H$10</f>
        <v>0</v>
      </c>
      <c r="H13" s="97">
        <f>ESA!I$10</f>
        <v>0</v>
      </c>
      <c r="I13" s="97">
        <f>ESA!J$10</f>
        <v>0</v>
      </c>
      <c r="J13" s="97">
        <f>ESA!K$10</f>
        <v>0</v>
      </c>
      <c r="K13" s="97">
        <f>ESA!L$10</f>
        <v>0</v>
      </c>
      <c r="L13" s="97">
        <f>ESA!M$10</f>
        <v>0</v>
      </c>
      <c r="M13" s="97">
        <f>ESA!N$10</f>
        <v>0</v>
      </c>
      <c r="N13" s="97">
        <f>ESA!O$10</f>
        <v>8.4814914767064149</v>
      </c>
      <c r="O13" s="97">
        <f>ESA!P$10</f>
        <v>83.977730746338793</v>
      </c>
      <c r="P13" s="97">
        <f>ESA!Q$10</f>
        <v>147.18848480094272</v>
      </c>
      <c r="Q13" s="97">
        <f>ESA!R$10</f>
        <v>230.33458827567733</v>
      </c>
      <c r="R13" s="97">
        <f>ESA!S$10</f>
        <v>454.26646119761779</v>
      </c>
      <c r="S13" s="97">
        <f>ESA!T$10</f>
        <v>722.12002508559544</v>
      </c>
      <c r="T13" s="97">
        <f>ESA!U$10</f>
        <v>879.45460354006059</v>
      </c>
      <c r="U13" s="97">
        <f>ESA!V$10</f>
        <v>989.57656312201243</v>
      </c>
      <c r="V13" s="97">
        <f>ESA!W$10</f>
        <v>1044.5004498352364</v>
      </c>
      <c r="W13" s="65">
        <f>ESA!X$10</f>
        <v>1085.53487855294</v>
      </c>
    </row>
    <row r="14" spans="1:23" ht="15" customHeight="1" x14ac:dyDescent="0.35">
      <c r="A14" s="163" t="s">
        <v>53</v>
      </c>
      <c r="B14" s="97">
        <f>HB!C$10</f>
        <v>572.503829</v>
      </c>
      <c r="C14" s="97">
        <f>HB!D$10</f>
        <v>568.04014700000005</v>
      </c>
      <c r="D14" s="97">
        <f>HB!E$10</f>
        <v>563.68723399999999</v>
      </c>
      <c r="E14" s="97">
        <f>HB!F$10</f>
        <v>573.03370700000005</v>
      </c>
      <c r="F14" s="97">
        <f>HB!G$10</f>
        <v>581.31449499999997</v>
      </c>
      <c r="G14" s="97">
        <f>HB!H$10</f>
        <v>596.41028100000005</v>
      </c>
      <c r="H14" s="97">
        <f>HB!I$10</f>
        <v>663.96152699999993</v>
      </c>
      <c r="I14" s="97">
        <f>HB!J$10</f>
        <v>622.09421899999995</v>
      </c>
      <c r="J14" s="97">
        <f>HB!K$10</f>
        <v>646.07493299999999</v>
      </c>
      <c r="K14" s="97">
        <f>HB!L$10</f>
        <v>686.50992200000007</v>
      </c>
      <c r="L14" s="97">
        <f>HB!M$10</f>
        <v>733.65526099999988</v>
      </c>
      <c r="M14" s="97">
        <f>HB!N$10</f>
        <v>785.72021000000007</v>
      </c>
      <c r="N14" s="97">
        <f>HB!O$10</f>
        <v>870.64200799999992</v>
      </c>
      <c r="O14" s="97">
        <f>HB!P$10</f>
        <v>1035.3076410000001</v>
      </c>
      <c r="P14" s="97">
        <f>HB!Q$10</f>
        <v>1112.3499340000001</v>
      </c>
      <c r="Q14" s="97">
        <f>HB!R$10</f>
        <v>1194.2887109999999</v>
      </c>
      <c r="R14" s="97">
        <f>HB!S$10</f>
        <v>1272.576415</v>
      </c>
      <c r="S14" s="97">
        <f>HB!T$10</f>
        <v>1279.2887740000001</v>
      </c>
      <c r="T14" s="97">
        <f>HB!U$10</f>
        <v>1281.7644209999999</v>
      </c>
      <c r="U14" s="97">
        <f>HB!V$10</f>
        <v>1277.3812849999999</v>
      </c>
      <c r="V14" s="97">
        <f>HB!W$10</f>
        <v>1232.435095</v>
      </c>
      <c r="W14" s="65">
        <f>HB!X$10</f>
        <v>1171.0893450000001</v>
      </c>
    </row>
    <row r="15" spans="1:23" ht="15" customHeight="1" x14ac:dyDescent="0.35">
      <c r="A15" s="62" t="s">
        <v>187</v>
      </c>
      <c r="B15" s="97"/>
      <c r="C15" s="97"/>
      <c r="D15" s="97"/>
      <c r="E15" s="97"/>
      <c r="F15" s="97"/>
      <c r="G15" s="97"/>
      <c r="H15" s="97"/>
      <c r="I15" s="97"/>
      <c r="J15" s="97"/>
      <c r="K15" s="97"/>
      <c r="L15" s="97"/>
      <c r="M15" s="97"/>
      <c r="N15" s="97">
        <v>548.58742300000006</v>
      </c>
      <c r="O15" s="97">
        <v>697.47951699999999</v>
      </c>
      <c r="P15" s="97">
        <v>769.377703</v>
      </c>
      <c r="Q15" s="97">
        <v>834.00803400000007</v>
      </c>
      <c r="R15" s="97">
        <v>900.19831800000009</v>
      </c>
      <c r="S15" s="97">
        <v>901.22067800000002</v>
      </c>
      <c r="T15" s="97">
        <v>901.59815500000002</v>
      </c>
      <c r="U15" s="97">
        <v>901.78883599999995</v>
      </c>
      <c r="V15" s="97">
        <v>870.87819999999999</v>
      </c>
      <c r="W15" s="65">
        <v>825.77877000000001</v>
      </c>
    </row>
    <row r="16" spans="1:23" ht="15" customHeight="1" x14ac:dyDescent="0.35">
      <c r="A16" s="62" t="s">
        <v>188</v>
      </c>
      <c r="B16" s="97"/>
      <c r="C16" s="97"/>
      <c r="D16" s="97"/>
      <c r="E16" s="97"/>
      <c r="F16" s="97"/>
      <c r="G16" s="97"/>
      <c r="H16" s="97"/>
      <c r="I16" s="97"/>
      <c r="J16" s="97"/>
      <c r="K16" s="97"/>
      <c r="L16" s="97"/>
      <c r="M16" s="97"/>
      <c r="N16" s="97">
        <v>322.05458299999981</v>
      </c>
      <c r="O16" s="97">
        <v>337.828124</v>
      </c>
      <c r="P16" s="97">
        <v>342.97223100000002</v>
      </c>
      <c r="Q16" s="97">
        <v>360.28067700000003</v>
      </c>
      <c r="R16" s="97">
        <v>372.37809700000003</v>
      </c>
      <c r="S16" s="97">
        <v>378.06809600000003</v>
      </c>
      <c r="T16" s="97">
        <v>380.16626600000001</v>
      </c>
      <c r="U16" s="97">
        <v>375.59244899999999</v>
      </c>
      <c r="V16" s="97">
        <v>361.556895</v>
      </c>
      <c r="W16" s="65">
        <v>345.31057499999997</v>
      </c>
    </row>
    <row r="17" spans="1:23" ht="15" customHeight="1" x14ac:dyDescent="0.35">
      <c r="A17" s="163" t="s">
        <v>54</v>
      </c>
      <c r="B17" s="97">
        <f>IB!C$10</f>
        <v>496.48925856060504</v>
      </c>
      <c r="C17" s="97">
        <f>IB!D$10</f>
        <v>485.7808929920696</v>
      </c>
      <c r="D17" s="97">
        <f>IB!E$10</f>
        <v>489.85137899890157</v>
      </c>
      <c r="E17" s="97">
        <f>IB!F$10</f>
        <v>471.57750444627419</v>
      </c>
      <c r="F17" s="97">
        <f>IB!G$10</f>
        <v>468.26861272616702</v>
      </c>
      <c r="G17" s="97">
        <f>IB!H$10</f>
        <v>475.93282112545205</v>
      </c>
      <c r="H17" s="97">
        <f>IB!I$10</f>
        <v>479.96888152836641</v>
      </c>
      <c r="I17" s="97">
        <f>IB!J$10</f>
        <v>478.05830331873977</v>
      </c>
      <c r="J17" s="97">
        <f>IB!K$10</f>
        <v>473.14708240976921</v>
      </c>
      <c r="K17" s="97">
        <f>IB!L$10</f>
        <v>473.94950695108616</v>
      </c>
      <c r="L17" s="97">
        <f>IB!M$10</f>
        <v>472.33583653372995</v>
      </c>
      <c r="M17" s="97">
        <f>IB!N$10</f>
        <v>484.57947261792793</v>
      </c>
      <c r="N17" s="97">
        <f>IB!O$10</f>
        <v>481.60514645128433</v>
      </c>
      <c r="O17" s="97">
        <f>IB!P$10</f>
        <v>455.38184983830797</v>
      </c>
      <c r="P17" s="97">
        <f>IB!Q$10</f>
        <v>418.9081824756982</v>
      </c>
      <c r="Q17" s="97">
        <f>IB!R$10</f>
        <v>374.46717615640955</v>
      </c>
      <c r="R17" s="97">
        <f>IB!S$10</f>
        <v>247.00452070219262</v>
      </c>
      <c r="S17" s="97">
        <f>IB!T$10</f>
        <v>71.977113461586129</v>
      </c>
      <c r="T17" s="97">
        <f>IB!U$10</f>
        <v>8.8565041551400405</v>
      </c>
      <c r="U17" s="97">
        <f>IB!V$10</f>
        <v>4.4455026819224681</v>
      </c>
      <c r="V17" s="97">
        <f>IB!W$10</f>
        <v>0.77871149097071179</v>
      </c>
      <c r="W17" s="65">
        <f>IB!X$10</f>
        <v>0.15495595801155915</v>
      </c>
    </row>
    <row r="18" spans="1:23" ht="30" customHeight="1" x14ac:dyDescent="0.35">
      <c r="A18" s="162" t="s">
        <v>55</v>
      </c>
      <c r="B18" s="97">
        <f>IS!C$10</f>
        <v>878.76290798217133</v>
      </c>
      <c r="C18" s="97">
        <f>IS!D$10</f>
        <v>743.76869928153985</v>
      </c>
      <c r="D18" s="97">
        <f>IS!E$10</f>
        <v>723.59382958033723</v>
      </c>
      <c r="E18" s="97">
        <f>IS!F$10</f>
        <v>750.08582730047328</v>
      </c>
      <c r="F18" s="97">
        <f>IS!G$10</f>
        <v>824.65367478741473</v>
      </c>
      <c r="G18" s="97">
        <f>IS!H$10</f>
        <v>889.78498584710701</v>
      </c>
      <c r="H18" s="97">
        <f>IS!I$10</f>
        <v>888.47332661737096</v>
      </c>
      <c r="I18" s="97">
        <f>IS!J$10</f>
        <v>785.48867475423162</v>
      </c>
      <c r="J18" s="97">
        <f>IS!K$10</f>
        <v>588.48052982925071</v>
      </c>
      <c r="K18" s="97">
        <f>IS!L$10</f>
        <v>532.99331831037932</v>
      </c>
      <c r="L18" s="97">
        <f>IS!M$10</f>
        <v>517.4800933528727</v>
      </c>
      <c r="M18" s="97">
        <f>IS!N$10</f>
        <v>535.96290809492655</v>
      </c>
      <c r="N18" s="97">
        <f>IS!O$10</f>
        <v>525.10448643522591</v>
      </c>
      <c r="O18" s="97">
        <f>IS!P$10</f>
        <v>512.7118642559069</v>
      </c>
      <c r="P18" s="97">
        <f>IS!Q$10</f>
        <v>488.14350919736</v>
      </c>
      <c r="Q18" s="97">
        <f>IS!R$10</f>
        <v>442.81838258908749</v>
      </c>
      <c r="R18" s="97">
        <f>IS!S$10</f>
        <v>339.12144646602246</v>
      </c>
      <c r="S18" s="97">
        <f>IS!T$10</f>
        <v>231.09975793494573</v>
      </c>
      <c r="T18" s="97">
        <f>IS!U$10</f>
        <v>195.68241174670186</v>
      </c>
      <c r="U18" s="97">
        <f>IS!V$10</f>
        <v>176.43745235648146</v>
      </c>
      <c r="V18" s="97">
        <f>IS!W$10</f>
        <v>156.08223517226466</v>
      </c>
      <c r="W18" s="65">
        <f>IS!X$10</f>
        <v>152.36229023130127</v>
      </c>
    </row>
    <row r="19" spans="1:23" ht="15" customHeight="1" x14ac:dyDescent="0.35">
      <c r="A19" s="62" t="s">
        <v>56</v>
      </c>
      <c r="B19" s="97">
        <f>'IS MIG'!C$10</f>
        <v>257.59848713303711</v>
      </c>
      <c r="C19" s="97">
        <f>'IS MIG'!D$10</f>
        <v>257.03680829761646</v>
      </c>
      <c r="D19" s="97">
        <f>'IS MIG'!E$10</f>
        <v>240.68910552298661</v>
      </c>
      <c r="E19" s="97">
        <f>'IS MIG'!F$10</f>
        <v>248.25693988821737</v>
      </c>
      <c r="F19" s="97">
        <f>'IS MIG'!G$10</f>
        <v>267.21857612944473</v>
      </c>
      <c r="G19" s="97">
        <f>'IS MIG'!H$10</f>
        <v>295.18306366024274</v>
      </c>
      <c r="H19" s="97">
        <f>'IS MIG'!I$10</f>
        <v>292.50794502188677</v>
      </c>
      <c r="I19" s="97">
        <f>'IS MIG'!J$10</f>
        <v>159.23792047911712</v>
      </c>
      <c r="J19" s="97">
        <f>'IS MIG'!K$10</f>
        <v>0</v>
      </c>
      <c r="K19" s="97">
        <f>'IS MIG'!L$10</f>
        <v>0</v>
      </c>
      <c r="L19" s="97">
        <f>'IS MIG'!M$10</f>
        <v>0</v>
      </c>
      <c r="M19" s="97">
        <f>'IS MIG'!N$10</f>
        <v>0</v>
      </c>
      <c r="N19" s="97">
        <f>'IS MIG'!O$10</f>
        <v>0</v>
      </c>
      <c r="O19" s="97">
        <f>'IS MIG'!P$10</f>
        <v>0</v>
      </c>
      <c r="P19" s="97">
        <f>'IS MIG'!Q$10</f>
        <v>0</v>
      </c>
      <c r="Q19" s="97">
        <f>'IS MIG'!R$10</f>
        <v>0</v>
      </c>
      <c r="R19" s="97">
        <f>'IS MIG'!S$10</f>
        <v>0</v>
      </c>
      <c r="S19" s="97">
        <f>'IS MIG'!T$10</f>
        <v>0</v>
      </c>
      <c r="T19" s="97">
        <f>'IS MIG'!U$10</f>
        <v>0</v>
      </c>
      <c r="U19" s="97">
        <f>'IS MIG'!V$10</f>
        <v>0</v>
      </c>
      <c r="V19" s="97">
        <f>'IS MIG'!W$10</f>
        <v>0</v>
      </c>
      <c r="W19" s="65">
        <f>'IS MIG'!X$10</f>
        <v>0</v>
      </c>
    </row>
    <row r="20" spans="1:23" ht="15" customHeight="1" x14ac:dyDescent="0.35">
      <c r="A20" s="62" t="s">
        <v>189</v>
      </c>
      <c r="B20" s="97"/>
      <c r="C20" s="97"/>
      <c r="D20" s="97"/>
      <c r="E20" s="97"/>
      <c r="F20" s="97">
        <f>'IS (incapacity)'!G$10</f>
        <v>244.85061646782481</v>
      </c>
      <c r="G20" s="97">
        <f>'IS (incapacity)'!H$10</f>
        <v>268.81379541875322</v>
      </c>
      <c r="H20" s="97">
        <f>'IS (incapacity)'!I$10</f>
        <v>262.74077216580497</v>
      </c>
      <c r="I20" s="97">
        <f>'IS (incapacity)'!J$10</f>
        <v>277.99077289374861</v>
      </c>
      <c r="J20" s="97">
        <f>'IS (incapacity)'!K$10</f>
        <v>274.62269805306209</v>
      </c>
      <c r="K20" s="97">
        <f>'IS (incapacity)'!L$10</f>
        <v>256.68245511354831</v>
      </c>
      <c r="L20" s="97">
        <f>'IS (incapacity)'!M$10</f>
        <v>262.65602116183663</v>
      </c>
      <c r="M20" s="97">
        <f>'IS (incapacity)'!N$10</f>
        <v>296.01523787468199</v>
      </c>
      <c r="N20" s="97">
        <f>'IS (incapacity)'!O$10</f>
        <v>303.71930011733571</v>
      </c>
      <c r="O20" s="97">
        <f>'IS (incapacity)'!P$10</f>
        <v>299.06432313522271</v>
      </c>
      <c r="P20" s="97">
        <f>'IS (incapacity)'!Q$10</f>
        <v>282.75787487258759</v>
      </c>
      <c r="Q20" s="97">
        <f>'IS (incapacity)'!R$10</f>
        <v>249.29428319115527</v>
      </c>
      <c r="R20" s="97">
        <f>'IS (incapacity)'!S$10</f>
        <v>149.21904464560009</v>
      </c>
      <c r="S20" s="97">
        <f>'IS (incapacity)'!T$10</f>
        <v>53.164344405010603</v>
      </c>
      <c r="T20" s="97">
        <f>'IS (incapacity)'!U$10</f>
        <v>25.620339618142616</v>
      </c>
      <c r="U20" s="97">
        <f>'IS (incapacity)'!V$10</f>
        <v>13.909883048314789</v>
      </c>
      <c r="V20" s="97">
        <f>'IS (incapacity)'!W$10</f>
        <v>5.0171604759463069</v>
      </c>
      <c r="W20" s="65">
        <f>'IS (incapacity)'!X$10</f>
        <v>0.84226663357220921</v>
      </c>
    </row>
    <row r="21" spans="1:23" ht="15" customHeight="1" x14ac:dyDescent="0.35">
      <c r="A21" s="62" t="s">
        <v>190</v>
      </c>
      <c r="B21" s="97"/>
      <c r="C21" s="97"/>
      <c r="D21" s="97"/>
      <c r="E21" s="97"/>
      <c r="F21" s="97">
        <f>'IS (lone parent)'!G$10</f>
        <v>278.30825613745446</v>
      </c>
      <c r="G21" s="97">
        <f>'IS (lone parent)'!H$10</f>
        <v>288.36390127016534</v>
      </c>
      <c r="H21" s="97">
        <f>'IS (lone parent)'!I$10</f>
        <v>295.16597131951153</v>
      </c>
      <c r="I21" s="97">
        <f>'IS (lone parent)'!J$10</f>
        <v>308.72550707803521</v>
      </c>
      <c r="J21" s="97">
        <f>'IS (lone parent)'!K$10</f>
        <v>276.20607027656206</v>
      </c>
      <c r="K21" s="97">
        <f>'IS (lone parent)'!L$10</f>
        <v>234.66438572144762</v>
      </c>
      <c r="L21" s="97">
        <f>'IS (lone parent)'!M$10</f>
        <v>214.50749528116495</v>
      </c>
      <c r="M21" s="97">
        <f>'IS (lone parent)'!N$10</f>
        <v>203.49993777839919</v>
      </c>
      <c r="N21" s="97">
        <f>'IS (lone parent)'!O$10</f>
        <v>188.19015723191791</v>
      </c>
      <c r="O21" s="97">
        <f>'IS (lone parent)'!P$10</f>
        <v>177.74776389347579</v>
      </c>
      <c r="P21" s="97">
        <f>'IS (lone parent)'!Q$10</f>
        <v>164.33188781743092</v>
      </c>
      <c r="Q21" s="97">
        <f>'IS (lone parent)'!R$10</f>
        <v>150.10712786074984</v>
      </c>
      <c r="R21" s="97">
        <f>'IS (lone parent)'!S$10</f>
        <v>140.99377326637878</v>
      </c>
      <c r="S21" s="97">
        <f>'IS (lone parent)'!T$10</f>
        <v>127.06298187108575</v>
      </c>
      <c r="T21" s="97">
        <f>'IS (lone parent)'!U$10</f>
        <v>118.64200814009946</v>
      </c>
      <c r="U21" s="97">
        <f>'IS (lone parent)'!V$10</f>
        <v>109.66752717788384</v>
      </c>
      <c r="V21" s="97">
        <f>'IS (lone parent)'!W$10</f>
        <v>99.041195034827481</v>
      </c>
      <c r="W21" s="65">
        <f>'IS (lone parent)'!X$10</f>
        <v>96.1075931429977</v>
      </c>
    </row>
    <row r="22" spans="1:23" ht="15" customHeight="1" x14ac:dyDescent="0.35">
      <c r="A22" s="62" t="s">
        <v>191</v>
      </c>
      <c r="B22" s="97"/>
      <c r="C22" s="97"/>
      <c r="D22" s="97"/>
      <c r="E22" s="97"/>
      <c r="F22" s="97">
        <f>'IS (carer)'!G$10</f>
        <v>15.494269733938708</v>
      </c>
      <c r="G22" s="97">
        <f>'IS (carer)'!H$10</f>
        <v>19.829601036040671</v>
      </c>
      <c r="H22" s="97">
        <f>'IS (carer)'!I$10</f>
        <v>21.283491057889165</v>
      </c>
      <c r="I22" s="97">
        <f>'IS (carer)'!J$10</f>
        <v>23.063270582825936</v>
      </c>
      <c r="J22" s="97">
        <f>'IS (carer)'!K$10</f>
        <v>22.287005081064077</v>
      </c>
      <c r="K22" s="97">
        <f>'IS (carer)'!L$10</f>
        <v>21.08618938260549</v>
      </c>
      <c r="L22" s="97">
        <f>'IS (carer)'!M$10</f>
        <v>20.785175257705546</v>
      </c>
      <c r="M22" s="97">
        <f>'IS (carer)'!N$10</f>
        <v>20.397798016071611</v>
      </c>
      <c r="N22" s="97">
        <f>'IS (carer)'!O$10</f>
        <v>20.111912640018193</v>
      </c>
      <c r="O22" s="97">
        <f>'IS (carer)'!P$10</f>
        <v>21.969738080319129</v>
      </c>
      <c r="P22" s="97">
        <f>'IS (carer)'!Q$10</f>
        <v>27.678464095526625</v>
      </c>
      <c r="Q22" s="97">
        <f>'IS (carer)'!R$10</f>
        <v>30.48216931020557</v>
      </c>
      <c r="R22" s="97">
        <f>'IS (carer)'!S$10</f>
        <v>36.306268538839923</v>
      </c>
      <c r="S22" s="97">
        <f>'IS (carer)'!T$10</f>
        <v>39.715482483672446</v>
      </c>
      <c r="T22" s="97">
        <f>'IS (carer)'!U$10</f>
        <v>42.170865174816711</v>
      </c>
      <c r="U22" s="97">
        <f>'IS (carer)'!V$10</f>
        <v>45.145080673075547</v>
      </c>
      <c r="V22" s="97">
        <f>'IS (carer)'!W$10</f>
        <v>45.193126207835668</v>
      </c>
      <c r="W22" s="65">
        <f>'IS (carer)'!X$10</f>
        <v>48.836059597034392</v>
      </c>
    </row>
    <row r="23" spans="1:23" ht="15" customHeight="1" x14ac:dyDescent="0.35">
      <c r="A23" s="62" t="s">
        <v>192</v>
      </c>
      <c r="B23" s="97"/>
      <c r="C23" s="97"/>
      <c r="D23" s="97"/>
      <c r="E23" s="97"/>
      <c r="F23" s="97">
        <f>'IS (others)'!G$10</f>
        <v>18.781956318752016</v>
      </c>
      <c r="G23" s="97">
        <f>'IS (others)'!H$10</f>
        <v>17.594624461905095</v>
      </c>
      <c r="H23" s="97">
        <f>'IS (others)'!I$10</f>
        <v>16.775147052278495</v>
      </c>
      <c r="I23" s="97">
        <f>'IS (others)'!J$10</f>
        <v>16.471203720504548</v>
      </c>
      <c r="J23" s="97">
        <f>'IS (others)'!K$10</f>
        <v>15.364756418562475</v>
      </c>
      <c r="K23" s="97">
        <f>'IS (others)'!L$10</f>
        <v>20.277138492412984</v>
      </c>
      <c r="L23" s="97">
        <f>'IS (others)'!M$10</f>
        <v>18.658217152271543</v>
      </c>
      <c r="M23" s="97">
        <f>'IS (others)'!N$10</f>
        <v>15.401205594824678</v>
      </c>
      <c r="N23" s="97">
        <f>'IS (others)'!O$10</f>
        <v>12.559965016864977</v>
      </c>
      <c r="O23" s="97">
        <f>'IS (others)'!P$10</f>
        <v>13.263415343741515</v>
      </c>
      <c r="P23" s="97">
        <f>'IS (others)'!Q$10</f>
        <v>13.351633702314782</v>
      </c>
      <c r="Q23" s="97">
        <f>'IS (others)'!R$10</f>
        <v>13.126298481953029</v>
      </c>
      <c r="R23" s="97">
        <f>'IS (others)'!S$10</f>
        <v>12.710768514246169</v>
      </c>
      <c r="S23" s="97">
        <f>'IS (others)'!T$10</f>
        <v>11.261275718431325</v>
      </c>
      <c r="T23" s="97">
        <f>'IS (others)'!U$10</f>
        <v>9.3312222113343495</v>
      </c>
      <c r="U23" s="97">
        <f>'IS (others)'!V$10</f>
        <v>7.8674828244386239</v>
      </c>
      <c r="V23" s="97">
        <f>'IS (others)'!W$10</f>
        <v>7.0669062933291542</v>
      </c>
      <c r="W23" s="65">
        <f>'IS (others)'!X$10</f>
        <v>6.6868137598416659</v>
      </c>
    </row>
    <row r="24" spans="1:23" ht="30" customHeight="1" x14ac:dyDescent="0.35">
      <c r="A24" s="163" t="s">
        <v>61</v>
      </c>
      <c r="B24" s="97"/>
      <c r="C24" s="97"/>
      <c r="D24" s="97"/>
      <c r="E24" s="97"/>
      <c r="F24" s="97">
        <f>IIDB!G$10</f>
        <v>73.15288603424321</v>
      </c>
      <c r="G24" s="97">
        <f>IIDB!H$10</f>
        <v>75.059249362394425</v>
      </c>
      <c r="H24" s="97">
        <f>IIDB!I$10</f>
        <v>75.427600194837751</v>
      </c>
      <c r="I24" s="97">
        <f>IIDB!J$10</f>
        <v>75.82232868835591</v>
      </c>
      <c r="J24" s="97">
        <f>IIDB!K$10</f>
        <v>71.490280011880557</v>
      </c>
      <c r="K24" s="97">
        <f>IIDB!L$10</f>
        <v>71.792109725535497</v>
      </c>
      <c r="L24" s="97">
        <f>IIDB!M$10</f>
        <v>72.47291057596226</v>
      </c>
      <c r="M24" s="97">
        <f>IIDB!N$10</f>
        <v>73.603749990894912</v>
      </c>
      <c r="N24" s="97">
        <f>IIDB!O$10</f>
        <v>76.315548167136996</v>
      </c>
      <c r="O24" s="97">
        <f>IIDB!P$10</f>
        <v>79.916671868308114</v>
      </c>
      <c r="P24" s="97">
        <f>IIDB!Q$10</f>
        <v>85.376942290563122</v>
      </c>
      <c r="Q24" s="97">
        <f>IIDB!R$10</f>
        <v>86.093169984589807</v>
      </c>
      <c r="R24" s="97">
        <f>IIDB!S$10</f>
        <v>88.233483263468187</v>
      </c>
      <c r="S24" s="97">
        <f>IIDB!T$10</f>
        <v>88.358759440136211</v>
      </c>
      <c r="T24" s="97">
        <f>IIDB!U$10</f>
        <v>89.917068081405375</v>
      </c>
      <c r="U24" s="97">
        <f>IIDB!V$10</f>
        <v>88.72932992994069</v>
      </c>
      <c r="V24" s="97">
        <f>IIDB!W$10</f>
        <v>87.788557979838771</v>
      </c>
      <c r="W24" s="65">
        <f>IIDB!X$10</f>
        <v>86.458213702184551</v>
      </c>
    </row>
    <row r="25" spans="1:23" ht="15" customHeight="1" x14ac:dyDescent="0.35">
      <c r="A25" s="162" t="s">
        <v>62</v>
      </c>
      <c r="B25" s="97">
        <f>JSA!C$10</f>
        <v>131.74586330628702</v>
      </c>
      <c r="C25" s="97">
        <f>JSA!D$10</f>
        <v>225.79599259152872</v>
      </c>
      <c r="D25" s="97">
        <f>JSA!E$10</f>
        <v>215.48854435555168</v>
      </c>
      <c r="E25" s="97">
        <f>JSA!F$10</f>
        <v>207.3448742712026</v>
      </c>
      <c r="F25" s="97">
        <f>JSA!G$10</f>
        <v>194.11322232274549</v>
      </c>
      <c r="G25" s="97">
        <f>JSA!H$10</f>
        <v>175.7727038487694</v>
      </c>
      <c r="H25" s="97">
        <f>JSA!I$10</f>
        <v>169.14788045296831</v>
      </c>
      <c r="I25" s="97">
        <f>JSA!J$10</f>
        <v>167.95746147153605</v>
      </c>
      <c r="J25" s="97">
        <f>JSA!K$10</f>
        <v>144.16200399984635</v>
      </c>
      <c r="K25" s="97">
        <f>JSA!L$10</f>
        <v>155.80892705936299</v>
      </c>
      <c r="L25" s="97">
        <f>JSA!M$10</f>
        <v>167.70107537338748</v>
      </c>
      <c r="M25" s="97">
        <f>JSA!N$10</f>
        <v>154.61819435562597</v>
      </c>
      <c r="N25" s="97">
        <f>JSA!O$10</f>
        <v>206.72124199362457</v>
      </c>
      <c r="O25" s="97">
        <f>JSA!P$10</f>
        <v>342.89599787541101</v>
      </c>
      <c r="P25" s="97">
        <f>JSA!Q$10</f>
        <v>313.15341229873155</v>
      </c>
      <c r="Q25" s="97">
        <f>JSA!R$10</f>
        <v>348.83019902857211</v>
      </c>
      <c r="R25" s="97">
        <f>JSA!S$10</f>
        <v>368.27814169173979</v>
      </c>
      <c r="S25" s="97">
        <f>JSA!T$10</f>
        <v>301.61147208026057</v>
      </c>
      <c r="T25" s="97">
        <f>JSA!U$10</f>
        <v>211.67046321960365</v>
      </c>
      <c r="U25" s="97">
        <f>JSA!V$10</f>
        <v>157.06300555048563</v>
      </c>
      <c r="V25" s="97">
        <f>JSA!W$10</f>
        <v>120.09207435213628</v>
      </c>
      <c r="W25" s="65">
        <f>JSA!X$10</f>
        <v>112.33828100619138</v>
      </c>
    </row>
    <row r="26" spans="1:23" ht="15" customHeight="1" x14ac:dyDescent="0.35">
      <c r="A26" s="162" t="s">
        <v>63</v>
      </c>
      <c r="B26" s="97">
        <f>MA!C$10</f>
        <v>0</v>
      </c>
      <c r="C26" s="97">
        <f>MA!D$10</f>
        <v>0</v>
      </c>
      <c r="D26" s="97">
        <f>MA!E$10</f>
        <v>0</v>
      </c>
      <c r="E26" s="97">
        <f>MA!F$10</f>
        <v>0</v>
      </c>
      <c r="F26" s="97">
        <f>MA!G$10</f>
        <v>3.4134904654853213</v>
      </c>
      <c r="G26" s="97">
        <f>MA!H$10</f>
        <v>4.4422947316106836</v>
      </c>
      <c r="H26" s="97">
        <f>MA!I$10</f>
        <v>5.245511788977697</v>
      </c>
      <c r="I26" s="97">
        <f>MA!J$10</f>
        <v>9.2135958300921548</v>
      </c>
      <c r="J26" s="97">
        <f>MA!K$10</f>
        <v>13.076077751879753</v>
      </c>
      <c r="K26" s="97">
        <f>MA!L$10</f>
        <v>14.025512190621161</v>
      </c>
      <c r="L26" s="97">
        <f>MA!M$10</f>
        <v>12.250613259123018</v>
      </c>
      <c r="M26" s="97">
        <f>MA!N$10</f>
        <v>20.475757667299263</v>
      </c>
      <c r="N26" s="97">
        <f>MA!O$10</f>
        <v>25.527085229823534</v>
      </c>
      <c r="O26" s="97">
        <f>MA!P$10</f>
        <v>25.052735957551633</v>
      </c>
      <c r="P26" s="97">
        <f>MA!Q$10</f>
        <v>28.649909513525269</v>
      </c>
      <c r="Q26" s="97">
        <f>MA!R$10</f>
        <v>30.311388563973775</v>
      </c>
      <c r="R26" s="97">
        <f>MA!S$10</f>
        <v>28.94506653412007</v>
      </c>
      <c r="S26" s="97">
        <f>MA!T$10</f>
        <v>31.052674624777868</v>
      </c>
      <c r="T26" s="97">
        <f>MA!U$10</f>
        <v>28.51272151440584</v>
      </c>
      <c r="U26" s="97">
        <f>MA!V$10</f>
        <v>35.926608582204814</v>
      </c>
      <c r="V26" s="97">
        <f>MA!W$10</f>
        <v>34.340785056357049</v>
      </c>
      <c r="W26" s="65">
        <f>MA!X$10</f>
        <v>30.332176811287624</v>
      </c>
    </row>
    <row r="27" spans="1:23" ht="15" customHeight="1" x14ac:dyDescent="0.35">
      <c r="A27" s="162" t="s">
        <v>193</v>
      </c>
      <c r="B27" s="97"/>
      <c r="C27" s="97"/>
      <c r="D27" s="97"/>
      <c r="E27" s="97"/>
      <c r="F27" s="97"/>
      <c r="G27" s="97"/>
      <c r="H27" s="97"/>
      <c r="I27" s="97"/>
      <c r="J27" s="97">
        <f>O75TVL!K$10</f>
        <v>31.733443017532416</v>
      </c>
      <c r="K27" s="97">
        <f>O75TVL!L$10</f>
        <v>33.627618155621043</v>
      </c>
      <c r="L27" s="97">
        <f>O75TVL!M$10</f>
        <v>35.658813538222638</v>
      </c>
      <c r="M27" s="97">
        <f>O75TVL!N$10</f>
        <v>37.373734121902935</v>
      </c>
      <c r="N27" s="97">
        <f>O75TVL!O$10</f>
        <v>38.752664429551182</v>
      </c>
      <c r="O27" s="97">
        <f>O75TVL!P$10</f>
        <v>40.377885130276347</v>
      </c>
      <c r="P27" s="97">
        <f>O75TVL!Q$10</f>
        <v>42.62047294782883</v>
      </c>
      <c r="Q27" s="97">
        <f>O75TVL!R$10</f>
        <v>43.292285927206642</v>
      </c>
      <c r="R27" s="97">
        <f>O75TVL!S$10</f>
        <v>44.020792391350945</v>
      </c>
      <c r="S27" s="97">
        <f>O75TVL!T$10</f>
        <v>44.529631486725208</v>
      </c>
      <c r="T27" s="97">
        <f>O75TVL!U$10</f>
        <v>45.030791292112823</v>
      </c>
      <c r="U27" s="97">
        <f>O75TVL!V$10</f>
        <v>45.791971123927311</v>
      </c>
      <c r="V27" s="97">
        <f>O75TVL!W$10</f>
        <v>46.219231826588825</v>
      </c>
      <c r="W27" s="65">
        <f>O75TVL!X$10</f>
        <v>48.222656096068086</v>
      </c>
    </row>
    <row r="28" spans="1:23" ht="15" customHeight="1" x14ac:dyDescent="0.35">
      <c r="A28" s="162" t="s">
        <v>97</v>
      </c>
      <c r="B28" s="97"/>
      <c r="C28" s="97"/>
      <c r="D28" s="97"/>
      <c r="E28" s="97"/>
      <c r="F28" s="97"/>
      <c r="G28" s="97"/>
      <c r="H28" s="97"/>
      <c r="I28" s="97">
        <f>PC!J$10</f>
        <v>0</v>
      </c>
      <c r="J28" s="97">
        <f>PC!K$10</f>
        <v>406.1706248093077</v>
      </c>
      <c r="K28" s="97">
        <f>PC!L$10</f>
        <v>436.33840070896491</v>
      </c>
      <c r="L28" s="97">
        <f>PC!M$10</f>
        <v>467.23375150481473</v>
      </c>
      <c r="M28" s="97">
        <f>PC!N$10</f>
        <v>499.0419617591167</v>
      </c>
      <c r="N28" s="97">
        <f>PC!O$10</f>
        <v>518.71226389465664</v>
      </c>
      <c r="O28" s="97">
        <f>PC!P$10</f>
        <v>550.82516544056011</v>
      </c>
      <c r="P28" s="97">
        <f>PC!Q$10</f>
        <v>562.55111579795164</v>
      </c>
      <c r="Q28" s="97">
        <f>PC!R$10</f>
        <v>552.06244790197513</v>
      </c>
      <c r="R28" s="97">
        <f>PC!S$10</f>
        <v>512.84873479414625</v>
      </c>
      <c r="S28" s="97">
        <f>PC!T$10</f>
        <v>481.39600740315518</v>
      </c>
      <c r="T28" s="97">
        <f>PC!U$10</f>
        <v>445.21551422817674</v>
      </c>
      <c r="U28" s="97">
        <f>PC!V$10</f>
        <v>408.47484261892515</v>
      </c>
      <c r="V28" s="97">
        <f>PC!W$10</f>
        <v>379.42921577102766</v>
      </c>
      <c r="W28" s="65">
        <f>PC!X$10</f>
        <v>359.03411540664462</v>
      </c>
    </row>
    <row r="29" spans="1:23" ht="30" customHeight="1" x14ac:dyDescent="0.35">
      <c r="A29" s="162" t="s">
        <v>110</v>
      </c>
      <c r="B29" s="97"/>
      <c r="C29" s="97"/>
      <c r="D29" s="97"/>
      <c r="E29" s="97"/>
      <c r="F29" s="97"/>
      <c r="G29" s="97"/>
      <c r="H29" s="97"/>
      <c r="I29" s="97">
        <f>PIP!J$10</f>
        <v>0</v>
      </c>
      <c r="J29" s="97">
        <f>PIP!K$10</f>
        <v>0</v>
      </c>
      <c r="K29" s="97">
        <f>PIP!L$10</f>
        <v>0</v>
      </c>
      <c r="L29" s="97">
        <f>PIP!M$10</f>
        <v>0</v>
      </c>
      <c r="M29" s="97">
        <f>PIP!N$10</f>
        <v>0</v>
      </c>
      <c r="N29" s="97">
        <f>PIP!O$10</f>
        <v>0</v>
      </c>
      <c r="O29" s="97">
        <f>PIP!P$10</f>
        <v>0</v>
      </c>
      <c r="P29" s="97">
        <f>PIP!Q$10</f>
        <v>0</v>
      </c>
      <c r="Q29" s="97">
        <f>PIP!R$10</f>
        <v>0</v>
      </c>
      <c r="R29" s="97">
        <f>PIP!S$10</f>
        <v>0</v>
      </c>
      <c r="S29" s="97">
        <f>PIP!T$10</f>
        <v>8.3930757822049937</v>
      </c>
      <c r="T29" s="97">
        <f>PIP!U$10</f>
        <v>164.13812365853761</v>
      </c>
      <c r="U29" s="97">
        <f>PIP!V$10</f>
        <v>296.01262863837064</v>
      </c>
      <c r="V29" s="97">
        <f>PIP!W$10</f>
        <v>428.07914760367248</v>
      </c>
      <c r="W29" s="65">
        <f>PIP!X$10</f>
        <v>653.10891976747337</v>
      </c>
    </row>
    <row r="30" spans="1:23" ht="15" customHeight="1" x14ac:dyDescent="0.35">
      <c r="A30" s="162" t="s">
        <v>64</v>
      </c>
      <c r="B30" s="97">
        <f>SDA!C$10</f>
        <v>66.998669905100144</v>
      </c>
      <c r="C30" s="97">
        <f>SDA!D$10</f>
        <v>74.393902701383325</v>
      </c>
      <c r="D30" s="97">
        <f>SDA!E$10</f>
        <v>74.340755714785061</v>
      </c>
      <c r="E30" s="97">
        <f>SDA!F$10</f>
        <v>78.10124900990705</v>
      </c>
      <c r="F30" s="97">
        <f>SDA!G$10</f>
        <v>82.279301588668673</v>
      </c>
      <c r="G30" s="97">
        <f>SDA!H$10</f>
        <v>84.262639258011774</v>
      </c>
      <c r="H30" s="97">
        <f>SDA!I$10</f>
        <v>77.205636871505291</v>
      </c>
      <c r="I30" s="97">
        <f>SDA!J$10</f>
        <v>74.825230775852134</v>
      </c>
      <c r="J30" s="97">
        <f>SDA!K$10</f>
        <v>73.48900035426351</v>
      </c>
      <c r="K30" s="97">
        <f>SDA!L$10</f>
        <v>71.893460439162851</v>
      </c>
      <c r="L30" s="97">
        <f>SDA!M$10</f>
        <v>72.031008329993981</v>
      </c>
      <c r="M30" s="97">
        <f>SDA!N$10</f>
        <v>70.955376464797865</v>
      </c>
      <c r="N30" s="97">
        <f>SDA!O$10</f>
        <v>70.251354392748908</v>
      </c>
      <c r="O30" s="97">
        <f>SDA!P$10</f>
        <v>71.669682042108832</v>
      </c>
      <c r="P30" s="97">
        <f>SDA!Q$10</f>
        <v>70.405014114613564</v>
      </c>
      <c r="Q30" s="97">
        <f>SDA!R$10</f>
        <v>69.9157065427775</v>
      </c>
      <c r="R30" s="97">
        <f>SDA!S$10</f>
        <v>70.716806834663942</v>
      </c>
      <c r="S30" s="97">
        <f>SDA!T$10</f>
        <v>68.500277610478008</v>
      </c>
      <c r="T30" s="97">
        <f>SDA!U$10</f>
        <v>55.548524822399479</v>
      </c>
      <c r="U30" s="97">
        <f>SDA!V$10</f>
        <v>34.190250615429477</v>
      </c>
      <c r="V30" s="97">
        <f>SDA!W$10</f>
        <v>17.099634537435044</v>
      </c>
      <c r="W30" s="65">
        <f>SDA!X$10</f>
        <v>8.8428691900746497</v>
      </c>
    </row>
    <row r="31" spans="1:23" ht="15" customHeight="1" x14ac:dyDescent="0.35">
      <c r="A31" s="62" t="s">
        <v>51</v>
      </c>
      <c r="B31" s="97"/>
      <c r="C31" s="97"/>
      <c r="D31" s="97"/>
      <c r="E31" s="97"/>
      <c r="F31" s="97">
        <f>'SDA (working age)'!G$10</f>
        <v>70.823326403876479</v>
      </c>
      <c r="G31" s="97">
        <f>'SDA (working age)'!H$10</f>
        <v>72.524796702067121</v>
      </c>
      <c r="H31" s="97">
        <f>'SDA (working age)'!I$10</f>
        <v>65.628485494055937</v>
      </c>
      <c r="I31" s="97">
        <f>'SDA (working age)'!J$10</f>
        <v>62.68934802993099</v>
      </c>
      <c r="J31" s="97">
        <f>'SDA (working age)'!K$10</f>
        <v>64.533425571500018</v>
      </c>
      <c r="K31" s="97">
        <f>'SDA (working age)'!L$10</f>
        <v>62.611443532049094</v>
      </c>
      <c r="L31" s="97">
        <f>'SDA (working age)'!M$10</f>
        <v>62.199490316744971</v>
      </c>
      <c r="M31" s="97">
        <f>'SDA (working age)'!N$10</f>
        <v>56.243042988691563</v>
      </c>
      <c r="N31" s="97">
        <f>'SDA (working age)'!O$10</f>
        <v>57.369967930300632</v>
      </c>
      <c r="O31" s="97">
        <f>'SDA (working age)'!P$10</f>
        <v>58.197125093110834</v>
      </c>
      <c r="P31" s="97">
        <f>'SDA (working age)'!Q$10</f>
        <v>57.97247378864941</v>
      </c>
      <c r="Q31" s="97">
        <f>'SDA (working age)'!R$10</f>
        <v>57.43725880044272</v>
      </c>
      <c r="R31" s="97">
        <f>'SDA (working age)'!S$10</f>
        <v>58.901425940634013</v>
      </c>
      <c r="S31" s="97">
        <f>'SDA (working age)'!T$10</f>
        <v>57.690903067456617</v>
      </c>
      <c r="T31" s="97">
        <f>'SDA (working age)'!U$10</f>
        <v>45.219741395233456</v>
      </c>
      <c r="U31" s="97">
        <f>'SDA (working age)'!V$10</f>
        <v>24.556784560059249</v>
      </c>
      <c r="V31" s="97">
        <f>'SDA (working age)'!W$10</f>
        <v>8.2438857207728145</v>
      </c>
      <c r="W31" s="65">
        <f>'SDA (working age)'!X$10</f>
        <v>0.77859809098559174</v>
      </c>
    </row>
    <row r="32" spans="1:23" ht="15" customHeight="1" x14ac:dyDescent="0.35">
      <c r="A32" s="62" t="s">
        <v>52</v>
      </c>
      <c r="B32" s="97"/>
      <c r="C32" s="97"/>
      <c r="D32" s="97"/>
      <c r="E32" s="97"/>
      <c r="F32" s="97">
        <f>'SDA (pensioners)'!G$10</f>
        <v>11.455975184792193</v>
      </c>
      <c r="G32" s="97">
        <f>'SDA (pensioners)'!H$10</f>
        <v>11.737842555944663</v>
      </c>
      <c r="H32" s="97">
        <f>'SDA (pensioners)'!I$10</f>
        <v>11.577151377449351</v>
      </c>
      <c r="I32" s="97">
        <f>'SDA (pensioners)'!J$10</f>
        <v>12.135882745921121</v>
      </c>
      <c r="J32" s="97">
        <f>'SDA (pensioners)'!K$10</f>
        <v>8.9555747827634864</v>
      </c>
      <c r="K32" s="97">
        <f>'SDA (pensioners)'!L$10</f>
        <v>9.2820169071137588</v>
      </c>
      <c r="L32" s="97">
        <f>'SDA (pensioners)'!M$10</f>
        <v>9.8315180132489957</v>
      </c>
      <c r="M32" s="97">
        <f>'SDA (pensioners)'!N$10</f>
        <v>14.712333476106291</v>
      </c>
      <c r="N32" s="97">
        <f>'SDA (pensioners)'!O$10</f>
        <v>12.881386462448273</v>
      </c>
      <c r="O32" s="97">
        <f>'SDA (pensioners)'!P$10</f>
        <v>13.472556948998013</v>
      </c>
      <c r="P32" s="97">
        <f>'SDA (pensioners)'!Q$10</f>
        <v>12.432540325964167</v>
      </c>
      <c r="Q32" s="97">
        <f>'SDA (pensioners)'!R$10</f>
        <v>12.478447742334778</v>
      </c>
      <c r="R32" s="97">
        <f>'SDA (pensioners)'!S$10</f>
        <v>11.815380894029921</v>
      </c>
      <c r="S32" s="97">
        <f>'SDA (pensioners)'!T$10</f>
        <v>10.809374543021383</v>
      </c>
      <c r="T32" s="97">
        <f>'SDA (pensioners)'!U$10</f>
        <v>10.328783427166027</v>
      </c>
      <c r="U32" s="97">
        <f>'SDA (pensioners)'!V$10</f>
        <v>9.633466055370226</v>
      </c>
      <c r="V32" s="97">
        <f>'SDA (pensioners)'!W$10</f>
        <v>8.8557488166622278</v>
      </c>
      <c r="W32" s="65">
        <f>'SDA (pensioners)'!X$10</f>
        <v>8.0642710990890567</v>
      </c>
    </row>
    <row r="33" spans="1:23" ht="15.5" x14ac:dyDescent="0.35">
      <c r="A33" s="164" t="s">
        <v>65</v>
      </c>
      <c r="B33" s="97">
        <f>SP!C$10</f>
        <v>0</v>
      </c>
      <c r="C33" s="97">
        <f>SP!D$10</f>
        <v>0</v>
      </c>
      <c r="D33" s="97">
        <f>SP!E$10</f>
        <v>0</v>
      </c>
      <c r="E33" s="97">
        <f>SP!F$10</f>
        <v>2662.2149658882931</v>
      </c>
      <c r="F33" s="97">
        <f>SP!G$10</f>
        <v>2738.5926980164995</v>
      </c>
      <c r="G33" s="97">
        <f>SP!H$10</f>
        <v>2974.9646625662654</v>
      </c>
      <c r="H33" s="97">
        <f>SP!I$10</f>
        <v>3178.6627487934225</v>
      </c>
      <c r="I33" s="97">
        <f>SP!J$10</f>
        <v>3344.7122932115153</v>
      </c>
      <c r="J33" s="97">
        <f>SP!K$10</f>
        <v>3527.052288464452</v>
      </c>
      <c r="K33" s="97">
        <f>SP!L$10</f>
        <v>3732.3984212277956</v>
      </c>
      <c r="L33" s="97">
        <f>SP!M$10</f>
        <v>3907.5468732816848</v>
      </c>
      <c r="M33" s="97">
        <f>SP!N$10</f>
        <v>4215.0073154254169</v>
      </c>
      <c r="N33" s="97">
        <f>SP!O$10</f>
        <v>4529.8169184925109</v>
      </c>
      <c r="O33" s="97">
        <f>SP!P$10</f>
        <v>4947.9921771778645</v>
      </c>
      <c r="P33" s="97">
        <f>SP!Q$10</f>
        <v>5175.8185386459572</v>
      </c>
      <c r="Q33" s="97">
        <f>SP!R$10</f>
        <v>5515.2111813775555</v>
      </c>
      <c r="R33" s="97">
        <f>SP!S$10</f>
        <v>5959.4148365057536</v>
      </c>
      <c r="S33" s="97">
        <f>SP!T$10</f>
        <v>6229.7935357600218</v>
      </c>
      <c r="T33" s="97">
        <f>SP!U$10</f>
        <v>6497.4913874911717</v>
      </c>
      <c r="U33" s="97">
        <f>SP!V$10</f>
        <v>6734.9357003514397</v>
      </c>
      <c r="V33" s="97">
        <f>SP!W$10</f>
        <v>6920.1929374658675</v>
      </c>
      <c r="W33" s="65">
        <f>SP!X$10</f>
        <v>7105.1456736571563</v>
      </c>
    </row>
    <row r="34" spans="1:23" ht="30" customHeight="1" x14ac:dyDescent="0.35">
      <c r="A34" s="164" t="s">
        <v>98</v>
      </c>
      <c r="B34" s="97"/>
      <c r="C34" s="97"/>
      <c r="D34" s="97"/>
      <c r="E34" s="97"/>
      <c r="F34" s="97"/>
      <c r="G34" s="97"/>
      <c r="H34" s="97"/>
      <c r="I34" s="97"/>
      <c r="J34" s="97">
        <f>SMP!K$10</f>
        <v>83.370727049310105</v>
      </c>
      <c r="K34" s="97">
        <f>SMP!L$10</f>
        <v>84.846167224883573</v>
      </c>
      <c r="L34" s="97">
        <f>SMP!M$10</f>
        <v>86.27941997072611</v>
      </c>
      <c r="M34" s="97">
        <f>SMP!N$10</f>
        <v>99.925447997236233</v>
      </c>
      <c r="N34" s="97">
        <f>SMP!O$10</f>
        <v>131.26563484663819</v>
      </c>
      <c r="O34" s="97">
        <f>SMP!P$10</f>
        <v>133.86017766440941</v>
      </c>
      <c r="P34" s="97">
        <f>SMP!Q$10</f>
        <v>140.63078578427795</v>
      </c>
      <c r="Q34" s="97">
        <f>SMP!R$10</f>
        <v>168.55965772491624</v>
      </c>
      <c r="R34" s="97">
        <f>SMP!S$10</f>
        <v>172.3743559196906</v>
      </c>
      <c r="S34" s="97">
        <f>SMP!T$10</f>
        <v>170.82146047412027</v>
      </c>
      <c r="T34" s="97">
        <f>SMP!U$10</f>
        <v>174.52138638154821</v>
      </c>
      <c r="U34" s="97">
        <f>SMP!V$10</f>
        <v>171.0424189</v>
      </c>
      <c r="V34" s="97">
        <f>SMP!W$10</f>
        <v>173.809799013</v>
      </c>
      <c r="W34" s="65">
        <f>SMP!X$10</f>
        <v>165.7850625932162</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UC!T$10</f>
        <v>0</v>
      </c>
      <c r="T35" s="97">
        <f>UC!U$10</f>
        <v>4.1726405415218035E-2</v>
      </c>
      <c r="U35" s="97">
        <f>UC!V$10</f>
        <v>12.952562383274858</v>
      </c>
      <c r="V35" s="97">
        <f>UC!W$10</f>
        <v>77.513730054115641</v>
      </c>
      <c r="W35" s="65">
        <f>UC!X$10</f>
        <v>165.81657108286819</v>
      </c>
    </row>
    <row r="36" spans="1:23" ht="15" customHeight="1" x14ac:dyDescent="0.35">
      <c r="A36" s="164" t="s">
        <v>66</v>
      </c>
      <c r="B36" s="97"/>
      <c r="C36" s="97"/>
      <c r="D36" s="97"/>
      <c r="E36" s="97"/>
      <c r="F36" s="97">
        <f>WFP!G$10</f>
        <v>127.3131105117636</v>
      </c>
      <c r="G36" s="97">
        <f>WFP!H$10</f>
        <v>122.85892689418553</v>
      </c>
      <c r="H36" s="97">
        <f>WFP!I$10</f>
        <v>125.34782910247834</v>
      </c>
      <c r="I36" s="97">
        <f>WFP!J$10</f>
        <v>141.04820728673198</v>
      </c>
      <c r="J36" s="97">
        <f>WFP!K$10</f>
        <v>182.77567708174666</v>
      </c>
      <c r="K36" s="97">
        <f>WFP!L$10</f>
        <v>231.95432492723785</v>
      </c>
      <c r="L36" s="97">
        <f>WFP!M$10</f>
        <v>149.99742042224665</v>
      </c>
      <c r="M36" s="97">
        <f>WFP!N$10</f>
        <v>154.78963706662282</v>
      </c>
      <c r="N36" s="97">
        <f>WFP!O$10</f>
        <v>202.16074202952998</v>
      </c>
      <c r="O36" s="97">
        <f>WFP!P$10</f>
        <v>205.38570546644127</v>
      </c>
      <c r="P36" s="97">
        <f>WFP!Q$10</f>
        <v>208.42454375852293</v>
      </c>
      <c r="Q36" s="97">
        <f>WFP!R$10</f>
        <v>162.15656430991982</v>
      </c>
      <c r="R36" s="97">
        <f>WFP!S$10</f>
        <v>161.44585788540783</v>
      </c>
      <c r="S36" s="97">
        <f>WFP!T$10</f>
        <v>161.51473074060465</v>
      </c>
      <c r="T36" s="97">
        <f>WFP!U$10</f>
        <v>159.7636426610888</v>
      </c>
      <c r="U36" s="97">
        <f>WFP!V$10</f>
        <v>158.01080262049942</v>
      </c>
      <c r="V36" s="97">
        <f>WFP!W$10</f>
        <v>156.50169818431866</v>
      </c>
      <c r="W36" s="65">
        <f>WFP!X$10</f>
        <v>154.70557352179833</v>
      </c>
    </row>
    <row r="37" spans="1:23" ht="30" customHeight="1" x14ac:dyDescent="0.35">
      <c r="A37" s="165" t="s">
        <v>194</v>
      </c>
      <c r="B37" s="91">
        <f>SUM(B3:B36)-SUM(B9:B11,B19:B23)</f>
        <v>2757.371311646823</v>
      </c>
      <c r="C37" s="91">
        <f>SUM(C3:C36)-SUM(C9:C11,C19:C23)</f>
        <v>2753.9738557755745</v>
      </c>
      <c r="D37" s="91">
        <f>SUM(D3:D36)-SUM(D9:D11,D19:D23)</f>
        <v>2778.6931164815651</v>
      </c>
      <c r="E37" s="91">
        <f>SUM(E3:E36)-SUM(E9:E11,E19:E23)</f>
        <v>5574.2789526637061</v>
      </c>
      <c r="F37" s="91">
        <f t="shared" ref="F37:M37" si="0">SUM(F3:F36)-SUM(F9:F11,F19:F23,F31:F32)</f>
        <v>5973.3783441064552</v>
      </c>
      <c r="G37" s="91">
        <f t="shared" si="0"/>
        <v>6415.9487537540517</v>
      </c>
      <c r="H37" s="91">
        <f t="shared" si="0"/>
        <v>6744.4487311207704</v>
      </c>
      <c r="I37" s="91">
        <f t="shared" si="0"/>
        <v>6847.2718041615635</v>
      </c>
      <c r="J37" s="91">
        <f t="shared" si="0"/>
        <v>7460.4661112287895</v>
      </c>
      <c r="K37" s="91">
        <f t="shared" si="0"/>
        <v>7818.5942500047204</v>
      </c>
      <c r="L37" s="91">
        <f t="shared" si="0"/>
        <v>8054.3597054094707</v>
      </c>
      <c r="M37" s="91">
        <f t="shared" si="0"/>
        <v>8575.4277851557399</v>
      </c>
      <c r="N37" s="91">
        <f t="shared" ref="N37:V37" si="1">SUM(N3:N36)-SUM(N9:N11,N19:N23,N31:N32,N15:N16)</f>
        <v>9220.7483709759072</v>
      </c>
      <c r="O37" s="91">
        <f t="shared" si="1"/>
        <v>10180.200197997308</v>
      </c>
      <c r="P37" s="91">
        <f t="shared" si="1"/>
        <v>10561.41676169984</v>
      </c>
      <c r="Q37" s="91">
        <f t="shared" si="1"/>
        <v>11034.108522277887</v>
      </c>
      <c r="R37" s="91">
        <f t="shared" si="1"/>
        <v>11633.179860807873</v>
      </c>
      <c r="S37" s="91">
        <f t="shared" si="1"/>
        <v>11489.435404988806</v>
      </c>
      <c r="T37" s="91">
        <f t="shared" si="1"/>
        <v>11847.575499407274</v>
      </c>
      <c r="U37" s="91">
        <f t="shared" si="1"/>
        <v>12140.924290942256</v>
      </c>
      <c r="V37" s="91">
        <f t="shared" si="1"/>
        <v>12322.601542344126</v>
      </c>
      <c r="W37" s="60">
        <f t="shared" ref="W37" si="2">SUM(W3:W36)-SUM(W9:W11,W19:W23,W31:W32,W15:W16)</f>
        <v>12658.31146404739</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70"/>
      <c r="W39" s="17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60" t="s">
        <v>32</v>
      </c>
      <c r="W40" s="161" t="s">
        <v>33</v>
      </c>
    </row>
    <row r="41" spans="1:23" ht="27.75" customHeight="1" x14ac:dyDescent="0.35">
      <c r="A41" s="162" t="s">
        <v>45</v>
      </c>
      <c r="B41" s="97">
        <v>246.95421985270212</v>
      </c>
      <c r="C41" s="97">
        <v>264.83483465164534</v>
      </c>
      <c r="D41" s="97">
        <v>279.90864615986402</v>
      </c>
      <c r="E41" s="97">
        <v>303.57794344323611</v>
      </c>
      <c r="F41" s="97">
        <v>316.47316053680959</v>
      </c>
      <c r="G41" s="97">
        <v>332.61015000813097</v>
      </c>
      <c r="H41" s="97">
        <v>338.36357935199703</v>
      </c>
      <c r="I41" s="97">
        <v>349.71056678392375</v>
      </c>
      <c r="J41" s="97">
        <v>358.81040461837176</v>
      </c>
      <c r="K41" s="97">
        <v>371.75512216361915</v>
      </c>
      <c r="L41" s="97">
        <v>379.50555661739924</v>
      </c>
      <c r="M41" s="97">
        <v>395.45862636919122</v>
      </c>
      <c r="N41" s="97">
        <v>409.43765245736199</v>
      </c>
      <c r="O41" s="97">
        <v>433.16915184490892</v>
      </c>
      <c r="P41" s="97">
        <v>435.26095932008798</v>
      </c>
      <c r="Q41" s="97">
        <v>439.0154035199908</v>
      </c>
      <c r="R41" s="97">
        <v>442.12317021806382</v>
      </c>
      <c r="S41" s="97">
        <v>424.35460246971508</v>
      </c>
      <c r="T41" s="97">
        <v>422.7224096139513</v>
      </c>
      <c r="U41" s="97">
        <v>425.74683263012099</v>
      </c>
      <c r="V41" s="97">
        <v>418.3828609864994</v>
      </c>
      <c r="W41" s="65">
        <v>418.20657288053548</v>
      </c>
    </row>
    <row r="42" spans="1:23" ht="15.5" x14ac:dyDescent="0.35">
      <c r="A42" s="162" t="s">
        <v>186</v>
      </c>
      <c r="B42" s="97" t="s">
        <v>215</v>
      </c>
      <c r="C42" s="97" t="s">
        <v>215</v>
      </c>
      <c r="D42" s="97" t="s">
        <v>215</v>
      </c>
      <c r="E42" s="97">
        <v>97.785624215945404</v>
      </c>
      <c r="F42" s="97">
        <v>96.230772008648202</v>
      </c>
      <c r="G42" s="97">
        <v>107.59654157967204</v>
      </c>
      <c r="H42" s="97">
        <v>106.76178653232047</v>
      </c>
      <c r="I42" s="97">
        <v>96.780455212016463</v>
      </c>
      <c r="J42" s="97">
        <v>85.851707394254873</v>
      </c>
      <c r="K42" s="97">
        <v>79.385530830039798</v>
      </c>
      <c r="L42" s="97">
        <v>69.986589285593325</v>
      </c>
      <c r="M42" s="97">
        <v>62.982215197073678</v>
      </c>
      <c r="N42" s="97">
        <v>55.923875480899653</v>
      </c>
      <c r="O42" s="97">
        <v>53.306223760989916</v>
      </c>
      <c r="P42" s="97">
        <v>49.502223558896709</v>
      </c>
      <c r="Q42" s="97">
        <v>47.136587741575383</v>
      </c>
      <c r="R42" s="97">
        <v>46.587454698510264</v>
      </c>
      <c r="S42" s="97">
        <v>45.226874440229416</v>
      </c>
      <c r="T42" s="97">
        <v>43.703353616237017</v>
      </c>
      <c r="U42" s="97">
        <v>43.824687459487201</v>
      </c>
      <c r="V42" s="97">
        <v>42.793478506141369</v>
      </c>
      <c r="W42" s="65">
        <v>37.610346133353339</v>
      </c>
    </row>
    <row r="43" spans="1:23" ht="15.5" x14ac:dyDescent="0.35">
      <c r="A43" s="162" t="s">
        <v>47</v>
      </c>
      <c r="B43" s="97" t="s">
        <v>215</v>
      </c>
      <c r="C43" s="97" t="s">
        <v>215</v>
      </c>
      <c r="D43" s="97" t="s">
        <v>215</v>
      </c>
      <c r="E43" s="97" t="s">
        <v>215</v>
      </c>
      <c r="F43" s="97" t="s">
        <v>215</v>
      </c>
      <c r="G43" s="97">
        <v>97.499343752628874</v>
      </c>
      <c r="H43" s="97">
        <v>101.27981296137926</v>
      </c>
      <c r="I43" s="97">
        <v>104.61374694834923</v>
      </c>
      <c r="J43" s="97">
        <v>106.22762835684884</v>
      </c>
      <c r="K43" s="97">
        <v>108.76417856508482</v>
      </c>
      <c r="L43" s="97">
        <v>109.63005154781125</v>
      </c>
      <c r="M43" s="97">
        <v>116.05308852047212</v>
      </c>
      <c r="N43" s="97">
        <v>120.44156192356802</v>
      </c>
      <c r="O43" s="97">
        <v>129.68356110213932</v>
      </c>
      <c r="P43" s="97">
        <v>133.65937206579281</v>
      </c>
      <c r="Q43" s="97">
        <v>144.55047932855609</v>
      </c>
      <c r="R43" s="97">
        <v>157.21941831367531</v>
      </c>
      <c r="S43" s="97">
        <v>168.14560220808423</v>
      </c>
      <c r="T43" s="97">
        <v>184.21174175533696</v>
      </c>
      <c r="U43" s="97">
        <v>201.73906226954279</v>
      </c>
      <c r="V43" s="97">
        <v>206.75062192420549</v>
      </c>
      <c r="W43" s="65">
        <v>215.79130415962285</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26.984456083433521</v>
      </c>
      <c r="P44" s="97">
        <v>40.165221053729745</v>
      </c>
      <c r="Q44" s="97">
        <v>13.949996108735856</v>
      </c>
      <c r="R44" s="97">
        <v>19.17447682631315</v>
      </c>
      <c r="S44" s="97">
        <v>2.649117617525437</v>
      </c>
      <c r="T44" s="97">
        <v>0.2348594501029915</v>
      </c>
      <c r="U44" s="97" t="s">
        <v>215</v>
      </c>
      <c r="V44" s="97" t="s">
        <v>215</v>
      </c>
      <c r="W44" s="65">
        <v>6.7161835457813659</v>
      </c>
    </row>
    <row r="45" spans="1:23" ht="15.5" x14ac:dyDescent="0.35">
      <c r="A45" s="162" t="s">
        <v>48</v>
      </c>
      <c r="B45" s="97">
        <v>206.61097494486108</v>
      </c>
      <c r="C45" s="97">
        <v>205.59860185167133</v>
      </c>
      <c r="D45" s="97">
        <v>213.87010157160128</v>
      </c>
      <c r="E45" s="97">
        <v>223.7479257555901</v>
      </c>
      <c r="F45" s="97">
        <v>227.14809592037886</v>
      </c>
      <c r="G45" s="97">
        <v>231.62689393217198</v>
      </c>
      <c r="H45" s="97">
        <v>250.92030121213759</v>
      </c>
      <c r="I45" s="97">
        <v>270.84863174918314</v>
      </c>
      <c r="J45" s="97">
        <v>295.06606728773926</v>
      </c>
      <c r="K45" s="97">
        <v>305.65536865292199</v>
      </c>
      <c r="L45" s="97">
        <v>311.7534993512628</v>
      </c>
      <c r="M45" s="97">
        <v>312.24355267013658</v>
      </c>
      <c r="N45" s="97">
        <v>328.71843546012673</v>
      </c>
      <c r="O45" s="97">
        <v>363.50347033291928</v>
      </c>
      <c r="P45" s="97">
        <v>376.27470812089211</v>
      </c>
      <c r="Q45" s="97">
        <v>371.1508492177141</v>
      </c>
      <c r="R45" s="97">
        <v>365.87206611571912</v>
      </c>
      <c r="S45" s="97" t="s">
        <v>215</v>
      </c>
      <c r="T45" s="97" t="s">
        <v>215</v>
      </c>
      <c r="U45" s="97" t="s">
        <v>215</v>
      </c>
      <c r="V45" s="97" t="s">
        <v>215</v>
      </c>
      <c r="W45" s="65" t="s">
        <v>215</v>
      </c>
    </row>
    <row r="46" spans="1:23" ht="26.25" customHeight="1" x14ac:dyDescent="0.35">
      <c r="A46" s="162" t="s">
        <v>49</v>
      </c>
      <c r="B46" s="97">
        <v>456.4180985023043</v>
      </c>
      <c r="C46" s="97">
        <v>499.8830732544003</v>
      </c>
      <c r="D46" s="97">
        <v>543.83267942070574</v>
      </c>
      <c r="E46" s="97">
        <v>582.39763997645173</v>
      </c>
      <c r="F46" s="97">
        <v>611.9013510122403</v>
      </c>
      <c r="G46" s="97">
        <v>658.53381300472574</v>
      </c>
      <c r="H46" s="97">
        <v>685.79815015257543</v>
      </c>
      <c r="I46" s="97">
        <v>719.48325070679255</v>
      </c>
      <c r="J46" s="97">
        <v>746.89444383689613</v>
      </c>
      <c r="K46" s="97">
        <v>779.6679450931465</v>
      </c>
      <c r="L46" s="97">
        <v>807.36085379988742</v>
      </c>
      <c r="M46" s="97">
        <v>851.58628977587739</v>
      </c>
      <c r="N46" s="97">
        <v>887.65376674568301</v>
      </c>
      <c r="O46" s="97">
        <v>954.38166002263074</v>
      </c>
      <c r="P46" s="97">
        <v>973.27557001902539</v>
      </c>
      <c r="Q46" s="97">
        <v>1018.1777218344215</v>
      </c>
      <c r="R46" s="97">
        <v>1068.3725243194299</v>
      </c>
      <c r="S46" s="97">
        <v>1078.8696915406188</v>
      </c>
      <c r="T46" s="97">
        <v>1054.3991351550444</v>
      </c>
      <c r="U46" s="97">
        <v>960.24625555458829</v>
      </c>
      <c r="V46" s="97">
        <v>822.0673027309756</v>
      </c>
      <c r="W46" s="65">
        <v>692.47414907022494</v>
      </c>
    </row>
    <row r="47" spans="1:23" ht="15.5" x14ac:dyDescent="0.35">
      <c r="A47" s="62" t="s">
        <v>50</v>
      </c>
      <c r="B47" s="97" t="s">
        <v>215</v>
      </c>
      <c r="C47" s="97" t="s">
        <v>215</v>
      </c>
      <c r="D47" s="97" t="s">
        <v>215</v>
      </c>
      <c r="E47" s="97" t="s">
        <v>215</v>
      </c>
      <c r="F47" s="97" t="s">
        <v>215</v>
      </c>
      <c r="G47" s="97" t="s">
        <v>215</v>
      </c>
      <c r="H47" s="97">
        <v>73.99161516704207</v>
      </c>
      <c r="I47" s="97">
        <v>75.550784508234798</v>
      </c>
      <c r="J47" s="97">
        <v>78.225340699602711</v>
      </c>
      <c r="K47" s="97">
        <v>84.31114966714911</v>
      </c>
      <c r="L47" s="97">
        <v>87.974570522400072</v>
      </c>
      <c r="M47" s="97">
        <v>92.79465438914238</v>
      </c>
      <c r="N47" s="97">
        <v>97.793913771476085</v>
      </c>
      <c r="O47" s="97">
        <v>104.67796541674741</v>
      </c>
      <c r="P47" s="97">
        <v>106.09840068097881</v>
      </c>
      <c r="Q47" s="97">
        <v>113.68741443236081</v>
      </c>
      <c r="R47" s="97">
        <v>117.67701639367696</v>
      </c>
      <c r="S47" s="97">
        <v>121.71913599039415</v>
      </c>
      <c r="T47" s="97">
        <v>141.33624698174188</v>
      </c>
      <c r="U47" s="97">
        <v>150.04904386387324</v>
      </c>
      <c r="V47" s="97">
        <v>151.47491281896225</v>
      </c>
      <c r="W47" s="65">
        <v>153.99824327068887</v>
      </c>
    </row>
    <row r="48" spans="1:23" ht="15.5" x14ac:dyDescent="0.35">
      <c r="A48" s="62" t="s">
        <v>51</v>
      </c>
      <c r="B48" s="97" t="s">
        <v>215</v>
      </c>
      <c r="C48" s="97" t="s">
        <v>215</v>
      </c>
      <c r="D48" s="97" t="s">
        <v>215</v>
      </c>
      <c r="E48" s="97" t="s">
        <v>215</v>
      </c>
      <c r="F48" s="97" t="s">
        <v>215</v>
      </c>
      <c r="G48" s="97" t="s">
        <v>215</v>
      </c>
      <c r="H48" s="97">
        <v>402.30433048556074</v>
      </c>
      <c r="I48" s="97">
        <v>417.60837789318555</v>
      </c>
      <c r="J48" s="97">
        <v>428.54874856756317</v>
      </c>
      <c r="K48" s="97">
        <v>440.59417027361832</v>
      </c>
      <c r="L48" s="97">
        <v>450.45963665546833</v>
      </c>
      <c r="M48" s="97">
        <v>469.24224232138658</v>
      </c>
      <c r="N48" s="97">
        <v>485.11570597608483</v>
      </c>
      <c r="O48" s="97">
        <v>516.83201351255263</v>
      </c>
      <c r="P48" s="97">
        <v>521.52194608196658</v>
      </c>
      <c r="Q48" s="97">
        <v>550.06392765067926</v>
      </c>
      <c r="R48" s="97">
        <v>579.86408513897061</v>
      </c>
      <c r="S48" s="97">
        <v>579.594506932267</v>
      </c>
      <c r="T48" s="97">
        <v>524.11263809452612</v>
      </c>
      <c r="U48" s="97">
        <v>444.99933328363687</v>
      </c>
      <c r="V48" s="97">
        <v>332.98074006706958</v>
      </c>
      <c r="W48" s="65">
        <v>253.28914181412117</v>
      </c>
    </row>
    <row r="49" spans="1:23" ht="15.5" x14ac:dyDescent="0.35">
      <c r="A49" s="62" t="s">
        <v>52</v>
      </c>
      <c r="B49" s="97" t="s">
        <v>215</v>
      </c>
      <c r="C49" s="97" t="s">
        <v>215</v>
      </c>
      <c r="D49" s="97" t="s">
        <v>215</v>
      </c>
      <c r="E49" s="97" t="s">
        <v>215</v>
      </c>
      <c r="F49" s="97" t="s">
        <v>215</v>
      </c>
      <c r="G49" s="97" t="s">
        <v>215</v>
      </c>
      <c r="H49" s="97">
        <v>209.46564677654504</v>
      </c>
      <c r="I49" s="97">
        <v>226.34819461163565</v>
      </c>
      <c r="J49" s="97">
        <v>240.10679373808142</v>
      </c>
      <c r="K49" s="97">
        <v>254.80442888577687</v>
      </c>
      <c r="L49" s="97">
        <v>268.97413711958922</v>
      </c>
      <c r="M49" s="97">
        <v>289.58931051407922</v>
      </c>
      <c r="N49" s="97">
        <v>304.76682718183571</v>
      </c>
      <c r="O49" s="97">
        <v>332.77940318145198</v>
      </c>
      <c r="P49" s="97">
        <v>345.47954149442393</v>
      </c>
      <c r="Q49" s="97">
        <v>354.24201187063983</v>
      </c>
      <c r="R49" s="97">
        <v>370.43919011109693</v>
      </c>
      <c r="S49" s="97">
        <v>377.125124121299</v>
      </c>
      <c r="T49" s="97">
        <v>389.8980438890141</v>
      </c>
      <c r="U49" s="97">
        <v>365.30888189353857</v>
      </c>
      <c r="V49" s="97">
        <v>338.75731797589691</v>
      </c>
      <c r="W49" s="65">
        <v>293.43384027720805</v>
      </c>
    </row>
    <row r="50" spans="1:23" ht="17.25" customHeight="1" x14ac:dyDescent="0.35">
      <c r="A50" s="162" t="s">
        <v>93</v>
      </c>
      <c r="B50" s="97" t="s">
        <v>215</v>
      </c>
      <c r="C50" s="97" t="s">
        <v>215</v>
      </c>
      <c r="D50" s="97" t="s">
        <v>215</v>
      </c>
      <c r="E50" s="97" t="s">
        <v>215</v>
      </c>
      <c r="F50" s="97" t="s">
        <v>215</v>
      </c>
      <c r="G50" s="97" t="s">
        <v>215</v>
      </c>
      <c r="H50" s="97">
        <v>0.69469272199802778</v>
      </c>
      <c r="I50" s="97">
        <v>0.65477247180774067</v>
      </c>
      <c r="J50" s="97">
        <v>0.78108479535860953</v>
      </c>
      <c r="K50" s="97">
        <v>0.84769195747754988</v>
      </c>
      <c r="L50" s="97">
        <v>0.91217895144403771</v>
      </c>
      <c r="M50" s="97">
        <v>0.95450789258575752</v>
      </c>
      <c r="N50" s="97">
        <v>1.0872413505605594</v>
      </c>
      <c r="O50" s="97">
        <v>0.99917907807115269</v>
      </c>
      <c r="P50" s="97">
        <v>0.93804015999825485</v>
      </c>
      <c r="Q50" s="97">
        <v>1.0080173097780833</v>
      </c>
      <c r="R50" s="97">
        <v>2.0009297207618326</v>
      </c>
      <c r="S50" s="97">
        <v>6.8278236224148374</v>
      </c>
      <c r="T50" s="97">
        <v>7.8300706310682324</v>
      </c>
      <c r="U50" s="97">
        <v>6.6399816422337166</v>
      </c>
      <c r="V50" s="97">
        <v>7.1042620210342005</v>
      </c>
      <c r="W50" s="65">
        <v>9.2078048844702245</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9.9612072667765883</v>
      </c>
      <c r="O51" s="97">
        <v>97.21634869279643</v>
      </c>
      <c r="P51" s="97">
        <v>167.33451196885858</v>
      </c>
      <c r="Q51" s="97">
        <v>258.14344566617956</v>
      </c>
      <c r="R51" s="97">
        <v>498.74936877149366</v>
      </c>
      <c r="S51" s="97">
        <v>779.51810912163899</v>
      </c>
      <c r="T51" s="97">
        <v>935.7929710853706</v>
      </c>
      <c r="U51" s="97">
        <v>1045.9160988233307</v>
      </c>
      <c r="V51" s="97">
        <v>1080.1124415348415</v>
      </c>
      <c r="W51" s="65">
        <v>1102.0061849939841</v>
      </c>
    </row>
    <row r="52" spans="1:23" ht="15.5" x14ac:dyDescent="0.35">
      <c r="A52" s="163" t="s">
        <v>53</v>
      </c>
      <c r="B52" s="97">
        <v>852.82998357403449</v>
      </c>
      <c r="C52" s="97">
        <v>839.96279611201294</v>
      </c>
      <c r="D52" s="97">
        <v>821.78239830729751</v>
      </c>
      <c r="E52" s="97">
        <v>831.74193307818553</v>
      </c>
      <c r="F52" s="97">
        <v>826.62901047824778</v>
      </c>
      <c r="G52" s="97">
        <v>837.80399282457813</v>
      </c>
      <c r="H52" s="97">
        <v>911.37019521847867</v>
      </c>
      <c r="I52" s="97">
        <v>835.61248642858209</v>
      </c>
      <c r="J52" s="97">
        <v>844.32391215076098</v>
      </c>
      <c r="K52" s="97">
        <v>874.34071571207949</v>
      </c>
      <c r="L52" s="97">
        <v>906.00958598902821</v>
      </c>
      <c r="M52" s="97">
        <v>946.79970485312003</v>
      </c>
      <c r="N52" s="97">
        <v>1022.5377836750918</v>
      </c>
      <c r="O52" s="97">
        <v>1198.5180801775898</v>
      </c>
      <c r="P52" s="97">
        <v>1264.5998333103971</v>
      </c>
      <c r="Q52" s="97">
        <v>1338.4781038997583</v>
      </c>
      <c r="R52" s="97">
        <v>1397.1902790741813</v>
      </c>
      <c r="S52" s="97">
        <v>1380.9737044902124</v>
      </c>
      <c r="T52" s="97">
        <v>1363.8749867598733</v>
      </c>
      <c r="U52" s="97">
        <v>1350.1063991472111</v>
      </c>
      <c r="V52" s="97">
        <v>1274.4546732398805</v>
      </c>
      <c r="W52" s="65">
        <v>1188.8588076422786</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644.29623486126366</v>
      </c>
      <c r="O53" s="97">
        <v>807.43324841165008</v>
      </c>
      <c r="P53" s="97">
        <v>874.68420254029172</v>
      </c>
      <c r="Q53" s="97">
        <v>934.69986084921243</v>
      </c>
      <c r="R53" s="97">
        <v>988.34798784835937</v>
      </c>
      <c r="S53" s="97">
        <v>972.85467015349639</v>
      </c>
      <c r="T53" s="97">
        <v>959.35505118327148</v>
      </c>
      <c r="U53" s="97">
        <v>953.13035540763758</v>
      </c>
      <c r="V53" s="97">
        <v>900.57058283684728</v>
      </c>
      <c r="W53" s="65">
        <v>838.30868077662115</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378.2415464648999</v>
      </c>
      <c r="O54" s="97">
        <v>391.0848317659395</v>
      </c>
      <c r="P54" s="97">
        <v>389.91563077010528</v>
      </c>
      <c r="Q54" s="97">
        <v>403.77824305054605</v>
      </c>
      <c r="R54" s="97">
        <v>408.84229122582207</v>
      </c>
      <c r="S54" s="97">
        <v>408.11903433671591</v>
      </c>
      <c r="T54" s="97">
        <v>404.51993557660194</v>
      </c>
      <c r="U54" s="97">
        <v>396.97604373957341</v>
      </c>
      <c r="V54" s="97">
        <v>373.88409040303316</v>
      </c>
      <c r="W54" s="65">
        <v>350.55012686565732</v>
      </c>
    </row>
    <row r="55" spans="1:23" ht="15.5" x14ac:dyDescent="0.35">
      <c r="A55" s="163" t="s">
        <v>54</v>
      </c>
      <c r="B55" s="97">
        <v>739.59492456586759</v>
      </c>
      <c r="C55" s="97">
        <v>718.32577209619183</v>
      </c>
      <c r="D55" s="97">
        <v>714.13936092058862</v>
      </c>
      <c r="E55" s="97">
        <v>684.48117510883299</v>
      </c>
      <c r="F55" s="97">
        <v>665.87780505258741</v>
      </c>
      <c r="G55" s="97">
        <v>668.56395766116827</v>
      </c>
      <c r="H55" s="97">
        <v>658.81728905853038</v>
      </c>
      <c r="I55" s="97">
        <v>642.13984842383081</v>
      </c>
      <c r="J55" s="97">
        <v>618.33291347171769</v>
      </c>
      <c r="K55" s="97">
        <v>603.62325122957191</v>
      </c>
      <c r="L55" s="97">
        <v>583.29956650539987</v>
      </c>
      <c r="M55" s="97">
        <v>583.92249023674049</v>
      </c>
      <c r="N55" s="97">
        <v>565.62795561641951</v>
      </c>
      <c r="O55" s="97">
        <v>527.17024273940262</v>
      </c>
      <c r="P55" s="97">
        <v>476.24511094826863</v>
      </c>
      <c r="Q55" s="97">
        <v>419.67751289790755</v>
      </c>
      <c r="R55" s="97">
        <v>271.19182089547127</v>
      </c>
      <c r="S55" s="97">
        <v>77.698251587689555</v>
      </c>
      <c r="T55" s="97">
        <v>9.4238569033664774</v>
      </c>
      <c r="U55" s="97">
        <v>4.6985983658666282</v>
      </c>
      <c r="V55" s="97">
        <v>0.80526147202357834</v>
      </c>
      <c r="W55" s="65">
        <v>0.15730717409839398</v>
      </c>
    </row>
    <row r="56" spans="1:23" ht="27" customHeight="1" x14ac:dyDescent="0.35">
      <c r="A56" s="162" t="s">
        <v>55</v>
      </c>
      <c r="B56" s="97">
        <v>1309.0486358649418</v>
      </c>
      <c r="C56" s="97">
        <v>1099.8131727282951</v>
      </c>
      <c r="D56" s="97">
        <v>1054.9053390002646</v>
      </c>
      <c r="E56" s="97">
        <v>1088.7279899111513</v>
      </c>
      <c r="F56" s="97">
        <v>1172.657239824669</v>
      </c>
      <c r="G56" s="97">
        <v>1249.9204618809497</v>
      </c>
      <c r="H56" s="97">
        <v>1219.5407055952576</v>
      </c>
      <c r="I56" s="97">
        <v>1055.0879987728601</v>
      </c>
      <c r="J56" s="97">
        <v>769.05658738811576</v>
      </c>
      <c r="K56" s="97">
        <v>678.82159378499591</v>
      </c>
      <c r="L56" s="97">
        <v>639.04936018198873</v>
      </c>
      <c r="M56" s="97">
        <v>645.83997807119704</v>
      </c>
      <c r="N56" s="97">
        <v>616.71636886756244</v>
      </c>
      <c r="O56" s="97">
        <v>593.5380121784134</v>
      </c>
      <c r="P56" s="97">
        <v>554.95683641811024</v>
      </c>
      <c r="Q56" s="97">
        <v>496.28092741789266</v>
      </c>
      <c r="R56" s="97">
        <v>372.32906632793595</v>
      </c>
      <c r="S56" s="97">
        <v>249.46884183493455</v>
      </c>
      <c r="T56" s="97">
        <v>208.21793955082256</v>
      </c>
      <c r="U56" s="97">
        <v>186.48256105906296</v>
      </c>
      <c r="V56" s="97">
        <v>161.40382145237331</v>
      </c>
      <c r="W56" s="65">
        <v>154.67415143635483</v>
      </c>
    </row>
    <row r="57" spans="1:23" ht="15.5" x14ac:dyDescent="0.35">
      <c r="A57" s="62" t="s">
        <v>56</v>
      </c>
      <c r="B57" s="97">
        <v>383.73143099164173</v>
      </c>
      <c r="C57" s="97">
        <v>380.08115683656661</v>
      </c>
      <c r="D57" s="97">
        <v>350.89329410486198</v>
      </c>
      <c r="E57" s="97">
        <v>360.33780310012514</v>
      </c>
      <c r="F57" s="97">
        <v>379.98472267114073</v>
      </c>
      <c r="G57" s="97">
        <v>414.65675094347171</v>
      </c>
      <c r="H57" s="97">
        <v>401.5037198948321</v>
      </c>
      <c r="I57" s="97">
        <v>213.8923503889238</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348.17749178228729</v>
      </c>
      <c r="G58" s="97">
        <v>377.61466946972484</v>
      </c>
      <c r="H58" s="97">
        <v>360.64455406405426</v>
      </c>
      <c r="I58" s="97">
        <v>373.40414658627225</v>
      </c>
      <c r="J58" s="97">
        <v>358.89104953954086</v>
      </c>
      <c r="K58" s="97">
        <v>326.91140262167039</v>
      </c>
      <c r="L58" s="97">
        <v>324.36061681885911</v>
      </c>
      <c r="M58" s="97">
        <v>356.70094301351241</v>
      </c>
      <c r="N58" s="97">
        <v>356.70741492791666</v>
      </c>
      <c r="O58" s="97">
        <v>346.21013524774844</v>
      </c>
      <c r="P58" s="97">
        <v>321.45959693208948</v>
      </c>
      <c r="Q58" s="97">
        <v>279.39219085421541</v>
      </c>
      <c r="R58" s="97">
        <v>163.83094655386074</v>
      </c>
      <c r="S58" s="97">
        <v>57.390139843266525</v>
      </c>
      <c r="T58" s="97">
        <v>27.261593304498284</v>
      </c>
      <c r="U58" s="97">
        <v>14.701814043658164</v>
      </c>
      <c r="V58" s="97">
        <v>5.1882193560580108</v>
      </c>
      <c r="W58" s="65">
        <v>0.85504672208039989</v>
      </c>
    </row>
    <row r="59" spans="1:23" ht="15.5" x14ac:dyDescent="0.35">
      <c r="A59" s="62" t="s">
        <v>190</v>
      </c>
      <c r="B59" s="97" t="s">
        <v>215</v>
      </c>
      <c r="C59" s="97" t="s">
        <v>215</v>
      </c>
      <c r="D59" s="97" t="s">
        <v>215</v>
      </c>
      <c r="E59" s="97" t="s">
        <v>215</v>
      </c>
      <c r="F59" s="97">
        <v>395.75424380021821</v>
      </c>
      <c r="G59" s="97">
        <v>405.07757087208387</v>
      </c>
      <c r="H59" s="97">
        <v>405.15219325850353</v>
      </c>
      <c r="I59" s="97">
        <v>414.68780887899845</v>
      </c>
      <c r="J59" s="97">
        <v>360.96028170109315</v>
      </c>
      <c r="K59" s="97">
        <v>298.86913559251656</v>
      </c>
      <c r="L59" s="97">
        <v>264.90077468582575</v>
      </c>
      <c r="M59" s="97">
        <v>245.21919962605597</v>
      </c>
      <c r="N59" s="97">
        <v>221.02258392911406</v>
      </c>
      <c r="O59" s="97">
        <v>205.76870130283149</v>
      </c>
      <c r="P59" s="97">
        <v>186.82437206986521</v>
      </c>
      <c r="Q59" s="97">
        <v>168.22992801519919</v>
      </c>
      <c r="R59" s="97">
        <v>154.8002360375142</v>
      </c>
      <c r="S59" s="97">
        <v>137.16264876571643</v>
      </c>
      <c r="T59" s="97">
        <v>126.24228339479158</v>
      </c>
      <c r="U59" s="97">
        <v>115.91122553632188</v>
      </c>
      <c r="V59" s="97">
        <v>102.41798076627988</v>
      </c>
      <c r="W59" s="65">
        <v>97.565876657646015</v>
      </c>
    </row>
    <row r="60" spans="1:23" ht="15.5" x14ac:dyDescent="0.35">
      <c r="A60" s="62" t="s">
        <v>191</v>
      </c>
      <c r="B60" s="97" t="s">
        <v>215</v>
      </c>
      <c r="C60" s="97" t="s">
        <v>215</v>
      </c>
      <c r="D60" s="97" t="s">
        <v>215</v>
      </c>
      <c r="E60" s="97" t="s">
        <v>215</v>
      </c>
      <c r="F60" s="97">
        <v>22.032846193262078</v>
      </c>
      <c r="G60" s="97">
        <v>27.855520693335038</v>
      </c>
      <c r="H60" s="97">
        <v>29.21425204861184</v>
      </c>
      <c r="I60" s="97">
        <v>30.979160854234454</v>
      </c>
      <c r="J60" s="97">
        <v>29.125803152260527</v>
      </c>
      <c r="K60" s="97">
        <v>26.855422369886348</v>
      </c>
      <c r="L60" s="97">
        <v>25.668142833563348</v>
      </c>
      <c r="M60" s="97">
        <v>24.579524486547388</v>
      </c>
      <c r="N60" s="97">
        <v>23.620719408695553</v>
      </c>
      <c r="O60" s="97">
        <v>25.433143988578525</v>
      </c>
      <c r="P60" s="97">
        <v>31.466879272085954</v>
      </c>
      <c r="Q60" s="97">
        <v>34.162356057868955</v>
      </c>
      <c r="R60" s="97">
        <v>39.861469122012544</v>
      </c>
      <c r="S60" s="97">
        <v>42.87228816962422</v>
      </c>
      <c r="T60" s="97">
        <v>44.872355044059653</v>
      </c>
      <c r="U60" s="97">
        <v>47.715324329913273</v>
      </c>
      <c r="V60" s="97">
        <v>46.733974979750052</v>
      </c>
      <c r="W60" s="65">
        <v>49.577070981273046</v>
      </c>
    </row>
    <row r="61" spans="1:23" ht="15.5" x14ac:dyDescent="0.35">
      <c r="A61" s="62" t="s">
        <v>192</v>
      </c>
      <c r="B61" s="97" t="s">
        <v>215</v>
      </c>
      <c r="C61" s="97" t="s">
        <v>215</v>
      </c>
      <c r="D61" s="97" t="s">
        <v>215</v>
      </c>
      <c r="E61" s="97" t="s">
        <v>215</v>
      </c>
      <c r="F61" s="97">
        <v>26.707935377760798</v>
      </c>
      <c r="G61" s="97">
        <v>24.715949902334234</v>
      </c>
      <c r="H61" s="97">
        <v>23.025986329255701</v>
      </c>
      <c r="I61" s="97">
        <v>22.12453206443077</v>
      </c>
      <c r="J61" s="97">
        <v>20.079452995221196</v>
      </c>
      <c r="K61" s="97">
        <v>25.825013177375933</v>
      </c>
      <c r="L61" s="97">
        <v>23.041508043411859</v>
      </c>
      <c r="M61" s="97">
        <v>18.558587046605592</v>
      </c>
      <c r="N61" s="97">
        <v>14.751228028709823</v>
      </c>
      <c r="O61" s="97">
        <v>15.354318334813744</v>
      </c>
      <c r="P61" s="97">
        <v>15.17910258119254</v>
      </c>
      <c r="Q61" s="97">
        <v>14.71106855614142</v>
      </c>
      <c r="R61" s="97">
        <v>13.955438744844978</v>
      </c>
      <c r="S61" s="97">
        <v>12.156384048882291</v>
      </c>
      <c r="T61" s="97">
        <v>9.9289856711797988</v>
      </c>
      <c r="U61" s="97">
        <v>8.3154020112760314</v>
      </c>
      <c r="V61" s="97">
        <v>7.307850764247882</v>
      </c>
      <c r="W61" s="65">
        <v>6.7882757770726228</v>
      </c>
    </row>
    <row r="62" spans="1:23" ht="26.25" customHeight="1" x14ac:dyDescent="0.35">
      <c r="A62" s="163" t="s">
        <v>196</v>
      </c>
      <c r="B62" s="97" t="s">
        <v>215</v>
      </c>
      <c r="C62" s="97" t="s">
        <v>215</v>
      </c>
      <c r="D62" s="97" t="s">
        <v>215</v>
      </c>
      <c r="E62" s="97" t="s">
        <v>215</v>
      </c>
      <c r="F62" s="97">
        <v>104.0233785949454</v>
      </c>
      <c r="G62" s="97">
        <v>105.43905901285045</v>
      </c>
      <c r="H62" s="97">
        <v>103.53381019685294</v>
      </c>
      <c r="I62" s="97">
        <v>101.84644490657499</v>
      </c>
      <c r="J62" s="97">
        <v>93.427170467832312</v>
      </c>
      <c r="K62" s="97">
        <v>91.434606534215305</v>
      </c>
      <c r="L62" s="97">
        <v>89.498644931474757</v>
      </c>
      <c r="M62" s="97">
        <v>88.693160593975477</v>
      </c>
      <c r="N62" s="97">
        <v>89.6298717104562</v>
      </c>
      <c r="O62" s="97">
        <v>92.515086674403307</v>
      </c>
      <c r="P62" s="97">
        <v>97.062681166300592</v>
      </c>
      <c r="Q62" s="97">
        <v>96.487408662856694</v>
      </c>
      <c r="R62" s="97">
        <v>96.873526533628407</v>
      </c>
      <c r="S62" s="97">
        <v>95.382001177635928</v>
      </c>
      <c r="T62" s="97">
        <v>95.67720716052969</v>
      </c>
      <c r="U62" s="97">
        <v>93.780954470815729</v>
      </c>
      <c r="V62" s="97">
        <v>90.781687756462105</v>
      </c>
      <c r="W62" s="65">
        <v>87.77008286490765</v>
      </c>
    </row>
    <row r="63" spans="1:23" ht="15.5" x14ac:dyDescent="0.35">
      <c r="A63" s="162" t="s">
        <v>62</v>
      </c>
      <c r="B63" s="97">
        <v>196.25514581396405</v>
      </c>
      <c r="C63" s="97">
        <v>333.88526196559098</v>
      </c>
      <c r="D63" s="97">
        <v>314.15416583348372</v>
      </c>
      <c r="E63" s="97">
        <v>300.95511735784049</v>
      </c>
      <c r="F63" s="97">
        <v>276.02893488729404</v>
      </c>
      <c r="G63" s="97">
        <v>246.91571860088555</v>
      </c>
      <c r="H63" s="97">
        <v>232.17661048185045</v>
      </c>
      <c r="I63" s="97">
        <v>225.60465554569478</v>
      </c>
      <c r="J63" s="97">
        <v>188.39831261592053</v>
      </c>
      <c r="K63" s="97">
        <v>198.43863057730812</v>
      </c>
      <c r="L63" s="97">
        <v>207.09833343505136</v>
      </c>
      <c r="M63" s="97">
        <v>186.31627253272384</v>
      </c>
      <c r="N63" s="97">
        <v>242.7866777440438</v>
      </c>
      <c r="O63" s="97">
        <v>396.95162751553232</v>
      </c>
      <c r="P63" s="97">
        <v>356.01544162410852</v>
      </c>
      <c r="Q63" s="97">
        <v>390.94532090803506</v>
      </c>
      <c r="R63" s="97">
        <v>404.34085804364275</v>
      </c>
      <c r="S63" s="97">
        <v>325.58521608306057</v>
      </c>
      <c r="T63" s="97">
        <v>225.23019479341062</v>
      </c>
      <c r="U63" s="97">
        <v>166.00506939711786</v>
      </c>
      <c r="V63" s="97">
        <v>124.18658475248245</v>
      </c>
      <c r="W63" s="65">
        <v>114.0428400103016</v>
      </c>
    </row>
    <row r="64" spans="1:23" ht="15.5" x14ac:dyDescent="0.35">
      <c r="A64" s="162" t="s">
        <v>63</v>
      </c>
      <c r="B64" s="97" t="s">
        <v>215</v>
      </c>
      <c r="C64" s="97" t="s">
        <v>215</v>
      </c>
      <c r="D64" s="97" t="s">
        <v>215</v>
      </c>
      <c r="E64" s="97" t="s">
        <v>215</v>
      </c>
      <c r="F64" s="97">
        <v>4.853982259226246</v>
      </c>
      <c r="G64" s="97">
        <v>6.2402885765260949</v>
      </c>
      <c r="H64" s="97">
        <v>7.200120652685702</v>
      </c>
      <c r="I64" s="97">
        <v>12.375931949516028</v>
      </c>
      <c r="J64" s="97">
        <v>17.088490141211903</v>
      </c>
      <c r="K64" s="97">
        <v>17.862926629305438</v>
      </c>
      <c r="L64" s="97">
        <v>15.128594637052219</v>
      </c>
      <c r="M64" s="97">
        <v>24.673466546116906</v>
      </c>
      <c r="N64" s="97">
        <v>29.980645218980669</v>
      </c>
      <c r="O64" s="97">
        <v>29.002159178540101</v>
      </c>
      <c r="P64" s="97">
        <v>32.571288663520534</v>
      </c>
      <c r="Q64" s="97">
        <v>33.970956535045431</v>
      </c>
      <c r="R64" s="97">
        <v>31.779439813543902</v>
      </c>
      <c r="S64" s="97">
        <v>33.520912543322844</v>
      </c>
      <c r="T64" s="97">
        <v>30.339262848011462</v>
      </c>
      <c r="U64" s="97">
        <v>37.972017216842055</v>
      </c>
      <c r="V64" s="97">
        <v>35.511625866026229</v>
      </c>
      <c r="W64" s="65">
        <v>30.792420502350463</v>
      </c>
    </row>
    <row r="65" spans="1:23" ht="15.5" x14ac:dyDescent="0.35">
      <c r="A65" s="162" t="s">
        <v>193</v>
      </c>
      <c r="B65" s="97" t="s">
        <v>215</v>
      </c>
      <c r="C65" s="97" t="s">
        <v>215</v>
      </c>
      <c r="D65" s="97" t="s">
        <v>215</v>
      </c>
      <c r="E65" s="97" t="s">
        <v>215</v>
      </c>
      <c r="F65" s="97" t="s">
        <v>215</v>
      </c>
      <c r="G65" s="97" t="s">
        <v>215</v>
      </c>
      <c r="H65" s="97" t="s">
        <v>215</v>
      </c>
      <c r="I65" s="97" t="s">
        <v>215</v>
      </c>
      <c r="J65" s="97">
        <v>41.470893523392924</v>
      </c>
      <c r="K65" s="97">
        <v>42.828216728786359</v>
      </c>
      <c r="L65" s="97">
        <v>44.035977942268239</v>
      </c>
      <c r="M65" s="97">
        <v>45.035675531213172</v>
      </c>
      <c r="N65" s="97">
        <v>45.513613210928177</v>
      </c>
      <c r="O65" s="97">
        <v>46.74323210946924</v>
      </c>
      <c r="P65" s="97">
        <v>48.454035315683868</v>
      </c>
      <c r="Q65" s="97">
        <v>48.519069340289306</v>
      </c>
      <c r="R65" s="97">
        <v>48.33141843693388</v>
      </c>
      <c r="S65" s="97">
        <v>48.069092298473421</v>
      </c>
      <c r="T65" s="97">
        <v>47.915489672744627</v>
      </c>
      <c r="U65" s="97">
        <v>48.39904417730574</v>
      </c>
      <c r="V65" s="97">
        <v>47.795065422859885</v>
      </c>
      <c r="W65" s="65">
        <v>48.954360034515688</v>
      </c>
    </row>
    <row r="66" spans="1:23" ht="15.5" x14ac:dyDescent="0.35">
      <c r="A66" s="162" t="s">
        <v>97</v>
      </c>
      <c r="B66" s="97" t="s">
        <v>215</v>
      </c>
      <c r="C66" s="97" t="s">
        <v>215</v>
      </c>
      <c r="D66" s="97" t="s">
        <v>215</v>
      </c>
      <c r="E66" s="97" t="s">
        <v>215</v>
      </c>
      <c r="F66" s="97" t="s">
        <v>215</v>
      </c>
      <c r="G66" s="97" t="s">
        <v>215</v>
      </c>
      <c r="H66" s="97" t="s">
        <v>215</v>
      </c>
      <c r="I66" s="97" t="s">
        <v>215</v>
      </c>
      <c r="J66" s="97">
        <v>530.80463801203325</v>
      </c>
      <c r="K66" s="97">
        <v>555.72165433107966</v>
      </c>
      <c r="L66" s="97">
        <v>576.9988716280435</v>
      </c>
      <c r="M66" s="97">
        <v>601.34991577072162</v>
      </c>
      <c r="N66" s="97">
        <v>609.20893296470899</v>
      </c>
      <c r="O66" s="97">
        <v>637.65966139268869</v>
      </c>
      <c r="P66" s="97">
        <v>639.54878363544492</v>
      </c>
      <c r="Q66" s="97">
        <v>618.7142955436467</v>
      </c>
      <c r="R66" s="97">
        <v>563.06816505779261</v>
      </c>
      <c r="S66" s="97">
        <v>519.66001827069329</v>
      </c>
      <c r="T66" s="97">
        <v>473.73627604634908</v>
      </c>
      <c r="U66" s="97">
        <v>431.73052978497395</v>
      </c>
      <c r="V66" s="97">
        <v>392.36576365356518</v>
      </c>
      <c r="W66" s="65">
        <v>364.48190069156828</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9.0602037558556088</v>
      </c>
      <c r="T67" s="97">
        <v>174.65290623133816</v>
      </c>
      <c r="U67" s="97">
        <v>312.86550761783798</v>
      </c>
      <c r="V67" s="97">
        <v>442.67440321475505</v>
      </c>
      <c r="W67" s="65">
        <v>663.01883364440903</v>
      </c>
    </row>
    <row r="68" spans="1:23" ht="15.5" x14ac:dyDescent="0.35">
      <c r="A68" s="162" t="s">
        <v>64</v>
      </c>
      <c r="B68" s="97">
        <v>99.80452821503961</v>
      </c>
      <c r="C68" s="97">
        <v>110.00650368949884</v>
      </c>
      <c r="D68" s="97">
        <v>108.37911671292701</v>
      </c>
      <c r="E68" s="97">
        <v>113.36171508549812</v>
      </c>
      <c r="F68" s="97">
        <v>117.00113835125083</v>
      </c>
      <c r="G68" s="97">
        <v>118.36746928294369</v>
      </c>
      <c r="H68" s="97">
        <v>105.97438780146483</v>
      </c>
      <c r="I68" s="97">
        <v>100.50711809653107</v>
      </c>
      <c r="J68" s="97">
        <v>96.039200888111878</v>
      </c>
      <c r="K68" s="97">
        <v>91.563687050972746</v>
      </c>
      <c r="L68" s="97">
        <v>88.952928581848056</v>
      </c>
      <c r="M68" s="97">
        <v>85.50184740012304</v>
      </c>
      <c r="N68" s="97">
        <v>82.507693817749839</v>
      </c>
      <c r="O68" s="97">
        <v>82.968005186437665</v>
      </c>
      <c r="P68" s="97">
        <v>80.041510672266966</v>
      </c>
      <c r="Q68" s="97">
        <v>78.356800549367961</v>
      </c>
      <c r="R68" s="97">
        <v>77.641573356173737</v>
      </c>
      <c r="S68" s="97">
        <v>73.945057638995394</v>
      </c>
      <c r="T68" s="97">
        <v>59.106995260153646</v>
      </c>
      <c r="U68" s="97">
        <v>36.136803228910786</v>
      </c>
      <c r="V68" s="97">
        <v>17.682642465588138</v>
      </c>
      <c r="W68" s="65">
        <v>8.9770460010878068</v>
      </c>
    </row>
    <row r="69" spans="1:23" ht="15.5" x14ac:dyDescent="0.35">
      <c r="A69" s="62" t="s">
        <v>51</v>
      </c>
      <c r="B69" s="97" t="s">
        <v>215</v>
      </c>
      <c r="C69" s="97" t="s">
        <v>215</v>
      </c>
      <c r="D69" s="97" t="s">
        <v>215</v>
      </c>
      <c r="E69" s="97" t="s">
        <v>215</v>
      </c>
      <c r="F69" s="97">
        <v>100.71074560770134</v>
      </c>
      <c r="G69" s="97">
        <v>101.87880087161446</v>
      </c>
      <c r="H69" s="97">
        <v>90.083300318409655</v>
      </c>
      <c r="I69" s="97">
        <v>84.205897402620565</v>
      </c>
      <c r="J69" s="97">
        <v>84.335595702517139</v>
      </c>
      <c r="K69" s="97">
        <v>79.742087616292679</v>
      </c>
      <c r="L69" s="97">
        <v>76.811736337569428</v>
      </c>
      <c r="M69" s="97">
        <v>67.773357263821055</v>
      </c>
      <c r="N69" s="97">
        <v>67.378967839742359</v>
      </c>
      <c r="O69" s="97">
        <v>67.371575246057915</v>
      </c>
      <c r="P69" s="97">
        <v>65.907299896254955</v>
      </c>
      <c r="Q69" s="97">
        <v>64.371799334889872</v>
      </c>
      <c r="R69" s="97">
        <v>64.66920082583934</v>
      </c>
      <c r="S69" s="97">
        <v>62.276494364400101</v>
      </c>
      <c r="T69" s="97">
        <v>48.116544028108052</v>
      </c>
      <c r="U69" s="97">
        <v>25.954875311184338</v>
      </c>
      <c r="V69" s="97">
        <v>8.5249590222797362</v>
      </c>
      <c r="W69" s="65">
        <v>0.79041210820826391</v>
      </c>
    </row>
    <row r="70" spans="1:23" ht="15.5" x14ac:dyDescent="0.35">
      <c r="A70" s="62" t="s">
        <v>52</v>
      </c>
      <c r="B70" s="97" t="s">
        <v>215</v>
      </c>
      <c r="C70" s="97" t="s">
        <v>215</v>
      </c>
      <c r="D70" s="97" t="s">
        <v>215</v>
      </c>
      <c r="E70" s="97" t="s">
        <v>215</v>
      </c>
      <c r="F70" s="97">
        <v>16.290392743549482</v>
      </c>
      <c r="G70" s="97">
        <v>16.488668411329233</v>
      </c>
      <c r="H70" s="97">
        <v>15.891087483055166</v>
      </c>
      <c r="I70" s="97">
        <v>16.301220693910476</v>
      </c>
      <c r="J70" s="97">
        <v>11.70360518559473</v>
      </c>
      <c r="K70" s="97">
        <v>11.821599434680079</v>
      </c>
      <c r="L70" s="97">
        <v>12.141192244278606</v>
      </c>
      <c r="M70" s="97">
        <v>17.728490136301971</v>
      </c>
      <c r="N70" s="97">
        <v>15.128725978007472</v>
      </c>
      <c r="O70" s="97">
        <v>15.596429940379762</v>
      </c>
      <c r="P70" s="97">
        <v>14.134210776012033</v>
      </c>
      <c r="Q70" s="97">
        <v>13.985001214478091</v>
      </c>
      <c r="R70" s="97">
        <v>12.97237253033439</v>
      </c>
      <c r="S70" s="97">
        <v>11.668563274595289</v>
      </c>
      <c r="T70" s="97">
        <v>10.990451232045599</v>
      </c>
      <c r="U70" s="97">
        <v>10.181927917726448</v>
      </c>
      <c r="V70" s="97">
        <v>9.157683443308402</v>
      </c>
      <c r="W70" s="65">
        <v>8.1866338928795415</v>
      </c>
    </row>
    <row r="71" spans="1:23" ht="15.5" x14ac:dyDescent="0.35">
      <c r="A71" s="164" t="s">
        <v>65</v>
      </c>
      <c r="B71" s="97" t="s">
        <v>215</v>
      </c>
      <c r="C71" s="97" t="s">
        <v>215</v>
      </c>
      <c r="D71" s="97" t="s">
        <v>215</v>
      </c>
      <c r="E71" s="97">
        <v>3864.1284010847976</v>
      </c>
      <c r="F71" s="97">
        <v>3894.2778677217293</v>
      </c>
      <c r="G71" s="97">
        <v>4179.0649024878912</v>
      </c>
      <c r="H71" s="97">
        <v>4363.1119757659808</v>
      </c>
      <c r="I71" s="97">
        <v>4492.701057745594</v>
      </c>
      <c r="J71" s="97">
        <v>4609.3331198110427</v>
      </c>
      <c r="K71" s="97">
        <v>4753.5917579046236</v>
      </c>
      <c r="L71" s="97">
        <v>4825.5292548016787</v>
      </c>
      <c r="M71" s="97">
        <v>5079.1205716835593</v>
      </c>
      <c r="N71" s="97">
        <v>5320.1073572471896</v>
      </c>
      <c r="O71" s="97">
        <v>5728.0153744416784</v>
      </c>
      <c r="P71" s="97">
        <v>5884.2447517208557</v>
      </c>
      <c r="Q71" s="97">
        <v>6181.076097148989</v>
      </c>
      <c r="R71" s="97">
        <v>6542.9756361910022</v>
      </c>
      <c r="S71" s="97">
        <v>6724.9719001190069</v>
      </c>
      <c r="T71" s="97">
        <v>6913.7244215073379</v>
      </c>
      <c r="U71" s="97">
        <v>7118.375612407287</v>
      </c>
      <c r="V71" s="97">
        <v>7156.1352517918931</v>
      </c>
      <c r="W71" s="65">
        <v>7212.955228201432</v>
      </c>
    </row>
    <row r="72" spans="1:23" ht="27" customHeight="1" x14ac:dyDescent="0.35">
      <c r="A72" s="164" t="s">
        <v>98</v>
      </c>
      <c r="B72" s="97" t="s">
        <v>215</v>
      </c>
      <c r="C72" s="97" t="s">
        <v>215</v>
      </c>
      <c r="D72" s="97" t="s">
        <v>215</v>
      </c>
      <c r="E72" s="97" t="s">
        <v>215</v>
      </c>
      <c r="F72" s="97" t="s">
        <v>215</v>
      </c>
      <c r="G72" s="97" t="s">
        <v>215</v>
      </c>
      <c r="H72" s="97" t="s">
        <v>215</v>
      </c>
      <c r="I72" s="97" t="s">
        <v>215</v>
      </c>
      <c r="J72" s="97">
        <v>108.95314897030184</v>
      </c>
      <c r="K72" s="97">
        <v>108.06028609274998</v>
      </c>
      <c r="L72" s="97">
        <v>106.54865537323676</v>
      </c>
      <c r="M72" s="97">
        <v>120.41103622764018</v>
      </c>
      <c r="N72" s="97">
        <v>154.16677589118274</v>
      </c>
      <c r="O72" s="97">
        <v>154.96248341373828</v>
      </c>
      <c r="P72" s="97">
        <v>159.87924557301051</v>
      </c>
      <c r="Q72" s="97">
        <v>188.91027687662546</v>
      </c>
      <c r="R72" s="97">
        <v>189.25368379757751</v>
      </c>
      <c r="S72" s="97">
        <v>184.39929269431252</v>
      </c>
      <c r="T72" s="97">
        <v>185.701326734243</v>
      </c>
      <c r="U72" s="97">
        <v>180.78037230873309</v>
      </c>
      <c r="V72" s="97">
        <v>179.73580231987972</v>
      </c>
      <c r="W72" s="65">
        <v>168.30059352941299</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v>4.4399422936718891E-2</v>
      </c>
      <c r="U73" s="97">
        <v>13.689990267089936</v>
      </c>
      <c r="V73" s="97">
        <v>80.15654204306982</v>
      </c>
      <c r="W73" s="65">
        <v>168.33258011147714</v>
      </c>
    </row>
    <row r="74" spans="1:23" ht="15.5" x14ac:dyDescent="0.35">
      <c r="A74" s="164" t="s">
        <v>66</v>
      </c>
      <c r="B74" s="97" t="s">
        <v>215</v>
      </c>
      <c r="C74" s="97" t="s">
        <v>215</v>
      </c>
      <c r="D74" s="97" t="s">
        <v>215</v>
      </c>
      <c r="E74" s="97" t="s">
        <v>215</v>
      </c>
      <c r="F74" s="97">
        <v>181.03919903673992</v>
      </c>
      <c r="G74" s="97">
        <v>172.58538758504665</v>
      </c>
      <c r="H74" s="97">
        <v>172.0555647184934</v>
      </c>
      <c r="I74" s="97">
        <v>189.4594734968276</v>
      </c>
      <c r="J74" s="97">
        <v>238.86064423376186</v>
      </c>
      <c r="K74" s="97">
        <v>295.417595536796</v>
      </c>
      <c r="L74" s="97">
        <v>185.23563858990974</v>
      </c>
      <c r="M74" s="97">
        <v>186.52286249452592</v>
      </c>
      <c r="N74" s="97">
        <v>237.43053425121155</v>
      </c>
      <c r="O74" s="97">
        <v>237.76360925318338</v>
      </c>
      <c r="P74" s="97">
        <v>236.95209145831947</v>
      </c>
      <c r="Q74" s="97">
        <v>181.73412235531103</v>
      </c>
      <c r="R74" s="97">
        <v>177.25503991387706</v>
      </c>
      <c r="S74" s="97">
        <v>174.35281272982698</v>
      </c>
      <c r="T74" s="97">
        <v>169.99819346608439</v>
      </c>
      <c r="U74" s="97">
        <v>167.00682737208191</v>
      </c>
      <c r="V74" s="97">
        <v>161.83758595496846</v>
      </c>
      <c r="W74" s="65">
        <v>157.05299041273406</v>
      </c>
    </row>
    <row r="75" spans="1:23" s="169" customFormat="1" ht="40.5" customHeight="1" x14ac:dyDescent="0.35">
      <c r="A75" s="171" t="s">
        <v>194</v>
      </c>
      <c r="B75" s="172">
        <v>4107.5165113337152</v>
      </c>
      <c r="C75" s="172">
        <v>4072.3100163493073</v>
      </c>
      <c r="D75" s="172">
        <v>4050.9718079267332</v>
      </c>
      <c r="E75" s="172">
        <v>8090.9054650175303</v>
      </c>
      <c r="F75" s="172">
        <v>8494.1419356847673</v>
      </c>
      <c r="G75" s="172">
        <v>9012.7679801901686</v>
      </c>
      <c r="H75" s="172">
        <v>9257.5989824220014</v>
      </c>
      <c r="I75" s="172">
        <v>9197.4264392380846</v>
      </c>
      <c r="J75" s="172">
        <v>9749.7203679636732</v>
      </c>
      <c r="K75" s="172">
        <v>9957.780759374773</v>
      </c>
      <c r="L75" s="172">
        <v>9946.5341421503781</v>
      </c>
      <c r="M75" s="172">
        <v>10333.465262366994</v>
      </c>
      <c r="N75" s="172">
        <v>10829.437950900501</v>
      </c>
      <c r="O75" s="172">
        <v>11785.051625178967</v>
      </c>
      <c r="P75" s="172">
        <v>12006.982216773567</v>
      </c>
      <c r="Q75" s="172">
        <v>12366.283392862675</v>
      </c>
      <c r="R75" s="172">
        <v>12772.329916425724</v>
      </c>
      <c r="S75" s="172">
        <v>12402.679126244248</v>
      </c>
      <c r="T75" s="172">
        <v>12606.537997664313</v>
      </c>
      <c r="U75" s="172">
        <v>12832.143205200438</v>
      </c>
      <c r="V75" s="172">
        <v>12742.737679109527</v>
      </c>
      <c r="W75" s="173">
        <v>12850.381687924899</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5" t="s">
        <v>202</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70" t="s">
        <v>32</v>
      </c>
      <c r="W2" s="161" t="s">
        <v>33</v>
      </c>
    </row>
    <row r="3" spans="1:23" ht="30" customHeight="1" x14ac:dyDescent="0.35">
      <c r="A3" s="162" t="s">
        <v>45</v>
      </c>
      <c r="B3" s="97">
        <f>AA!C$11</f>
        <v>239.48040743217064</v>
      </c>
      <c r="C3" s="97">
        <f>AA!D$11</f>
        <v>251.2471979895092</v>
      </c>
      <c r="D3" s="97">
        <f>AA!E$11</f>
        <v>272.25463979284973</v>
      </c>
      <c r="E3" s="97">
        <f>AA!F$11</f>
        <v>289.79558547501586</v>
      </c>
      <c r="F3" s="97">
        <f>AA!G$11</f>
        <v>309.33057597506098</v>
      </c>
      <c r="G3" s="97">
        <f>AA!H$11</f>
        <v>327.56079789838918</v>
      </c>
      <c r="H3" s="97">
        <f>AA!I$11</f>
        <v>345.88760250671959</v>
      </c>
      <c r="I3" s="97">
        <f>AA!J$11</f>
        <v>366.28520190105087</v>
      </c>
      <c r="J3" s="97">
        <f>AA!K$11</f>
        <v>385.75652235613302</v>
      </c>
      <c r="K3" s="97">
        <f>AA!L$11</f>
        <v>409.09343074478119</v>
      </c>
      <c r="L3" s="97">
        <f>AA!M$11</f>
        <v>434.86931254243996</v>
      </c>
      <c r="M3" s="97">
        <f>AA!N$11</f>
        <v>467.00107605877213</v>
      </c>
      <c r="N3" s="97">
        <f>AA!O$11</f>
        <v>494.53303442142629</v>
      </c>
      <c r="O3" s="97">
        <f>AA!P$11</f>
        <v>527.98838872624538</v>
      </c>
      <c r="P3" s="97">
        <f>AA!Q$11</f>
        <v>539.81122194947602</v>
      </c>
      <c r="Q3" s="97">
        <f>AA!R$11</f>
        <v>552.28636099377388</v>
      </c>
      <c r="R3" s="97">
        <f>AA!S$11</f>
        <v>566.66530464060725</v>
      </c>
      <c r="S3" s="97">
        <f>AA!T$11</f>
        <v>549.58644173229436</v>
      </c>
      <c r="T3" s="97">
        <f>AA!U$11</f>
        <v>552.07503419851514</v>
      </c>
      <c r="U3" s="97">
        <f>AA!V$11</f>
        <v>553.58244338496149</v>
      </c>
      <c r="V3" s="97">
        <f>AA!W$11</f>
        <v>548.2214459491297</v>
      </c>
      <c r="W3" s="65">
        <f>AA!X$11</f>
        <v>548.78546727070523</v>
      </c>
    </row>
    <row r="4" spans="1:23" ht="15" customHeight="1" x14ac:dyDescent="0.35">
      <c r="A4" s="162" t="s">
        <v>186</v>
      </c>
      <c r="B4" s="97">
        <f>BBWB!C$11</f>
        <v>0</v>
      </c>
      <c r="C4" s="97">
        <f>BBWB!D$11</f>
        <v>0</v>
      </c>
      <c r="D4" s="97">
        <f>BBWB!E$11</f>
        <v>0</v>
      </c>
      <c r="E4" s="97">
        <f>BBWB!F$11</f>
        <v>97.19597524601383</v>
      </c>
      <c r="F4" s="97">
        <f>BBWB!G$11</f>
        <v>96.970254845297603</v>
      </c>
      <c r="G4" s="97">
        <f>BBWB!H$11</f>
        <v>108.31114107705518</v>
      </c>
      <c r="H4" s="97">
        <f>BBWB!I$11</f>
        <v>105.34963126460073</v>
      </c>
      <c r="I4" s="97">
        <f>BBWB!J$11</f>
        <v>96.923638490412444</v>
      </c>
      <c r="J4" s="97">
        <f>BBWB!K$11</f>
        <v>88.528089103958678</v>
      </c>
      <c r="K4" s="97">
        <f>BBWB!L$11</f>
        <v>84.402478637167007</v>
      </c>
      <c r="L4" s="97">
        <f>BBWB!M$11</f>
        <v>76.769298815987781</v>
      </c>
      <c r="M4" s="97">
        <f>BBWB!N$11</f>
        <v>71.407977707792142</v>
      </c>
      <c r="N4" s="97">
        <f>BBWB!O$11</f>
        <v>65.309947151990542</v>
      </c>
      <c r="O4" s="97">
        <f>BBWB!P$11</f>
        <v>61.963354951314905</v>
      </c>
      <c r="P4" s="97">
        <f>BBWB!Q$11</f>
        <v>58.525365582676528</v>
      </c>
      <c r="Q4" s="97">
        <f>BBWB!R$11</f>
        <v>56.430359423693126</v>
      </c>
      <c r="R4" s="97">
        <f>BBWB!S$11</f>
        <v>56.262139462748934</v>
      </c>
      <c r="S4" s="97">
        <f>BBWB!T$11</f>
        <v>54.408402890997344</v>
      </c>
      <c r="T4" s="97">
        <f>BBWB!U$11</f>
        <v>53.289395714925291</v>
      </c>
      <c r="U4" s="97">
        <f>BBWB!V$11</f>
        <v>53.090701087275598</v>
      </c>
      <c r="V4" s="97">
        <f>BBWB!W$11</f>
        <v>51.250605145937854</v>
      </c>
      <c r="W4" s="65">
        <f>BBWB!X$11</f>
        <v>46.016386328708613</v>
      </c>
    </row>
    <row r="5" spans="1:23" ht="15" customHeight="1" x14ac:dyDescent="0.35">
      <c r="A5" s="162" t="s">
        <v>47</v>
      </c>
      <c r="B5" s="97"/>
      <c r="C5" s="97"/>
      <c r="D5" s="97"/>
      <c r="E5" s="97"/>
      <c r="F5" s="97"/>
      <c r="G5" s="97">
        <f>CA!H$11</f>
        <v>99.234876789926687</v>
      </c>
      <c r="H5" s="97">
        <f>CA!I$11</f>
        <v>104.80614701749786</v>
      </c>
      <c r="I5" s="97">
        <f>CA!J$11</f>
        <v>110.81859064599394</v>
      </c>
      <c r="J5" s="97">
        <f>CA!K$11</f>
        <v>114.80822637563759</v>
      </c>
      <c r="K5" s="97">
        <f>CA!L$11</f>
        <v>120.10927434465876</v>
      </c>
      <c r="L5" s="97">
        <f>CA!M$11</f>
        <v>123.67325322925373</v>
      </c>
      <c r="M5" s="97">
        <f>CA!N$11</f>
        <v>134.30345585852103</v>
      </c>
      <c r="N5" s="97">
        <f>CA!O$11</f>
        <v>142.61569172262489</v>
      </c>
      <c r="O5" s="97">
        <f>CA!P$11</f>
        <v>157.42727210607899</v>
      </c>
      <c r="P5" s="97">
        <f>CA!Q$11</f>
        <v>166.39112371663157</v>
      </c>
      <c r="Q5" s="97">
        <f>CA!R$11</f>
        <v>183.41020287518418</v>
      </c>
      <c r="R5" s="97">
        <f>CA!S$11</f>
        <v>204.13399947614371</v>
      </c>
      <c r="S5" s="97">
        <f>CA!T$11</f>
        <v>221.09693333353519</v>
      </c>
      <c r="T5" s="97">
        <f>CA!U$11</f>
        <v>245.24062671526082</v>
      </c>
      <c r="U5" s="97">
        <f>CA!V$11</f>
        <v>268.6995403420969</v>
      </c>
      <c r="V5" s="97">
        <f>CA!W$11</f>
        <v>279.49719457742003</v>
      </c>
      <c r="W5" s="65">
        <f>CA!X$11</f>
        <v>294.27783447328801</v>
      </c>
    </row>
    <row r="6" spans="1:23" ht="15" customHeight="1" x14ac:dyDescent="0.35">
      <c r="A6" s="162" t="s">
        <v>105</v>
      </c>
      <c r="B6" s="97"/>
      <c r="C6" s="97"/>
      <c r="D6" s="97"/>
      <c r="E6" s="97"/>
      <c r="F6" s="97"/>
      <c r="G6" s="97">
        <f>CWP!H$11</f>
        <v>0</v>
      </c>
      <c r="H6" s="97">
        <f>CWP!I$11</f>
        <v>0</v>
      </c>
      <c r="I6" s="97">
        <f>CWP!J$11</f>
        <v>0</v>
      </c>
      <c r="J6" s="97">
        <f>CWP!K$11</f>
        <v>0</v>
      </c>
      <c r="K6" s="97">
        <f>CWP!L$11</f>
        <v>0</v>
      </c>
      <c r="L6" s="97">
        <f>CWP!M$11</f>
        <v>0</v>
      </c>
      <c r="M6" s="97">
        <f>CWP!N$11</f>
        <v>0</v>
      </c>
      <c r="N6" s="97">
        <f>CWP!O$11</f>
        <v>0</v>
      </c>
      <c r="O6" s="97">
        <f>CWP!P$11</f>
        <v>34.622980400612164</v>
      </c>
      <c r="P6" s="97">
        <f>CWP!Q$11</f>
        <v>49.598668755253186</v>
      </c>
      <c r="Q6" s="97">
        <f>CWP!R$11</f>
        <v>22.891312779422861</v>
      </c>
      <c r="R6" s="97">
        <f>CWP!S$11</f>
        <v>19.413967869974336</v>
      </c>
      <c r="S6" s="97">
        <f>CWP!T$11</f>
        <v>0</v>
      </c>
      <c r="T6" s="97">
        <f>CWP!U$11</f>
        <v>0</v>
      </c>
      <c r="U6" s="97">
        <f>CWP!V$11</f>
        <v>0</v>
      </c>
      <c r="V6" s="97">
        <f>CWP!W$11</f>
        <v>0</v>
      </c>
      <c r="W6" s="65">
        <f>CWP!X$11</f>
        <v>10.46734665376554</v>
      </c>
    </row>
    <row r="7" spans="1:23" ht="15" customHeight="1" x14ac:dyDescent="0.35">
      <c r="A7" s="162" t="s">
        <v>48</v>
      </c>
      <c r="B7" s="97">
        <f>CTB!C$11</f>
        <v>222.55317299999999</v>
      </c>
      <c r="C7" s="97">
        <f>CTB!D$11</f>
        <v>229.52928600000001</v>
      </c>
      <c r="D7" s="97">
        <f>CTB!E$11</f>
        <v>232.964585</v>
      </c>
      <c r="E7" s="97">
        <f>CTB!F$11</f>
        <v>243.803933</v>
      </c>
      <c r="F7" s="97">
        <f>CTB!G$11</f>
        <v>252.50828399999997</v>
      </c>
      <c r="G7" s="97">
        <f>CTB!H$11</f>
        <v>267.13183099999998</v>
      </c>
      <c r="H7" s="97">
        <f>CTB!I$11</f>
        <v>281.92298399999999</v>
      </c>
      <c r="I7" s="97">
        <f>CTB!J$11</f>
        <v>315.258824</v>
      </c>
      <c r="J7" s="97">
        <f>CTB!K$11</f>
        <v>335.70128799999998</v>
      </c>
      <c r="K7" s="97">
        <f>CTB!L$11</f>
        <v>355.234422</v>
      </c>
      <c r="L7" s="97">
        <f>CTB!M$11</f>
        <v>373.78547199999997</v>
      </c>
      <c r="M7" s="97">
        <f>CTB!N$11</f>
        <v>383.576413</v>
      </c>
      <c r="N7" s="97">
        <f>CTB!O$11</f>
        <v>405.96141800000004</v>
      </c>
      <c r="O7" s="97">
        <f>CTB!P$11</f>
        <v>456.017518</v>
      </c>
      <c r="P7" s="97">
        <f>CTB!Q$11</f>
        <v>471.38000799999998</v>
      </c>
      <c r="Q7" s="97">
        <f>CTB!R$11</f>
        <v>467.50769000000003</v>
      </c>
      <c r="R7" s="97">
        <f>CTB!S$11</f>
        <v>464.37379100000004</v>
      </c>
      <c r="S7" s="97"/>
      <c r="T7" s="97"/>
      <c r="U7" s="97"/>
      <c r="V7" s="97"/>
      <c r="W7" s="65"/>
    </row>
    <row r="8" spans="1:23" ht="30" customHeight="1" x14ac:dyDescent="0.35">
      <c r="A8" s="162" t="s">
        <v>49</v>
      </c>
      <c r="B8" s="97">
        <f>DLA!C$11</f>
        <v>441.91442389115815</v>
      </c>
      <c r="C8" s="97">
        <f>DLA!D$11</f>
        <v>479.25399724029978</v>
      </c>
      <c r="D8" s="97">
        <f>DLA!E$11</f>
        <v>516.72131848682534</v>
      </c>
      <c r="E8" s="97">
        <f>DLA!F$11</f>
        <v>555.51176450436742</v>
      </c>
      <c r="F8" s="97">
        <f>DLA!G$11</f>
        <v>591.32680390698908</v>
      </c>
      <c r="G8" s="97">
        <f>DLA!H$11</f>
        <v>642.78663829695336</v>
      </c>
      <c r="H8" s="97">
        <f>DLA!I$11</f>
        <v>680.10464239307828</v>
      </c>
      <c r="I8" s="97">
        <f>DLA!J$11</f>
        <v>725.85376779180638</v>
      </c>
      <c r="J8" s="97">
        <f>DLA!K$11</f>
        <v>772.30266995649981</v>
      </c>
      <c r="K8" s="97">
        <f>DLA!L$11</f>
        <v>822.61563325081261</v>
      </c>
      <c r="L8" s="97">
        <f>DLA!M$11</f>
        <v>874.02868956536702</v>
      </c>
      <c r="M8" s="97">
        <f>DLA!N$11</f>
        <v>941.50700169606228</v>
      </c>
      <c r="N8" s="97">
        <f>DLA!O$11</f>
        <v>1003.3336405826145</v>
      </c>
      <c r="O8" s="97">
        <f>DLA!P$11</f>
        <v>1089.5060208829095</v>
      </c>
      <c r="P8" s="97">
        <f>DLA!Q$11</f>
        <v>1129.7270858002998</v>
      </c>
      <c r="Q8" s="97">
        <f>DLA!R$11</f>
        <v>1196.4280692426212</v>
      </c>
      <c r="R8" s="97">
        <f>DLA!S$11</f>
        <v>1277.0495243298021</v>
      </c>
      <c r="S8" s="97">
        <f>DLA!T$11</f>
        <v>1311.6514612693948</v>
      </c>
      <c r="T8" s="97">
        <f>DLA!U$11</f>
        <v>1293.9972944492858</v>
      </c>
      <c r="U8" s="97">
        <f>DLA!V$11</f>
        <v>1174.2079598106379</v>
      </c>
      <c r="V8" s="97">
        <f>DLA!W$11</f>
        <v>1046.3393526615316</v>
      </c>
      <c r="W8" s="65">
        <f>DLA!X$11</f>
        <v>845.16144895130833</v>
      </c>
    </row>
    <row r="9" spans="1:23" ht="15" customHeight="1" x14ac:dyDescent="0.35">
      <c r="A9" s="62" t="s">
        <v>50</v>
      </c>
      <c r="B9" s="97"/>
      <c r="C9" s="97"/>
      <c r="D9" s="97"/>
      <c r="E9" s="97"/>
      <c r="F9" s="97"/>
      <c r="G9" s="97"/>
      <c r="H9" s="97">
        <f>'DLA (children)'!I$11</f>
        <v>75.848688701010374</v>
      </c>
      <c r="I9" s="97">
        <f>'DLA (children)'!J$11</f>
        <v>78.345938118519143</v>
      </c>
      <c r="J9" s="97">
        <f>'DLA (children)'!K$11</f>
        <v>83.689119172835319</v>
      </c>
      <c r="K9" s="97">
        <f>'DLA (children)'!L$11</f>
        <v>91.80513651784932</v>
      </c>
      <c r="L9" s="97">
        <f>'DLA (children)'!M$11</f>
        <v>96.789758867429939</v>
      </c>
      <c r="M9" s="97">
        <f>'DLA (children)'!N$11</f>
        <v>103.25066329071795</v>
      </c>
      <c r="N9" s="97">
        <f>'DLA (children)'!O$11</f>
        <v>110.24518409280111</v>
      </c>
      <c r="O9" s="97">
        <f>'DLA (children)'!P$11</f>
        <v>119.56745159586278</v>
      </c>
      <c r="P9" s="97">
        <f>'DLA (children)'!Q$11</f>
        <v>123.70174529026413</v>
      </c>
      <c r="Q9" s="97">
        <f>'DLA (children)'!R$11</f>
        <v>134.70568605605933</v>
      </c>
      <c r="R9" s="97">
        <f>'DLA (children)'!S$11</f>
        <v>142.73302831766188</v>
      </c>
      <c r="S9" s="97">
        <f>'DLA (children)'!T$11</f>
        <v>149.65200701081807</v>
      </c>
      <c r="T9" s="97">
        <f>'DLA (children)'!U$11</f>
        <v>174.91120369924269</v>
      </c>
      <c r="U9" s="97">
        <f>'DLA (children)'!V$11</f>
        <v>185.57997924918715</v>
      </c>
      <c r="V9" s="97">
        <f>'DLA (children)'!W$11</f>
        <v>191.19449479467511</v>
      </c>
      <c r="W9" s="65">
        <f>'DLA (children)'!X$11</f>
        <v>197.23913572015215</v>
      </c>
    </row>
    <row r="10" spans="1:23" ht="15" customHeight="1" x14ac:dyDescent="0.35">
      <c r="A10" s="62" t="s">
        <v>51</v>
      </c>
      <c r="B10" s="97"/>
      <c r="C10" s="97"/>
      <c r="D10" s="97"/>
      <c r="E10" s="97"/>
      <c r="F10" s="97"/>
      <c r="G10" s="97"/>
      <c r="H10" s="97">
        <f>'DLA (working age)'!I$11</f>
        <v>387.48966890957416</v>
      </c>
      <c r="I10" s="97">
        <f>'DLA (working age)'!J$11</f>
        <v>408.91844928412405</v>
      </c>
      <c r="J10" s="97">
        <f>'DLA (working age)'!K$11</f>
        <v>428.79390246938061</v>
      </c>
      <c r="K10" s="97">
        <f>'DLA (working age)'!L$11</f>
        <v>449.28875804139818</v>
      </c>
      <c r="L10" s="97">
        <f>'DLA (working age)'!M$11</f>
        <v>472.511138670283</v>
      </c>
      <c r="M10" s="97">
        <f>'DLA (working age)'!N$11</f>
        <v>503.86685428543575</v>
      </c>
      <c r="N10" s="97">
        <f>'DLA (working age)'!O$11</f>
        <v>532.74621976541857</v>
      </c>
      <c r="O10" s="97">
        <f>'DLA (working age)'!P$11</f>
        <v>573.40825021359433</v>
      </c>
      <c r="P10" s="97">
        <f>'DLA (working age)'!Q$11</f>
        <v>589.08641676102286</v>
      </c>
      <c r="Q10" s="97">
        <f>'DLA (working age)'!R$11</f>
        <v>629.91837288562112</v>
      </c>
      <c r="R10" s="97">
        <f>'DLA (working age)'!S$11</f>
        <v>676.56462881678954</v>
      </c>
      <c r="S10" s="97">
        <f>'DLA (working age)'!T$11</f>
        <v>690.18952609514599</v>
      </c>
      <c r="T10" s="97">
        <f>'DLA (working age)'!U$11</f>
        <v>629.29705772085936</v>
      </c>
      <c r="U10" s="97">
        <f>'DLA (working age)'!V$11</f>
        <v>526.36044531605626</v>
      </c>
      <c r="V10" s="97">
        <f>'DLA (working age)'!W$11</f>
        <v>418.62653621410919</v>
      </c>
      <c r="W10" s="65">
        <f>'DLA (working age)'!X$11</f>
        <v>297.01878462480937</v>
      </c>
    </row>
    <row r="11" spans="1:23" ht="15" customHeight="1" x14ac:dyDescent="0.35">
      <c r="A11" s="62" t="s">
        <v>52</v>
      </c>
      <c r="B11" s="97"/>
      <c r="C11" s="97"/>
      <c r="D11" s="97"/>
      <c r="E11" s="97"/>
      <c r="F11" s="97"/>
      <c r="G11" s="97"/>
      <c r="H11" s="97">
        <f>'DLA (pensioners)'!I$11</f>
        <v>216.75348942276065</v>
      </c>
      <c r="I11" s="97">
        <f>'DLA (pensioners)'!J$11</f>
        <v>238.51524548514033</v>
      </c>
      <c r="J11" s="97">
        <f>'DLA (pensioners)'!K$11</f>
        <v>259.78244112052499</v>
      </c>
      <c r="K11" s="97">
        <f>'DLA (pensioners)'!L$11</f>
        <v>281.52203588038668</v>
      </c>
      <c r="L11" s="97">
        <f>'DLA (pensioners)'!M$11</f>
        <v>304.77853930611826</v>
      </c>
      <c r="M11" s="97">
        <f>'DLA (pensioners)'!N$11</f>
        <v>334.38257878480727</v>
      </c>
      <c r="N11" s="97">
        <f>'DLA (pensioners)'!O$11</f>
        <v>360.16222521250711</v>
      </c>
      <c r="O11" s="97">
        <f>'DLA (pensioners)'!P$11</f>
        <v>396.28665518681362</v>
      </c>
      <c r="P11" s="97">
        <f>'DLA (pensioners)'!Q$11</f>
        <v>416.9682687280594</v>
      </c>
      <c r="Q11" s="97">
        <f>'DLA (pensioners)'!R$11</f>
        <v>431.439220256704</v>
      </c>
      <c r="R11" s="97">
        <f>'DLA (pensioners)'!S$11</f>
        <v>456.80091227199108</v>
      </c>
      <c r="S11" s="97">
        <f>'DLA (pensioners)'!T$11</f>
        <v>471.12845826504844</v>
      </c>
      <c r="T11" s="97">
        <f>'DLA (pensioners)'!U$11</f>
        <v>491.91184418319131</v>
      </c>
      <c r="U11" s="97">
        <f>'DLA (pensioners)'!V$11</f>
        <v>462.42721426479875</v>
      </c>
      <c r="V11" s="97">
        <f>'DLA (pensioners)'!W$11</f>
        <v>438.02162710743488</v>
      </c>
      <c r="W11" s="65">
        <f>'DLA (pensioners)'!X$11</f>
        <v>374.97496996961939</v>
      </c>
    </row>
    <row r="12" spans="1:23" ht="15" customHeight="1" x14ac:dyDescent="0.35">
      <c r="A12" s="162" t="s">
        <v>93</v>
      </c>
      <c r="B12" s="97"/>
      <c r="C12" s="97"/>
      <c r="D12" s="97"/>
      <c r="E12" s="97"/>
      <c r="F12" s="97"/>
      <c r="G12" s="97"/>
      <c r="H12" s="97">
        <f>DHP!I$11</f>
        <v>0.77111682999999998</v>
      </c>
      <c r="I12" s="97">
        <f>DHP!J$11</f>
        <v>1.2290889999999999</v>
      </c>
      <c r="J12" s="97">
        <f>DHP!K$11</f>
        <v>1.2975133100000003</v>
      </c>
      <c r="K12" s="97">
        <f>DHP!L$11</f>
        <v>1.4533966999999999</v>
      </c>
      <c r="L12" s="97">
        <f>DHP!M$11</f>
        <v>1.4678119999999999</v>
      </c>
      <c r="M12" s="97">
        <f>DHP!N$11</f>
        <v>1.6848679999999998</v>
      </c>
      <c r="N12" s="97">
        <f>DHP!O$11</f>
        <v>1.6455759999999999</v>
      </c>
      <c r="O12" s="97">
        <f>DHP!P$11</f>
        <v>2.0151289500000003</v>
      </c>
      <c r="P12" s="97">
        <f>DHP!Q$11</f>
        <v>1.9566420000000002</v>
      </c>
      <c r="Q12" s="97">
        <f>DHP!R$11</f>
        <v>2.0571649999999999</v>
      </c>
      <c r="R12" s="97">
        <f>DHP!S$11</f>
        <v>4.222866999999999</v>
      </c>
      <c r="S12" s="97">
        <f>DHP!T$11</f>
        <v>12.046586</v>
      </c>
      <c r="T12" s="97">
        <f>DHP!U$11</f>
        <v>13.093730000000001</v>
      </c>
      <c r="U12" s="97">
        <f>DHP!V$11</f>
        <v>11.036570000000001</v>
      </c>
      <c r="V12" s="97">
        <f>DHP!W$11</f>
        <v>12.102671000000001</v>
      </c>
      <c r="W12" s="65">
        <f>DHP!X$11</f>
        <v>15.406518999999999</v>
      </c>
    </row>
    <row r="13" spans="1:23" ht="30" customHeight="1" x14ac:dyDescent="0.35">
      <c r="A13" s="162" t="s">
        <v>103</v>
      </c>
      <c r="B13" s="97"/>
      <c r="C13" s="97"/>
      <c r="D13" s="97"/>
      <c r="E13" s="97"/>
      <c r="F13" s="97">
        <f>ESA!G$11</f>
        <v>0</v>
      </c>
      <c r="G13" s="97">
        <f>ESA!H$11</f>
        <v>0</v>
      </c>
      <c r="H13" s="97">
        <f>ESA!I$11</f>
        <v>0</v>
      </c>
      <c r="I13" s="97">
        <f>ESA!J$11</f>
        <v>0</v>
      </c>
      <c r="J13" s="97">
        <f>ESA!K$11</f>
        <v>0</v>
      </c>
      <c r="K13" s="97">
        <f>ESA!L$11</f>
        <v>0</v>
      </c>
      <c r="L13" s="97">
        <f>ESA!M$11</f>
        <v>0</v>
      </c>
      <c r="M13" s="97">
        <f>ESA!N$11</f>
        <v>0</v>
      </c>
      <c r="N13" s="97">
        <f>ESA!O$11</f>
        <v>12.069162474506957</v>
      </c>
      <c r="O13" s="97">
        <f>ESA!P$11</f>
        <v>118.79125655813372</v>
      </c>
      <c r="P13" s="97">
        <f>ESA!Q$11</f>
        <v>202.40261971131213</v>
      </c>
      <c r="Q13" s="97">
        <f>ESA!R$11</f>
        <v>321.96101519867563</v>
      </c>
      <c r="R13" s="97">
        <f>ESA!S$11</f>
        <v>607.15518456995403</v>
      </c>
      <c r="S13" s="97">
        <f>ESA!T$11</f>
        <v>907.88631359869487</v>
      </c>
      <c r="T13" s="97">
        <f>ESA!U$11</f>
        <v>1142.6229107506799</v>
      </c>
      <c r="U13" s="97">
        <f>ESA!V$11</f>
        <v>1276.0451960459422</v>
      </c>
      <c r="V13" s="97">
        <f>ESA!W$11</f>
        <v>1329.9530490518343</v>
      </c>
      <c r="W13" s="65">
        <f>ESA!X$11</f>
        <v>1403.3183043864021</v>
      </c>
    </row>
    <row r="14" spans="1:23" ht="15" customHeight="1" x14ac:dyDescent="0.35">
      <c r="A14" s="163" t="s">
        <v>53</v>
      </c>
      <c r="B14" s="97">
        <f>HB!C$11</f>
        <v>914.02757799999995</v>
      </c>
      <c r="C14" s="97">
        <f>HB!D$11</f>
        <v>901.46924799999999</v>
      </c>
      <c r="D14" s="97">
        <f>HB!E$11</f>
        <v>900.57904699999995</v>
      </c>
      <c r="E14" s="97">
        <f>HB!F$11</f>
        <v>915.89081599999997</v>
      </c>
      <c r="F14" s="97">
        <f>HB!G$11</f>
        <v>921.031069</v>
      </c>
      <c r="G14" s="97">
        <f>HB!H$11</f>
        <v>958.88540699999987</v>
      </c>
      <c r="H14" s="97">
        <f>HB!I$11</f>
        <v>1023.275753</v>
      </c>
      <c r="I14" s="97">
        <f>HB!J$11</f>
        <v>992.34072500000002</v>
      </c>
      <c r="J14" s="97">
        <f>HB!K$11</f>
        <v>1046.4092539999999</v>
      </c>
      <c r="K14" s="97">
        <f>HB!L$11</f>
        <v>1096.551164</v>
      </c>
      <c r="L14" s="97">
        <f>HB!M$11</f>
        <v>1184.0077520000002</v>
      </c>
      <c r="M14" s="97">
        <f>HB!N$11</f>
        <v>1258.3332019999998</v>
      </c>
      <c r="N14" s="97">
        <f>HB!O$11</f>
        <v>1381.8020359999998</v>
      </c>
      <c r="O14" s="97">
        <f>HB!P$11</f>
        <v>1613.8159450000001</v>
      </c>
      <c r="P14" s="97">
        <f>HB!Q$11</f>
        <v>1734.793508</v>
      </c>
      <c r="Q14" s="97">
        <f>HB!R$11</f>
        <v>1850.2192370000002</v>
      </c>
      <c r="R14" s="97">
        <f>HB!S$11</f>
        <v>1970.4966800000002</v>
      </c>
      <c r="S14" s="97">
        <f>HB!T$11</f>
        <v>1977.6522630000002</v>
      </c>
      <c r="T14" s="97">
        <f>HB!U$11</f>
        <v>1993.2717720000001</v>
      </c>
      <c r="U14" s="97">
        <f>HB!V$11</f>
        <v>1996.381969</v>
      </c>
      <c r="V14" s="97">
        <f>HB!W$11</f>
        <v>1940.3988069999998</v>
      </c>
      <c r="W14" s="65">
        <f>HB!X$11</f>
        <v>1857.2958029999998</v>
      </c>
    </row>
    <row r="15" spans="1:23" ht="15" customHeight="1" x14ac:dyDescent="0.35">
      <c r="A15" s="62" t="s">
        <v>187</v>
      </c>
      <c r="B15" s="97"/>
      <c r="C15" s="97"/>
      <c r="D15" s="97"/>
      <c r="E15" s="97"/>
      <c r="F15" s="97"/>
      <c r="G15" s="97"/>
      <c r="H15" s="97"/>
      <c r="I15" s="97"/>
      <c r="J15" s="97"/>
      <c r="K15" s="97"/>
      <c r="L15" s="97"/>
      <c r="M15" s="97"/>
      <c r="N15" s="97">
        <v>890.78403400000002</v>
      </c>
      <c r="O15" s="97">
        <v>1104.855059</v>
      </c>
      <c r="P15" s="97">
        <v>1208.563705</v>
      </c>
      <c r="Q15" s="97">
        <v>1297.5343839999998</v>
      </c>
      <c r="R15" s="97">
        <v>1394.9539359999999</v>
      </c>
      <c r="S15" s="97">
        <v>1399.1920500000001</v>
      </c>
      <c r="T15" s="97">
        <v>1412.9375279999999</v>
      </c>
      <c r="U15" s="97">
        <v>1423.8473329999999</v>
      </c>
      <c r="V15" s="97">
        <v>1388.511303</v>
      </c>
      <c r="W15" s="65">
        <v>1331.2621399999998</v>
      </c>
    </row>
    <row r="16" spans="1:23" ht="15" customHeight="1" x14ac:dyDescent="0.35">
      <c r="A16" s="62" t="s">
        <v>188</v>
      </c>
      <c r="B16" s="97"/>
      <c r="C16" s="97"/>
      <c r="D16" s="97"/>
      <c r="E16" s="97"/>
      <c r="F16" s="97"/>
      <c r="G16" s="97"/>
      <c r="H16" s="97"/>
      <c r="I16" s="97"/>
      <c r="J16" s="97"/>
      <c r="K16" s="97"/>
      <c r="L16" s="97"/>
      <c r="M16" s="97"/>
      <c r="N16" s="97">
        <v>491.01800099999997</v>
      </c>
      <c r="O16" s="97">
        <v>508.96088600000002</v>
      </c>
      <c r="P16" s="97">
        <v>526.22980299999995</v>
      </c>
      <c r="Q16" s="97">
        <v>552.68485299999998</v>
      </c>
      <c r="R16" s="97">
        <v>575.54274499999997</v>
      </c>
      <c r="S16" s="97">
        <v>578.46021299999995</v>
      </c>
      <c r="T16" s="97">
        <v>580.33424500000001</v>
      </c>
      <c r="U16" s="97">
        <v>572.53463599999998</v>
      </c>
      <c r="V16" s="97">
        <v>551.88750400000004</v>
      </c>
      <c r="W16" s="65">
        <v>526.03366300000005</v>
      </c>
    </row>
    <row r="17" spans="1:23" ht="15" customHeight="1" x14ac:dyDescent="0.35">
      <c r="A17" s="163" t="s">
        <v>54</v>
      </c>
      <c r="B17" s="97">
        <f>IB!C$11</f>
        <v>680.4660286032115</v>
      </c>
      <c r="C17" s="97">
        <f>IB!D$11</f>
        <v>661.66472720861225</v>
      </c>
      <c r="D17" s="97">
        <f>IB!E$11</f>
        <v>652.58891537421789</v>
      </c>
      <c r="E17" s="97">
        <f>IB!F$11</f>
        <v>620.60463379638031</v>
      </c>
      <c r="F17" s="97">
        <f>IB!G$11</f>
        <v>616.56665930001145</v>
      </c>
      <c r="G17" s="97">
        <f>IB!H$11</f>
        <v>623.59656037336413</v>
      </c>
      <c r="H17" s="97">
        <f>IB!I$11</f>
        <v>633.33259562204</v>
      </c>
      <c r="I17" s="97">
        <f>IB!J$11</f>
        <v>630.64155181262004</v>
      </c>
      <c r="J17" s="97">
        <f>IB!K$11</f>
        <v>623.50527767251481</v>
      </c>
      <c r="K17" s="97">
        <f>IB!L$11</f>
        <v>624.27990576695402</v>
      </c>
      <c r="L17" s="97">
        <f>IB!M$11</f>
        <v>617.40710461030017</v>
      </c>
      <c r="M17" s="97">
        <f>IB!N$11</f>
        <v>626.38374623448919</v>
      </c>
      <c r="N17" s="97">
        <f>IB!O$11</f>
        <v>615.43808388395905</v>
      </c>
      <c r="O17" s="97">
        <f>IB!P$11</f>
        <v>577.09845719871055</v>
      </c>
      <c r="P17" s="97">
        <f>IB!Q$11</f>
        <v>523.2044590462632</v>
      </c>
      <c r="Q17" s="97">
        <f>IB!R$11</f>
        <v>463.27138939556454</v>
      </c>
      <c r="R17" s="97">
        <f>IB!S$11</f>
        <v>304.22514446256952</v>
      </c>
      <c r="S17" s="97">
        <f>IB!T$11</f>
        <v>123.84704764338386</v>
      </c>
      <c r="T17" s="97">
        <f>IB!U$11</f>
        <v>30.408439611314066</v>
      </c>
      <c r="U17" s="97">
        <f>IB!V$11</f>
        <v>13.943684857937432</v>
      </c>
      <c r="V17" s="97">
        <f>IB!W$11</f>
        <v>2.0095792373971713</v>
      </c>
      <c r="W17" s="65">
        <f>IB!X$11</f>
        <v>0.60560845760340365</v>
      </c>
    </row>
    <row r="18" spans="1:23" ht="30" customHeight="1" x14ac:dyDescent="0.35">
      <c r="A18" s="162" t="s">
        <v>55</v>
      </c>
      <c r="B18" s="97">
        <f>IS!C$11</f>
        <v>1306.2675427154991</v>
      </c>
      <c r="C18" s="97">
        <f>IS!D$11</f>
        <v>1092.5903128841769</v>
      </c>
      <c r="D18" s="97">
        <f>IS!E$11</f>
        <v>1068.5984665363865</v>
      </c>
      <c r="E18" s="97">
        <f>IS!F$11</f>
        <v>1111.1951117767032</v>
      </c>
      <c r="F18" s="97">
        <f>IS!G$11</f>
        <v>1228.321151537187</v>
      </c>
      <c r="G18" s="97">
        <f>IS!H$11</f>
        <v>1333.4353289034279</v>
      </c>
      <c r="H18" s="97">
        <f>IS!I$11</f>
        <v>1363.2005139389789</v>
      </c>
      <c r="I18" s="97">
        <f>IS!J$11</f>
        <v>1217.093563474642</v>
      </c>
      <c r="J18" s="97">
        <f>IS!K$11</f>
        <v>927.8160157161609</v>
      </c>
      <c r="K18" s="97">
        <f>IS!L$11</f>
        <v>844.17896371170127</v>
      </c>
      <c r="L18" s="97">
        <f>IS!M$11</f>
        <v>812.60995258664445</v>
      </c>
      <c r="M18" s="97">
        <f>IS!N$11</f>
        <v>831.54406032076179</v>
      </c>
      <c r="N18" s="97">
        <f>IS!O$11</f>
        <v>807.00109871960865</v>
      </c>
      <c r="O18" s="97">
        <f>IS!P$11</f>
        <v>781.8484239798214</v>
      </c>
      <c r="P18" s="97">
        <f>IS!Q$11</f>
        <v>734.41988289817948</v>
      </c>
      <c r="Q18" s="97">
        <f>IS!R$11</f>
        <v>651.71559642606462</v>
      </c>
      <c r="R18" s="97">
        <f>IS!S$11</f>
        <v>498.4099108609006</v>
      </c>
      <c r="S18" s="97">
        <f>IS!T$11</f>
        <v>355.63326352760339</v>
      </c>
      <c r="T18" s="97">
        <f>IS!U$11</f>
        <v>299.9422362271693</v>
      </c>
      <c r="U18" s="97">
        <f>IS!V$11</f>
        <v>274.91572069667092</v>
      </c>
      <c r="V18" s="97">
        <f>IS!W$11</f>
        <v>246.43629689424191</v>
      </c>
      <c r="W18" s="65">
        <f>IS!X$11</f>
        <v>235.38760154446058</v>
      </c>
    </row>
    <row r="19" spans="1:23" ht="15" customHeight="1" x14ac:dyDescent="0.35">
      <c r="A19" s="62" t="s">
        <v>56</v>
      </c>
      <c r="B19" s="97">
        <f>'IS MIG'!C$11</f>
        <v>367.01359165813733</v>
      </c>
      <c r="C19" s="97">
        <f>'IS MIG'!D$11</f>
        <v>367.53867891168267</v>
      </c>
      <c r="D19" s="97">
        <f>'IS MIG'!E$11</f>
        <v>354.99057821057335</v>
      </c>
      <c r="E19" s="97">
        <f>'IS MIG'!F$11</f>
        <v>374.41199817382778</v>
      </c>
      <c r="F19" s="97">
        <f>'IS MIG'!G$11</f>
        <v>393.69458641497232</v>
      </c>
      <c r="G19" s="97">
        <f>'IS MIG'!H$11</f>
        <v>435.88054428994036</v>
      </c>
      <c r="H19" s="97">
        <f>'IS MIG'!I$11</f>
        <v>445.6412233159399</v>
      </c>
      <c r="I19" s="97">
        <f>'IS MIG'!J$11</f>
        <v>245.62466069040329</v>
      </c>
      <c r="J19" s="97">
        <f>'IS MIG'!K$11</f>
        <v>0</v>
      </c>
      <c r="K19" s="97">
        <f>'IS MIG'!L$11</f>
        <v>0</v>
      </c>
      <c r="L19" s="97">
        <f>'IS MIG'!M$11</f>
        <v>0</v>
      </c>
      <c r="M19" s="97">
        <f>'IS MIG'!N$11</f>
        <v>0</v>
      </c>
      <c r="N19" s="97">
        <f>'IS MIG'!O$11</f>
        <v>0</v>
      </c>
      <c r="O19" s="97">
        <f>'IS MIG'!P$11</f>
        <v>0</v>
      </c>
      <c r="P19" s="97">
        <f>'IS MIG'!Q$11</f>
        <v>0</v>
      </c>
      <c r="Q19" s="97">
        <f>'IS MIG'!R$11</f>
        <v>0</v>
      </c>
      <c r="R19" s="97">
        <f>'IS MIG'!S$11</f>
        <v>0</v>
      </c>
      <c r="S19" s="97">
        <f>'IS MIG'!T$11</f>
        <v>0</v>
      </c>
      <c r="T19" s="97">
        <f>'IS MIG'!U$11</f>
        <v>0</v>
      </c>
      <c r="U19" s="97">
        <f>'IS MIG'!V$11</f>
        <v>0</v>
      </c>
      <c r="V19" s="97">
        <f>'IS MIG'!W$11</f>
        <v>0</v>
      </c>
      <c r="W19" s="65">
        <f>'IS MIG'!X$11</f>
        <v>0</v>
      </c>
    </row>
    <row r="20" spans="1:23" ht="15" customHeight="1" x14ac:dyDescent="0.35">
      <c r="A20" s="62" t="s">
        <v>189</v>
      </c>
      <c r="B20" s="97"/>
      <c r="C20" s="97"/>
      <c r="D20" s="97"/>
      <c r="E20" s="97"/>
      <c r="F20" s="97">
        <f>'IS (incapacity)'!G$11</f>
        <v>370.39159917378259</v>
      </c>
      <c r="G20" s="97">
        <f>'IS (incapacity)'!H$11</f>
        <v>405.57036609198718</v>
      </c>
      <c r="H20" s="97">
        <f>'IS (incapacity)'!I$11</f>
        <v>406.93276430596387</v>
      </c>
      <c r="I20" s="97">
        <f>'IS (incapacity)'!J$11</f>
        <v>432.78984752092447</v>
      </c>
      <c r="J20" s="97">
        <f>'IS (incapacity)'!K$11</f>
        <v>428.62529839659646</v>
      </c>
      <c r="K20" s="97">
        <f>'IS (incapacity)'!L$11</f>
        <v>396.594690177053</v>
      </c>
      <c r="L20" s="97">
        <f>'IS (incapacity)'!M$11</f>
        <v>396.40800478678324</v>
      </c>
      <c r="M20" s="97">
        <f>'IS (incapacity)'!N$11</f>
        <v>438.37812383801378</v>
      </c>
      <c r="N20" s="97">
        <f>'IS (incapacity)'!O$11</f>
        <v>446.44998757459899</v>
      </c>
      <c r="O20" s="97">
        <f>'IS (incapacity)'!P$11</f>
        <v>436.41087154647329</v>
      </c>
      <c r="P20" s="97">
        <f>'IS (incapacity)'!Q$11</f>
        <v>403.30064943062291</v>
      </c>
      <c r="Q20" s="97">
        <f>'IS (incapacity)'!R$11</f>
        <v>348.21871901182567</v>
      </c>
      <c r="R20" s="97">
        <f>'IS (incapacity)'!S$11</f>
        <v>206.78076153880315</v>
      </c>
      <c r="S20" s="97">
        <f>'IS (incapacity)'!T$11</f>
        <v>82.081038757709933</v>
      </c>
      <c r="T20" s="97">
        <f>'IS (incapacity)'!U$11</f>
        <v>41.233177413610186</v>
      </c>
      <c r="U20" s="97">
        <f>'IS (incapacity)'!V$11</f>
        <v>27.507256916969986</v>
      </c>
      <c r="V20" s="97">
        <f>'IS (incapacity)'!W$11</f>
        <v>12.22591160302234</v>
      </c>
      <c r="W20" s="65">
        <f>'IS (incapacity)'!X$11</f>
        <v>2.0760164345766481</v>
      </c>
    </row>
    <row r="21" spans="1:23" ht="15" customHeight="1" x14ac:dyDescent="0.35">
      <c r="A21" s="62" t="s">
        <v>190</v>
      </c>
      <c r="B21" s="97"/>
      <c r="C21" s="97"/>
      <c r="D21" s="97"/>
      <c r="E21" s="97"/>
      <c r="F21" s="97">
        <f>'IS (lone parent)'!G$11</f>
        <v>412.8075566512897</v>
      </c>
      <c r="G21" s="97">
        <f>'IS (lone parent)'!H$11</f>
        <v>433.88019365388436</v>
      </c>
      <c r="H21" s="97">
        <f>'IS (lone parent)'!I$11</f>
        <v>451.01861457667877</v>
      </c>
      <c r="I21" s="97">
        <f>'IS (lone parent)'!J$11</f>
        <v>476.84520809870901</v>
      </c>
      <c r="J21" s="97">
        <f>'IS (lone parent)'!K$11</f>
        <v>439.21864279654329</v>
      </c>
      <c r="K21" s="97">
        <f>'IS (lone parent)'!L$11</f>
        <v>380.79013819624527</v>
      </c>
      <c r="L21" s="97">
        <f>'IS (lone parent)'!M$11</f>
        <v>351.34671225178511</v>
      </c>
      <c r="M21" s="97">
        <f>'IS (lone parent)'!N$11</f>
        <v>332.47366668879505</v>
      </c>
      <c r="N21" s="97">
        <f>'IS (lone parent)'!O$11</f>
        <v>304.82105138239433</v>
      </c>
      <c r="O21" s="97">
        <f>'IS (lone parent)'!P$11</f>
        <v>286.53433916524563</v>
      </c>
      <c r="P21" s="97">
        <f>'IS (lone parent)'!Q$11</f>
        <v>263.24905383438556</v>
      </c>
      <c r="Q21" s="97">
        <f>'IS (lone parent)'!R$11</f>
        <v>234.81052366559763</v>
      </c>
      <c r="R21" s="97">
        <f>'IS (lone parent)'!S$11</f>
        <v>216.09162058537049</v>
      </c>
      <c r="S21" s="97">
        <f>'IS (lone parent)'!T$11</f>
        <v>193.35748150020223</v>
      </c>
      <c r="T21" s="97">
        <f>'IS (lone parent)'!U$11</f>
        <v>178.13997650968631</v>
      </c>
      <c r="U21" s="97">
        <f>'IS (lone parent)'!V$11</f>
        <v>165.18359735226935</v>
      </c>
      <c r="V21" s="97">
        <f>'IS (lone parent)'!W$11</f>
        <v>152.22413483233655</v>
      </c>
      <c r="W21" s="65">
        <f>'IS (lone parent)'!X$11</f>
        <v>148.52187276907301</v>
      </c>
    </row>
    <row r="22" spans="1:23" ht="15" customHeight="1" x14ac:dyDescent="0.35">
      <c r="A22" s="62" t="s">
        <v>191</v>
      </c>
      <c r="B22" s="97"/>
      <c r="C22" s="97"/>
      <c r="D22" s="97"/>
      <c r="E22" s="97"/>
      <c r="F22" s="97">
        <f>'IS (carer)'!G$11</f>
        <v>23.541190147577964</v>
      </c>
      <c r="G22" s="97">
        <f>'IS (carer)'!H$11</f>
        <v>30.176080743421359</v>
      </c>
      <c r="H22" s="97">
        <f>'IS (carer)'!I$11</f>
        <v>32.642256241244816</v>
      </c>
      <c r="I22" s="97">
        <f>'IS (carer)'!J$11</f>
        <v>35.434590077458914</v>
      </c>
      <c r="J22" s="97">
        <f>'IS (carer)'!K$11</f>
        <v>35.096835866548901</v>
      </c>
      <c r="K22" s="97">
        <f>'IS (carer)'!L$11</f>
        <v>33.280939496476464</v>
      </c>
      <c r="L22" s="97">
        <f>'IS (carer)'!M$11</f>
        <v>32.818394471192207</v>
      </c>
      <c r="M22" s="97">
        <f>'IS (carer)'!N$11</f>
        <v>31.724566482125116</v>
      </c>
      <c r="N22" s="97">
        <f>'IS (carer)'!O$11</f>
        <v>30.836404862988282</v>
      </c>
      <c r="O22" s="97">
        <f>'IS (carer)'!P$11</f>
        <v>33.994603218931999</v>
      </c>
      <c r="P22" s="97">
        <f>'IS (carer)'!Q$11</f>
        <v>43.425971901813746</v>
      </c>
      <c r="Q22" s="97">
        <f>'IS (carer)'!R$11</f>
        <v>47.476989993669413</v>
      </c>
      <c r="R22" s="97">
        <f>'IS (carer)'!S$11</f>
        <v>56.438639414966914</v>
      </c>
      <c r="S22" s="97">
        <f>'IS (carer)'!T$11</f>
        <v>62.833343687663394</v>
      </c>
      <c r="T22" s="97">
        <f>'IS (carer)'!U$11</f>
        <v>65.608417292851442</v>
      </c>
      <c r="U22" s="97">
        <f>'IS (carer)'!V$11</f>
        <v>69.477222624082785</v>
      </c>
      <c r="V22" s="97">
        <f>'IS (carer)'!W$11</f>
        <v>70.220552503407546</v>
      </c>
      <c r="W22" s="65">
        <f>'IS (carer)'!X$11</f>
        <v>73.873913315491663</v>
      </c>
    </row>
    <row r="23" spans="1:23" ht="15" customHeight="1" x14ac:dyDescent="0.35">
      <c r="A23" s="62" t="s">
        <v>192</v>
      </c>
      <c r="B23" s="97"/>
      <c r="C23" s="97"/>
      <c r="D23" s="97"/>
      <c r="E23" s="97"/>
      <c r="F23" s="97">
        <f>'IS (others)'!G$11</f>
        <v>27.886219149564337</v>
      </c>
      <c r="G23" s="97">
        <f>'IS (others)'!H$11</f>
        <v>27.928144124194677</v>
      </c>
      <c r="H23" s="97">
        <f>'IS (others)'!I$11</f>
        <v>26.965655499151541</v>
      </c>
      <c r="I23" s="97">
        <f>'IS (others)'!J$11</f>
        <v>26.399257087146168</v>
      </c>
      <c r="J23" s="97">
        <f>'IS (others)'!K$11</f>
        <v>24.875238656472188</v>
      </c>
      <c r="K23" s="97">
        <f>'IS (others)'!L$11</f>
        <v>34.089416681614779</v>
      </c>
      <c r="L23" s="97">
        <f>'IS (others)'!M$11</f>
        <v>32.257502157089654</v>
      </c>
      <c r="M23" s="97">
        <f>'IS (others)'!N$11</f>
        <v>27.600991233209573</v>
      </c>
      <c r="N23" s="97">
        <f>'IS (others)'!O$11</f>
        <v>22.636460788671737</v>
      </c>
      <c r="O23" s="97">
        <f>'IS (others)'!P$11</f>
        <v>22.943407951816933</v>
      </c>
      <c r="P23" s="97">
        <f>'IS (others)'!Q$11</f>
        <v>24.031512720546267</v>
      </c>
      <c r="Q23" s="97">
        <f>'IS (others)'!R$11</f>
        <v>21.500032501858044</v>
      </c>
      <c r="R23" s="97">
        <f>'IS (others)'!S$11</f>
        <v>19.442388340446701</v>
      </c>
      <c r="S23" s="97">
        <f>'IS (others)'!T$11</f>
        <v>17.380924979437932</v>
      </c>
      <c r="T23" s="97">
        <f>'IS (others)'!U$11</f>
        <v>14.817381348303464</v>
      </c>
      <c r="U23" s="97">
        <f>'IS (others)'!V$11</f>
        <v>12.658564901523141</v>
      </c>
      <c r="V23" s="97">
        <f>'IS (others)'!W$11</f>
        <v>11.480357475460105</v>
      </c>
      <c r="W23" s="65">
        <f>'IS (others)'!X$11</f>
        <v>11.011259002882779</v>
      </c>
    </row>
    <row r="24" spans="1:23" ht="30" customHeight="1" x14ac:dyDescent="0.35">
      <c r="A24" s="163" t="s">
        <v>61</v>
      </c>
      <c r="B24" s="97"/>
      <c r="C24" s="97"/>
      <c r="D24" s="97"/>
      <c r="E24" s="97"/>
      <c r="F24" s="97">
        <f>IIDB!G$11</f>
        <v>64.956741554614723</v>
      </c>
      <c r="G24" s="97">
        <f>IIDB!H$11</f>
        <v>66.649513456436168</v>
      </c>
      <c r="H24" s="97">
        <f>IIDB!I$11</f>
        <v>66.976593782607424</v>
      </c>
      <c r="I24" s="97">
        <f>IIDB!J$11</f>
        <v>67.327096382405045</v>
      </c>
      <c r="J24" s="97">
        <f>IIDB!K$11</f>
        <v>70.06204628178233</v>
      </c>
      <c r="K24" s="97">
        <f>IIDB!L$11</f>
        <v>69.938431002487434</v>
      </c>
      <c r="L24" s="97">
        <f>IIDB!M$11</f>
        <v>70.066000522073622</v>
      </c>
      <c r="M24" s="97">
        <f>IIDB!N$11</f>
        <v>70.68580197345652</v>
      </c>
      <c r="N24" s="97">
        <f>IIDB!O$11</f>
        <v>72.873661035972617</v>
      </c>
      <c r="O24" s="97">
        <f>IIDB!P$11</f>
        <v>76.08359206038773</v>
      </c>
      <c r="P24" s="97">
        <f>IIDB!Q$11</f>
        <v>80.915743287869091</v>
      </c>
      <c r="Q24" s="97">
        <f>IIDB!R$11</f>
        <v>81.663358560664946</v>
      </c>
      <c r="R24" s="97">
        <f>IIDB!S$11</f>
        <v>83.358952257022153</v>
      </c>
      <c r="S24" s="97">
        <f>IIDB!T$11</f>
        <v>83.620076996822917</v>
      </c>
      <c r="T24" s="97">
        <f>IIDB!U$11</f>
        <v>84.525215674407534</v>
      </c>
      <c r="U24" s="97">
        <f>IIDB!V$11</f>
        <v>83.20913233338382</v>
      </c>
      <c r="V24" s="97">
        <f>IIDB!W$11</f>
        <v>80.210491407158315</v>
      </c>
      <c r="W24" s="65">
        <f>IIDB!X$11</f>
        <v>78.182287023258922</v>
      </c>
    </row>
    <row r="25" spans="1:23" ht="15" customHeight="1" x14ac:dyDescent="0.35">
      <c r="A25" s="162" t="s">
        <v>62</v>
      </c>
      <c r="B25" s="97">
        <f>JSA!C$11</f>
        <v>202.5290937538806</v>
      </c>
      <c r="C25" s="97">
        <f>JSA!D$11</f>
        <v>369.61503273348029</v>
      </c>
      <c r="D25" s="97">
        <f>JSA!E$11</f>
        <v>348.55861595405554</v>
      </c>
      <c r="E25" s="97">
        <f>JSA!F$11</f>
        <v>337.33164983157138</v>
      </c>
      <c r="F25" s="97">
        <f>JSA!G$11</f>
        <v>314.88367972344565</v>
      </c>
      <c r="G25" s="97">
        <f>JSA!H$11</f>
        <v>284.5093545703013</v>
      </c>
      <c r="H25" s="97">
        <f>JSA!I$11</f>
        <v>282.40022587306612</v>
      </c>
      <c r="I25" s="97">
        <f>JSA!J$11</f>
        <v>284.3523439041083</v>
      </c>
      <c r="J25" s="97">
        <f>JSA!K$11</f>
        <v>244.59925885995213</v>
      </c>
      <c r="K25" s="97">
        <f>JSA!L$11</f>
        <v>274.93386755927389</v>
      </c>
      <c r="L25" s="97">
        <f>JSA!M$11</f>
        <v>296.90586708504435</v>
      </c>
      <c r="M25" s="97">
        <f>JSA!N$11</f>
        <v>278.61963860307617</v>
      </c>
      <c r="N25" s="97">
        <f>JSA!O$11</f>
        <v>345.76485002594728</v>
      </c>
      <c r="O25" s="97">
        <f>JSA!P$11</f>
        <v>554.74853297171819</v>
      </c>
      <c r="P25" s="97">
        <f>JSA!Q$11</f>
        <v>511.94772891453607</v>
      </c>
      <c r="Q25" s="97">
        <f>JSA!R$11</f>
        <v>550.54636326473235</v>
      </c>
      <c r="R25" s="97">
        <f>JSA!S$11</f>
        <v>566.22332758173172</v>
      </c>
      <c r="S25" s="97">
        <f>JSA!T$11</f>
        <v>488.31146832754609</v>
      </c>
      <c r="T25" s="97">
        <f>JSA!U$11</f>
        <v>347.3305893404895</v>
      </c>
      <c r="U25" s="97">
        <f>JSA!V$11</f>
        <v>258.83919449954465</v>
      </c>
      <c r="V25" s="97">
        <f>JSA!W$11</f>
        <v>227.17966525637632</v>
      </c>
      <c r="W25" s="65">
        <f>JSA!X$11</f>
        <v>212.9572046677784</v>
      </c>
    </row>
    <row r="26" spans="1:23" ht="15" customHeight="1" x14ac:dyDescent="0.35">
      <c r="A26" s="162" t="s">
        <v>63</v>
      </c>
      <c r="B26" s="97">
        <f>MA!C$11</f>
        <v>0</v>
      </c>
      <c r="C26" s="97">
        <f>MA!D$11</f>
        <v>0</v>
      </c>
      <c r="D26" s="97">
        <f>MA!E$11</f>
        <v>0</v>
      </c>
      <c r="E26" s="97">
        <f>MA!F$11</f>
        <v>0</v>
      </c>
      <c r="F26" s="97">
        <f>MA!G$11</f>
        <v>5.159298160178885</v>
      </c>
      <c r="G26" s="97">
        <f>MA!H$11</f>
        <v>5.5168786545267787</v>
      </c>
      <c r="H26" s="97">
        <f>MA!I$11</f>
        <v>5.2367228834390573</v>
      </c>
      <c r="I26" s="97">
        <f>MA!J$11</f>
        <v>11.038948122141013</v>
      </c>
      <c r="J26" s="97">
        <f>MA!K$11</f>
        <v>11.974784452858804</v>
      </c>
      <c r="K26" s="97">
        <f>MA!L$11</f>
        <v>13.659430837628079</v>
      </c>
      <c r="L26" s="97">
        <f>MA!M$11</f>
        <v>13.510428961002837</v>
      </c>
      <c r="M26" s="97">
        <f>MA!N$11</f>
        <v>20.183008070947839</v>
      </c>
      <c r="N26" s="97">
        <f>MA!O$11</f>
        <v>23.150501541529572</v>
      </c>
      <c r="O26" s="97">
        <f>MA!P$11</f>
        <v>30.10503222404844</v>
      </c>
      <c r="P26" s="97">
        <f>MA!Q$11</f>
        <v>28.748115071731746</v>
      </c>
      <c r="Q26" s="97">
        <f>MA!R$11</f>
        <v>30.454013556678866</v>
      </c>
      <c r="R26" s="97">
        <f>MA!S$11</f>
        <v>30.604660299760436</v>
      </c>
      <c r="S26" s="97">
        <f>MA!T$11</f>
        <v>30.968689907728422</v>
      </c>
      <c r="T26" s="97">
        <f>MA!U$11</f>
        <v>32.902882188300879</v>
      </c>
      <c r="U26" s="97">
        <f>MA!V$11</f>
        <v>36.907039031529379</v>
      </c>
      <c r="V26" s="97">
        <f>MA!W$11</f>
        <v>38.696807946406615</v>
      </c>
      <c r="W26" s="65">
        <f>MA!X$11</f>
        <v>36.899097214928382</v>
      </c>
    </row>
    <row r="27" spans="1:23" ht="15" customHeight="1" x14ac:dyDescent="0.35">
      <c r="A27" s="162" t="s">
        <v>193</v>
      </c>
      <c r="B27" s="97"/>
      <c r="C27" s="97"/>
      <c r="D27" s="97"/>
      <c r="E27" s="97"/>
      <c r="F27" s="97"/>
      <c r="G27" s="97"/>
      <c r="H27" s="97"/>
      <c r="I27" s="97"/>
      <c r="J27" s="97">
        <f>O75TVL!K$11</f>
        <v>39.12696605572954</v>
      </c>
      <c r="K27" s="97">
        <f>O75TVL!L$11</f>
        <v>41.44314009093344</v>
      </c>
      <c r="L27" s="97">
        <f>O75TVL!M$11</f>
        <v>43.985593064514006</v>
      </c>
      <c r="M27" s="97">
        <f>O75TVL!N$11</f>
        <v>46.056225140520567</v>
      </c>
      <c r="N27" s="97">
        <f>O75TVL!O$11</f>
        <v>47.706561183740703</v>
      </c>
      <c r="O27" s="97">
        <f>O75TVL!P$11</f>
        <v>49.681448784764143</v>
      </c>
      <c r="P27" s="97">
        <f>O75TVL!Q$11</f>
        <v>52.412457186021214</v>
      </c>
      <c r="Q27" s="97">
        <f>O75TVL!R$11</f>
        <v>53.34795724496572</v>
      </c>
      <c r="R27" s="97">
        <f>O75TVL!S$11</f>
        <v>54.281207893992139</v>
      </c>
      <c r="S27" s="97">
        <f>O75TVL!T$11</f>
        <v>55.665162053461685</v>
      </c>
      <c r="T27" s="97">
        <f>O75TVL!U$11</f>
        <v>56.242317616228725</v>
      </c>
      <c r="U27" s="97">
        <f>O75TVL!V$11</f>
        <v>57.147106489536178</v>
      </c>
      <c r="V27" s="97">
        <f>O75TVL!W$11</f>
        <v>57.680315964352459</v>
      </c>
      <c r="W27" s="65">
        <f>O75TVL!X$11</f>
        <v>60.180533737503282</v>
      </c>
    </row>
    <row r="28" spans="1:23" ht="15" customHeight="1" x14ac:dyDescent="0.35">
      <c r="A28" s="162" t="s">
        <v>97</v>
      </c>
      <c r="B28" s="97"/>
      <c r="C28" s="97"/>
      <c r="D28" s="97"/>
      <c r="E28" s="97"/>
      <c r="F28" s="97"/>
      <c r="G28" s="97"/>
      <c r="H28" s="97"/>
      <c r="I28" s="97">
        <f>PC!J$11</f>
        <v>0</v>
      </c>
      <c r="J28" s="97">
        <f>PC!K$11</f>
        <v>616.75351219765798</v>
      </c>
      <c r="K28" s="97">
        <f>PC!L$11</f>
        <v>659.02897910187482</v>
      </c>
      <c r="L28" s="97">
        <f>PC!M$11</f>
        <v>702.05087717606898</v>
      </c>
      <c r="M28" s="97">
        <f>PC!N$11</f>
        <v>748.04978646168092</v>
      </c>
      <c r="N28" s="97">
        <f>PC!O$11</f>
        <v>777.31980734070328</v>
      </c>
      <c r="O28" s="97">
        <f>PC!P$11</f>
        <v>819.449590021071</v>
      </c>
      <c r="P28" s="97">
        <f>PC!Q$11</f>
        <v>826.54041109092429</v>
      </c>
      <c r="Q28" s="97">
        <f>PC!R$11</f>
        <v>806.40957140797354</v>
      </c>
      <c r="R28" s="97">
        <f>PC!S$11</f>
        <v>749.89092775082963</v>
      </c>
      <c r="S28" s="97">
        <f>PC!T$11</f>
        <v>698.98341370754781</v>
      </c>
      <c r="T28" s="97">
        <f>PC!U$11</f>
        <v>646.0246300962807</v>
      </c>
      <c r="U28" s="97">
        <f>PC!V$11</f>
        <v>592.33975029177145</v>
      </c>
      <c r="V28" s="97">
        <f>PC!W$11</f>
        <v>547.75435570843695</v>
      </c>
      <c r="W28" s="65">
        <f>PC!X$11</f>
        <v>513.45281351058918</v>
      </c>
    </row>
    <row r="29" spans="1:23" ht="30" customHeight="1" x14ac:dyDescent="0.35">
      <c r="A29" s="162" t="s">
        <v>110</v>
      </c>
      <c r="B29" s="97"/>
      <c r="C29" s="97"/>
      <c r="D29" s="97"/>
      <c r="E29" s="97"/>
      <c r="F29" s="97"/>
      <c r="G29" s="97"/>
      <c r="H29" s="97"/>
      <c r="I29" s="97">
        <f>PIP!J$11</f>
        <v>0</v>
      </c>
      <c r="J29" s="97">
        <f>PIP!K$11</f>
        <v>0</v>
      </c>
      <c r="K29" s="97">
        <f>PIP!L$11</f>
        <v>0</v>
      </c>
      <c r="L29" s="97">
        <f>PIP!M$11</f>
        <v>0</v>
      </c>
      <c r="M29" s="97">
        <f>PIP!N$11</f>
        <v>0</v>
      </c>
      <c r="N29" s="97">
        <f>PIP!O$11</f>
        <v>0</v>
      </c>
      <c r="O29" s="97">
        <f>PIP!P$11</f>
        <v>0</v>
      </c>
      <c r="P29" s="97">
        <f>PIP!Q$11</f>
        <v>0</v>
      </c>
      <c r="Q29" s="97">
        <f>PIP!R$11</f>
        <v>0</v>
      </c>
      <c r="R29" s="97">
        <f>PIP!S$11</f>
        <v>0</v>
      </c>
      <c r="S29" s="97">
        <f>PIP!T$11</f>
        <v>10.40996009631718</v>
      </c>
      <c r="T29" s="97">
        <f>PIP!U$11</f>
        <v>213.37603461679075</v>
      </c>
      <c r="U29" s="97">
        <f>PIP!V$11</f>
        <v>382.08321414220086</v>
      </c>
      <c r="V29" s="97">
        <f>PIP!W$11</f>
        <v>512.72787319327892</v>
      </c>
      <c r="W29" s="65">
        <f>PIP!X$11</f>
        <v>855.95779970619321</v>
      </c>
    </row>
    <row r="30" spans="1:23" ht="15" customHeight="1" x14ac:dyDescent="0.35">
      <c r="A30" s="162" t="s">
        <v>64</v>
      </c>
      <c r="B30" s="97">
        <f>SDA!C$11</f>
        <v>81.65012349068742</v>
      </c>
      <c r="C30" s="97">
        <f>SDA!D$11</f>
        <v>90.596225719886505</v>
      </c>
      <c r="D30" s="97">
        <f>SDA!E$11</f>
        <v>87.416270996793315</v>
      </c>
      <c r="E30" s="97">
        <f>SDA!F$11</f>
        <v>88.096301840513249</v>
      </c>
      <c r="F30" s="97">
        <f>SDA!G$11</f>
        <v>92.901902235104174</v>
      </c>
      <c r="G30" s="97">
        <f>SDA!H$11</f>
        <v>95.455297324719297</v>
      </c>
      <c r="H30" s="97">
        <f>SDA!I$11</f>
        <v>86.649092558226442</v>
      </c>
      <c r="I30" s="97">
        <f>SDA!J$11</f>
        <v>84.701669078607324</v>
      </c>
      <c r="J30" s="97">
        <f>SDA!K$11</f>
        <v>83.475684147840667</v>
      </c>
      <c r="K30" s="97">
        <f>SDA!L$11</f>
        <v>81.799481440272245</v>
      </c>
      <c r="L30" s="97">
        <f>SDA!M$11</f>
        <v>82.249328444326594</v>
      </c>
      <c r="M30" s="97">
        <f>SDA!N$11</f>
        <v>81.578287589258309</v>
      </c>
      <c r="N30" s="97">
        <f>SDA!O$11</f>
        <v>80.799275389249644</v>
      </c>
      <c r="O30" s="97">
        <f>SDA!P$11</f>
        <v>82.781893414570973</v>
      </c>
      <c r="P30" s="97">
        <f>SDA!Q$11</f>
        <v>81.468486926957539</v>
      </c>
      <c r="Q30" s="97">
        <f>SDA!R$11</f>
        <v>81.046143443441665</v>
      </c>
      <c r="R30" s="97">
        <f>SDA!S$11</f>
        <v>81.927325537424309</v>
      </c>
      <c r="S30" s="97">
        <f>SDA!T$11</f>
        <v>80.683684795598822</v>
      </c>
      <c r="T30" s="97">
        <f>SDA!U$11</f>
        <v>73.275121859793202</v>
      </c>
      <c r="U30" s="97">
        <f>SDA!V$11</f>
        <v>52.969695028719379</v>
      </c>
      <c r="V30" s="97">
        <f>SDA!W$11</f>
        <v>31.482648757531038</v>
      </c>
      <c r="W30" s="65">
        <f>SDA!X$11</f>
        <v>11.653161302708231</v>
      </c>
    </row>
    <row r="31" spans="1:23" ht="15" customHeight="1" x14ac:dyDescent="0.35">
      <c r="A31" s="62" t="s">
        <v>51</v>
      </c>
      <c r="B31" s="97"/>
      <c r="C31" s="97"/>
      <c r="D31" s="97"/>
      <c r="E31" s="97"/>
      <c r="F31" s="97">
        <f>'SDA (working age)'!G$11</f>
        <v>80.132007586099746</v>
      </c>
      <c r="G31" s="97">
        <f>'SDA (working age)'!H$11</f>
        <v>82.428263965762881</v>
      </c>
      <c r="H31" s="97">
        <f>'SDA (working age)'!I$11</f>
        <v>73.617089369463159</v>
      </c>
      <c r="I31" s="97">
        <f>'SDA (working age)'!J$11</f>
        <v>70.896452573113436</v>
      </c>
      <c r="J31" s="97">
        <f>'SDA (working age)'!K$11</f>
        <v>73.275438458247379</v>
      </c>
      <c r="K31" s="97">
        <f>'SDA (working age)'!L$11</f>
        <v>71.22803668522522</v>
      </c>
      <c r="L31" s="97">
        <f>'SDA (working age)'!M$11</f>
        <v>71.011583044848663</v>
      </c>
      <c r="M31" s="97">
        <f>'SDA (working age)'!N$11</f>
        <v>64.543418961448538</v>
      </c>
      <c r="N31" s="97">
        <f>'SDA (working age)'!O$11</f>
        <v>65.766303439269649</v>
      </c>
      <c r="O31" s="97">
        <f>'SDA (working age)'!P$11</f>
        <v>66.90732121178192</v>
      </c>
      <c r="P31" s="97">
        <f>'SDA (working age)'!Q$11</f>
        <v>66.607784198621843</v>
      </c>
      <c r="Q31" s="97">
        <f>'SDA (working age)'!R$11</f>
        <v>66.224707844123401</v>
      </c>
      <c r="R31" s="97">
        <f>'SDA (working age)'!S$11</f>
        <v>67.94641198555054</v>
      </c>
      <c r="S31" s="97">
        <f>'SDA (working age)'!T$11</f>
        <v>67.921986024973066</v>
      </c>
      <c r="T31" s="97">
        <f>'SDA (working age)'!U$11</f>
        <v>60.922322672493088</v>
      </c>
      <c r="U31" s="97">
        <f>'SDA (working age)'!V$11</f>
        <v>41.441766069579309</v>
      </c>
      <c r="V31" s="97">
        <f>'SDA (working age)'!W$11</f>
        <v>21.014721107354372</v>
      </c>
      <c r="W31" s="65">
        <f>'SDA (working age)'!X$11</f>
        <v>2.1354609815389489</v>
      </c>
    </row>
    <row r="32" spans="1:23" ht="15" customHeight="1" x14ac:dyDescent="0.35">
      <c r="A32" s="62" t="s">
        <v>52</v>
      </c>
      <c r="B32" s="97"/>
      <c r="C32" s="97"/>
      <c r="D32" s="97"/>
      <c r="E32" s="97"/>
      <c r="F32" s="97">
        <f>'SDA (pensioners)'!G$11</f>
        <v>12.769894649004442</v>
      </c>
      <c r="G32" s="97">
        <f>'SDA (pensioners)'!H$11</f>
        <v>13.027033358956414</v>
      </c>
      <c r="H32" s="97">
        <f>'SDA (pensioners)'!I$11</f>
        <v>13.032003188763296</v>
      </c>
      <c r="I32" s="97">
        <f>'SDA (pensioners)'!J$11</f>
        <v>13.805216505493892</v>
      </c>
      <c r="J32" s="97">
        <f>'SDA (pensioners)'!K$11</f>
        <v>10.20024568959329</v>
      </c>
      <c r="K32" s="97">
        <f>'SDA (pensioners)'!L$11</f>
        <v>10.571444755047017</v>
      </c>
      <c r="L32" s="97">
        <f>'SDA (pensioners)'!M$11</f>
        <v>11.237745399477928</v>
      </c>
      <c r="M32" s="97">
        <f>'SDA (pensioners)'!N$11</f>
        <v>17.034868627809782</v>
      </c>
      <c r="N32" s="97">
        <f>'SDA (pensioners)'!O$11</f>
        <v>15.032971949979991</v>
      </c>
      <c r="O32" s="97">
        <f>'SDA (pensioners)'!P$11</f>
        <v>15.874572202789052</v>
      </c>
      <c r="P32" s="97">
        <f>'SDA (pensioners)'!Q$11</f>
        <v>14.860702728335697</v>
      </c>
      <c r="Q32" s="97">
        <f>'SDA (pensioners)'!R$11</f>
        <v>14.821435599318255</v>
      </c>
      <c r="R32" s="97">
        <f>'SDA (pensioners)'!S$11</f>
        <v>13.98091355187376</v>
      </c>
      <c r="S32" s="97">
        <f>'SDA (pensioners)'!T$11</f>
        <v>12.761698770625737</v>
      </c>
      <c r="T32" s="97">
        <f>'SDA (pensioners)'!U$11</f>
        <v>12.352799187300118</v>
      </c>
      <c r="U32" s="97">
        <f>'SDA (pensioners)'!V$11</f>
        <v>11.527928959140075</v>
      </c>
      <c r="V32" s="97">
        <f>'SDA (pensioners)'!W$11</f>
        <v>10.467927650176668</v>
      </c>
      <c r="W32" s="65">
        <f>'SDA (pensioners)'!X$11</f>
        <v>9.517700321169281</v>
      </c>
    </row>
    <row r="33" spans="1:23" ht="15.5" x14ac:dyDescent="0.35">
      <c r="A33" s="164" t="s">
        <v>65</v>
      </c>
      <c r="B33" s="97">
        <f>SP!C$11</f>
        <v>0</v>
      </c>
      <c r="C33" s="97">
        <f>SP!D$11</f>
        <v>0</v>
      </c>
      <c r="D33" s="97">
        <f>SP!E$11</f>
        <v>0</v>
      </c>
      <c r="E33" s="97">
        <f>SP!F$11</f>
        <v>3387.5960686170542</v>
      </c>
      <c r="F33" s="97">
        <f>SP!G$11</f>
        <v>3474.1250270480659</v>
      </c>
      <c r="G33" s="97">
        <f>SP!H$11</f>
        <v>3761.7095448629552</v>
      </c>
      <c r="H33" s="97">
        <f>SP!I$11</f>
        <v>3980.2486852966367</v>
      </c>
      <c r="I33" s="97">
        <f>SP!J$11</f>
        <v>4177.3834340486319</v>
      </c>
      <c r="J33" s="97">
        <f>SP!K$11</f>
        <v>4389.513649395125</v>
      </c>
      <c r="K33" s="97">
        <f>SP!L$11</f>
        <v>4627.3184655123277</v>
      </c>
      <c r="L33" s="97">
        <f>SP!M$11</f>
        <v>4828.0430858324698</v>
      </c>
      <c r="M33" s="97">
        <f>SP!N$11</f>
        <v>5186.6201149676035</v>
      </c>
      <c r="N33" s="97">
        <f>SP!O$11</f>
        <v>5552.2097296868269</v>
      </c>
      <c r="O33" s="97">
        <f>SP!P$11</f>
        <v>6037.2486195200718</v>
      </c>
      <c r="P33" s="97">
        <f>SP!Q$11</f>
        <v>6293.9122619857826</v>
      </c>
      <c r="Q33" s="97">
        <f>SP!R$11</f>
        <v>6677.3455096704765</v>
      </c>
      <c r="R33" s="97">
        <f>SP!S$11</f>
        <v>7172.7545151957056</v>
      </c>
      <c r="S33" s="97">
        <f>SP!T$11</f>
        <v>7465.9022378132477</v>
      </c>
      <c r="T33" s="97">
        <f>SP!U$11</f>
        <v>7760.2785337538135</v>
      </c>
      <c r="U33" s="97">
        <f>SP!V$11</f>
        <v>8013.9288017603421</v>
      </c>
      <c r="V33" s="97">
        <f>SP!W$11</f>
        <v>8203.5969699329089</v>
      </c>
      <c r="W33" s="65">
        <f>SP!X$11</f>
        <v>8397.6895504712211</v>
      </c>
    </row>
    <row r="34" spans="1:23" ht="30" customHeight="1" x14ac:dyDescent="0.35">
      <c r="A34" s="164" t="s">
        <v>98</v>
      </c>
      <c r="B34" s="97"/>
      <c r="C34" s="97"/>
      <c r="D34" s="97"/>
      <c r="E34" s="97"/>
      <c r="F34" s="97"/>
      <c r="G34" s="97"/>
      <c r="H34" s="97"/>
      <c r="I34" s="97"/>
      <c r="J34" s="97">
        <f>SMP!K$11</f>
        <v>113.8302195386341</v>
      </c>
      <c r="K34" s="97">
        <f>SMP!L$11</f>
        <v>107.28155870184813</v>
      </c>
      <c r="L34" s="97">
        <f>SMP!M$11</f>
        <v>111.10570609798808</v>
      </c>
      <c r="M34" s="97">
        <f>SMP!N$11</f>
        <v>147.43038277931896</v>
      </c>
      <c r="N34" s="97">
        <f>SMP!O$11</f>
        <v>173.52470510740224</v>
      </c>
      <c r="O34" s="97">
        <f>SMP!P$11</f>
        <v>158.71284312116381</v>
      </c>
      <c r="P34" s="97">
        <f>SMP!Q$11</f>
        <v>179.86028511523085</v>
      </c>
      <c r="Q34" s="97">
        <f>SMP!R$11</f>
        <v>186.93645561470706</v>
      </c>
      <c r="R34" s="97">
        <f>SMP!S$11</f>
        <v>191.16704180238611</v>
      </c>
      <c r="S34" s="97">
        <f>SMP!T$11</f>
        <v>189.44484578909751</v>
      </c>
      <c r="T34" s="97">
        <f>SMP!U$11</f>
        <v>193.54814692595889</v>
      </c>
      <c r="U34" s="97">
        <f>SMP!V$11</f>
        <v>203.96184299999999</v>
      </c>
      <c r="V34" s="97">
        <f>SMP!W$11</f>
        <v>208.82612001300001</v>
      </c>
      <c r="W34" s="65">
        <f>SMP!X$11</f>
        <v>199.1846925435101</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UC!T$11</f>
        <v>8.289177628302935E-2</v>
      </c>
      <c r="T35" s="97">
        <f>UC!U$11</f>
        <v>0.98876678546418451</v>
      </c>
      <c r="U35" s="97">
        <f>UC!V$11</f>
        <v>39.355610166223542</v>
      </c>
      <c r="V35" s="97">
        <f>UC!W$11</f>
        <v>144.37029517067461</v>
      </c>
      <c r="W35" s="65">
        <f>UC!X$11</f>
        <v>265.92038368723661</v>
      </c>
    </row>
    <row r="36" spans="1:23" ht="15" customHeight="1" x14ac:dyDescent="0.35">
      <c r="A36" s="164" t="s">
        <v>66</v>
      </c>
      <c r="B36" s="97"/>
      <c r="C36" s="97"/>
      <c r="D36" s="97"/>
      <c r="E36" s="97"/>
      <c r="F36" s="97">
        <f>WFP!G$11</f>
        <v>162.89920679961534</v>
      </c>
      <c r="G36" s="97">
        <f>WFP!H$11</f>
        <v>156.70290675570823</v>
      </c>
      <c r="H36" s="97">
        <f>WFP!I$11</f>
        <v>159.19153283470854</v>
      </c>
      <c r="I36" s="97">
        <f>WFP!J$11</f>
        <v>178.45826024865781</v>
      </c>
      <c r="J36" s="97">
        <f>WFP!K$11</f>
        <v>229.2988569875057</v>
      </c>
      <c r="K36" s="97">
        <f>WFP!L$11</f>
        <v>286.45176312323866</v>
      </c>
      <c r="L36" s="97">
        <f>WFP!M$11</f>
        <v>186.93828060718249</v>
      </c>
      <c r="M36" s="97">
        <f>WFP!N$11</f>
        <v>191.44016827213977</v>
      </c>
      <c r="N36" s="97">
        <f>WFP!O$11</f>
        <v>249.34621308085028</v>
      </c>
      <c r="O36" s="97">
        <f>WFP!P$11</f>
        <v>252.11934850125419</v>
      </c>
      <c r="P36" s="97">
        <f>WFP!Q$11</f>
        <v>254.35710208702955</v>
      </c>
      <c r="Q36" s="97">
        <f>WFP!R$11</f>
        <v>198.10167830267514</v>
      </c>
      <c r="R36" s="97">
        <f>WFP!S$11</f>
        <v>196.84364335433105</v>
      </c>
      <c r="S36" s="97">
        <f>WFP!T$11</f>
        <v>196.28023781910812</v>
      </c>
      <c r="T36" s="97">
        <f>WFP!U$11</f>
        <v>193.70918725743675</v>
      </c>
      <c r="U36" s="97">
        <f>WFP!V$11</f>
        <v>191.1962609283041</v>
      </c>
      <c r="V36" s="97">
        <f>WFP!W$11</f>
        <v>188.76606173641176</v>
      </c>
      <c r="W36" s="65">
        <f>WFP!X$11</f>
        <v>186.15876157728641</v>
      </c>
    </row>
    <row r="37" spans="1:23" ht="30" customHeight="1" x14ac:dyDescent="0.35">
      <c r="A37" s="165" t="s">
        <v>194</v>
      </c>
      <c r="B37" s="91">
        <f>SUM(B3:B36)-SUM(B9:B11,B19:B23)</f>
        <v>4088.8883708866069</v>
      </c>
      <c r="C37" s="91">
        <f>SUM(C3:C36)-SUM(C9:C11,C19:C23)</f>
        <v>4075.9660277759649</v>
      </c>
      <c r="D37" s="91">
        <f>SUM(D3:D36)-SUM(D9:D11,D19:D23)</f>
        <v>4079.6818591411275</v>
      </c>
      <c r="E37" s="91">
        <f>SUM(E3:E36)-SUM(E9:E11,E19:E23)</f>
        <v>7647.0218400876201</v>
      </c>
      <c r="F37" s="91">
        <f t="shared" ref="F37:M37" si="0">SUM(F3:F36)-SUM(F9:F11,F19:F23,F31:F32)</f>
        <v>8130.9806540855707</v>
      </c>
      <c r="G37" s="91">
        <f t="shared" si="0"/>
        <v>8731.4860769637635</v>
      </c>
      <c r="H37" s="91">
        <f t="shared" si="0"/>
        <v>9119.353839801599</v>
      </c>
      <c r="I37" s="91">
        <f t="shared" si="0"/>
        <v>9259.7067039010763</v>
      </c>
      <c r="J37" s="91">
        <f t="shared" si="0"/>
        <v>10094.759834407991</v>
      </c>
      <c r="K37" s="91">
        <f t="shared" si="0"/>
        <v>10519.773786525961</v>
      </c>
      <c r="L37" s="91">
        <f t="shared" si="0"/>
        <v>10833.47381514066</v>
      </c>
      <c r="M37" s="91">
        <f t="shared" si="0"/>
        <v>11486.405214734399</v>
      </c>
      <c r="N37" s="91">
        <f t="shared" ref="N37:V37" si="1">SUM(N3:N36)-SUM(N9:N11,N19:N23,N31:N32,N15:N16)</f>
        <v>12252.404993348955</v>
      </c>
      <c r="O37" s="91">
        <f t="shared" si="1"/>
        <v>13482.02564737288</v>
      </c>
      <c r="P37" s="91">
        <f t="shared" si="1"/>
        <v>13922.373177126177</v>
      </c>
      <c r="Q37" s="91">
        <f t="shared" si="1"/>
        <v>14434.029449401318</v>
      </c>
      <c r="R37" s="91">
        <f t="shared" si="1"/>
        <v>15099.460115345886</v>
      </c>
      <c r="S37" s="91">
        <f t="shared" si="1"/>
        <v>14814.161382078662</v>
      </c>
      <c r="T37" s="91">
        <f t="shared" si="1"/>
        <v>15226.142865782112</v>
      </c>
      <c r="U37" s="91">
        <f t="shared" si="1"/>
        <v>15533.841432897081</v>
      </c>
      <c r="V37" s="91">
        <f t="shared" si="1"/>
        <v>15697.500606604037</v>
      </c>
      <c r="W37" s="60">
        <f t="shared" ref="W37" si="2">SUM(W3:W36)-SUM(W9:W11,W19:W23,W31:W32,W15:W16)</f>
        <v>16074.958605508455</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70"/>
      <c r="W39" s="17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356.74184449285343</v>
      </c>
      <c r="C41" s="97">
        <v>371.52004141456689</v>
      </c>
      <c r="D41" s="97">
        <v>396.91172221802964</v>
      </c>
      <c r="E41" s="97">
        <v>420.62995163478962</v>
      </c>
      <c r="F41" s="97">
        <v>439.86797186079303</v>
      </c>
      <c r="G41" s="97">
        <v>460.13919128277928</v>
      </c>
      <c r="H41" s="97">
        <v>474.77397258922895</v>
      </c>
      <c r="I41" s="97">
        <v>492.00342802499557</v>
      </c>
      <c r="J41" s="97">
        <v>504.12644022733303</v>
      </c>
      <c r="K41" s="97">
        <v>521.02239394946719</v>
      </c>
      <c r="L41" s="97">
        <v>537.03120083794965</v>
      </c>
      <c r="M41" s="97">
        <v>562.740369092116</v>
      </c>
      <c r="N41" s="97">
        <v>580.81129594587992</v>
      </c>
      <c r="O41" s="97">
        <v>611.22279499552008</v>
      </c>
      <c r="P41" s="97">
        <v>613.69642810298319</v>
      </c>
      <c r="Q41" s="97">
        <v>618.96524220988294</v>
      </c>
      <c r="R41" s="97">
        <v>622.15458796827227</v>
      </c>
      <c r="S41" s="97">
        <v>593.27060457472658</v>
      </c>
      <c r="T41" s="97">
        <v>587.44127830488162</v>
      </c>
      <c r="U41" s="97">
        <v>585.09953766042941</v>
      </c>
      <c r="V41" s="97">
        <v>566.91292433553497</v>
      </c>
      <c r="W41" s="65">
        <v>557.11243472278477</v>
      </c>
    </row>
    <row r="42" spans="1:23" ht="15.5" x14ac:dyDescent="0.35">
      <c r="A42" s="162" t="s">
        <v>186</v>
      </c>
      <c r="B42" s="97" t="s">
        <v>215</v>
      </c>
      <c r="C42" s="97" t="s">
        <v>215</v>
      </c>
      <c r="D42" s="97" t="s">
        <v>215</v>
      </c>
      <c r="E42" s="97">
        <v>141.07716064691985</v>
      </c>
      <c r="F42" s="97">
        <v>137.89166879210859</v>
      </c>
      <c r="G42" s="97">
        <v>152.14946715806698</v>
      </c>
      <c r="H42" s="97">
        <v>144.60553828416917</v>
      </c>
      <c r="I42" s="97">
        <v>130.19025105693606</v>
      </c>
      <c r="J42" s="97">
        <v>115.6930546436872</v>
      </c>
      <c r="K42" s="97">
        <v>107.49520322226907</v>
      </c>
      <c r="L42" s="97">
        <v>94.804364303387842</v>
      </c>
      <c r="M42" s="97">
        <v>86.047235844799985</v>
      </c>
      <c r="N42" s="97">
        <v>76.704188402466556</v>
      </c>
      <c r="O42" s="97">
        <v>71.731530104308845</v>
      </c>
      <c r="P42" s="97">
        <v>66.53586726448512</v>
      </c>
      <c r="Q42" s="97">
        <v>63.243334537227021</v>
      </c>
      <c r="R42" s="97">
        <v>61.771468817665216</v>
      </c>
      <c r="S42" s="97">
        <v>58.733082962061992</v>
      </c>
      <c r="T42" s="97">
        <v>56.703145043168107</v>
      </c>
      <c r="U42" s="97">
        <v>56.113312536235085</v>
      </c>
      <c r="V42" s="97">
        <v>52.997982205799133</v>
      </c>
      <c r="W42" s="65">
        <v>46.714613548768106</v>
      </c>
    </row>
    <row r="43" spans="1:23" ht="15.5" x14ac:dyDescent="0.35">
      <c r="A43" s="162" t="s">
        <v>47</v>
      </c>
      <c r="B43" s="97" t="s">
        <v>215</v>
      </c>
      <c r="C43" s="97" t="s">
        <v>215</v>
      </c>
      <c r="D43" s="97" t="s">
        <v>215</v>
      </c>
      <c r="E43" s="97" t="s">
        <v>215</v>
      </c>
      <c r="F43" s="97" t="s">
        <v>215</v>
      </c>
      <c r="G43" s="97">
        <v>139.39963587256744</v>
      </c>
      <c r="H43" s="97">
        <v>143.85953821603525</v>
      </c>
      <c r="I43" s="97">
        <v>148.85429769957435</v>
      </c>
      <c r="J43" s="97">
        <v>150.0372880750173</v>
      </c>
      <c r="K43" s="97">
        <v>152.97146556633078</v>
      </c>
      <c r="L43" s="97">
        <v>152.72725340158425</v>
      </c>
      <c r="M43" s="97">
        <v>161.83683549084444</v>
      </c>
      <c r="N43" s="97">
        <v>167.49701024228892</v>
      </c>
      <c r="O43" s="97">
        <v>182.24479802923892</v>
      </c>
      <c r="P43" s="97">
        <v>189.16546033290089</v>
      </c>
      <c r="Q43" s="97">
        <v>205.55376461248869</v>
      </c>
      <c r="R43" s="97">
        <v>224.1233110520927</v>
      </c>
      <c r="S43" s="97">
        <v>238.67093754161058</v>
      </c>
      <c r="T43" s="97">
        <v>260.9508822637693</v>
      </c>
      <c r="U43" s="97">
        <v>283.99740400438009</v>
      </c>
      <c r="V43" s="97">
        <v>289.02658422480994</v>
      </c>
      <c r="W43" s="65">
        <v>298.7430437320433</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40.081098947252919</v>
      </c>
      <c r="P44" s="97">
        <v>56.387352867241482</v>
      </c>
      <c r="Q44" s="97">
        <v>25.655036878916139</v>
      </c>
      <c r="R44" s="97">
        <v>21.315032139886572</v>
      </c>
      <c r="S44" s="97" t="s">
        <v>215</v>
      </c>
      <c r="T44" s="97" t="s">
        <v>215</v>
      </c>
      <c r="U44" s="97" t="s">
        <v>215</v>
      </c>
      <c r="V44" s="97" t="s">
        <v>215</v>
      </c>
      <c r="W44" s="65">
        <v>10.626172388216967</v>
      </c>
    </row>
    <row r="45" spans="1:23" ht="15.5" x14ac:dyDescent="0.35">
      <c r="A45" s="162" t="s">
        <v>48</v>
      </c>
      <c r="B45" s="97">
        <v>331.52619993034011</v>
      </c>
      <c r="C45" s="97">
        <v>339.40569496077165</v>
      </c>
      <c r="D45" s="97">
        <v>339.63195161159933</v>
      </c>
      <c r="E45" s="97">
        <v>353.87439176502824</v>
      </c>
      <c r="F45" s="97">
        <v>359.06669235983929</v>
      </c>
      <c r="G45" s="97">
        <v>375.25193939830893</v>
      </c>
      <c r="H45" s="97">
        <v>386.97453770488733</v>
      </c>
      <c r="I45" s="97">
        <v>423.46352328213931</v>
      </c>
      <c r="J45" s="97">
        <v>438.71168856849812</v>
      </c>
      <c r="K45" s="97">
        <v>452.427428684777</v>
      </c>
      <c r="L45" s="97">
        <v>461.59720884961189</v>
      </c>
      <c r="M45" s="97">
        <v>462.21292260895063</v>
      </c>
      <c r="N45" s="97">
        <v>476.78711204492856</v>
      </c>
      <c r="O45" s="97">
        <v>527.90612041924396</v>
      </c>
      <c r="P45" s="97">
        <v>535.89887617384761</v>
      </c>
      <c r="Q45" s="97">
        <v>523.95103521141471</v>
      </c>
      <c r="R45" s="97">
        <v>509.84643357705602</v>
      </c>
      <c r="S45" s="97" t="s">
        <v>215</v>
      </c>
      <c r="T45" s="97" t="s">
        <v>215</v>
      </c>
      <c r="U45" s="97" t="s">
        <v>215</v>
      </c>
      <c r="V45" s="97" t="s">
        <v>215</v>
      </c>
      <c r="W45" s="65" t="s">
        <v>215</v>
      </c>
    </row>
    <row r="46" spans="1:23" ht="26.25" customHeight="1" x14ac:dyDescent="0.35">
      <c r="A46" s="162" t="s">
        <v>49</v>
      </c>
      <c r="B46" s="97">
        <v>658.2975550163967</v>
      </c>
      <c r="C46" s="97">
        <v>708.6744303124425</v>
      </c>
      <c r="D46" s="97">
        <v>753.31222484739158</v>
      </c>
      <c r="E46" s="97">
        <v>806.30933784936371</v>
      </c>
      <c r="F46" s="97">
        <v>840.86651027495759</v>
      </c>
      <c r="G46" s="97">
        <v>902.95092029018087</v>
      </c>
      <c r="H46" s="97">
        <v>933.5286390875076</v>
      </c>
      <c r="I46" s="97">
        <v>974.98490287058269</v>
      </c>
      <c r="J46" s="97">
        <v>1009.2848032879026</v>
      </c>
      <c r="K46" s="97">
        <v>1047.6852824458681</v>
      </c>
      <c r="L46" s="97">
        <v>1079.3603116759373</v>
      </c>
      <c r="M46" s="97">
        <v>1134.5241473717185</v>
      </c>
      <c r="N46" s="97">
        <v>1178.3793427160338</v>
      </c>
      <c r="O46" s="97">
        <v>1261.260530473096</v>
      </c>
      <c r="P46" s="97">
        <v>1284.3554359300206</v>
      </c>
      <c r="Q46" s="97">
        <v>1340.8757520879826</v>
      </c>
      <c r="R46" s="97">
        <v>1402.1014064525993</v>
      </c>
      <c r="S46" s="97">
        <v>1415.9087567114038</v>
      </c>
      <c r="T46" s="97">
        <v>1376.8915051156125</v>
      </c>
      <c r="U46" s="97">
        <v>1241.0591098255627</v>
      </c>
      <c r="V46" s="97">
        <v>1082.0140413108572</v>
      </c>
      <c r="W46" s="65">
        <v>857.9854617885477</v>
      </c>
    </row>
    <row r="47" spans="1:23" ht="15.5" x14ac:dyDescent="0.35">
      <c r="A47" s="62" t="s">
        <v>50</v>
      </c>
      <c r="B47" s="97" t="s">
        <v>215</v>
      </c>
      <c r="C47" s="97" t="s">
        <v>215</v>
      </c>
      <c r="D47" s="97" t="s">
        <v>215</v>
      </c>
      <c r="E47" s="97" t="s">
        <v>215</v>
      </c>
      <c r="F47" s="97" t="s">
        <v>215</v>
      </c>
      <c r="G47" s="97" t="s">
        <v>215</v>
      </c>
      <c r="H47" s="97">
        <v>104.11180681031455</v>
      </c>
      <c r="I47" s="97">
        <v>105.23622009867225</v>
      </c>
      <c r="J47" s="97">
        <v>109.36924015354047</v>
      </c>
      <c r="K47" s="97">
        <v>116.92324640438558</v>
      </c>
      <c r="L47" s="97">
        <v>119.52814083269837</v>
      </c>
      <c r="M47" s="97">
        <v>124.41794965352949</v>
      </c>
      <c r="N47" s="97">
        <v>129.47901108294025</v>
      </c>
      <c r="O47" s="97">
        <v>138.41658929512366</v>
      </c>
      <c r="P47" s="97">
        <v>140.6330882870113</v>
      </c>
      <c r="Q47" s="97">
        <v>150.96903252636574</v>
      </c>
      <c r="R47" s="97">
        <v>156.7098032916609</v>
      </c>
      <c r="S47" s="97">
        <v>161.54717426303677</v>
      </c>
      <c r="T47" s="97">
        <v>186.11611597343452</v>
      </c>
      <c r="U47" s="97">
        <v>196.14559918805622</v>
      </c>
      <c r="V47" s="97">
        <v>197.71322512429077</v>
      </c>
      <c r="W47" s="65">
        <v>200.23193338220801</v>
      </c>
    </row>
    <row r="48" spans="1:23" ht="15.5" x14ac:dyDescent="0.35">
      <c r="A48" s="62" t="s">
        <v>51</v>
      </c>
      <c r="B48" s="97" t="s">
        <v>215</v>
      </c>
      <c r="C48" s="97" t="s">
        <v>215</v>
      </c>
      <c r="D48" s="97" t="s">
        <v>215</v>
      </c>
      <c r="E48" s="97" t="s">
        <v>215</v>
      </c>
      <c r="F48" s="97" t="s">
        <v>215</v>
      </c>
      <c r="G48" s="97" t="s">
        <v>215</v>
      </c>
      <c r="H48" s="97">
        <v>531.87800924986777</v>
      </c>
      <c r="I48" s="97">
        <v>549.26947030965243</v>
      </c>
      <c r="J48" s="97">
        <v>560.36989944530058</v>
      </c>
      <c r="K48" s="97">
        <v>572.2152611034038</v>
      </c>
      <c r="L48" s="97">
        <v>583.51605158307109</v>
      </c>
      <c r="M48" s="97">
        <v>607.16395333998162</v>
      </c>
      <c r="N48" s="97">
        <v>625.69131033729604</v>
      </c>
      <c r="O48" s="97">
        <v>663.80284273782149</v>
      </c>
      <c r="P48" s="97">
        <v>669.71603240227148</v>
      </c>
      <c r="Q48" s="97">
        <v>705.96995649870723</v>
      </c>
      <c r="R48" s="97">
        <v>742.81552872268981</v>
      </c>
      <c r="S48" s="97">
        <v>745.04959788848873</v>
      </c>
      <c r="T48" s="97">
        <v>669.61018905287926</v>
      </c>
      <c r="U48" s="97">
        <v>556.32771031179095</v>
      </c>
      <c r="V48" s="97">
        <v>432.89950731263093</v>
      </c>
      <c r="W48" s="65">
        <v>301.52558354666746</v>
      </c>
    </row>
    <row r="49" spans="1:23" ht="15.5" x14ac:dyDescent="0.35">
      <c r="A49" s="62" t="s">
        <v>52</v>
      </c>
      <c r="B49" s="97" t="s">
        <v>215</v>
      </c>
      <c r="C49" s="97" t="s">
        <v>215</v>
      </c>
      <c r="D49" s="97" t="s">
        <v>215</v>
      </c>
      <c r="E49" s="97" t="s">
        <v>215</v>
      </c>
      <c r="F49" s="97" t="s">
        <v>215</v>
      </c>
      <c r="G49" s="97" t="s">
        <v>215</v>
      </c>
      <c r="H49" s="97">
        <v>297.52125979659036</v>
      </c>
      <c r="I49" s="97">
        <v>320.37963260829105</v>
      </c>
      <c r="J49" s="97">
        <v>339.49703941687579</v>
      </c>
      <c r="K49" s="97">
        <v>358.54715343848881</v>
      </c>
      <c r="L49" s="97">
        <v>376.37878836812018</v>
      </c>
      <c r="M49" s="97">
        <v>402.93392338919301</v>
      </c>
      <c r="N49" s="97">
        <v>422.99760423722438</v>
      </c>
      <c r="O49" s="97">
        <v>458.75902230929086</v>
      </c>
      <c r="P49" s="97">
        <v>474.03967673470345</v>
      </c>
      <c r="Q49" s="97">
        <v>483.52793102570269</v>
      </c>
      <c r="R49" s="97">
        <v>501.53199963134932</v>
      </c>
      <c r="S49" s="97">
        <v>508.57634767382575</v>
      </c>
      <c r="T49" s="97">
        <v>523.42399974634259</v>
      </c>
      <c r="U49" s="97">
        <v>488.75457034641249</v>
      </c>
      <c r="V49" s="97">
        <v>452.95586916664899</v>
      </c>
      <c r="W49" s="65">
        <v>380.66463297365317</v>
      </c>
    </row>
    <row r="50" spans="1:23" ht="17.25" customHeight="1" x14ac:dyDescent="0.35">
      <c r="A50" s="162" t="s">
        <v>93</v>
      </c>
      <c r="B50" s="97" t="s">
        <v>215</v>
      </c>
      <c r="C50" s="97" t="s">
        <v>215</v>
      </c>
      <c r="D50" s="97" t="s">
        <v>215</v>
      </c>
      <c r="E50" s="97" t="s">
        <v>215</v>
      </c>
      <c r="F50" s="97" t="s">
        <v>215</v>
      </c>
      <c r="G50" s="97" t="s">
        <v>215</v>
      </c>
      <c r="H50" s="97">
        <v>1.0584542436799271</v>
      </c>
      <c r="I50" s="97">
        <v>1.6509430307565991</v>
      </c>
      <c r="J50" s="97">
        <v>1.6956570484477893</v>
      </c>
      <c r="K50" s="97">
        <v>1.8510495918099408</v>
      </c>
      <c r="L50" s="97">
        <v>1.8126384599451915</v>
      </c>
      <c r="M50" s="97">
        <v>2.0302806327413498</v>
      </c>
      <c r="N50" s="97">
        <v>1.9326699383300638</v>
      </c>
      <c r="O50" s="97">
        <v>2.3328027195196586</v>
      </c>
      <c r="P50" s="97">
        <v>2.2244521003838367</v>
      </c>
      <c r="Q50" s="97">
        <v>2.3055315546802873</v>
      </c>
      <c r="R50" s="97">
        <v>4.6363806940608354</v>
      </c>
      <c r="S50" s="97">
        <v>13.004115124737213</v>
      </c>
      <c r="T50" s="97">
        <v>13.932521872041693</v>
      </c>
      <c r="U50" s="97">
        <v>11.664914741283482</v>
      </c>
      <c r="V50" s="97">
        <v>12.515308657803823</v>
      </c>
      <c r="W50" s="65">
        <v>15.640289006521623</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14.174798061773435</v>
      </c>
      <c r="O51" s="97">
        <v>137.51803146591277</v>
      </c>
      <c r="P51" s="97">
        <v>230.10593278689672</v>
      </c>
      <c r="Q51" s="97">
        <v>360.83215489153582</v>
      </c>
      <c r="R51" s="97">
        <v>666.60933816742954</v>
      </c>
      <c r="S51" s="97">
        <v>980.0501272485584</v>
      </c>
      <c r="T51" s="97">
        <v>1215.8199913645533</v>
      </c>
      <c r="U51" s="97">
        <v>1348.6942426768717</v>
      </c>
      <c r="V51" s="97">
        <v>1375.2974784880969</v>
      </c>
      <c r="W51" s="65">
        <v>1424.6114809416204</v>
      </c>
    </row>
    <row r="52" spans="1:23" ht="15.5" x14ac:dyDescent="0.35">
      <c r="A52" s="163" t="s">
        <v>53</v>
      </c>
      <c r="B52" s="97">
        <v>1361.5806302877224</v>
      </c>
      <c r="C52" s="97">
        <v>1333.0054823731914</v>
      </c>
      <c r="D52" s="97">
        <v>1312.926680736148</v>
      </c>
      <c r="E52" s="97">
        <v>1329.389158931966</v>
      </c>
      <c r="F52" s="97">
        <v>1309.7058610024731</v>
      </c>
      <c r="G52" s="97">
        <v>1346.9888904309826</v>
      </c>
      <c r="H52" s="97">
        <v>1404.5738869655106</v>
      </c>
      <c r="I52" s="97">
        <v>1332.9368370188822</v>
      </c>
      <c r="J52" s="97">
        <v>1367.5013685263025</v>
      </c>
      <c r="K52" s="97">
        <v>1396.5702443943319</v>
      </c>
      <c r="L52" s="97">
        <v>1462.1613586402405</v>
      </c>
      <c r="M52" s="97">
        <v>1516.3024815926285</v>
      </c>
      <c r="N52" s="97">
        <v>1622.8768866952826</v>
      </c>
      <c r="O52" s="97">
        <v>1868.2249715583646</v>
      </c>
      <c r="P52" s="97">
        <v>1972.2386939475098</v>
      </c>
      <c r="Q52" s="97">
        <v>2073.6007242880301</v>
      </c>
      <c r="R52" s="97">
        <v>2163.4526412655132</v>
      </c>
      <c r="S52" s="97">
        <v>2134.8469769567146</v>
      </c>
      <c r="T52" s="97">
        <v>2120.9619077461734</v>
      </c>
      <c r="U52" s="97">
        <v>2110.0419296412419</v>
      </c>
      <c r="V52" s="97">
        <v>2006.5562377791898</v>
      </c>
      <c r="W52" s="65">
        <v>1885.4773832764979</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1046.1938701440624</v>
      </c>
      <c r="O53" s="97">
        <v>1279.0292583063988</v>
      </c>
      <c r="P53" s="97">
        <v>1373.9826049092892</v>
      </c>
      <c r="Q53" s="97">
        <v>1454.1888791587687</v>
      </c>
      <c r="R53" s="97">
        <v>1531.5513128816453</v>
      </c>
      <c r="S53" s="97">
        <v>1510.4075544570944</v>
      </c>
      <c r="T53" s="97">
        <v>1503.4511184122875</v>
      </c>
      <c r="U53" s="97">
        <v>1504.9111946962569</v>
      </c>
      <c r="V53" s="97">
        <v>1435.8522620249998</v>
      </c>
      <c r="W53" s="65">
        <v>1351.4619761310421</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576.68301537675632</v>
      </c>
      <c r="O54" s="97">
        <v>589.19571325196569</v>
      </c>
      <c r="P54" s="97">
        <v>598.25608903822081</v>
      </c>
      <c r="Q54" s="97">
        <v>619.41184512926088</v>
      </c>
      <c r="R54" s="97">
        <v>631.90132948179019</v>
      </c>
      <c r="S54" s="97">
        <v>624.43942249962026</v>
      </c>
      <c r="T54" s="97">
        <v>617.51079039794638</v>
      </c>
      <c r="U54" s="97">
        <v>605.13073494498485</v>
      </c>
      <c r="V54" s="97">
        <v>570.70397575419031</v>
      </c>
      <c r="W54" s="65">
        <v>534.01540714545581</v>
      </c>
    </row>
    <row r="55" spans="1:23" ht="15.5" x14ac:dyDescent="0.35">
      <c r="A55" s="163" t="s">
        <v>54</v>
      </c>
      <c r="B55" s="97">
        <v>1013.6558090974188</v>
      </c>
      <c r="C55" s="97">
        <v>978.40576461022249</v>
      </c>
      <c r="D55" s="97">
        <v>951.3894437158441</v>
      </c>
      <c r="E55" s="97">
        <v>900.78976417190188</v>
      </c>
      <c r="F55" s="97">
        <v>876.75757589882119</v>
      </c>
      <c r="G55" s="97">
        <v>875.99376609753233</v>
      </c>
      <c r="H55" s="97">
        <v>869.3281580911306</v>
      </c>
      <c r="I55" s="97">
        <v>847.09347725882492</v>
      </c>
      <c r="J55" s="97">
        <v>814.828727136368</v>
      </c>
      <c r="K55" s="97">
        <v>795.08441483668469</v>
      </c>
      <c r="L55" s="97">
        <v>762.45177397380201</v>
      </c>
      <c r="M55" s="97">
        <v>754.79787653623669</v>
      </c>
      <c r="N55" s="97">
        <v>722.80993623265283</v>
      </c>
      <c r="O55" s="97">
        <v>668.07479014370324</v>
      </c>
      <c r="P55" s="97">
        <v>594.81665928445216</v>
      </c>
      <c r="Q55" s="97">
        <v>519.20327568865537</v>
      </c>
      <c r="R55" s="97">
        <v>334.01563118945643</v>
      </c>
      <c r="S55" s="97">
        <v>133.69109434103393</v>
      </c>
      <c r="T55" s="97">
        <v>32.356421736150985</v>
      </c>
      <c r="U55" s="97">
        <v>14.737540290793753</v>
      </c>
      <c r="V55" s="97">
        <v>2.0780953583171535</v>
      </c>
      <c r="W55" s="65">
        <v>0.61479762571357166</v>
      </c>
    </row>
    <row r="56" spans="1:23" ht="27" customHeight="1" x14ac:dyDescent="0.35">
      <c r="A56" s="162" t="s">
        <v>55</v>
      </c>
      <c r="B56" s="97">
        <v>1945.8806571533923</v>
      </c>
      <c r="C56" s="97">
        <v>1615.6168169836985</v>
      </c>
      <c r="D56" s="97">
        <v>1557.8770596351169</v>
      </c>
      <c r="E56" s="97">
        <v>1612.8677231480651</v>
      </c>
      <c r="F56" s="97">
        <v>1746.6722519015921</v>
      </c>
      <c r="G56" s="97">
        <v>1873.1357897712808</v>
      </c>
      <c r="H56" s="97">
        <v>1871.1631141099201</v>
      </c>
      <c r="I56" s="97">
        <v>1634.8304609325889</v>
      </c>
      <c r="J56" s="97">
        <v>1212.517632448682</v>
      </c>
      <c r="K56" s="97">
        <v>1075.1483928600385</v>
      </c>
      <c r="L56" s="97">
        <v>1003.5127475404141</v>
      </c>
      <c r="M56" s="97">
        <v>1002.0178440924439</v>
      </c>
      <c r="N56" s="97">
        <v>947.7938203369032</v>
      </c>
      <c r="O56" s="97">
        <v>905.10244007575102</v>
      </c>
      <c r="P56" s="97">
        <v>834.94162502721827</v>
      </c>
      <c r="Q56" s="97">
        <v>730.39881207271924</v>
      </c>
      <c r="R56" s="97">
        <v>547.21545538707755</v>
      </c>
      <c r="S56" s="97">
        <v>383.90095759072011</v>
      </c>
      <c r="T56" s="97">
        <v>319.15670833170782</v>
      </c>
      <c r="U56" s="97">
        <v>290.56748998694059</v>
      </c>
      <c r="V56" s="97">
        <v>254.83848318421767</v>
      </c>
      <c r="W56" s="65">
        <v>238.95924294821685</v>
      </c>
    </row>
    <row r="57" spans="1:23" ht="15.5" x14ac:dyDescent="0.35">
      <c r="A57" s="62" t="s">
        <v>56</v>
      </c>
      <c r="B57" s="97">
        <v>546.72157545562311</v>
      </c>
      <c r="C57" s="97">
        <v>543.48062905133406</v>
      </c>
      <c r="D57" s="97">
        <v>517.52991932824091</v>
      </c>
      <c r="E57" s="97">
        <v>543.4482393001108</v>
      </c>
      <c r="F57" s="97">
        <v>559.83356547620849</v>
      </c>
      <c r="G57" s="97">
        <v>612.30074670805743</v>
      </c>
      <c r="H57" s="97">
        <v>611.69828698651361</v>
      </c>
      <c r="I57" s="97">
        <v>329.9291766086717</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526.69672569317174</v>
      </c>
      <c r="G58" s="97">
        <v>569.72269410492061</v>
      </c>
      <c r="H58" s="97">
        <v>558.56608819191638</v>
      </c>
      <c r="I58" s="97">
        <v>581.33412840476274</v>
      </c>
      <c r="J58" s="97">
        <v>560.14955898157655</v>
      </c>
      <c r="K58" s="97">
        <v>505.10396739322715</v>
      </c>
      <c r="L58" s="97">
        <v>489.53435133836001</v>
      </c>
      <c r="M58" s="97">
        <v>528.24946206219636</v>
      </c>
      <c r="N58" s="97">
        <v>524.33948353236678</v>
      </c>
      <c r="O58" s="97">
        <v>505.20859619011333</v>
      </c>
      <c r="P58" s="97">
        <v>458.50133888167301</v>
      </c>
      <c r="Q58" s="97">
        <v>390.26001541544434</v>
      </c>
      <c r="R58" s="97">
        <v>227.02925067299168</v>
      </c>
      <c r="S58" s="97">
        <v>88.605292616785974</v>
      </c>
      <c r="T58" s="97">
        <v>43.874598465746537</v>
      </c>
      <c r="U58" s="97">
        <v>29.07332683098419</v>
      </c>
      <c r="V58" s="97">
        <v>12.642751119554493</v>
      </c>
      <c r="W58" s="65">
        <v>2.1075167608638501</v>
      </c>
    </row>
    <row r="59" spans="1:23" ht="15.5" x14ac:dyDescent="0.35">
      <c r="A59" s="62" t="s">
        <v>190</v>
      </c>
      <c r="B59" s="97" t="s">
        <v>215</v>
      </c>
      <c r="C59" s="97" t="s">
        <v>215</v>
      </c>
      <c r="D59" s="97" t="s">
        <v>215</v>
      </c>
      <c r="E59" s="97" t="s">
        <v>215</v>
      </c>
      <c r="F59" s="97">
        <v>587.01220253005874</v>
      </c>
      <c r="G59" s="97">
        <v>609.49076538592647</v>
      </c>
      <c r="H59" s="97">
        <v>619.07942869996373</v>
      </c>
      <c r="I59" s="97">
        <v>640.51038863763642</v>
      </c>
      <c r="J59" s="97">
        <v>573.99348563725357</v>
      </c>
      <c r="K59" s="97">
        <v>484.97525133599845</v>
      </c>
      <c r="L59" s="97">
        <v>433.88701237139509</v>
      </c>
      <c r="M59" s="97">
        <v>400.63366766700034</v>
      </c>
      <c r="N59" s="97">
        <v>358.00138223753709</v>
      </c>
      <c r="O59" s="97">
        <v>331.70486962655821</v>
      </c>
      <c r="P59" s="97">
        <v>299.28055859270967</v>
      </c>
      <c r="Q59" s="97">
        <v>263.15977166733717</v>
      </c>
      <c r="R59" s="97">
        <v>237.25185231510511</v>
      </c>
      <c r="S59" s="97">
        <v>208.72660101856874</v>
      </c>
      <c r="T59" s="97">
        <v>189.55172582649848</v>
      </c>
      <c r="U59" s="97">
        <v>174.58799063229986</v>
      </c>
      <c r="V59" s="97">
        <v>157.414180108989</v>
      </c>
      <c r="W59" s="65">
        <v>150.77546160155555</v>
      </c>
    </row>
    <row r="60" spans="1:23" ht="15.5" x14ac:dyDescent="0.35">
      <c r="A60" s="62" t="s">
        <v>191</v>
      </c>
      <c r="B60" s="97" t="s">
        <v>215</v>
      </c>
      <c r="C60" s="97" t="s">
        <v>215</v>
      </c>
      <c r="D60" s="97" t="s">
        <v>215</v>
      </c>
      <c r="E60" s="97" t="s">
        <v>215</v>
      </c>
      <c r="F60" s="97">
        <v>33.4755642333891</v>
      </c>
      <c r="G60" s="97">
        <v>42.389679956967875</v>
      </c>
      <c r="H60" s="97">
        <v>44.805577180611088</v>
      </c>
      <c r="I60" s="97">
        <v>47.596626067028289</v>
      </c>
      <c r="J60" s="97">
        <v>45.866348080335925</v>
      </c>
      <c r="K60" s="97">
        <v>42.386685940599769</v>
      </c>
      <c r="L60" s="97">
        <v>40.528272021304929</v>
      </c>
      <c r="M60" s="97">
        <v>38.22837926221758</v>
      </c>
      <c r="N60" s="97">
        <v>36.216250531651198</v>
      </c>
      <c r="O60" s="97">
        <v>39.353661629503307</v>
      </c>
      <c r="P60" s="97">
        <v>49.36978476808688</v>
      </c>
      <c r="Q60" s="97">
        <v>53.209002949031841</v>
      </c>
      <c r="R60" s="97">
        <v>61.965252086464851</v>
      </c>
      <c r="S60" s="97">
        <v>67.827684539549637</v>
      </c>
      <c r="T60" s="97">
        <v>69.811330226199189</v>
      </c>
      <c r="U60" s="97">
        <v>73.432767460460767</v>
      </c>
      <c r="V60" s="97">
        <v>72.614705357326855</v>
      </c>
      <c r="W60" s="65">
        <v>74.994835257530639</v>
      </c>
    </row>
    <row r="61" spans="1:23" ht="15.5" x14ac:dyDescent="0.35">
      <c r="A61" s="62" t="s">
        <v>192</v>
      </c>
      <c r="B61" s="97" t="s">
        <v>215</v>
      </c>
      <c r="C61" s="97" t="s">
        <v>215</v>
      </c>
      <c r="D61" s="97" t="s">
        <v>215</v>
      </c>
      <c r="E61" s="97" t="s">
        <v>215</v>
      </c>
      <c r="F61" s="97">
        <v>39.654193968763728</v>
      </c>
      <c r="G61" s="97">
        <v>39.231903615408299</v>
      </c>
      <c r="H61" s="97">
        <v>37.013733050915143</v>
      </c>
      <c r="I61" s="97">
        <v>35.460141214489532</v>
      </c>
      <c r="J61" s="97">
        <v>32.508239749515923</v>
      </c>
      <c r="K61" s="97">
        <v>43.416364460950014</v>
      </c>
      <c r="L61" s="97">
        <v>39.835611802945941</v>
      </c>
      <c r="M61" s="97">
        <v>33.259435128003609</v>
      </c>
      <c r="N61" s="97">
        <v>26.585710581858947</v>
      </c>
      <c r="O61" s="97">
        <v>26.560307450819707</v>
      </c>
      <c r="P61" s="97">
        <v>27.320761256591663</v>
      </c>
      <c r="Q61" s="97">
        <v>24.095783935506137</v>
      </c>
      <c r="R61" s="97">
        <v>21.346235613880474</v>
      </c>
      <c r="S61" s="97">
        <v>18.76245679954733</v>
      </c>
      <c r="T61" s="97">
        <v>15.766591316731034</v>
      </c>
      <c r="U61" s="97">
        <v>13.379254634661942</v>
      </c>
      <c r="V61" s="97">
        <v>11.871777503272515</v>
      </c>
      <c r="W61" s="65">
        <v>11.178337762784039</v>
      </c>
    </row>
    <row r="62" spans="1:23" ht="26.25" customHeight="1" x14ac:dyDescent="0.35">
      <c r="A62" s="163" t="s">
        <v>196</v>
      </c>
      <c r="B62" s="97" t="s">
        <v>215</v>
      </c>
      <c r="C62" s="97" t="s">
        <v>215</v>
      </c>
      <c r="D62" s="97" t="s">
        <v>215</v>
      </c>
      <c r="E62" s="97" t="s">
        <v>215</v>
      </c>
      <c r="F62" s="97">
        <v>92.368463984684311</v>
      </c>
      <c r="G62" s="97">
        <v>93.625529727609887</v>
      </c>
      <c r="H62" s="97">
        <v>91.933747466551139</v>
      </c>
      <c r="I62" s="97">
        <v>90.435436777653578</v>
      </c>
      <c r="J62" s="97">
        <v>91.560681259122816</v>
      </c>
      <c r="K62" s="97">
        <v>89.073756778849216</v>
      </c>
      <c r="L62" s="97">
        <v>86.526290342939376</v>
      </c>
      <c r="M62" s="97">
        <v>85.177007787256372</v>
      </c>
      <c r="N62" s="97">
        <v>85.58749883340495</v>
      </c>
      <c r="O62" s="97">
        <v>88.077743347043253</v>
      </c>
      <c r="P62" s="97">
        <v>91.990867573536548</v>
      </c>
      <c r="Q62" s="97">
        <v>91.522775286758048</v>
      </c>
      <c r="R62" s="97">
        <v>91.52166926441123</v>
      </c>
      <c r="S62" s="97">
        <v>90.266662107096181</v>
      </c>
      <c r="T62" s="97">
        <v>89.939949588293345</v>
      </c>
      <c r="U62" s="97">
        <v>87.946475613809071</v>
      </c>
      <c r="V62" s="97">
        <v>82.945248826040768</v>
      </c>
      <c r="W62" s="65">
        <v>79.368581847372184</v>
      </c>
    </row>
    <row r="63" spans="1:23" ht="15.5" x14ac:dyDescent="0.35">
      <c r="A63" s="162" t="s">
        <v>62</v>
      </c>
      <c r="B63" s="97">
        <v>301.69734235853656</v>
      </c>
      <c r="C63" s="97">
        <v>546.55094013953078</v>
      </c>
      <c r="D63" s="97">
        <v>508.15295804516307</v>
      </c>
      <c r="E63" s="97">
        <v>489.62718090048537</v>
      </c>
      <c r="F63" s="97">
        <v>447.76448346697663</v>
      </c>
      <c r="G63" s="97">
        <v>399.66291804239046</v>
      </c>
      <c r="H63" s="97">
        <v>387.62961183393804</v>
      </c>
      <c r="I63" s="97">
        <v>381.94916759306392</v>
      </c>
      <c r="J63" s="97">
        <v>319.65487685901513</v>
      </c>
      <c r="K63" s="97">
        <v>350.15644615150308</v>
      </c>
      <c r="L63" s="97">
        <v>366.65662473240889</v>
      </c>
      <c r="M63" s="97">
        <v>335.73909419445312</v>
      </c>
      <c r="N63" s="97">
        <v>406.08840392443216</v>
      </c>
      <c r="O63" s="97">
        <v>642.2015257961358</v>
      </c>
      <c r="P63" s="97">
        <v>582.01919455407517</v>
      </c>
      <c r="Q63" s="97">
        <v>617.01517030540413</v>
      </c>
      <c r="R63" s="97">
        <v>621.66933141082245</v>
      </c>
      <c r="S63" s="97">
        <v>527.12515818679913</v>
      </c>
      <c r="T63" s="97">
        <v>369.58078659140682</v>
      </c>
      <c r="U63" s="97">
        <v>273.57567935868485</v>
      </c>
      <c r="V63" s="97">
        <v>234.92530132068376</v>
      </c>
      <c r="W63" s="65">
        <v>216.18849962311603</v>
      </c>
    </row>
    <row r="64" spans="1:23" ht="15.5" x14ac:dyDescent="0.35">
      <c r="A64" s="162" t="s">
        <v>63</v>
      </c>
      <c r="B64" s="97" t="s">
        <v>215</v>
      </c>
      <c r="C64" s="97" t="s">
        <v>215</v>
      </c>
      <c r="D64" s="97" t="s">
        <v>215</v>
      </c>
      <c r="E64" s="97" t="s">
        <v>215</v>
      </c>
      <c r="F64" s="97">
        <v>7.3365201961993325</v>
      </c>
      <c r="G64" s="97">
        <v>7.74980430743316</v>
      </c>
      <c r="H64" s="97">
        <v>7.1880567811648648</v>
      </c>
      <c r="I64" s="97">
        <v>14.827790720714573</v>
      </c>
      <c r="J64" s="97">
        <v>15.649263483187724</v>
      </c>
      <c r="K64" s="97">
        <v>17.396684522778656</v>
      </c>
      <c r="L64" s="97">
        <v>16.684373165685454</v>
      </c>
      <c r="M64" s="97">
        <v>24.320700729616654</v>
      </c>
      <c r="N64" s="97">
        <v>27.189432992811032</v>
      </c>
      <c r="O64" s="97">
        <v>34.850921596599136</v>
      </c>
      <c r="P64" s="97">
        <v>32.682935842831704</v>
      </c>
      <c r="Q64" s="97">
        <v>34.130800991453953</v>
      </c>
      <c r="R64" s="97">
        <v>33.601545149799747</v>
      </c>
      <c r="S64" s="97">
        <v>33.430252257559765</v>
      </c>
      <c r="T64" s="97">
        <v>35.010659738799639</v>
      </c>
      <c r="U64" s="97">
        <v>39.008266486418506</v>
      </c>
      <c r="V64" s="97">
        <v>40.016166309158898</v>
      </c>
      <c r="W64" s="65">
        <v>37.458983727681577</v>
      </c>
    </row>
    <row r="65" spans="1:23" ht="15.5" x14ac:dyDescent="0.35">
      <c r="A65" s="162" t="s">
        <v>193</v>
      </c>
      <c r="B65" s="97" t="s">
        <v>215</v>
      </c>
      <c r="C65" s="97" t="s">
        <v>215</v>
      </c>
      <c r="D65" s="97" t="s">
        <v>215</v>
      </c>
      <c r="E65" s="97" t="s">
        <v>215</v>
      </c>
      <c r="F65" s="97" t="s">
        <v>215</v>
      </c>
      <c r="G65" s="97" t="s">
        <v>215</v>
      </c>
      <c r="H65" s="97" t="s">
        <v>215</v>
      </c>
      <c r="I65" s="97" t="s">
        <v>215</v>
      </c>
      <c r="J65" s="97">
        <v>51.133129244566426</v>
      </c>
      <c r="K65" s="97">
        <v>52.782084580654775</v>
      </c>
      <c r="L65" s="97">
        <v>54.318930266435054</v>
      </c>
      <c r="M65" s="97">
        <v>55.498152923537141</v>
      </c>
      <c r="N65" s="97">
        <v>56.029643517479329</v>
      </c>
      <c r="O65" s="97">
        <v>57.51345035997543</v>
      </c>
      <c r="P65" s="97">
        <v>59.58627100600048</v>
      </c>
      <c r="Q65" s="97">
        <v>59.788786415286722</v>
      </c>
      <c r="R65" s="97">
        <v>59.596559477248</v>
      </c>
      <c r="S65" s="97">
        <v>60.089736277180037</v>
      </c>
      <c r="T65" s="97">
        <v>59.845232819251848</v>
      </c>
      <c r="U65" s="97">
        <v>60.400661157541471</v>
      </c>
      <c r="V65" s="97">
        <v>59.646912468621217</v>
      </c>
      <c r="W65" s="65">
        <v>61.093679904024796</v>
      </c>
    </row>
    <row r="66" spans="1:23" ht="15.5" x14ac:dyDescent="0.35">
      <c r="A66" s="162" t="s">
        <v>97</v>
      </c>
      <c r="B66" s="97" t="s">
        <v>215</v>
      </c>
      <c r="C66" s="97" t="s">
        <v>215</v>
      </c>
      <c r="D66" s="97" t="s">
        <v>215</v>
      </c>
      <c r="E66" s="97" t="s">
        <v>215</v>
      </c>
      <c r="F66" s="97" t="s">
        <v>215</v>
      </c>
      <c r="G66" s="97" t="s">
        <v>215</v>
      </c>
      <c r="H66" s="97" t="s">
        <v>215</v>
      </c>
      <c r="I66" s="97" t="s">
        <v>215</v>
      </c>
      <c r="J66" s="97">
        <v>806.00517316688502</v>
      </c>
      <c r="K66" s="97">
        <v>839.34091962466096</v>
      </c>
      <c r="L66" s="97">
        <v>866.98052666663068</v>
      </c>
      <c r="M66" s="97">
        <v>901.40651598787167</v>
      </c>
      <c r="N66" s="97">
        <v>912.93420912549414</v>
      </c>
      <c r="O66" s="97">
        <v>948.63121891550577</v>
      </c>
      <c r="P66" s="97">
        <v>939.67090224135336</v>
      </c>
      <c r="Q66" s="97">
        <v>903.76936846450792</v>
      </c>
      <c r="R66" s="97">
        <v>823.32212216849734</v>
      </c>
      <c r="S66" s="97">
        <v>754.54247221036496</v>
      </c>
      <c r="T66" s="97">
        <v>687.40933933218992</v>
      </c>
      <c r="U66" s="97">
        <v>626.06341327302425</v>
      </c>
      <c r="V66" s="97">
        <v>566.42990876539204</v>
      </c>
      <c r="W66" s="65">
        <v>521.24366279736944</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11.237401163817625</v>
      </c>
      <c r="T67" s="97">
        <v>227.04502607492003</v>
      </c>
      <c r="U67" s="97">
        <v>403.83634743804748</v>
      </c>
      <c r="V67" s="97">
        <v>530.20920675057471</v>
      </c>
      <c r="W67" s="65">
        <v>868.94563040432502</v>
      </c>
    </row>
    <row r="68" spans="1:23" ht="15.5" x14ac:dyDescent="0.35">
      <c r="A68" s="162" t="s">
        <v>64</v>
      </c>
      <c r="B68" s="97">
        <v>121.63005721203803</v>
      </c>
      <c r="C68" s="97">
        <v>133.9649309556124</v>
      </c>
      <c r="D68" s="97">
        <v>127.44151099725893</v>
      </c>
      <c r="E68" s="97">
        <v>127.86924659890521</v>
      </c>
      <c r="F68" s="97">
        <v>132.1064727900017</v>
      </c>
      <c r="G68" s="97">
        <v>134.09029284474573</v>
      </c>
      <c r="H68" s="97">
        <v>118.93671122347254</v>
      </c>
      <c r="I68" s="97">
        <v>113.77339660413404</v>
      </c>
      <c r="J68" s="97">
        <v>109.09031229844371</v>
      </c>
      <c r="K68" s="97">
        <v>104.18001962594299</v>
      </c>
      <c r="L68" s="97">
        <v>101.57179260208419</v>
      </c>
      <c r="M68" s="97">
        <v>98.302547941248335</v>
      </c>
      <c r="N68" s="97">
        <v>94.895848373855088</v>
      </c>
      <c r="O68" s="97">
        <v>95.831994317037456</v>
      </c>
      <c r="P68" s="97">
        <v>92.619266508520113</v>
      </c>
      <c r="Q68" s="97">
        <v>90.83104228100305</v>
      </c>
      <c r="R68" s="97">
        <v>89.949854077277692</v>
      </c>
      <c r="S68" s="97">
        <v>87.09686925158519</v>
      </c>
      <c r="T68" s="97">
        <v>77.969168295671992</v>
      </c>
      <c r="U68" s="97">
        <v>55.985417243020159</v>
      </c>
      <c r="V68" s="97">
        <v>32.556042097296121</v>
      </c>
      <c r="W68" s="65">
        <v>11.82997993342758</v>
      </c>
    </row>
    <row r="69" spans="1:23" ht="15.5" x14ac:dyDescent="0.35">
      <c r="A69" s="62" t="s">
        <v>51</v>
      </c>
      <c r="B69" s="97" t="s">
        <v>215</v>
      </c>
      <c r="C69" s="97" t="s">
        <v>215</v>
      </c>
      <c r="D69" s="97" t="s">
        <v>215</v>
      </c>
      <c r="E69" s="97" t="s">
        <v>215</v>
      </c>
      <c r="F69" s="97">
        <v>113.94768702358451</v>
      </c>
      <c r="G69" s="97">
        <v>115.79064089291653</v>
      </c>
      <c r="H69" s="97">
        <v>101.04865776366563</v>
      </c>
      <c r="I69" s="97">
        <v>95.229885127071668</v>
      </c>
      <c r="J69" s="97">
        <v>95.76010723144671</v>
      </c>
      <c r="K69" s="97">
        <v>90.716201730477053</v>
      </c>
      <c r="L69" s="97">
        <v>87.694014307475726</v>
      </c>
      <c r="M69" s="97">
        <v>77.775382693682701</v>
      </c>
      <c r="N69" s="97">
        <v>77.2401624793808</v>
      </c>
      <c r="O69" s="97">
        <v>77.454884898864748</v>
      </c>
      <c r="P69" s="97">
        <v>75.724545145477649</v>
      </c>
      <c r="Q69" s="97">
        <v>74.220178563270153</v>
      </c>
      <c r="R69" s="97">
        <v>74.599894517281825</v>
      </c>
      <c r="S69" s="97">
        <v>73.320800247434576</v>
      </c>
      <c r="T69" s="97">
        <v>64.825041690189991</v>
      </c>
      <c r="U69" s="97">
        <v>43.801169016266584</v>
      </c>
      <c r="V69" s="97">
        <v>21.731212970773552</v>
      </c>
      <c r="W69" s="65">
        <v>2.167863286536011</v>
      </c>
    </row>
    <row r="70" spans="1:23" ht="15.5" x14ac:dyDescent="0.35">
      <c r="A70" s="62" t="s">
        <v>52</v>
      </c>
      <c r="B70" s="97" t="s">
        <v>215</v>
      </c>
      <c r="C70" s="97" t="s">
        <v>215</v>
      </c>
      <c r="D70" s="97" t="s">
        <v>215</v>
      </c>
      <c r="E70" s="97" t="s">
        <v>215</v>
      </c>
      <c r="F70" s="97">
        <v>18.158785766417218</v>
      </c>
      <c r="G70" s="97">
        <v>18.299651951829212</v>
      </c>
      <c r="H70" s="97">
        <v>17.88805345980693</v>
      </c>
      <c r="I70" s="97">
        <v>18.543511477062371</v>
      </c>
      <c r="J70" s="97">
        <v>13.330205066996994</v>
      </c>
      <c r="K70" s="97">
        <v>13.463817895465924</v>
      </c>
      <c r="L70" s="97">
        <v>13.877778294608461</v>
      </c>
      <c r="M70" s="97">
        <v>20.527165247565637</v>
      </c>
      <c r="N70" s="97">
        <v>17.655685894474281</v>
      </c>
      <c r="O70" s="97">
        <v>18.377109418172704</v>
      </c>
      <c r="P70" s="97">
        <v>16.894721363042471</v>
      </c>
      <c r="Q70" s="97">
        <v>16.610863717732887</v>
      </c>
      <c r="R70" s="97">
        <v>15.349959559995854</v>
      </c>
      <c r="S70" s="97">
        <v>13.776069004150591</v>
      </c>
      <c r="T70" s="97">
        <v>13.144126605481993</v>
      </c>
      <c r="U70" s="97">
        <v>12.184248226753583</v>
      </c>
      <c r="V70" s="97">
        <v>10.824829126522573</v>
      </c>
      <c r="W70" s="65">
        <v>9.6621166468915671</v>
      </c>
    </row>
    <row r="71" spans="1:23" ht="15.5" x14ac:dyDescent="0.35">
      <c r="A71" s="164" t="s">
        <v>65</v>
      </c>
      <c r="B71" s="97" t="s">
        <v>215</v>
      </c>
      <c r="C71" s="97" t="s">
        <v>215</v>
      </c>
      <c r="D71" s="97" t="s">
        <v>215</v>
      </c>
      <c r="E71" s="97">
        <v>4916.9981943132188</v>
      </c>
      <c r="F71" s="97">
        <v>4940.2045847600248</v>
      </c>
      <c r="G71" s="97">
        <v>5284.2403575744365</v>
      </c>
      <c r="H71" s="97">
        <v>5463.3888769535424</v>
      </c>
      <c r="I71" s="97">
        <v>5611.1657229384191</v>
      </c>
      <c r="J71" s="97">
        <v>5736.4419320327597</v>
      </c>
      <c r="K71" s="97">
        <v>5893.3641150837866</v>
      </c>
      <c r="L71" s="97">
        <v>5962.2734952789588</v>
      </c>
      <c r="M71" s="97">
        <v>6249.9224679947865</v>
      </c>
      <c r="N71" s="97">
        <v>6520.8710116514949</v>
      </c>
      <c r="O71" s="97">
        <v>6988.9869817178324</v>
      </c>
      <c r="P71" s="97">
        <v>7155.3745400568205</v>
      </c>
      <c r="Q71" s="97">
        <v>7483.5177411865407</v>
      </c>
      <c r="R71" s="97">
        <v>7875.128569640262</v>
      </c>
      <c r="S71" s="97">
        <v>8059.3333422893975</v>
      </c>
      <c r="T71" s="97">
        <v>8257.4064383991918</v>
      </c>
      <c r="U71" s="97">
        <v>8470.1855934634114</v>
      </c>
      <c r="V71" s="97">
        <v>8483.2966361668878</v>
      </c>
      <c r="W71" s="65">
        <v>8525.1114516145117</v>
      </c>
    </row>
    <row r="72" spans="1:23" ht="27" customHeight="1" x14ac:dyDescent="0.35">
      <c r="A72" s="164" t="s">
        <v>98</v>
      </c>
      <c r="B72" s="97" t="s">
        <v>215</v>
      </c>
      <c r="C72" s="97" t="s">
        <v>215</v>
      </c>
      <c r="D72" s="97" t="s">
        <v>215</v>
      </c>
      <c r="E72" s="97" t="s">
        <v>215</v>
      </c>
      <c r="F72" s="97" t="s">
        <v>215</v>
      </c>
      <c r="G72" s="97" t="s">
        <v>215</v>
      </c>
      <c r="H72" s="97" t="s">
        <v>215</v>
      </c>
      <c r="I72" s="97" t="s">
        <v>215</v>
      </c>
      <c r="J72" s="97">
        <v>148.75917849894282</v>
      </c>
      <c r="K72" s="97">
        <v>136.6340555498648</v>
      </c>
      <c r="L72" s="97">
        <v>137.20726904574985</v>
      </c>
      <c r="M72" s="97">
        <v>177.65489690260316</v>
      </c>
      <c r="N72" s="97">
        <v>203.79853687624615</v>
      </c>
      <c r="O72" s="97">
        <v>183.73303209988018</v>
      </c>
      <c r="P72" s="97">
        <v>204.47817689705676</v>
      </c>
      <c r="Q72" s="97">
        <v>209.50575045744901</v>
      </c>
      <c r="R72" s="97">
        <v>209.88659646474866</v>
      </c>
      <c r="S72" s="97">
        <v>204.50296743239224</v>
      </c>
      <c r="T72" s="97">
        <v>205.94695249856699</v>
      </c>
      <c r="U72" s="97">
        <v>215.57399709058583</v>
      </c>
      <c r="V72" s="97">
        <v>215.94599636512297</v>
      </c>
      <c r="W72" s="65">
        <v>202.20701100979724</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8.9480472034024872E-2</v>
      </c>
      <c r="T73" s="97">
        <v>1.0521077542326065</v>
      </c>
      <c r="U73" s="97">
        <v>41.596242055293175</v>
      </c>
      <c r="V73" s="97">
        <v>149.29256567242365</v>
      </c>
      <c r="W73" s="65">
        <v>269.95531265651238</v>
      </c>
    </row>
    <row r="74" spans="1:23" ht="15.5" x14ac:dyDescent="0.35">
      <c r="A74" s="164" t="s">
        <v>66</v>
      </c>
      <c r="B74" s="97" t="s">
        <v>215</v>
      </c>
      <c r="C74" s="97" t="s">
        <v>215</v>
      </c>
      <c r="D74" s="97" t="s">
        <v>215</v>
      </c>
      <c r="E74" s="97" t="s">
        <v>215</v>
      </c>
      <c r="F74" s="97">
        <v>231.64261562832263</v>
      </c>
      <c r="G74" s="97">
        <v>220.12752822943023</v>
      </c>
      <c r="H74" s="97">
        <v>218.51027876905462</v>
      </c>
      <c r="I74" s="97">
        <v>239.70959063051501</v>
      </c>
      <c r="J74" s="97">
        <v>299.65952569063484</v>
      </c>
      <c r="K74" s="97">
        <v>364.82566611201798</v>
      </c>
      <c r="L74" s="97">
        <v>230.85484862135297</v>
      </c>
      <c r="M74" s="97">
        <v>230.68707220486738</v>
      </c>
      <c r="N74" s="97">
        <v>292.8481761145045</v>
      </c>
      <c r="O74" s="97">
        <v>291.86454883060969</v>
      </c>
      <c r="P74" s="97">
        <v>289.1715449147257</v>
      </c>
      <c r="Q74" s="97">
        <v>222.01897774944683</v>
      </c>
      <c r="R74" s="97">
        <v>216.11906503250449</v>
      </c>
      <c r="S74" s="97">
        <v>211.88167413659616</v>
      </c>
      <c r="T74" s="97">
        <v>206.11830916626948</v>
      </c>
      <c r="U74" s="97">
        <v>202.08163248009637</v>
      </c>
      <c r="V74" s="97">
        <v>195.20199522479334</v>
      </c>
      <c r="W74" s="65">
        <v>188.98343176449609</v>
      </c>
    </row>
    <row r="75" spans="1:23" s="169" customFormat="1" ht="40.5" customHeight="1" x14ac:dyDescent="0.35">
      <c r="A75" s="171" t="s">
        <v>194</v>
      </c>
      <c r="B75" s="172">
        <v>6091.0100955486978</v>
      </c>
      <c r="C75" s="172">
        <v>6027.1441017500365</v>
      </c>
      <c r="D75" s="172">
        <v>5947.6435518065509</v>
      </c>
      <c r="E75" s="172">
        <v>11099.432109960644</v>
      </c>
      <c r="F75" s="172">
        <v>11562.251672916795</v>
      </c>
      <c r="G75" s="172">
        <v>12265.506031027746</v>
      </c>
      <c r="H75" s="172">
        <v>12517.453122319792</v>
      </c>
      <c r="I75" s="172">
        <v>12437.86922643978</v>
      </c>
      <c r="J75" s="172">
        <v>13192.350732495797</v>
      </c>
      <c r="K75" s="172">
        <v>13398.009623581638</v>
      </c>
      <c r="L75" s="172">
        <v>13378.533008405113</v>
      </c>
      <c r="M75" s="172">
        <v>13841.218449928718</v>
      </c>
      <c r="N75" s="172">
        <v>14390.009822026264</v>
      </c>
      <c r="O75" s="172">
        <v>15607.391325912535</v>
      </c>
      <c r="P75" s="172">
        <v>15827.960483412862</v>
      </c>
      <c r="Q75" s="172">
        <v>16176.685077171385</v>
      </c>
      <c r="R75" s="172">
        <v>16578.036999396685</v>
      </c>
      <c r="S75" s="172">
        <v>15991.672668836389</v>
      </c>
      <c r="T75" s="172">
        <v>16201.538332036851</v>
      </c>
      <c r="U75" s="172">
        <v>16418.229207023673</v>
      </c>
      <c r="V75" s="172">
        <v>16232.703115511631</v>
      </c>
      <c r="W75" s="173">
        <v>16318.871145261564</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9" t="s">
        <v>203</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AA!C$12</f>
        <v>198.29417428045028</v>
      </c>
      <c r="C3" s="97">
        <f>AA!D$12</f>
        <v>205.41888463926824</v>
      </c>
      <c r="D3" s="97">
        <f>AA!E$12</f>
        <v>222.07335062388117</v>
      </c>
      <c r="E3" s="97">
        <f>AA!F$12</f>
        <v>237.41236130779353</v>
      </c>
      <c r="F3" s="97">
        <f>AA!G$12</f>
        <v>252.17941915120019</v>
      </c>
      <c r="G3" s="97">
        <f>AA!H$12</f>
        <v>272.41288029455723</v>
      </c>
      <c r="H3" s="97">
        <f>AA!I$12</f>
        <v>289.98699239088069</v>
      </c>
      <c r="I3" s="97">
        <f>AA!J$12</f>
        <v>313.34702387011191</v>
      </c>
      <c r="J3" s="97">
        <f>AA!K$12</f>
        <v>335.05209466142037</v>
      </c>
      <c r="K3" s="97">
        <f>AA!L$12</f>
        <v>360.88185845352456</v>
      </c>
      <c r="L3" s="97">
        <f>AA!M$12</f>
        <v>384.45116568287966</v>
      </c>
      <c r="M3" s="97">
        <f>AA!N$12</f>
        <v>409.20019561232652</v>
      </c>
      <c r="N3" s="97">
        <f>AA!O$12</f>
        <v>434.76731859422523</v>
      </c>
      <c r="O3" s="97">
        <f>AA!P$12</f>
        <v>470.592899044521</v>
      </c>
      <c r="P3" s="97">
        <f>AA!Q$12</f>
        <v>486.30812076660919</v>
      </c>
      <c r="Q3" s="97">
        <f>AA!R$12</f>
        <v>501.26510098286656</v>
      </c>
      <c r="R3" s="97">
        <f>AA!S$12</f>
        <v>519.51745537153079</v>
      </c>
      <c r="S3" s="97">
        <f>AA!T$12</f>
        <v>512.55725427194579</v>
      </c>
      <c r="T3" s="97">
        <f>AA!U$12</f>
        <v>520.01301593238611</v>
      </c>
      <c r="U3" s="97">
        <f>AA!V$12</f>
        <v>529.29748886310313</v>
      </c>
      <c r="V3" s="97">
        <f>AA!W$12</f>
        <v>531.28712758398478</v>
      </c>
      <c r="W3" s="65">
        <f>AA!X$12</f>
        <v>536.98725833328172</v>
      </c>
    </row>
    <row r="4" spans="1:23" ht="15" customHeight="1" x14ac:dyDescent="0.35">
      <c r="A4" s="162" t="s">
        <v>186</v>
      </c>
      <c r="B4" s="97">
        <f>BBWB!C$12</f>
        <v>0</v>
      </c>
      <c r="C4" s="97">
        <f>BBWB!D$12</f>
        <v>0</v>
      </c>
      <c r="D4" s="97">
        <f>BBWB!E$12</f>
        <v>0</v>
      </c>
      <c r="E4" s="97">
        <f>BBWB!F$12</f>
        <v>78.440879648818054</v>
      </c>
      <c r="F4" s="97">
        <f>BBWB!G$12</f>
        <v>78.270103714947325</v>
      </c>
      <c r="G4" s="97">
        <f>BBWB!H$12</f>
        <v>90.835943288389515</v>
      </c>
      <c r="H4" s="97">
        <f>BBWB!I$12</f>
        <v>95.020328888420963</v>
      </c>
      <c r="I4" s="97">
        <f>BBWB!J$12</f>
        <v>88.515010241060736</v>
      </c>
      <c r="J4" s="97">
        <f>BBWB!K$12</f>
        <v>81.570014720973887</v>
      </c>
      <c r="K4" s="97">
        <f>BBWB!L$12</f>
        <v>77.33460194086291</v>
      </c>
      <c r="L4" s="97">
        <f>BBWB!M$12</f>
        <v>69.881787197907585</v>
      </c>
      <c r="M4" s="97">
        <f>BBWB!N$12</f>
        <v>64.576543197690299</v>
      </c>
      <c r="N4" s="97">
        <f>BBWB!O$12</f>
        <v>59.27791789196327</v>
      </c>
      <c r="O4" s="97">
        <f>BBWB!P$12</f>
        <v>57.55571881354534</v>
      </c>
      <c r="P4" s="97">
        <f>BBWB!Q$12</f>
        <v>54.876122360802228</v>
      </c>
      <c r="Q4" s="97">
        <f>BBWB!R$12</f>
        <v>52.886524563197867</v>
      </c>
      <c r="R4" s="97">
        <f>BBWB!S$12</f>
        <v>52.849281569847243</v>
      </c>
      <c r="S4" s="97">
        <f>BBWB!T$12</f>
        <v>51.553802527304853</v>
      </c>
      <c r="T4" s="97">
        <f>BBWB!U$12</f>
        <v>51.60227780820054</v>
      </c>
      <c r="U4" s="97">
        <f>BBWB!V$12</f>
        <v>51.492442448727765</v>
      </c>
      <c r="V4" s="97">
        <f>BBWB!W$12</f>
        <v>50.266346623837705</v>
      </c>
      <c r="W4" s="65">
        <f>BBWB!X$12</f>
        <v>44.89344514581957</v>
      </c>
    </row>
    <row r="5" spans="1:23" ht="15" customHeight="1" x14ac:dyDescent="0.35">
      <c r="A5" s="162" t="s">
        <v>47</v>
      </c>
      <c r="B5" s="97"/>
      <c r="C5" s="97"/>
      <c r="D5" s="97"/>
      <c r="E5" s="97"/>
      <c r="F5" s="97"/>
      <c r="G5" s="97">
        <f>CA!H$12</f>
        <v>69.402308845826937</v>
      </c>
      <c r="H5" s="97">
        <f>CA!I$12</f>
        <v>75.048265531585272</v>
      </c>
      <c r="I5" s="97">
        <f>CA!J$12</f>
        <v>80.094798183824523</v>
      </c>
      <c r="J5" s="97">
        <f>CA!K$12</f>
        <v>84.631092260253524</v>
      </c>
      <c r="K5" s="97">
        <f>CA!L$12</f>
        <v>89.304070192025989</v>
      </c>
      <c r="L5" s="97">
        <f>CA!M$12</f>
        <v>92.530326792882732</v>
      </c>
      <c r="M5" s="97">
        <f>CA!N$12</f>
        <v>100.14320355237662</v>
      </c>
      <c r="N5" s="97">
        <f>CA!O$12</f>
        <v>107.09523609111794</v>
      </c>
      <c r="O5" s="97">
        <f>CA!P$12</f>
        <v>117.24916869824985</v>
      </c>
      <c r="P5" s="97">
        <f>CA!Q$12</f>
        <v>124.30899550852529</v>
      </c>
      <c r="Q5" s="97">
        <f>CA!R$12</f>
        <v>137.9328933611875</v>
      </c>
      <c r="R5" s="97">
        <f>CA!S$12</f>
        <v>154.43543637685488</v>
      </c>
      <c r="S5" s="97">
        <f>CA!T$12</f>
        <v>167.35206167022088</v>
      </c>
      <c r="T5" s="97">
        <f>CA!U$12</f>
        <v>185.30310988588849</v>
      </c>
      <c r="U5" s="97">
        <f>CA!V$12</f>
        <v>202.5070808600083</v>
      </c>
      <c r="V5" s="97">
        <f>CA!W$12</f>
        <v>211.83235382699053</v>
      </c>
      <c r="W5" s="65">
        <f>CA!X$12</f>
        <v>224.50365099244141</v>
      </c>
    </row>
    <row r="6" spans="1:23" ht="15" customHeight="1" x14ac:dyDescent="0.35">
      <c r="A6" s="162" t="s">
        <v>105</v>
      </c>
      <c r="B6" s="97"/>
      <c r="C6" s="97"/>
      <c r="D6" s="97"/>
      <c r="E6" s="97"/>
      <c r="F6" s="97"/>
      <c r="G6" s="97">
        <f>CWP!H$12</f>
        <v>0</v>
      </c>
      <c r="H6" s="97">
        <f>CWP!I$12</f>
        <v>0</v>
      </c>
      <c r="I6" s="97">
        <f>CWP!J$12</f>
        <v>0</v>
      </c>
      <c r="J6" s="97">
        <f>CWP!K$12</f>
        <v>0</v>
      </c>
      <c r="K6" s="97">
        <f>CWP!L$12</f>
        <v>0</v>
      </c>
      <c r="L6" s="97">
        <f>CWP!M$12</f>
        <v>0</v>
      </c>
      <c r="M6" s="97">
        <f>CWP!N$12</f>
        <v>0</v>
      </c>
      <c r="N6" s="97">
        <f>CWP!O$12</f>
        <v>0</v>
      </c>
      <c r="O6" s="97">
        <f>CWP!P$12</f>
        <v>23.862090505542451</v>
      </c>
      <c r="P6" s="97">
        <f>CWP!Q$12</f>
        <v>36.217411740629302</v>
      </c>
      <c r="Q6" s="97">
        <f>CWP!R$12</f>
        <v>16.817192126807175</v>
      </c>
      <c r="R6" s="97">
        <f>CWP!S$12</f>
        <v>12.536874080410607</v>
      </c>
      <c r="S6" s="97">
        <f>CWP!T$12</f>
        <v>0</v>
      </c>
      <c r="T6" s="97">
        <f>CWP!U$12</f>
        <v>0.66216000000000008</v>
      </c>
      <c r="U6" s="97">
        <f>CWP!V$12</f>
        <v>0</v>
      </c>
      <c r="V6" s="97">
        <f>CWP!W$12</f>
        <v>0</v>
      </c>
      <c r="W6" s="65">
        <f>CWP!X$12</f>
        <v>6.8088099915023115</v>
      </c>
    </row>
    <row r="7" spans="1:23" ht="15" customHeight="1" x14ac:dyDescent="0.35">
      <c r="A7" s="162" t="s">
        <v>48</v>
      </c>
      <c r="B7" s="97">
        <f>CTB!C$12</f>
        <v>161.558558</v>
      </c>
      <c r="C7" s="97">
        <f>CTB!D$12</f>
        <v>161.06034299999999</v>
      </c>
      <c r="D7" s="97">
        <f>CTB!E$12</f>
        <v>167.46988899999999</v>
      </c>
      <c r="E7" s="97">
        <f>CTB!F$12</f>
        <v>176.080376</v>
      </c>
      <c r="F7" s="97">
        <f>CTB!G$12</f>
        <v>182.07454199999998</v>
      </c>
      <c r="G7" s="97">
        <f>CTB!H$12</f>
        <v>191.35075400000002</v>
      </c>
      <c r="H7" s="97">
        <f>CTB!I$12</f>
        <v>209.011797</v>
      </c>
      <c r="I7" s="97">
        <f>CTB!J$12</f>
        <v>249.86232900000002</v>
      </c>
      <c r="J7" s="97">
        <f>CTB!K$12</f>
        <v>282.93917200000004</v>
      </c>
      <c r="K7" s="97">
        <f>CTB!L$12</f>
        <v>304.46233699999999</v>
      </c>
      <c r="L7" s="97">
        <f>CTB!M$12</f>
        <v>322.27401800000001</v>
      </c>
      <c r="M7" s="97">
        <f>CTB!N$12</f>
        <v>334.89466999999996</v>
      </c>
      <c r="N7" s="97">
        <f>CTB!O$12</f>
        <v>357.23846899999995</v>
      </c>
      <c r="O7" s="97">
        <f>CTB!P$12</f>
        <v>401.82092599999999</v>
      </c>
      <c r="P7" s="97">
        <f>CTB!Q$12</f>
        <v>423.16880700000002</v>
      </c>
      <c r="Q7" s="97">
        <f>CTB!R$12</f>
        <v>422.06447499999996</v>
      </c>
      <c r="R7" s="97">
        <f>CTB!S$12</f>
        <v>423.49779799999999</v>
      </c>
      <c r="S7" s="97"/>
      <c r="T7" s="97"/>
      <c r="U7" s="97"/>
      <c r="V7" s="97"/>
      <c r="W7" s="65"/>
    </row>
    <row r="8" spans="1:23" ht="30" customHeight="1" x14ac:dyDescent="0.35">
      <c r="A8" s="162" t="s">
        <v>49</v>
      </c>
      <c r="B8" s="97">
        <f>DLA!C$12</f>
        <v>289.76482590664409</v>
      </c>
      <c r="C8" s="97">
        <f>DLA!D$12</f>
        <v>321.43413369746492</v>
      </c>
      <c r="D8" s="97">
        <f>DLA!E$12</f>
        <v>345.39291153114783</v>
      </c>
      <c r="E8" s="97">
        <f>DLA!F$12</f>
        <v>377.47046594338218</v>
      </c>
      <c r="F8" s="97">
        <f>DLA!G$12</f>
        <v>410.9274485417252</v>
      </c>
      <c r="G8" s="97">
        <f>DLA!H$12</f>
        <v>446.4178906885823</v>
      </c>
      <c r="H8" s="97">
        <f>DLA!I$12</f>
        <v>489.17992584165802</v>
      </c>
      <c r="I8" s="97">
        <f>DLA!J$12</f>
        <v>532.56695873921478</v>
      </c>
      <c r="J8" s="97">
        <f>DLA!K$12</f>
        <v>570.10688154426043</v>
      </c>
      <c r="K8" s="97">
        <f>DLA!L$12</f>
        <v>608.55279690699331</v>
      </c>
      <c r="L8" s="97">
        <f>DLA!M$12</f>
        <v>647.58736599710744</v>
      </c>
      <c r="M8" s="97">
        <f>DLA!N$12</f>
        <v>695.25807907082321</v>
      </c>
      <c r="N8" s="97">
        <f>DLA!O$12</f>
        <v>743.03280116833128</v>
      </c>
      <c r="O8" s="97">
        <f>DLA!P$12</f>
        <v>812.53989371114153</v>
      </c>
      <c r="P8" s="97">
        <f>DLA!Q$12</f>
        <v>851.02858204893028</v>
      </c>
      <c r="Q8" s="97">
        <f>DLA!R$12</f>
        <v>910.72985575002235</v>
      </c>
      <c r="R8" s="97">
        <f>DLA!S$12</f>
        <v>983.66916680060308</v>
      </c>
      <c r="S8" s="97">
        <f>DLA!T$12</f>
        <v>1017.0345323953793</v>
      </c>
      <c r="T8" s="97">
        <f>DLA!U$12</f>
        <v>1025.9380532339787</v>
      </c>
      <c r="U8" s="97">
        <f>DLA!V$12</f>
        <v>984.23827649435611</v>
      </c>
      <c r="V8" s="97">
        <f>DLA!W$12</f>
        <v>864.3676433033994</v>
      </c>
      <c r="W8" s="65">
        <f>DLA!X$12</f>
        <v>720.06329234184057</v>
      </c>
    </row>
    <row r="9" spans="1:23" ht="15" customHeight="1" x14ac:dyDescent="0.35">
      <c r="A9" s="62" t="s">
        <v>50</v>
      </c>
      <c r="B9" s="97"/>
      <c r="C9" s="97"/>
      <c r="D9" s="97"/>
      <c r="E9" s="97"/>
      <c r="F9" s="97"/>
      <c r="G9" s="97"/>
      <c r="H9" s="97">
        <f>'DLA (children)'!I$12</f>
        <v>70.273962418139391</v>
      </c>
      <c r="I9" s="97">
        <f>'DLA (children)'!J$12</f>
        <v>74.112488212479718</v>
      </c>
      <c r="J9" s="97">
        <f>'DLA (children)'!K$12</f>
        <v>78.625365722313603</v>
      </c>
      <c r="K9" s="97">
        <f>'DLA (children)'!L$12</f>
        <v>85.92664172522359</v>
      </c>
      <c r="L9" s="97">
        <f>'DLA (children)'!M$12</f>
        <v>90.384776792361905</v>
      </c>
      <c r="M9" s="97">
        <f>'DLA (children)'!N$12</f>
        <v>96.085389527463278</v>
      </c>
      <c r="N9" s="97">
        <f>'DLA (children)'!O$12</f>
        <v>101.97084946407337</v>
      </c>
      <c r="O9" s="97">
        <f>'DLA (children)'!P$12</f>
        <v>109.50228822985974</v>
      </c>
      <c r="P9" s="97">
        <f>'DLA (children)'!Q$12</f>
        <v>113.05951262667769</v>
      </c>
      <c r="Q9" s="97">
        <f>'DLA (children)'!R$12</f>
        <v>122.60358601236983</v>
      </c>
      <c r="R9" s="97">
        <f>'DLA (children)'!S$12</f>
        <v>130.94498220279149</v>
      </c>
      <c r="S9" s="97">
        <f>'DLA (children)'!T$12</f>
        <v>138.67807698243331</v>
      </c>
      <c r="T9" s="97">
        <f>'DLA (children)'!U$12</f>
        <v>163.27823386519501</v>
      </c>
      <c r="U9" s="97">
        <f>'DLA (children)'!V$12</f>
        <v>174.5677963425355</v>
      </c>
      <c r="V9" s="97">
        <f>'DLA (children)'!W$12</f>
        <v>179.66595554956743</v>
      </c>
      <c r="W9" s="65">
        <f>'DLA (children)'!X$12</f>
        <v>185.71842780373089</v>
      </c>
    </row>
    <row r="10" spans="1:23" ht="15" customHeight="1" x14ac:dyDescent="0.35">
      <c r="A10" s="62" t="s">
        <v>51</v>
      </c>
      <c r="B10" s="97"/>
      <c r="C10" s="97"/>
      <c r="D10" s="97"/>
      <c r="E10" s="97"/>
      <c r="F10" s="97"/>
      <c r="G10" s="97"/>
      <c r="H10" s="97">
        <f>'DLA (working age)'!I$12</f>
        <v>285.19423798986253</v>
      </c>
      <c r="I10" s="97">
        <f>'DLA (working age)'!J$12</f>
        <v>309.60379528655915</v>
      </c>
      <c r="J10" s="97">
        <f>'DLA (working age)'!K$12</f>
        <v>327.9454722792704</v>
      </c>
      <c r="K10" s="97">
        <f>'DLA (working age)'!L$12</f>
        <v>345.09414067865748</v>
      </c>
      <c r="L10" s="97">
        <f>'DLA (working age)'!M$12</f>
        <v>362.554756835109</v>
      </c>
      <c r="M10" s="97">
        <f>'DLA (working age)'!N$12</f>
        <v>383.56970946901561</v>
      </c>
      <c r="N10" s="97">
        <f>'DLA (working age)'!O$12</f>
        <v>407.83602144505642</v>
      </c>
      <c r="O10" s="97">
        <f>'DLA (working age)'!P$12</f>
        <v>443.86680184657564</v>
      </c>
      <c r="P10" s="97">
        <f>'DLA (working age)'!Q$12</f>
        <v>461.93419701634906</v>
      </c>
      <c r="Q10" s="97">
        <f>'DLA (working age)'!R$12</f>
        <v>500.62151281626797</v>
      </c>
      <c r="R10" s="97">
        <f>'DLA (working age)'!S$12</f>
        <v>544.43576986391736</v>
      </c>
      <c r="S10" s="97">
        <f>'DLA (working age)'!T$12</f>
        <v>557.41651697060024</v>
      </c>
      <c r="T10" s="97">
        <f>'DLA (working age)'!U$12</f>
        <v>525.86110974104281</v>
      </c>
      <c r="U10" s="97">
        <f>'DLA (working age)'!V$12</f>
        <v>490.51001133437313</v>
      </c>
      <c r="V10" s="97">
        <f>'DLA (working age)'!W$12</f>
        <v>385.39990742231828</v>
      </c>
      <c r="W10" s="65">
        <f>'DLA (working age)'!X$12</f>
        <v>266.3462107672355</v>
      </c>
    </row>
    <row r="11" spans="1:23" ht="15" customHeight="1" x14ac:dyDescent="0.35">
      <c r="A11" s="62" t="s">
        <v>52</v>
      </c>
      <c r="B11" s="97"/>
      <c r="C11" s="97"/>
      <c r="D11" s="97"/>
      <c r="E11" s="97"/>
      <c r="F11" s="97"/>
      <c r="G11" s="97"/>
      <c r="H11" s="97">
        <f>'DLA (pensioners)'!I$12</f>
        <v>133.52785470157903</v>
      </c>
      <c r="I11" s="97">
        <f>'DLA (pensioners)'!J$12</f>
        <v>147.95159193945523</v>
      </c>
      <c r="J11" s="97">
        <f>'DLA (pensioners)'!K$12</f>
        <v>162.67009342771956</v>
      </c>
      <c r="K11" s="97">
        <f>'DLA (pensioners)'!L$12</f>
        <v>177.47818746747257</v>
      </c>
      <c r="L11" s="97">
        <f>'DLA (pensioners)'!M$12</f>
        <v>194.54423319201041</v>
      </c>
      <c r="M11" s="97">
        <f>'DLA (pensioners)'!N$12</f>
        <v>215.69479457288935</v>
      </c>
      <c r="N11" s="97">
        <f>'DLA (pensioners)'!O$12</f>
        <v>233.27783443520661</v>
      </c>
      <c r="O11" s="97">
        <f>'DLA (pensioners)'!P$12</f>
        <v>258.9440721381302</v>
      </c>
      <c r="P11" s="97">
        <f>'DLA (pensioners)'!Q$12</f>
        <v>274.99529619914313</v>
      </c>
      <c r="Q11" s="97">
        <f>'DLA (pensioners)'!R$12</f>
        <v>287.2107298224841</v>
      </c>
      <c r="R11" s="97">
        <f>'DLA (pensioners)'!S$12</f>
        <v>306.97789266417391</v>
      </c>
      <c r="S11" s="97">
        <f>'DLA (pensioners)'!T$12</f>
        <v>318.87421767865646</v>
      </c>
      <c r="T11" s="97">
        <f>'DLA (pensioners)'!U$12</f>
        <v>335.8511129275206</v>
      </c>
      <c r="U11" s="97">
        <f>'DLA (pensioners)'!V$12</f>
        <v>319.45072986046466</v>
      </c>
      <c r="V11" s="97">
        <f>'DLA (pensioners)'!W$12</f>
        <v>299.12820604533204</v>
      </c>
      <c r="W11" s="65">
        <f>'DLA (pensioners)'!X$12</f>
        <v>257.35956382984762</v>
      </c>
    </row>
    <row r="12" spans="1:23" ht="15" customHeight="1" x14ac:dyDescent="0.35">
      <c r="A12" s="162" t="s">
        <v>93</v>
      </c>
      <c r="B12" s="97"/>
      <c r="C12" s="97"/>
      <c r="D12" s="97"/>
      <c r="E12" s="97"/>
      <c r="F12" s="97"/>
      <c r="G12" s="97"/>
      <c r="H12" s="97">
        <f>DHP!I$12</f>
        <v>1.1333129500000001</v>
      </c>
      <c r="I12" s="97">
        <f>DHP!J$12</f>
        <v>1.3352700000000002</v>
      </c>
      <c r="J12" s="97">
        <f>DHP!K$12</f>
        <v>1.3698637120714268</v>
      </c>
      <c r="K12" s="97">
        <f>DHP!L$12</f>
        <v>1.3782570000000001</v>
      </c>
      <c r="L12" s="97">
        <f>DHP!M$12</f>
        <v>1.5551507899999999</v>
      </c>
      <c r="M12" s="97">
        <f>DHP!N$12</f>
        <v>1.600978</v>
      </c>
      <c r="N12" s="97">
        <f>DHP!O$12</f>
        <v>1.7137601899999999</v>
      </c>
      <c r="O12" s="97">
        <f>DHP!P$12</f>
        <v>1.786022</v>
      </c>
      <c r="P12" s="97">
        <f>DHP!Q$12</f>
        <v>1.6457329999999999</v>
      </c>
      <c r="Q12" s="97">
        <f>DHP!R$12</f>
        <v>1.753104</v>
      </c>
      <c r="R12" s="97">
        <f>DHP!S$12</f>
        <v>3.4437199999999999</v>
      </c>
      <c r="S12" s="97">
        <f>DHP!T$12</f>
        <v>9.3018770000000011</v>
      </c>
      <c r="T12" s="97">
        <f>DHP!U$12</f>
        <v>9.9166830000000008</v>
      </c>
      <c r="U12" s="97">
        <f>DHP!V$12</f>
        <v>7.6310169999999999</v>
      </c>
      <c r="V12" s="97">
        <f>DHP!W$12</f>
        <v>9.5164569999999991</v>
      </c>
      <c r="W12" s="65">
        <f>DHP!X$12</f>
        <v>13.846817</v>
      </c>
    </row>
    <row r="13" spans="1:23" ht="30" customHeight="1" x14ac:dyDescent="0.35">
      <c r="A13" s="162" t="s">
        <v>103</v>
      </c>
      <c r="B13" s="97"/>
      <c r="C13" s="97"/>
      <c r="D13" s="97"/>
      <c r="E13" s="97"/>
      <c r="F13" s="97">
        <f>ESA!G$12</f>
        <v>0</v>
      </c>
      <c r="G13" s="97">
        <f>ESA!H$12</f>
        <v>0</v>
      </c>
      <c r="H13" s="97">
        <f>ESA!I$12</f>
        <v>0</v>
      </c>
      <c r="I13" s="97">
        <f>ESA!J$12</f>
        <v>0</v>
      </c>
      <c r="J13" s="97">
        <f>ESA!K$12</f>
        <v>0</v>
      </c>
      <c r="K13" s="97">
        <f>ESA!L$12</f>
        <v>0</v>
      </c>
      <c r="L13" s="97">
        <f>ESA!M$12</f>
        <v>0</v>
      </c>
      <c r="M13" s="97">
        <f>ESA!N$12</f>
        <v>0</v>
      </c>
      <c r="N13" s="97">
        <f>ESA!O$12</f>
        <v>8.9071062702957402</v>
      </c>
      <c r="O13" s="97">
        <f>ESA!P$12</f>
        <v>93.507042453683397</v>
      </c>
      <c r="P13" s="97">
        <f>ESA!Q$12</f>
        <v>167.43760525464265</v>
      </c>
      <c r="Q13" s="97">
        <f>ESA!R$12</f>
        <v>260.66247581860176</v>
      </c>
      <c r="R13" s="97">
        <f>ESA!S$12</f>
        <v>474.5614555291603</v>
      </c>
      <c r="S13" s="97">
        <f>ESA!T$12</f>
        <v>736.60964219822381</v>
      </c>
      <c r="T13" s="97">
        <f>ESA!U$12</f>
        <v>909.76964447527587</v>
      </c>
      <c r="U13" s="97">
        <f>ESA!V$12</f>
        <v>1028.5938440998978</v>
      </c>
      <c r="V13" s="97">
        <f>ESA!W$12</f>
        <v>1082.4747361972074</v>
      </c>
      <c r="W13" s="65">
        <f>ESA!X$12</f>
        <v>1114.9561925507073</v>
      </c>
    </row>
    <row r="14" spans="1:23" ht="15" customHeight="1" x14ac:dyDescent="0.35">
      <c r="A14" s="163" t="s">
        <v>53</v>
      </c>
      <c r="B14" s="97">
        <f>HB!C$12</f>
        <v>807.95450900000003</v>
      </c>
      <c r="C14" s="97">
        <f>HB!D$12</f>
        <v>789.48245099999997</v>
      </c>
      <c r="D14" s="97">
        <f>HB!E$12</f>
        <v>779.41556400000002</v>
      </c>
      <c r="E14" s="97">
        <f>HB!F$12</f>
        <v>785.56680100000005</v>
      </c>
      <c r="F14" s="97">
        <f>HB!G$12</f>
        <v>782.92975999999999</v>
      </c>
      <c r="G14" s="97">
        <f>HB!H$12</f>
        <v>804.13435400000003</v>
      </c>
      <c r="H14" s="97">
        <f>HB!I$12</f>
        <v>866.01808600000004</v>
      </c>
      <c r="I14" s="97">
        <f>HB!J$12</f>
        <v>863.44536099999993</v>
      </c>
      <c r="J14" s="97">
        <f>HB!K$12</f>
        <v>925.334025</v>
      </c>
      <c r="K14" s="97">
        <f>HB!L$12</f>
        <v>1002.9745010000001</v>
      </c>
      <c r="L14" s="97">
        <f>HB!M$12</f>
        <v>1087.9350749999999</v>
      </c>
      <c r="M14" s="97">
        <f>HB!N$12</f>
        <v>1166.2379719999999</v>
      </c>
      <c r="N14" s="97">
        <f>HB!O$12</f>
        <v>1277.135117</v>
      </c>
      <c r="O14" s="97">
        <f>HB!P$12</f>
        <v>1515.850764</v>
      </c>
      <c r="P14" s="97">
        <f>HB!Q$12</f>
        <v>1632.2642809999998</v>
      </c>
      <c r="Q14" s="97">
        <f>HB!R$12</f>
        <v>1742.9025929999998</v>
      </c>
      <c r="R14" s="97">
        <f>HB!S$12</f>
        <v>1849.0831179999998</v>
      </c>
      <c r="S14" s="97">
        <f>HB!T$12</f>
        <v>1877.8556509999999</v>
      </c>
      <c r="T14" s="97">
        <f>HB!U$12</f>
        <v>1883.3643410000002</v>
      </c>
      <c r="U14" s="97">
        <f>HB!V$12</f>
        <v>1876.599134</v>
      </c>
      <c r="V14" s="97">
        <f>HB!W$12</f>
        <v>1810.38948</v>
      </c>
      <c r="W14" s="65">
        <f>HB!X$12</f>
        <v>1719.7062129999999</v>
      </c>
    </row>
    <row r="15" spans="1:23" ht="15" customHeight="1" x14ac:dyDescent="0.35">
      <c r="A15" s="62" t="s">
        <v>187</v>
      </c>
      <c r="B15" s="97"/>
      <c r="C15" s="97"/>
      <c r="D15" s="97"/>
      <c r="E15" s="97"/>
      <c r="F15" s="97"/>
      <c r="G15" s="97"/>
      <c r="H15" s="97"/>
      <c r="I15" s="97"/>
      <c r="J15" s="97"/>
      <c r="K15" s="97"/>
      <c r="L15" s="97"/>
      <c r="M15" s="97"/>
      <c r="N15" s="97">
        <v>814.68921700000021</v>
      </c>
      <c r="O15" s="97">
        <v>1026.6583410000001</v>
      </c>
      <c r="P15" s="97">
        <v>1131.7850840000001</v>
      </c>
      <c r="Q15" s="97">
        <v>1215.3139590000001</v>
      </c>
      <c r="R15" s="97">
        <v>1303.0394679999999</v>
      </c>
      <c r="S15" s="97">
        <v>1324.2460800000001</v>
      </c>
      <c r="T15" s="97">
        <v>1327.47399</v>
      </c>
      <c r="U15" s="97">
        <v>1326.834535</v>
      </c>
      <c r="V15" s="97">
        <v>1280.81432</v>
      </c>
      <c r="W15" s="65">
        <v>1211.6563249999999</v>
      </c>
    </row>
    <row r="16" spans="1:23" ht="15" customHeight="1" x14ac:dyDescent="0.35">
      <c r="A16" s="62" t="s">
        <v>188</v>
      </c>
      <c r="B16" s="97"/>
      <c r="C16" s="97"/>
      <c r="D16" s="97"/>
      <c r="E16" s="97"/>
      <c r="F16" s="97"/>
      <c r="G16" s="97"/>
      <c r="H16" s="97"/>
      <c r="I16" s="97"/>
      <c r="J16" s="97"/>
      <c r="K16" s="97"/>
      <c r="L16" s="97"/>
      <c r="M16" s="97"/>
      <c r="N16" s="97">
        <v>462.44589899999994</v>
      </c>
      <c r="O16" s="97">
        <v>489.19242300000002</v>
      </c>
      <c r="P16" s="97">
        <v>500.479197</v>
      </c>
      <c r="Q16" s="97">
        <v>527.58863399999996</v>
      </c>
      <c r="R16" s="97">
        <v>546.04364999999996</v>
      </c>
      <c r="S16" s="97">
        <v>553.60957099999996</v>
      </c>
      <c r="T16" s="97">
        <v>555.89035100000001</v>
      </c>
      <c r="U16" s="97">
        <v>549.76459899999998</v>
      </c>
      <c r="V16" s="97">
        <v>529.57515999999998</v>
      </c>
      <c r="W16" s="65">
        <v>508.04988800000001</v>
      </c>
    </row>
    <row r="17" spans="1:23" ht="15" customHeight="1" x14ac:dyDescent="0.35">
      <c r="A17" s="163" t="s">
        <v>54</v>
      </c>
      <c r="B17" s="97">
        <f>IB!C$12</f>
        <v>425.06724996354734</v>
      </c>
      <c r="C17" s="97">
        <f>IB!D$12</f>
        <v>415.74611464037889</v>
      </c>
      <c r="D17" s="97">
        <f>IB!E$12</f>
        <v>406.74663014648905</v>
      </c>
      <c r="E17" s="97">
        <f>IB!F$12</f>
        <v>385.2459492654508</v>
      </c>
      <c r="F17" s="97">
        <f>IB!G$12</f>
        <v>392.83739059446623</v>
      </c>
      <c r="G17" s="97">
        <f>IB!H$12</f>
        <v>397.38208167145939</v>
      </c>
      <c r="H17" s="97">
        <f>IB!I$12</f>
        <v>406.14341948932866</v>
      </c>
      <c r="I17" s="97">
        <f>IB!J$12</f>
        <v>413.97049462137886</v>
      </c>
      <c r="J17" s="97">
        <f>IB!K$12</f>
        <v>420.92751463476509</v>
      </c>
      <c r="K17" s="97">
        <f>IB!L$12</f>
        <v>426.35914678205529</v>
      </c>
      <c r="L17" s="97">
        <f>IB!M$12</f>
        <v>429.198565507137</v>
      </c>
      <c r="M17" s="97">
        <f>IB!N$12</f>
        <v>446.00264461841647</v>
      </c>
      <c r="N17" s="97">
        <f>IB!O$12</f>
        <v>447.63366302972855</v>
      </c>
      <c r="O17" s="97">
        <f>IB!P$12</f>
        <v>423.16773965492587</v>
      </c>
      <c r="P17" s="97">
        <f>IB!Q$12</f>
        <v>388.23475917787954</v>
      </c>
      <c r="Q17" s="97">
        <f>IB!R$12</f>
        <v>345.18029997199227</v>
      </c>
      <c r="R17" s="97">
        <f>IB!S$12</f>
        <v>241.85755991542845</v>
      </c>
      <c r="S17" s="97">
        <f>IB!T$12</f>
        <v>88.610236341641752</v>
      </c>
      <c r="T17" s="97">
        <f>IB!U$12</f>
        <v>19.938764234946348</v>
      </c>
      <c r="U17" s="97">
        <f>IB!V$12</f>
        <v>4.2884412318202152</v>
      </c>
      <c r="V17" s="97">
        <f>IB!W$12</f>
        <v>1.2129136814032735</v>
      </c>
      <c r="W17" s="65">
        <f>IB!X$12</f>
        <v>0.55238612050894664</v>
      </c>
    </row>
    <row r="18" spans="1:23" ht="30" customHeight="1" x14ac:dyDescent="0.35">
      <c r="A18" s="162" t="s">
        <v>55</v>
      </c>
      <c r="B18" s="97">
        <f>IS!C$12</f>
        <v>977.28021860229546</v>
      </c>
      <c r="C18" s="97">
        <f>IS!D$12</f>
        <v>803.94107949730494</v>
      </c>
      <c r="D18" s="97">
        <f>IS!E$12</f>
        <v>805.46091325008967</v>
      </c>
      <c r="E18" s="97">
        <f>IS!F$12</f>
        <v>831.38183668721035</v>
      </c>
      <c r="F18" s="97">
        <f>IS!G$12</f>
        <v>900.21212725115868</v>
      </c>
      <c r="G18" s="97">
        <f>IS!H$12</f>
        <v>963.99829953785149</v>
      </c>
      <c r="H18" s="97">
        <f>IS!I$12</f>
        <v>969.1216564452526</v>
      </c>
      <c r="I18" s="97">
        <f>IS!J$12</f>
        <v>869.2734554985409</v>
      </c>
      <c r="J18" s="97">
        <f>IS!K$12</f>
        <v>662.87870809700348</v>
      </c>
      <c r="K18" s="97">
        <f>IS!L$12</f>
        <v>597.65434982145314</v>
      </c>
      <c r="L18" s="97">
        <f>IS!M$12</f>
        <v>580.63492243470205</v>
      </c>
      <c r="M18" s="97">
        <f>IS!N$12</f>
        <v>599.58288227451612</v>
      </c>
      <c r="N18" s="97">
        <f>IS!O$12</f>
        <v>580.47255369964171</v>
      </c>
      <c r="O18" s="97">
        <f>IS!P$12</f>
        <v>564.73864729217814</v>
      </c>
      <c r="P18" s="97">
        <f>IS!Q$12</f>
        <v>537.22345689181418</v>
      </c>
      <c r="Q18" s="97">
        <f>IS!R$12</f>
        <v>482.60937810956813</v>
      </c>
      <c r="R18" s="97">
        <f>IS!S$12</f>
        <v>387.65491754074628</v>
      </c>
      <c r="S18" s="97">
        <f>IS!T$12</f>
        <v>268.68278005386912</v>
      </c>
      <c r="T18" s="97">
        <f>IS!U$12</f>
        <v>219.74354672969849</v>
      </c>
      <c r="U18" s="97">
        <f>IS!V$12</f>
        <v>193.38916213058303</v>
      </c>
      <c r="V18" s="97">
        <f>IS!W$12</f>
        <v>171.2536603391035</v>
      </c>
      <c r="W18" s="65">
        <f>IS!X$12</f>
        <v>164.6784483079137</v>
      </c>
    </row>
    <row r="19" spans="1:23" ht="15" customHeight="1" x14ac:dyDescent="0.35">
      <c r="A19" s="62" t="s">
        <v>56</v>
      </c>
      <c r="B19" s="97">
        <f>'IS MIG'!C$12</f>
        <v>261.99399232148511</v>
      </c>
      <c r="C19" s="97">
        <f>'IS MIG'!D$12</f>
        <v>258.82409212105472</v>
      </c>
      <c r="D19" s="97">
        <f>'IS MIG'!E$12</f>
        <v>254.82368075496831</v>
      </c>
      <c r="E19" s="97">
        <f>'IS MIG'!F$12</f>
        <v>270.75758581105714</v>
      </c>
      <c r="F19" s="97">
        <f>'IS MIG'!G$12</f>
        <v>283.58848765289378</v>
      </c>
      <c r="G19" s="97">
        <f>'IS MIG'!H$12</f>
        <v>315.92274187546354</v>
      </c>
      <c r="H19" s="97">
        <f>'IS MIG'!I$12</f>
        <v>315.75411623766331</v>
      </c>
      <c r="I19" s="97">
        <f>'IS MIG'!J$12</f>
        <v>173.20599601888179</v>
      </c>
      <c r="J19" s="97">
        <f>'IS MIG'!K$12</f>
        <v>0</v>
      </c>
      <c r="K19" s="97">
        <f>'IS MIG'!L$12</f>
        <v>0</v>
      </c>
      <c r="L19" s="97">
        <f>'IS MIG'!M$12</f>
        <v>0</v>
      </c>
      <c r="M19" s="97">
        <f>'IS MIG'!N$12</f>
        <v>0</v>
      </c>
      <c r="N19" s="97">
        <f>'IS MIG'!O$12</f>
        <v>0</v>
      </c>
      <c r="O19" s="97">
        <f>'IS MIG'!P$12</f>
        <v>0</v>
      </c>
      <c r="P19" s="97">
        <f>'IS MIG'!Q$12</f>
        <v>0</v>
      </c>
      <c r="Q19" s="97">
        <f>'IS MIG'!R$12</f>
        <v>0</v>
      </c>
      <c r="R19" s="97">
        <f>'IS MIG'!S$12</f>
        <v>0</v>
      </c>
      <c r="S19" s="97">
        <f>'IS MIG'!T$12</f>
        <v>0</v>
      </c>
      <c r="T19" s="97">
        <f>'IS MIG'!U$12</f>
        <v>0</v>
      </c>
      <c r="U19" s="97">
        <f>'IS MIG'!V$12</f>
        <v>0</v>
      </c>
      <c r="V19" s="97">
        <f>'IS MIG'!W$12</f>
        <v>0</v>
      </c>
      <c r="W19" s="65">
        <f>'IS MIG'!X$12</f>
        <v>0</v>
      </c>
    </row>
    <row r="20" spans="1:23" ht="15" customHeight="1" x14ac:dyDescent="0.35">
      <c r="A20" s="62" t="s">
        <v>189</v>
      </c>
      <c r="B20" s="97"/>
      <c r="C20" s="97"/>
      <c r="D20" s="97"/>
      <c r="E20" s="97"/>
      <c r="F20" s="97">
        <f>'IS (incapacity)'!G$12</f>
        <v>260.24253303179665</v>
      </c>
      <c r="G20" s="97">
        <f>'IS (incapacity)'!H$12</f>
        <v>279.55050258614233</v>
      </c>
      <c r="H20" s="97">
        <f>'IS (incapacity)'!I$12</f>
        <v>272.972839082017</v>
      </c>
      <c r="I20" s="97">
        <f>'IS (incapacity)'!J$12</f>
        <v>292.32374932046423</v>
      </c>
      <c r="J20" s="97">
        <f>'IS (incapacity)'!K$12</f>
        <v>292.54255906810516</v>
      </c>
      <c r="K20" s="97">
        <f>'IS (incapacity)'!L$12</f>
        <v>273.77342344830765</v>
      </c>
      <c r="L20" s="97">
        <f>'IS (incapacity)'!M$12</f>
        <v>279.74566087635094</v>
      </c>
      <c r="M20" s="97">
        <f>'IS (incapacity)'!N$12</f>
        <v>315.86662241763014</v>
      </c>
      <c r="N20" s="97">
        <f>'IS (incapacity)'!O$12</f>
        <v>324.57724073025958</v>
      </c>
      <c r="O20" s="97">
        <f>'IS (incapacity)'!P$12</f>
        <v>320.54207105497539</v>
      </c>
      <c r="P20" s="97">
        <f>'IS (incapacity)'!Q$12</f>
        <v>300.8799375069288</v>
      </c>
      <c r="Q20" s="97">
        <f>'IS (incapacity)'!R$12</f>
        <v>263.10131354135342</v>
      </c>
      <c r="R20" s="97">
        <f>'IS (incapacity)'!S$12</f>
        <v>174.8957066871501</v>
      </c>
      <c r="S20" s="97">
        <f>'IS (incapacity)'!T$12</f>
        <v>70.192334963654915</v>
      </c>
      <c r="T20" s="97">
        <f>'IS (incapacity)'!U$12</f>
        <v>32.894281638829767</v>
      </c>
      <c r="U20" s="97">
        <f>'IS (incapacity)'!V$12</f>
        <v>16.580471820566732</v>
      </c>
      <c r="V20" s="97">
        <f>'IS (incapacity)'!W$12</f>
        <v>6.250862097512087</v>
      </c>
      <c r="W20" s="65">
        <f>'IS (incapacity)'!X$12</f>
        <v>1.2442373014428765</v>
      </c>
    </row>
    <row r="21" spans="1:23" ht="15" customHeight="1" x14ac:dyDescent="0.35">
      <c r="A21" s="62" t="s">
        <v>190</v>
      </c>
      <c r="B21" s="97"/>
      <c r="C21" s="97"/>
      <c r="D21" s="97"/>
      <c r="E21" s="97"/>
      <c r="F21" s="97">
        <f>'IS (lone parent)'!G$12</f>
        <v>321.09647782310583</v>
      </c>
      <c r="G21" s="97">
        <f>'IS (lone parent)'!H$12</f>
        <v>330.20951686145764</v>
      </c>
      <c r="H21" s="97">
        <f>'IS (lone parent)'!I$12</f>
        <v>341.94847950649063</v>
      </c>
      <c r="I21" s="97">
        <f>'IS (lone parent)'!J$12</f>
        <v>362.42178282313233</v>
      </c>
      <c r="J21" s="97">
        <f>'IS (lone parent)'!K$12</f>
        <v>331.26009302162248</v>
      </c>
      <c r="K21" s="97">
        <f>'IS (lone parent)'!L$12</f>
        <v>281.72483791937674</v>
      </c>
      <c r="L21" s="97">
        <f>'IS (lone parent)'!M$12</f>
        <v>258.6556677464647</v>
      </c>
      <c r="M21" s="97">
        <f>'IS (lone parent)'!N$12</f>
        <v>244.25447898118372</v>
      </c>
      <c r="N21" s="97">
        <f>'IS (lone parent)'!O$12</f>
        <v>220.80509637121116</v>
      </c>
      <c r="O21" s="97">
        <f>'IS (lone parent)'!P$12</f>
        <v>207.30680973040035</v>
      </c>
      <c r="P21" s="97">
        <f>'IS (lone parent)'!Q$12</f>
        <v>194.17467845368475</v>
      </c>
      <c r="Q21" s="97">
        <f>'IS (lone parent)'!R$12</f>
        <v>175.97354722881096</v>
      </c>
      <c r="R21" s="97">
        <f>'IS (lone parent)'!S$12</f>
        <v>164.17510012921079</v>
      </c>
      <c r="S21" s="97">
        <f>'IS (lone parent)'!T$12</f>
        <v>146.98175824880275</v>
      </c>
      <c r="T21" s="97">
        <f>'IS (lone parent)'!U$12</f>
        <v>135.42733543781446</v>
      </c>
      <c r="U21" s="97">
        <f>'IS (lone parent)'!V$12</f>
        <v>125.15023713220371</v>
      </c>
      <c r="V21" s="97">
        <f>'IS (lone parent)'!W$12</f>
        <v>114.40402577202489</v>
      </c>
      <c r="W21" s="65">
        <f>'IS (lone parent)'!X$12</f>
        <v>111.0032039707785</v>
      </c>
    </row>
    <row r="22" spans="1:23" ht="15" customHeight="1" x14ac:dyDescent="0.35">
      <c r="A22" s="62" t="s">
        <v>191</v>
      </c>
      <c r="B22" s="97"/>
      <c r="C22" s="97"/>
      <c r="D22" s="97"/>
      <c r="E22" s="97"/>
      <c r="F22" s="97">
        <f>'IS (carer)'!G$12</f>
        <v>13.869346039668441</v>
      </c>
      <c r="G22" s="97">
        <f>'IS (carer)'!H$12</f>
        <v>17.669845470219993</v>
      </c>
      <c r="H22" s="97">
        <f>'IS (carer)'!I$12</f>
        <v>19.215412336247429</v>
      </c>
      <c r="I22" s="97">
        <f>'IS (carer)'!J$12</f>
        <v>21.036821905348361</v>
      </c>
      <c r="J22" s="97">
        <f>'IS (carer)'!K$12</f>
        <v>20.861308693424931</v>
      </c>
      <c r="K22" s="97">
        <f>'IS (carer)'!L$12</f>
        <v>19.673943101284983</v>
      </c>
      <c r="L22" s="97">
        <f>'IS (carer)'!M$12</f>
        <v>19.274448707618291</v>
      </c>
      <c r="M22" s="97">
        <f>'IS (carer)'!N$12</f>
        <v>19.053673086304268</v>
      </c>
      <c r="N22" s="97">
        <f>'IS (carer)'!O$12</f>
        <v>18.673802234281023</v>
      </c>
      <c r="O22" s="97">
        <f>'IS (carer)'!P$12</f>
        <v>20.161539365994653</v>
      </c>
      <c r="P22" s="97">
        <f>'IS (carer)'!Q$12</f>
        <v>25.588646701608042</v>
      </c>
      <c r="Q22" s="97">
        <f>'IS (carer)'!R$12</f>
        <v>28.864144385254072</v>
      </c>
      <c r="R22" s="97">
        <f>'IS (carer)'!S$12</f>
        <v>34.465959584499657</v>
      </c>
      <c r="S22" s="97">
        <f>'IS (carer)'!T$12</f>
        <v>38.039580286583643</v>
      </c>
      <c r="T22" s="97">
        <f>'IS (carer)'!U$12</f>
        <v>39.912904088884645</v>
      </c>
      <c r="U22" s="97">
        <f>'IS (carer)'!V$12</f>
        <v>42.351225031746516</v>
      </c>
      <c r="V22" s="97">
        <f>'IS (carer)'!W$12</f>
        <v>42.682605059813056</v>
      </c>
      <c r="W22" s="65">
        <f>'IS (carer)'!X$12</f>
        <v>45.436664247409155</v>
      </c>
    </row>
    <row r="23" spans="1:23" ht="15" customHeight="1" x14ac:dyDescent="0.35">
      <c r="A23" s="62" t="s">
        <v>192</v>
      </c>
      <c r="B23" s="97"/>
      <c r="C23" s="97"/>
      <c r="D23" s="97"/>
      <c r="E23" s="97"/>
      <c r="F23" s="97">
        <f>'IS (others)'!G$12</f>
        <v>21.415282703693933</v>
      </c>
      <c r="G23" s="97">
        <f>'IS (others)'!H$12</f>
        <v>20.645692744568038</v>
      </c>
      <c r="H23" s="97">
        <f>'IS (others)'!I$12</f>
        <v>19.230809282834347</v>
      </c>
      <c r="I23" s="97">
        <f>'IS (others)'!J$12</f>
        <v>20.285105430714307</v>
      </c>
      <c r="J23" s="97">
        <f>'IS (others)'!K$12</f>
        <v>18.214747313850921</v>
      </c>
      <c r="K23" s="97">
        <f>'IS (others)'!L$12</f>
        <v>22.364706879962856</v>
      </c>
      <c r="L23" s="97">
        <f>'IS (others)'!M$12</f>
        <v>23.108592980852894</v>
      </c>
      <c r="M23" s="97">
        <f>'IS (others)'!N$12</f>
        <v>19.93821103199836</v>
      </c>
      <c r="N23" s="97">
        <f>'IS (others)'!O$12</f>
        <v>15.411718325072975</v>
      </c>
      <c r="O23" s="97">
        <f>'IS (others)'!P$12</f>
        <v>16.188079553885309</v>
      </c>
      <c r="P23" s="97">
        <f>'IS (others)'!Q$12</f>
        <v>16.244705471214484</v>
      </c>
      <c r="Q23" s="97">
        <f>'IS (others)'!R$12</f>
        <v>14.824767428364966</v>
      </c>
      <c r="R23" s="97">
        <f>'IS (others)'!S$12</f>
        <v>14.27376450281459</v>
      </c>
      <c r="S23" s="97">
        <f>'IS (others)'!T$12</f>
        <v>13.53227045324979</v>
      </c>
      <c r="T23" s="97">
        <f>'IS (others)'!U$12</f>
        <v>11.390836837276229</v>
      </c>
      <c r="U23" s="97">
        <f>'IS (others)'!V$12</f>
        <v>9.4137241184144518</v>
      </c>
      <c r="V23" s="97">
        <f>'IS (others)'!W$12</f>
        <v>8.0721322046066959</v>
      </c>
      <c r="W23" s="65">
        <f>'IS (others)'!X$12</f>
        <v>7.307261337421826</v>
      </c>
    </row>
    <row r="24" spans="1:23" ht="30" customHeight="1" x14ac:dyDescent="0.35">
      <c r="A24" s="163" t="s">
        <v>61</v>
      </c>
      <c r="B24" s="97"/>
      <c r="C24" s="97"/>
      <c r="D24" s="97"/>
      <c r="E24" s="97"/>
      <c r="F24" s="97">
        <f>IIDB!G$12</f>
        <v>43.818241906656361</v>
      </c>
      <c r="G24" s="97">
        <f>IIDB!H$12</f>
        <v>44.960144762489087</v>
      </c>
      <c r="H24" s="97">
        <f>IIDB!I$12</f>
        <v>45.180785215074437</v>
      </c>
      <c r="I24" s="97">
        <f>IIDB!J$12</f>
        <v>45.417225765189336</v>
      </c>
      <c r="J24" s="97">
        <f>IIDB!K$12</f>
        <v>46.898642693263305</v>
      </c>
      <c r="K24" s="97">
        <f>IIDB!L$12</f>
        <v>46.575032944888953</v>
      </c>
      <c r="L24" s="97">
        <f>IIDB!M$12</f>
        <v>46.884088671992515</v>
      </c>
      <c r="M24" s="97">
        <f>IIDB!N$12</f>
        <v>47.54319894739541</v>
      </c>
      <c r="N24" s="97">
        <f>IIDB!O$12</f>
        <v>49.52590213776962</v>
      </c>
      <c r="O24" s="97">
        <f>IIDB!P$12</f>
        <v>51.351100918806274</v>
      </c>
      <c r="P24" s="97">
        <f>IIDB!Q$12</f>
        <v>53.645278256104646</v>
      </c>
      <c r="Q24" s="97">
        <f>IIDB!R$12</f>
        <v>53.60501901728081</v>
      </c>
      <c r="R24" s="97">
        <f>IIDB!S$12</f>
        <v>55.328162946559978</v>
      </c>
      <c r="S24" s="97">
        <f>IIDB!T$12</f>
        <v>55.450739107222489</v>
      </c>
      <c r="T24" s="97">
        <f>IIDB!U$12</f>
        <v>56.493180236641884</v>
      </c>
      <c r="U24" s="97">
        <f>IIDB!V$12</f>
        <v>55.728148646176848</v>
      </c>
      <c r="V24" s="97">
        <f>IIDB!W$12</f>
        <v>54.328050796790102</v>
      </c>
      <c r="W24" s="65">
        <f>IIDB!X$12</f>
        <v>52.952853660078254</v>
      </c>
    </row>
    <row r="25" spans="1:23" ht="15" customHeight="1" x14ac:dyDescent="0.35">
      <c r="A25" s="162" t="s">
        <v>62</v>
      </c>
      <c r="B25" s="97">
        <f>JSA!C$12</f>
        <v>160.90684016097671</v>
      </c>
      <c r="C25" s="97">
        <f>JSA!D$12</f>
        <v>275.34928947999992</v>
      </c>
      <c r="D25" s="97">
        <f>JSA!E$12</f>
        <v>238.55092015354438</v>
      </c>
      <c r="E25" s="97">
        <f>JSA!F$12</f>
        <v>209.62756270804147</v>
      </c>
      <c r="F25" s="97">
        <f>JSA!G$12</f>
        <v>181.05894225670716</v>
      </c>
      <c r="G25" s="97">
        <f>JSA!H$12</f>
        <v>160.54828066597383</v>
      </c>
      <c r="H25" s="97">
        <f>JSA!I$12</f>
        <v>169.6607666227446</v>
      </c>
      <c r="I25" s="97">
        <f>JSA!J$12</f>
        <v>169.08385491375668</v>
      </c>
      <c r="J25" s="97">
        <f>JSA!K$12</f>
        <v>150.24827086325445</v>
      </c>
      <c r="K25" s="97">
        <f>JSA!L$12</f>
        <v>161.42890027523688</v>
      </c>
      <c r="L25" s="97">
        <f>JSA!M$12</f>
        <v>174.35728775307027</v>
      </c>
      <c r="M25" s="97">
        <f>JSA!N$12</f>
        <v>160.69592180258067</v>
      </c>
      <c r="N25" s="97">
        <f>JSA!O$12</f>
        <v>215.84748673387944</v>
      </c>
      <c r="O25" s="97">
        <f>JSA!P$12</f>
        <v>367.91042272665374</v>
      </c>
      <c r="P25" s="97">
        <f>JSA!Q$12</f>
        <v>344.71978782714916</v>
      </c>
      <c r="Q25" s="97">
        <f>JSA!R$12</f>
        <v>374.68273224889447</v>
      </c>
      <c r="R25" s="97">
        <f>JSA!S$12</f>
        <v>388.47362390069139</v>
      </c>
      <c r="S25" s="97">
        <f>JSA!T$12</f>
        <v>318.40663068709858</v>
      </c>
      <c r="T25" s="97">
        <f>JSA!U$12</f>
        <v>209.16561916776629</v>
      </c>
      <c r="U25" s="97">
        <f>JSA!V$12</f>
        <v>155.9339329415161</v>
      </c>
      <c r="V25" s="97">
        <f>JSA!W$12</f>
        <v>122.26324981289449</v>
      </c>
      <c r="W25" s="65">
        <f>JSA!X$12</f>
        <v>107.57330786615321</v>
      </c>
    </row>
    <row r="26" spans="1:23" ht="15" customHeight="1" x14ac:dyDescent="0.35">
      <c r="A26" s="162" t="s">
        <v>63</v>
      </c>
      <c r="B26" s="97">
        <f>MA!C$12</f>
        <v>0</v>
      </c>
      <c r="C26" s="97">
        <f>MA!D$12</f>
        <v>0</v>
      </c>
      <c r="D26" s="97">
        <f>MA!E$12</f>
        <v>0</v>
      </c>
      <c r="E26" s="97">
        <f>MA!F$12</f>
        <v>0</v>
      </c>
      <c r="F26" s="97">
        <f>MA!G$12</f>
        <v>4.7805530013704889</v>
      </c>
      <c r="G26" s="97">
        <f>MA!H$12</f>
        <v>6.8694264294489447</v>
      </c>
      <c r="H26" s="97">
        <f>MA!I$12</f>
        <v>7.0948692515419998</v>
      </c>
      <c r="I26" s="97">
        <f>MA!J$12</f>
        <v>14.071912911675733</v>
      </c>
      <c r="J26" s="97">
        <f>MA!K$12</f>
        <v>15.829484018502813</v>
      </c>
      <c r="K26" s="97">
        <f>MA!L$12</f>
        <v>15.568715955408699</v>
      </c>
      <c r="L26" s="97">
        <f>MA!M$12</f>
        <v>17.519532441745504</v>
      </c>
      <c r="M26" s="97">
        <f>MA!N$12</f>
        <v>22.137392860270651</v>
      </c>
      <c r="N26" s="97">
        <f>MA!O$12</f>
        <v>33.425271213280851</v>
      </c>
      <c r="O26" s="97">
        <f>MA!P$12</f>
        <v>34.031814623716997</v>
      </c>
      <c r="P26" s="97">
        <f>MA!Q$12</f>
        <v>32.667878517876176</v>
      </c>
      <c r="Q26" s="97">
        <f>MA!R$12</f>
        <v>35.912094585514609</v>
      </c>
      <c r="R26" s="97">
        <f>MA!S$12</f>
        <v>42.178012818274759</v>
      </c>
      <c r="S26" s="97">
        <f>MA!T$12</f>
        <v>41.308684019302888</v>
      </c>
      <c r="T26" s="97">
        <f>MA!U$12</f>
        <v>40.869476832227789</v>
      </c>
      <c r="U26" s="97">
        <f>MA!V$12</f>
        <v>43.742979648625344</v>
      </c>
      <c r="V26" s="97">
        <f>MA!W$12</f>
        <v>43.307037668055933</v>
      </c>
      <c r="W26" s="65">
        <f>MA!X$12</f>
        <v>46.242530246723121</v>
      </c>
    </row>
    <row r="27" spans="1:23" ht="15" customHeight="1" x14ac:dyDescent="0.35">
      <c r="A27" s="162" t="s">
        <v>193</v>
      </c>
      <c r="B27" s="97"/>
      <c r="C27" s="97"/>
      <c r="D27" s="97"/>
      <c r="E27" s="97"/>
      <c r="F27" s="97"/>
      <c r="G27" s="97"/>
      <c r="H27" s="97"/>
      <c r="I27" s="97"/>
      <c r="J27" s="97">
        <f>O75TVL!K$12</f>
        <v>42.721544665064329</v>
      </c>
      <c r="K27" s="97">
        <f>O75TVL!L$12</f>
        <v>45.365627996530989</v>
      </c>
      <c r="L27" s="97">
        <f>O75TVL!M$12</f>
        <v>48.226623045736488</v>
      </c>
      <c r="M27" s="97">
        <f>O75TVL!N$12</f>
        <v>50.688691324123496</v>
      </c>
      <c r="N27" s="97">
        <f>O75TVL!O$12</f>
        <v>52.711141817721206</v>
      </c>
      <c r="O27" s="97">
        <f>O75TVL!P$12</f>
        <v>55.087196250840961</v>
      </c>
      <c r="P27" s="97">
        <f>O75TVL!Q$12</f>
        <v>58.232411977098828</v>
      </c>
      <c r="Q27" s="97">
        <f>O75TVL!R$12</f>
        <v>59.267922848640907</v>
      </c>
      <c r="R27" s="97">
        <f>O75TVL!S$12</f>
        <v>60.296482633440142</v>
      </c>
      <c r="S27" s="97">
        <f>O75TVL!T$12</f>
        <v>60.716121305199266</v>
      </c>
      <c r="T27" s="97">
        <f>O75TVL!U$12</f>
        <v>61.391797730212197</v>
      </c>
      <c r="U27" s="97">
        <f>O75TVL!V$12</f>
        <v>62.476653943295695</v>
      </c>
      <c r="V27" s="97">
        <f>O75TVL!W$12</f>
        <v>63.059590611200008</v>
      </c>
      <c r="W27" s="65">
        <f>O75TVL!X$12</f>
        <v>65.792979057115872</v>
      </c>
    </row>
    <row r="28" spans="1:23" ht="15" customHeight="1" x14ac:dyDescent="0.35">
      <c r="A28" s="162" t="s">
        <v>97</v>
      </c>
      <c r="B28" s="97"/>
      <c r="C28" s="97"/>
      <c r="D28" s="97"/>
      <c r="E28" s="97"/>
      <c r="F28" s="97"/>
      <c r="G28" s="97"/>
      <c r="H28" s="97"/>
      <c r="I28" s="97">
        <f>PC!J$12</f>
        <v>0</v>
      </c>
      <c r="J28" s="97">
        <f>PC!K$12</f>
        <v>457.45459350865093</v>
      </c>
      <c r="K28" s="97">
        <f>PC!L$12</f>
        <v>499.26226885045145</v>
      </c>
      <c r="L28" s="97">
        <f>PC!M$12</f>
        <v>538.50505793570824</v>
      </c>
      <c r="M28" s="97">
        <f>PC!N$12</f>
        <v>579.24305711710747</v>
      </c>
      <c r="N28" s="97">
        <f>PC!O$12</f>
        <v>606.7137383676361</v>
      </c>
      <c r="O28" s="97">
        <f>PC!P$12</f>
        <v>640.89711025988299</v>
      </c>
      <c r="P28" s="97">
        <f>PC!Q$12</f>
        <v>652.08987000977299</v>
      </c>
      <c r="Q28" s="97">
        <f>PC!R$12</f>
        <v>633.86377441202683</v>
      </c>
      <c r="R28" s="97">
        <f>PC!S$12</f>
        <v>587.59119927998995</v>
      </c>
      <c r="S28" s="97">
        <f>PC!T$12</f>
        <v>549.21729824544286</v>
      </c>
      <c r="T28" s="97">
        <f>PC!U$12</f>
        <v>510.12550575575563</v>
      </c>
      <c r="U28" s="97">
        <f>PC!V$12</f>
        <v>468.79433384829713</v>
      </c>
      <c r="V28" s="97">
        <f>PC!W$12</f>
        <v>434.91581722867983</v>
      </c>
      <c r="W28" s="65">
        <f>PC!X$12</f>
        <v>409.8715039958775</v>
      </c>
    </row>
    <row r="29" spans="1:23" ht="30" customHeight="1" x14ac:dyDescent="0.35">
      <c r="A29" s="162" t="s">
        <v>110</v>
      </c>
      <c r="B29" s="97"/>
      <c r="C29" s="97"/>
      <c r="D29" s="97"/>
      <c r="E29" s="97"/>
      <c r="F29" s="97"/>
      <c r="G29" s="97"/>
      <c r="H29" s="97"/>
      <c r="I29" s="97">
        <f>PIP!J$12</f>
        <v>0</v>
      </c>
      <c r="J29" s="97">
        <f>PIP!K$12</f>
        <v>0</v>
      </c>
      <c r="K29" s="97">
        <f>PIP!L$12</f>
        <v>0</v>
      </c>
      <c r="L29" s="97">
        <f>PIP!M$12</f>
        <v>0</v>
      </c>
      <c r="M29" s="97">
        <f>PIP!N$12</f>
        <v>0</v>
      </c>
      <c r="N29" s="97">
        <f>PIP!O$12</f>
        <v>0</v>
      </c>
      <c r="O29" s="97">
        <f>PIP!P$12</f>
        <v>0</v>
      </c>
      <c r="P29" s="97">
        <f>PIP!Q$12</f>
        <v>0</v>
      </c>
      <c r="Q29" s="97">
        <f>PIP!R$12</f>
        <v>0</v>
      </c>
      <c r="R29" s="97">
        <f>PIP!S$12</f>
        <v>0</v>
      </c>
      <c r="S29" s="97">
        <f>PIP!T$12</f>
        <v>11.362922517367616</v>
      </c>
      <c r="T29" s="97">
        <f>PIP!U$12</f>
        <v>120.00087103916462</v>
      </c>
      <c r="U29" s="97">
        <f>PIP!V$12</f>
        <v>243.16273980019903</v>
      </c>
      <c r="V29" s="97">
        <f>PIP!W$12</f>
        <v>405.7703251991029</v>
      </c>
      <c r="W29" s="65">
        <f>PIP!X$12</f>
        <v>655.24269058090215</v>
      </c>
    </row>
    <row r="30" spans="1:23" ht="15" customHeight="1" x14ac:dyDescent="0.35">
      <c r="A30" s="162" t="s">
        <v>64</v>
      </c>
      <c r="B30" s="97">
        <f>SDA!C$12</f>
        <v>65.627039200200201</v>
      </c>
      <c r="C30" s="97">
        <f>SDA!D$12</f>
        <v>73.207642413233287</v>
      </c>
      <c r="D30" s="97">
        <f>SDA!E$12</f>
        <v>72.814216963669779</v>
      </c>
      <c r="E30" s="97">
        <f>SDA!F$12</f>
        <v>74.706521277534534</v>
      </c>
      <c r="F30" s="97">
        <f>SDA!G$12</f>
        <v>78.992256258133253</v>
      </c>
      <c r="G30" s="97">
        <f>SDA!H$12</f>
        <v>81.321395523355989</v>
      </c>
      <c r="H30" s="97">
        <f>SDA!I$12</f>
        <v>74.932651887177741</v>
      </c>
      <c r="I30" s="97">
        <f>SDA!J$12</f>
        <v>73.722563469667421</v>
      </c>
      <c r="J30" s="97">
        <f>SDA!K$12</f>
        <v>72.644136973283736</v>
      </c>
      <c r="K30" s="97">
        <f>SDA!L$12</f>
        <v>71.409188626281747</v>
      </c>
      <c r="L30" s="97">
        <f>SDA!M$12</f>
        <v>71.936673378664366</v>
      </c>
      <c r="M30" s="97">
        <f>SDA!N$12</f>
        <v>71.899936587737528</v>
      </c>
      <c r="N30" s="97">
        <f>SDA!O$12</f>
        <v>71.068880947229417</v>
      </c>
      <c r="O30" s="97">
        <f>SDA!P$12</f>
        <v>72.854718466126826</v>
      </c>
      <c r="P30" s="97">
        <f>SDA!Q$12</f>
        <v>71.224474855140357</v>
      </c>
      <c r="Q30" s="97">
        <f>SDA!R$12</f>
        <v>70.795342689574184</v>
      </c>
      <c r="R30" s="97">
        <f>SDA!S$12</f>
        <v>71.374672500993526</v>
      </c>
      <c r="S30" s="97">
        <f>SDA!T$12</f>
        <v>69.290736346974271</v>
      </c>
      <c r="T30" s="97">
        <f>SDA!U$12</f>
        <v>60.001598573578917</v>
      </c>
      <c r="U30" s="97">
        <f>SDA!V$12</f>
        <v>39.324083274690992</v>
      </c>
      <c r="V30" s="97">
        <f>SDA!W$12</f>
        <v>19.024187693876499</v>
      </c>
      <c r="W30" s="65">
        <f>SDA!X$12</f>
        <v>8.9985924286507348</v>
      </c>
    </row>
    <row r="31" spans="1:23" ht="15" customHeight="1" x14ac:dyDescent="0.35">
      <c r="A31" s="62" t="s">
        <v>51</v>
      </c>
      <c r="B31" s="97"/>
      <c r="C31" s="97"/>
      <c r="D31" s="97"/>
      <c r="E31" s="97"/>
      <c r="F31" s="97">
        <f>'SDA (working age)'!G$12</f>
        <v>66.520683868160219</v>
      </c>
      <c r="G31" s="97">
        <f>'SDA (working age)'!H$12</f>
        <v>68.613457166980396</v>
      </c>
      <c r="H31" s="97">
        <f>'SDA (working age)'!I$12</f>
        <v>62.729053748527804</v>
      </c>
      <c r="I31" s="97">
        <f>'SDA (working age)'!J$12</f>
        <v>60.801002029992858</v>
      </c>
      <c r="J31" s="97">
        <f>'SDA (working age)'!K$12</f>
        <v>63.074083473656302</v>
      </c>
      <c r="K31" s="97">
        <f>'SDA (working age)'!L$12</f>
        <v>61.581541018361762</v>
      </c>
      <c r="L31" s="97">
        <f>'SDA (working age)'!M$12</f>
        <v>61.526291974261568</v>
      </c>
      <c r="M31" s="97">
        <f>'SDA (working age)'!N$12</f>
        <v>56.180686978134602</v>
      </c>
      <c r="N31" s="97">
        <f>'SDA (working age)'!O$12</f>
        <v>57.430297763843008</v>
      </c>
      <c r="O31" s="97">
        <f>'SDA (working age)'!P$12</f>
        <v>58.515452003872539</v>
      </c>
      <c r="P31" s="97">
        <f>'SDA (working age)'!Q$12</f>
        <v>57.910394046138698</v>
      </c>
      <c r="Q31" s="97">
        <f>'SDA (working age)'!R$12</f>
        <v>57.377749072375295</v>
      </c>
      <c r="R31" s="97">
        <f>'SDA (working age)'!S$12</f>
        <v>58.807470071661108</v>
      </c>
      <c r="S31" s="97">
        <f>'SDA (working age)'!T$12</f>
        <v>57.79676041083146</v>
      </c>
      <c r="T31" s="97">
        <f>'SDA (working age)'!U$12</f>
        <v>49.119508761707024</v>
      </c>
      <c r="U31" s="97">
        <f>'SDA (working age)'!V$12</f>
        <v>29.399324704023918</v>
      </c>
      <c r="V31" s="97">
        <f>'SDA (working age)'!W$12</f>
        <v>9.8585643997796506</v>
      </c>
      <c r="W31" s="65">
        <f>'SDA (working age)'!X$12</f>
        <v>0.67668003628354489</v>
      </c>
    </row>
    <row r="32" spans="1:23" ht="15" customHeight="1" x14ac:dyDescent="0.35">
      <c r="A32" s="62" t="s">
        <v>52</v>
      </c>
      <c r="B32" s="97"/>
      <c r="C32" s="97"/>
      <c r="D32" s="97"/>
      <c r="E32" s="97"/>
      <c r="F32" s="97">
        <f>'SDA (pensioners)'!G$12</f>
        <v>12.471572389973037</v>
      </c>
      <c r="G32" s="97">
        <f>'SDA (pensioners)'!H$12</f>
        <v>12.707938356375577</v>
      </c>
      <c r="H32" s="97">
        <f>'SDA (pensioners)'!I$12</f>
        <v>12.203598138649928</v>
      </c>
      <c r="I32" s="97">
        <f>'SDA (pensioners)'!J$12</f>
        <v>12.921561439674557</v>
      </c>
      <c r="J32" s="97">
        <f>'SDA (pensioners)'!K$12</f>
        <v>9.5700534996274467</v>
      </c>
      <c r="K32" s="97">
        <f>'SDA (pensioners)'!L$12</f>
        <v>9.8276476079199817</v>
      </c>
      <c r="L32" s="97">
        <f>'SDA (pensioners)'!M$12</f>
        <v>10.410381404402788</v>
      </c>
      <c r="M32" s="97">
        <f>'SDA (pensioners)'!N$12</f>
        <v>15.719249609602919</v>
      </c>
      <c r="N32" s="97">
        <f>'SDA (pensioners)'!O$12</f>
        <v>13.638583183386404</v>
      </c>
      <c r="O32" s="97">
        <f>'SDA (pensioners)'!P$12</f>
        <v>14.339266462254276</v>
      </c>
      <c r="P32" s="97">
        <f>'SDA (pensioners)'!Q$12</f>
        <v>13.314080809001661</v>
      </c>
      <c r="Q32" s="97">
        <f>'SDA (pensioners)'!R$12</f>
        <v>13.417593617198893</v>
      </c>
      <c r="R32" s="97">
        <f>'SDA (pensioners)'!S$12</f>
        <v>12.567202429332404</v>
      </c>
      <c r="S32" s="97">
        <f>'SDA (pensioners)'!T$12</f>
        <v>11.493975936142817</v>
      </c>
      <c r="T32" s="97">
        <f>'SDA (pensioners)'!U$12</f>
        <v>10.882089811871893</v>
      </c>
      <c r="U32" s="97">
        <f>'SDA (pensioners)'!V$12</f>
        <v>9.9247585706670591</v>
      </c>
      <c r="V32" s="97">
        <f>'SDA (pensioners)'!W$12</f>
        <v>9.1656232940968501</v>
      </c>
      <c r="W32" s="65">
        <f>'SDA (pensioners)'!X$12</f>
        <v>8.3219123923671887</v>
      </c>
    </row>
    <row r="33" spans="1:23" ht="15.5" x14ac:dyDescent="0.35">
      <c r="A33" s="164" t="s">
        <v>65</v>
      </c>
      <c r="B33" s="97">
        <f>SP!C$12</f>
        <v>0</v>
      </c>
      <c r="C33" s="97">
        <f>SP!D$12</f>
        <v>0</v>
      </c>
      <c r="D33" s="97">
        <f>SP!E$12</f>
        <v>0</v>
      </c>
      <c r="E33" s="97">
        <f>SP!F$12</f>
        <v>3581.2369345008433</v>
      </c>
      <c r="F33" s="97">
        <f>SP!G$12</f>
        <v>3674.6611053331208</v>
      </c>
      <c r="G33" s="97">
        <f>SP!H$12</f>
        <v>3999.5484966466001</v>
      </c>
      <c r="H33" s="97">
        <f>SP!I$12</f>
        <v>4245.1581346009089</v>
      </c>
      <c r="I33" s="97">
        <f>SP!J$12</f>
        <v>4472.3685674860717</v>
      </c>
      <c r="J33" s="97">
        <f>SP!K$12</f>
        <v>4714.2105425312948</v>
      </c>
      <c r="K33" s="97">
        <f>SP!L$12</f>
        <v>4983.8457450743499</v>
      </c>
      <c r="L33" s="97">
        <f>SP!M$12</f>
        <v>5218.6311511606782</v>
      </c>
      <c r="M33" s="97">
        <f>SP!N$12</f>
        <v>5635.336035910138</v>
      </c>
      <c r="N33" s="97">
        <f>SP!O$12</f>
        <v>6051.0556584585029</v>
      </c>
      <c r="O33" s="97">
        <f>SP!P$12</f>
        <v>6595.5057191140968</v>
      </c>
      <c r="P33" s="97">
        <f>SP!Q$12</f>
        <v>6892.8580344655002</v>
      </c>
      <c r="Q33" s="97">
        <f>SP!R$12</f>
        <v>7349.2174204031944</v>
      </c>
      <c r="R33" s="97">
        <f>SP!S$12</f>
        <v>7937.9305211568371</v>
      </c>
      <c r="S33" s="97">
        <f>SP!T$12</f>
        <v>8298.821995573986</v>
      </c>
      <c r="T33" s="97">
        <f>SP!U$12</f>
        <v>8648.5193557056446</v>
      </c>
      <c r="U33" s="97">
        <f>SP!V$12</f>
        <v>8949.0577960480041</v>
      </c>
      <c r="V33" s="97">
        <f>SP!W$12</f>
        <v>9173.9305982613623</v>
      </c>
      <c r="W33" s="65">
        <f>SP!X$12</f>
        <v>9401.6981506329248</v>
      </c>
    </row>
    <row r="34" spans="1:23" ht="30" customHeight="1" x14ac:dyDescent="0.35">
      <c r="A34" s="164" t="s">
        <v>98</v>
      </c>
      <c r="B34" s="97"/>
      <c r="C34" s="97"/>
      <c r="D34" s="97"/>
      <c r="E34" s="97"/>
      <c r="F34" s="97"/>
      <c r="G34" s="97"/>
      <c r="H34" s="97"/>
      <c r="I34" s="97"/>
      <c r="J34" s="97">
        <f>SMP!K$12</f>
        <v>120.89765291511314</v>
      </c>
      <c r="K34" s="97">
        <f>SMP!L$12</f>
        <v>98.899730327390756</v>
      </c>
      <c r="L34" s="97">
        <f>SMP!M$12</f>
        <v>119.40505273345049</v>
      </c>
      <c r="M34" s="97">
        <f>SMP!N$12</f>
        <v>148.39000179641411</v>
      </c>
      <c r="N34" s="97">
        <f>SMP!O$12</f>
        <v>172.4337205651033</v>
      </c>
      <c r="O34" s="97">
        <f>SMP!P$12</f>
        <v>178.49250135775904</v>
      </c>
      <c r="P34" s="97">
        <f>SMP!Q$12</f>
        <v>174.75379469830503</v>
      </c>
      <c r="Q34" s="97">
        <f>SMP!R$12</f>
        <v>201.20173408096781</v>
      </c>
      <c r="R34" s="97">
        <f>SMP!S$12</f>
        <v>205.75515986590096</v>
      </c>
      <c r="S34" s="97">
        <f>SMP!T$12</f>
        <v>203.90154162347969</v>
      </c>
      <c r="T34" s="97">
        <f>SMP!U$12</f>
        <v>208.31796912809941</v>
      </c>
      <c r="U34" s="97">
        <f>SMP!V$12</f>
        <v>240.02302689999999</v>
      </c>
      <c r="V34" s="97">
        <f>SMP!W$12</f>
        <v>230.95098206700001</v>
      </c>
      <c r="W34" s="65">
        <f>SMP!X$12</f>
        <v>220.28805760875775</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UC!T$12</f>
        <v>0</v>
      </c>
      <c r="T35" s="97">
        <f>UC!U$12</f>
        <v>3.8000833503144996E-2</v>
      </c>
      <c r="U35" s="97">
        <f>UC!V$12</f>
        <v>18.920136915031986</v>
      </c>
      <c r="V35" s="97">
        <f>UC!W$12</f>
        <v>93.431108360476145</v>
      </c>
      <c r="W35" s="65">
        <f>UC!X$12</f>
        <v>212.02494766901094</v>
      </c>
    </row>
    <row r="36" spans="1:23" ht="15" customHeight="1" x14ac:dyDescent="0.35">
      <c r="A36" s="164" t="s">
        <v>66</v>
      </c>
      <c r="B36" s="97"/>
      <c r="C36" s="97"/>
      <c r="D36" s="97"/>
      <c r="E36" s="97"/>
      <c r="F36" s="97">
        <f>WFP!G$12</f>
        <v>165.84348791875721</v>
      </c>
      <c r="G36" s="97">
        <f>WFP!H$12</f>
        <v>160.18240468527233</v>
      </c>
      <c r="H36" s="97">
        <f>WFP!I$12</f>
        <v>163.251956792767</v>
      </c>
      <c r="I36" s="97">
        <f>WFP!J$12</f>
        <v>184.91113637405883</v>
      </c>
      <c r="J36" s="97">
        <f>WFP!K$12</f>
        <v>240.74345075013912</v>
      </c>
      <c r="K36" s="97">
        <f>WFP!L$12</f>
        <v>307.60961557084522</v>
      </c>
      <c r="L36" s="97">
        <f>WFP!M$12</f>
        <v>197.22927714953133</v>
      </c>
      <c r="M36" s="97">
        <f>WFP!N$12</f>
        <v>203.76019143033332</v>
      </c>
      <c r="N36" s="97">
        <f>WFP!O$12</f>
        <v>267.20938445950435</v>
      </c>
      <c r="O36" s="97">
        <f>WFP!P$12</f>
        <v>270.76576754614035</v>
      </c>
      <c r="P36" s="97">
        <f>WFP!Q$12</f>
        <v>276.03245254941766</v>
      </c>
      <c r="Q36" s="97">
        <f>WFP!R$12</f>
        <v>213.65240279450725</v>
      </c>
      <c r="R36" s="97">
        <f>WFP!S$12</f>
        <v>212.8586653358077</v>
      </c>
      <c r="S36" s="97">
        <f>WFP!T$12</f>
        <v>212.9559064987013</v>
      </c>
      <c r="T36" s="97">
        <f>WFP!U$12</f>
        <v>210.71739227637437</v>
      </c>
      <c r="U36" s="97">
        <f>WFP!V$12</f>
        <v>208.4968267230077</v>
      </c>
      <c r="V36" s="97">
        <f>WFP!W$12</f>
        <v>206.38095420816421</v>
      </c>
      <c r="W36" s="65">
        <f>WFP!X$12</f>
        <v>204.08187814097508</v>
      </c>
    </row>
    <row r="37" spans="1:23" ht="30" customHeight="1" x14ac:dyDescent="0.35">
      <c r="A37" s="165" t="s">
        <v>194</v>
      </c>
      <c r="B37" s="91">
        <f>SUM(B3:B36)-SUM(B9:B11,B19:B23)</f>
        <v>3086.4534151141138</v>
      </c>
      <c r="C37" s="91">
        <f>SUM(C3:C36)-SUM(C9:C11,C19:C23)</f>
        <v>3045.6399383676498</v>
      </c>
      <c r="D37" s="91">
        <f>SUM(D3:D36)-SUM(D9:D11,D19:D23)</f>
        <v>3037.9243956688219</v>
      </c>
      <c r="E37" s="91">
        <f>SUM(E3:E36)-SUM(E9:E11,E19:E23)</f>
        <v>6737.169688339075</v>
      </c>
      <c r="F37" s="91">
        <f t="shared" ref="F37:M37" si="0">SUM(F3:F36)-SUM(F9:F11,F19:F23,F31:F32)</f>
        <v>7148.5853779282425</v>
      </c>
      <c r="G37" s="91">
        <f t="shared" si="0"/>
        <v>7689.3646610398082</v>
      </c>
      <c r="H37" s="91">
        <f t="shared" si="0"/>
        <v>8105.9429489073409</v>
      </c>
      <c r="I37" s="91">
        <f t="shared" si="0"/>
        <v>8371.9859620745519</v>
      </c>
      <c r="J37" s="91">
        <f t="shared" si="0"/>
        <v>9226.4576855493142</v>
      </c>
      <c r="K37" s="91">
        <f t="shared" si="0"/>
        <v>9698.8667447182997</v>
      </c>
      <c r="L37" s="91">
        <f t="shared" si="0"/>
        <v>10048.743121673197</v>
      </c>
      <c r="M37" s="91">
        <f t="shared" si="0"/>
        <v>10737.19159610225</v>
      </c>
      <c r="N37" s="91">
        <f t="shared" ref="N37:V37" si="1">SUM(N3:N36)-SUM(N9:N11,N19:N23,N31:N32,N15:N16)</f>
        <v>11537.265127635928</v>
      </c>
      <c r="O37" s="91">
        <f t="shared" si="1"/>
        <v>12749.567263437812</v>
      </c>
      <c r="P37" s="91">
        <f t="shared" si="1"/>
        <v>13258.937857906196</v>
      </c>
      <c r="Q37" s="91">
        <f t="shared" si="1"/>
        <v>13867.002335764846</v>
      </c>
      <c r="R37" s="91">
        <f t="shared" si="1"/>
        <v>14664.893283623074</v>
      </c>
      <c r="S37" s="91">
        <f t="shared" si="1"/>
        <v>14550.990413383359</v>
      </c>
      <c r="T37" s="91">
        <f t="shared" si="1"/>
        <v>14951.89236357934</v>
      </c>
      <c r="U37" s="91">
        <f t="shared" si="1"/>
        <v>15363.697545817337</v>
      </c>
      <c r="V37" s="91">
        <f t="shared" si="1"/>
        <v>15579.962620463528</v>
      </c>
      <c r="W37" s="60">
        <f t="shared" ref="W37" si="2">SUM(W3:W36)-SUM(W9:W11,W19:W23,W31:W32,W15:W16)</f>
        <v>15931.764005671186</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295.38879711915979</v>
      </c>
      <c r="C41" s="97">
        <v>303.75356676296821</v>
      </c>
      <c r="D41" s="97">
        <v>323.75395373213377</v>
      </c>
      <c r="E41" s="97">
        <v>344.59720941127955</v>
      </c>
      <c r="F41" s="97">
        <v>358.59904665878992</v>
      </c>
      <c r="G41" s="97">
        <v>382.67046373673071</v>
      </c>
      <c r="H41" s="97">
        <v>398.04339727367432</v>
      </c>
      <c r="I41" s="97">
        <v>420.89554561686174</v>
      </c>
      <c r="J41" s="97">
        <v>437.8632893637394</v>
      </c>
      <c r="K41" s="97">
        <v>459.62001756437832</v>
      </c>
      <c r="L41" s="97">
        <v>474.76854589521594</v>
      </c>
      <c r="M41" s="97">
        <v>493.08980410671847</v>
      </c>
      <c r="N41" s="97">
        <v>510.61860820492552</v>
      </c>
      <c r="O41" s="97">
        <v>544.77922848445928</v>
      </c>
      <c r="P41" s="97">
        <v>552.87023414247483</v>
      </c>
      <c r="Q41" s="97">
        <v>561.7840608682335</v>
      </c>
      <c r="R41" s="97">
        <v>570.38990342631621</v>
      </c>
      <c r="S41" s="97">
        <v>553.29813297905218</v>
      </c>
      <c r="T41" s="97">
        <v>553.32534871456301</v>
      </c>
      <c r="U41" s="97">
        <v>559.43196847965817</v>
      </c>
      <c r="V41" s="97">
        <v>549.40123445738288</v>
      </c>
      <c r="W41" s="65">
        <v>545.13520628197796</v>
      </c>
    </row>
    <row r="42" spans="1:23" ht="15.5" x14ac:dyDescent="0.35">
      <c r="A42" s="162" t="s">
        <v>186</v>
      </c>
      <c r="B42" s="97" t="s">
        <v>215</v>
      </c>
      <c r="C42" s="97" t="s">
        <v>215</v>
      </c>
      <c r="D42" s="97" t="s">
        <v>215</v>
      </c>
      <c r="E42" s="97">
        <v>113.85467918287959</v>
      </c>
      <c r="F42" s="97">
        <v>111.3000603639115</v>
      </c>
      <c r="G42" s="97">
        <v>127.60128120427164</v>
      </c>
      <c r="H42" s="97">
        <v>130.42727954441293</v>
      </c>
      <c r="I42" s="97">
        <v>118.8955716590322</v>
      </c>
      <c r="J42" s="97">
        <v>106.59988559470676</v>
      </c>
      <c r="K42" s="97">
        <v>98.493538175378092</v>
      </c>
      <c r="L42" s="97">
        <v>86.29880061249861</v>
      </c>
      <c r="M42" s="97">
        <v>77.815297687210986</v>
      </c>
      <c r="N42" s="97">
        <v>69.619786577219926</v>
      </c>
      <c r="O42" s="97">
        <v>66.62905486626417</v>
      </c>
      <c r="P42" s="97">
        <v>62.387143711730062</v>
      </c>
      <c r="Q42" s="97">
        <v>59.271643838888366</v>
      </c>
      <c r="R42" s="97">
        <v>58.024415347541115</v>
      </c>
      <c r="S42" s="97">
        <v>55.651583210632509</v>
      </c>
      <c r="T42" s="97">
        <v>54.907949393329915</v>
      </c>
      <c r="U42" s="97">
        <v>54.424060281849862</v>
      </c>
      <c r="V42" s="97">
        <v>51.980165626041057</v>
      </c>
      <c r="W42" s="65">
        <v>45.57463347684466</v>
      </c>
    </row>
    <row r="43" spans="1:23" ht="15.5" x14ac:dyDescent="0.35">
      <c r="A43" s="162" t="s">
        <v>47</v>
      </c>
      <c r="B43" s="97" t="s">
        <v>215</v>
      </c>
      <c r="C43" s="97" t="s">
        <v>215</v>
      </c>
      <c r="D43" s="97" t="s">
        <v>215</v>
      </c>
      <c r="E43" s="97" t="s">
        <v>215</v>
      </c>
      <c r="F43" s="97" t="s">
        <v>215</v>
      </c>
      <c r="G43" s="97">
        <v>97.492503591295986</v>
      </c>
      <c r="H43" s="97">
        <v>103.01312595229497</v>
      </c>
      <c r="I43" s="97">
        <v>107.58533260117161</v>
      </c>
      <c r="J43" s="97">
        <v>110.60025897455651</v>
      </c>
      <c r="K43" s="97">
        <v>113.73788221475665</v>
      </c>
      <c r="L43" s="97">
        <v>114.26805957171372</v>
      </c>
      <c r="M43" s="97">
        <v>120.67343357050227</v>
      </c>
      <c r="N43" s="97">
        <v>125.77951023329494</v>
      </c>
      <c r="O43" s="97">
        <v>135.7328421095317</v>
      </c>
      <c r="P43" s="97">
        <v>141.32345424229061</v>
      </c>
      <c r="Q43" s="97">
        <v>154.58586845127584</v>
      </c>
      <c r="R43" s="97">
        <v>169.55814040473226</v>
      </c>
      <c r="S43" s="97">
        <v>180.65412693037464</v>
      </c>
      <c r="T43" s="97">
        <v>197.17373364522459</v>
      </c>
      <c r="U43" s="97">
        <v>214.03641101702763</v>
      </c>
      <c r="V43" s="97">
        <v>219.05472699818884</v>
      </c>
      <c r="W43" s="65">
        <v>227.91014534438628</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27.623815153245474</v>
      </c>
      <c r="P44" s="97">
        <v>41.174572362705632</v>
      </c>
      <c r="Q44" s="97">
        <v>18.847572805037434</v>
      </c>
      <c r="R44" s="97">
        <v>13.76451613330172</v>
      </c>
      <c r="S44" s="97" t="s">
        <v>215</v>
      </c>
      <c r="T44" s="97">
        <v>0.70457835030897453</v>
      </c>
      <c r="U44" s="97" t="s">
        <v>215</v>
      </c>
      <c r="V44" s="97" t="s">
        <v>215</v>
      </c>
      <c r="W44" s="65">
        <v>6.9121231121441635</v>
      </c>
    </row>
    <row r="45" spans="1:23" ht="15.5" x14ac:dyDescent="0.35">
      <c r="A45" s="162" t="s">
        <v>48</v>
      </c>
      <c r="B45" s="97">
        <v>240.66560848344071</v>
      </c>
      <c r="C45" s="97">
        <v>238.16044827732898</v>
      </c>
      <c r="D45" s="97">
        <v>244.14923511763777</v>
      </c>
      <c r="E45" s="97">
        <v>255.57559794885458</v>
      </c>
      <c r="F45" s="97">
        <v>258.90993563946853</v>
      </c>
      <c r="G45" s="97">
        <v>268.79889706527985</v>
      </c>
      <c r="H45" s="97">
        <v>286.89481918559272</v>
      </c>
      <c r="I45" s="97">
        <v>335.62131848154411</v>
      </c>
      <c r="J45" s="97">
        <v>369.75944492144083</v>
      </c>
      <c r="K45" s="97">
        <v>387.76397705137947</v>
      </c>
      <c r="L45" s="97">
        <v>397.98440104582124</v>
      </c>
      <c r="M45" s="97">
        <v>403.55099776914608</v>
      </c>
      <c r="N45" s="97">
        <v>419.56375752402585</v>
      </c>
      <c r="O45" s="97">
        <v>465.16573985635375</v>
      </c>
      <c r="P45" s="97">
        <v>481.08889697148089</v>
      </c>
      <c r="Q45" s="97">
        <v>473.02134987814259</v>
      </c>
      <c r="R45" s="97">
        <v>464.96776115006128</v>
      </c>
      <c r="S45" s="97" t="s">
        <v>215</v>
      </c>
      <c r="T45" s="97" t="s">
        <v>215</v>
      </c>
      <c r="U45" s="97" t="s">
        <v>215</v>
      </c>
      <c r="V45" s="97" t="s">
        <v>215</v>
      </c>
      <c r="W45" s="65" t="s">
        <v>215</v>
      </c>
    </row>
    <row r="46" spans="1:23" ht="26.25" customHeight="1" x14ac:dyDescent="0.35">
      <c r="A46" s="162" t="s">
        <v>49</v>
      </c>
      <c r="B46" s="97">
        <v>431.64799814517261</v>
      </c>
      <c r="C46" s="97">
        <v>475.30568945220205</v>
      </c>
      <c r="D46" s="97">
        <v>503.53777427644724</v>
      </c>
      <c r="E46" s="97">
        <v>547.8875172410618</v>
      </c>
      <c r="F46" s="97">
        <v>584.33868944967105</v>
      </c>
      <c r="G46" s="97">
        <v>627.10302488434183</v>
      </c>
      <c r="H46" s="97">
        <v>671.46059881760709</v>
      </c>
      <c r="I46" s="97">
        <v>715.35723527079324</v>
      </c>
      <c r="J46" s="97">
        <v>745.04495993117325</v>
      </c>
      <c r="K46" s="97">
        <v>775.05433052757576</v>
      </c>
      <c r="L46" s="97">
        <v>799.7221481912942</v>
      </c>
      <c r="M46" s="97">
        <v>837.79204821650512</v>
      </c>
      <c r="N46" s="97">
        <v>872.66535122729886</v>
      </c>
      <c r="O46" s="97">
        <v>940.63224776139759</v>
      </c>
      <c r="P46" s="97">
        <v>967.51082560091265</v>
      </c>
      <c r="Q46" s="97">
        <v>1020.6844955174247</v>
      </c>
      <c r="R46" s="97">
        <v>1079.9925108456468</v>
      </c>
      <c r="S46" s="97">
        <v>1097.8740487224175</v>
      </c>
      <c r="T46" s="97">
        <v>1091.6602347873588</v>
      </c>
      <c r="U46" s="97">
        <v>1040.2738876674964</v>
      </c>
      <c r="V46" s="97">
        <v>893.83805027506082</v>
      </c>
      <c r="W46" s="65">
        <v>730.98913487296215</v>
      </c>
    </row>
    <row r="47" spans="1:23" ht="15.5" x14ac:dyDescent="0.35">
      <c r="A47" s="62" t="s">
        <v>50</v>
      </c>
      <c r="B47" s="97" t="s">
        <v>215</v>
      </c>
      <c r="C47" s="97" t="s">
        <v>215</v>
      </c>
      <c r="D47" s="97" t="s">
        <v>215</v>
      </c>
      <c r="E47" s="97" t="s">
        <v>215</v>
      </c>
      <c r="F47" s="97" t="s">
        <v>215</v>
      </c>
      <c r="G47" s="97" t="s">
        <v>215</v>
      </c>
      <c r="H47" s="97">
        <v>96.459798110856113</v>
      </c>
      <c r="I47" s="97">
        <v>99.549744490776504</v>
      </c>
      <c r="J47" s="97">
        <v>102.75166701282336</v>
      </c>
      <c r="K47" s="97">
        <v>109.43638105898697</v>
      </c>
      <c r="L47" s="97">
        <v>111.61846517632829</v>
      </c>
      <c r="M47" s="97">
        <v>115.78373228467585</v>
      </c>
      <c r="N47" s="97">
        <v>119.76110209749955</v>
      </c>
      <c r="O47" s="97">
        <v>126.7647094128851</v>
      </c>
      <c r="P47" s="97">
        <v>128.53422870958818</v>
      </c>
      <c r="Q47" s="97">
        <v>137.40581638734733</v>
      </c>
      <c r="R47" s="97">
        <v>143.76744223039992</v>
      </c>
      <c r="S47" s="97">
        <v>149.70097572513347</v>
      </c>
      <c r="T47" s="97">
        <v>173.73793140344029</v>
      </c>
      <c r="U47" s="97">
        <v>184.50645996984704</v>
      </c>
      <c r="V47" s="97">
        <v>185.79162310551928</v>
      </c>
      <c r="W47" s="65">
        <v>188.53641660956455</v>
      </c>
    </row>
    <row r="48" spans="1:23" ht="15.5" x14ac:dyDescent="0.35">
      <c r="A48" s="62" t="s">
        <v>51</v>
      </c>
      <c r="B48" s="97" t="s">
        <v>215</v>
      </c>
      <c r="C48" s="97" t="s">
        <v>215</v>
      </c>
      <c r="D48" s="97" t="s">
        <v>215</v>
      </c>
      <c r="E48" s="97" t="s">
        <v>215</v>
      </c>
      <c r="F48" s="97" t="s">
        <v>215</v>
      </c>
      <c r="G48" s="97" t="s">
        <v>215</v>
      </c>
      <c r="H48" s="97">
        <v>391.4647427335143</v>
      </c>
      <c r="I48" s="97">
        <v>415.86754752840329</v>
      </c>
      <c r="J48" s="97">
        <v>428.57599015834671</v>
      </c>
      <c r="K48" s="97">
        <v>439.51274159300846</v>
      </c>
      <c r="L48" s="97">
        <v>447.72811237092725</v>
      </c>
      <c r="M48" s="97">
        <v>462.20484479565692</v>
      </c>
      <c r="N48" s="97">
        <v>478.98876649574117</v>
      </c>
      <c r="O48" s="97">
        <v>513.83991205733253</v>
      </c>
      <c r="P48" s="97">
        <v>525.16019526931268</v>
      </c>
      <c r="Q48" s="97">
        <v>561.062770730441</v>
      </c>
      <c r="R48" s="97">
        <v>597.74828157107834</v>
      </c>
      <c r="S48" s="97">
        <v>601.72305739698538</v>
      </c>
      <c r="T48" s="97">
        <v>559.54807477496445</v>
      </c>
      <c r="U48" s="97">
        <v>518.43620454194161</v>
      </c>
      <c r="V48" s="97">
        <v>398.54002460112577</v>
      </c>
      <c r="W48" s="65">
        <v>270.38760100133487</v>
      </c>
    </row>
    <row r="49" spans="1:23" ht="15.5" x14ac:dyDescent="0.35">
      <c r="A49" s="62" t="s">
        <v>52</v>
      </c>
      <c r="B49" s="97" t="s">
        <v>215</v>
      </c>
      <c r="C49" s="97" t="s">
        <v>215</v>
      </c>
      <c r="D49" s="97" t="s">
        <v>215</v>
      </c>
      <c r="E49" s="97" t="s">
        <v>215</v>
      </c>
      <c r="F49" s="97" t="s">
        <v>215</v>
      </c>
      <c r="G49" s="97" t="s">
        <v>215</v>
      </c>
      <c r="H49" s="97">
        <v>183.28367240845077</v>
      </c>
      <c r="I49" s="97">
        <v>198.73227211519088</v>
      </c>
      <c r="J49" s="97">
        <v>212.58563466479819</v>
      </c>
      <c r="K49" s="97">
        <v>226.03665363134047</v>
      </c>
      <c r="L49" s="97">
        <v>240.24763337837814</v>
      </c>
      <c r="M49" s="97">
        <v>259.91410840757931</v>
      </c>
      <c r="N49" s="97">
        <v>273.9764422254953</v>
      </c>
      <c r="O49" s="97">
        <v>299.76515184664714</v>
      </c>
      <c r="P49" s="97">
        <v>312.63453622372367</v>
      </c>
      <c r="Q49" s="97">
        <v>321.88638269098089</v>
      </c>
      <c r="R49" s="97">
        <v>337.03793537699755</v>
      </c>
      <c r="S49" s="97">
        <v>344.22009995228217</v>
      </c>
      <c r="T49" s="97">
        <v>357.36592831929676</v>
      </c>
      <c r="U49" s="97">
        <v>337.63800962283585</v>
      </c>
      <c r="V49" s="97">
        <v>309.32691030868062</v>
      </c>
      <c r="W49" s="65">
        <v>261.26459564883965</v>
      </c>
    </row>
    <row r="50" spans="1:23" ht="17.25" customHeight="1" x14ac:dyDescent="0.35">
      <c r="A50" s="162" t="s">
        <v>93</v>
      </c>
      <c r="B50" s="97" t="s">
        <v>215</v>
      </c>
      <c r="C50" s="97" t="s">
        <v>215</v>
      </c>
      <c r="D50" s="97" t="s">
        <v>215</v>
      </c>
      <c r="E50" s="97" t="s">
        <v>215</v>
      </c>
      <c r="F50" s="97" t="s">
        <v>215</v>
      </c>
      <c r="G50" s="97" t="s">
        <v>215</v>
      </c>
      <c r="H50" s="97">
        <v>1.5556136951970263</v>
      </c>
      <c r="I50" s="97">
        <v>1.7935680009164223</v>
      </c>
      <c r="J50" s="97">
        <v>1.7902082706086209</v>
      </c>
      <c r="K50" s="97">
        <v>1.755351486114695</v>
      </c>
      <c r="L50" s="97">
        <v>1.9204953583756965</v>
      </c>
      <c r="M50" s="97">
        <v>1.9291924511860759</v>
      </c>
      <c r="N50" s="97">
        <v>2.0127498217765805</v>
      </c>
      <c r="O50" s="97">
        <v>2.0675783446622304</v>
      </c>
      <c r="P50" s="97">
        <v>1.8709882689429094</v>
      </c>
      <c r="Q50" s="97">
        <v>1.9647605275397115</v>
      </c>
      <c r="R50" s="97">
        <v>3.7809376719065937</v>
      </c>
      <c r="S50" s="97">
        <v>10.041241508934169</v>
      </c>
      <c r="T50" s="97">
        <v>10.551951414578125</v>
      </c>
      <c r="U50" s="97">
        <v>8.0654734844507701</v>
      </c>
      <c r="V50" s="97">
        <v>9.8409183132977649</v>
      </c>
      <c r="W50" s="65">
        <v>14.056920950178085</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10.461076562924953</v>
      </c>
      <c r="O51" s="97">
        <v>108.24790290973327</v>
      </c>
      <c r="P51" s="97">
        <v>190.35517621104398</v>
      </c>
      <c r="Q51" s="97">
        <v>292.13289314219992</v>
      </c>
      <c r="R51" s="97">
        <v>521.03169968668419</v>
      </c>
      <c r="S51" s="97">
        <v>795.15944095175098</v>
      </c>
      <c r="T51" s="97">
        <v>968.05001097253239</v>
      </c>
      <c r="U51" s="97">
        <v>1087.1547496037574</v>
      </c>
      <c r="V51" s="97">
        <v>1119.3814520598651</v>
      </c>
      <c r="W51" s="65">
        <v>1131.8739217537741</v>
      </c>
    </row>
    <row r="52" spans="1:23" ht="15.5" x14ac:dyDescent="0.35">
      <c r="A52" s="163" t="s">
        <v>53</v>
      </c>
      <c r="B52" s="97">
        <v>1203.5689470280156</v>
      </c>
      <c r="C52" s="97">
        <v>1167.4102447257574</v>
      </c>
      <c r="D52" s="97">
        <v>1136.2861403065854</v>
      </c>
      <c r="E52" s="97">
        <v>1140.2276020488725</v>
      </c>
      <c r="F52" s="97">
        <v>1113.325847453317</v>
      </c>
      <c r="G52" s="97">
        <v>1129.6032178033711</v>
      </c>
      <c r="H52" s="97">
        <v>1188.7180808001144</v>
      </c>
      <c r="I52" s="97">
        <v>1159.8013660378263</v>
      </c>
      <c r="J52" s="97">
        <v>1209.2740394777243</v>
      </c>
      <c r="K52" s="97">
        <v>1277.3907775295138</v>
      </c>
      <c r="L52" s="97">
        <v>1343.5187604872806</v>
      </c>
      <c r="M52" s="97">
        <v>1405.3269263343768</v>
      </c>
      <c r="N52" s="97">
        <v>1499.9493477126241</v>
      </c>
      <c r="O52" s="97">
        <v>1754.8161295807654</v>
      </c>
      <c r="P52" s="97">
        <v>1855.6760553294685</v>
      </c>
      <c r="Q52" s="97">
        <v>1953.3274797576246</v>
      </c>
      <c r="R52" s="97">
        <v>2030.149959733284</v>
      </c>
      <c r="S52" s="97">
        <v>2027.1179795871085</v>
      </c>
      <c r="T52" s="97">
        <v>2004.0137435250224</v>
      </c>
      <c r="U52" s="97">
        <v>1983.4395017361749</v>
      </c>
      <c r="V52" s="97">
        <v>1872.1142740342987</v>
      </c>
      <c r="W52" s="65">
        <v>1745.8000848621828</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956.82323926549634</v>
      </c>
      <c r="O53" s="97">
        <v>1188.5052665747969</v>
      </c>
      <c r="P53" s="97">
        <v>1286.6951170867726</v>
      </c>
      <c r="Q53" s="97">
        <v>1362.0417814409273</v>
      </c>
      <c r="R53" s="97">
        <v>1430.6363503834013</v>
      </c>
      <c r="S53" s="97">
        <v>1429.5044652320557</v>
      </c>
      <c r="T53" s="97">
        <v>1412.5127370307357</v>
      </c>
      <c r="U53" s="97">
        <v>1402.3751696918075</v>
      </c>
      <c r="V53" s="97">
        <v>1324.4833762840547</v>
      </c>
      <c r="W53" s="65">
        <v>1230.0413285817444</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543.12610727266372</v>
      </c>
      <c r="O54" s="97">
        <v>566.31086300596837</v>
      </c>
      <c r="P54" s="97">
        <v>568.98093824269631</v>
      </c>
      <c r="Q54" s="97">
        <v>591.28569831669756</v>
      </c>
      <c r="R54" s="97">
        <v>599.51360934988293</v>
      </c>
      <c r="S54" s="97">
        <v>597.61351435505298</v>
      </c>
      <c r="T54" s="97">
        <v>591.50100649428646</v>
      </c>
      <c r="U54" s="97">
        <v>581.06433204436712</v>
      </c>
      <c r="V54" s="97">
        <v>547.63089775024412</v>
      </c>
      <c r="W54" s="65">
        <v>515.75875628043832</v>
      </c>
    </row>
    <row r="55" spans="1:23" ht="15.5" x14ac:dyDescent="0.35">
      <c r="A55" s="163" t="s">
        <v>54</v>
      </c>
      <c r="B55" s="97">
        <v>633.2011725362139</v>
      </c>
      <c r="C55" s="97">
        <v>614.76511963165535</v>
      </c>
      <c r="D55" s="97">
        <v>592.98348634447359</v>
      </c>
      <c r="E55" s="97">
        <v>559.17340749483458</v>
      </c>
      <c r="F55" s="97">
        <v>558.614633316447</v>
      </c>
      <c r="G55" s="97">
        <v>558.2202475501781</v>
      </c>
      <c r="H55" s="97">
        <v>557.48261375796551</v>
      </c>
      <c r="I55" s="97">
        <v>556.05550373815697</v>
      </c>
      <c r="J55" s="97">
        <v>550.08969971649026</v>
      </c>
      <c r="K55" s="97">
        <v>543.01205212269861</v>
      </c>
      <c r="L55" s="97">
        <v>530.02825075114674</v>
      </c>
      <c r="M55" s="97">
        <v>537.43707609153603</v>
      </c>
      <c r="N55" s="97">
        <v>525.72966786227198</v>
      </c>
      <c r="O55" s="97">
        <v>489.87775887989585</v>
      </c>
      <c r="P55" s="97">
        <v>441.37334550482257</v>
      </c>
      <c r="Q55" s="97">
        <v>386.85476062417712</v>
      </c>
      <c r="R55" s="97">
        <v>265.54085684075642</v>
      </c>
      <c r="S55" s="97">
        <v>95.653466850847423</v>
      </c>
      <c r="T55" s="97">
        <v>21.216052935631989</v>
      </c>
      <c r="U55" s="97">
        <v>4.5325949404740351</v>
      </c>
      <c r="V55" s="97">
        <v>1.2542676817402618</v>
      </c>
      <c r="W55" s="65">
        <v>0.56076772228374283</v>
      </c>
    </row>
    <row r="56" spans="1:23" ht="27" customHeight="1" x14ac:dyDescent="0.35">
      <c r="A56" s="162" t="s">
        <v>55</v>
      </c>
      <c r="B56" s="97">
        <v>1455.8048882111921</v>
      </c>
      <c r="C56" s="97">
        <v>1188.7902652836019</v>
      </c>
      <c r="D56" s="97">
        <v>1174.2568593161448</v>
      </c>
      <c r="E56" s="97">
        <v>1206.7268077343879</v>
      </c>
      <c r="F56" s="97">
        <v>1280.1013330488925</v>
      </c>
      <c r="G56" s="97">
        <v>1354.1711975097821</v>
      </c>
      <c r="H56" s="97">
        <v>1330.2406198378499</v>
      </c>
      <c r="I56" s="97">
        <v>1167.6298080749425</v>
      </c>
      <c r="J56" s="97">
        <v>866.28394867922282</v>
      </c>
      <c r="K56" s="97">
        <v>761.17404166421761</v>
      </c>
      <c r="L56" s="97">
        <v>717.04086871645291</v>
      </c>
      <c r="M56" s="97">
        <v>722.50260174992172</v>
      </c>
      <c r="N56" s="97">
        <v>681.7441762404053</v>
      </c>
      <c r="O56" s="97">
        <v>653.76652557199691</v>
      </c>
      <c r="P56" s="97">
        <v>610.75446967736639</v>
      </c>
      <c r="Q56" s="97">
        <v>540.87598700942283</v>
      </c>
      <c r="R56" s="97">
        <v>425.615056226886</v>
      </c>
      <c r="S56" s="97">
        <v>290.03916992374121</v>
      </c>
      <c r="T56" s="97">
        <v>233.82044467478252</v>
      </c>
      <c r="U56" s="97">
        <v>204.39938206720922</v>
      </c>
      <c r="V56" s="97">
        <v>177.09251271248942</v>
      </c>
      <c r="W56" s="65">
        <v>167.17718809039874</v>
      </c>
    </row>
    <row r="57" spans="1:23" ht="15.5" x14ac:dyDescent="0.35">
      <c r="A57" s="62" t="s">
        <v>56</v>
      </c>
      <c r="B57" s="97">
        <v>390.2791926445401</v>
      </c>
      <c r="C57" s="97">
        <v>382.72401918654231</v>
      </c>
      <c r="D57" s="97">
        <v>371.49965953692504</v>
      </c>
      <c r="E57" s="97">
        <v>392.99684306017855</v>
      </c>
      <c r="F57" s="97">
        <v>403.26273118569731</v>
      </c>
      <c r="G57" s="97">
        <v>443.79069744331235</v>
      </c>
      <c r="H57" s="97">
        <v>433.41199580763879</v>
      </c>
      <c r="I57" s="97">
        <v>232.6546181868263</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370.06479180331945</v>
      </c>
      <c r="G58" s="97">
        <v>392.69699856630672</v>
      </c>
      <c r="H58" s="97">
        <v>374.68934497995429</v>
      </c>
      <c r="I58" s="97">
        <v>392.65655836579742</v>
      </c>
      <c r="J58" s="97">
        <v>382.30964448047644</v>
      </c>
      <c r="K58" s="97">
        <v>348.67850169358439</v>
      </c>
      <c r="L58" s="97">
        <v>345.46504859427409</v>
      </c>
      <c r="M58" s="97">
        <v>380.622034499996</v>
      </c>
      <c r="N58" s="97">
        <v>381.2043174095229</v>
      </c>
      <c r="O58" s="97">
        <v>371.07372958812891</v>
      </c>
      <c r="P58" s="97">
        <v>342.06206804854708</v>
      </c>
      <c r="Q58" s="97">
        <v>294.86617769961197</v>
      </c>
      <c r="R58" s="97">
        <v>192.0219315357148</v>
      </c>
      <c r="S58" s="97">
        <v>75.771609046869017</v>
      </c>
      <c r="T58" s="97">
        <v>35.001508233184524</v>
      </c>
      <c r="U58" s="97">
        <v>17.524447374244374</v>
      </c>
      <c r="V58" s="97">
        <v>6.4639837377824101</v>
      </c>
      <c r="W58" s="65">
        <v>1.2631166707587322</v>
      </c>
    </row>
    <row r="59" spans="1:23" ht="15.5" x14ac:dyDescent="0.35">
      <c r="A59" s="62" t="s">
        <v>190</v>
      </c>
      <c r="B59" s="97" t="s">
        <v>215</v>
      </c>
      <c r="C59" s="97" t="s">
        <v>215</v>
      </c>
      <c r="D59" s="97" t="s">
        <v>215</v>
      </c>
      <c r="E59" s="97" t="s">
        <v>215</v>
      </c>
      <c r="F59" s="97">
        <v>456.59908021210549</v>
      </c>
      <c r="G59" s="97">
        <v>463.85996437107707</v>
      </c>
      <c r="H59" s="97">
        <v>469.36703385600282</v>
      </c>
      <c r="I59" s="97">
        <v>486.8139870637782</v>
      </c>
      <c r="J59" s="97">
        <v>432.90770682081438</v>
      </c>
      <c r="K59" s="97">
        <v>358.80544261135589</v>
      </c>
      <c r="L59" s="97">
        <v>319.42047839917302</v>
      </c>
      <c r="M59" s="97">
        <v>294.32877717175853</v>
      </c>
      <c r="N59" s="97">
        <v>259.32765912161608</v>
      </c>
      <c r="O59" s="97">
        <v>239.98756482259969</v>
      </c>
      <c r="P59" s="97">
        <v>220.75181424484146</v>
      </c>
      <c r="Q59" s="97">
        <v>197.21926336732616</v>
      </c>
      <c r="R59" s="97">
        <v>180.25153638146256</v>
      </c>
      <c r="S59" s="97">
        <v>158.66467939578271</v>
      </c>
      <c r="T59" s="97">
        <v>144.10288840992422</v>
      </c>
      <c r="U59" s="97">
        <v>132.27541219768156</v>
      </c>
      <c r="V59" s="97">
        <v>118.30460352365481</v>
      </c>
      <c r="W59" s="65">
        <v>112.68750525364258</v>
      </c>
    </row>
    <row r="60" spans="1:23" ht="15.5" x14ac:dyDescent="0.35">
      <c r="A60" s="62" t="s">
        <v>191</v>
      </c>
      <c r="B60" s="97" t="s">
        <v>215</v>
      </c>
      <c r="C60" s="97" t="s">
        <v>215</v>
      </c>
      <c r="D60" s="97" t="s">
        <v>215</v>
      </c>
      <c r="E60" s="97" t="s">
        <v>215</v>
      </c>
      <c r="F60" s="97">
        <v>19.722205263007467</v>
      </c>
      <c r="G60" s="97">
        <v>24.821616191327184</v>
      </c>
      <c r="H60" s="97">
        <v>26.375555480173755</v>
      </c>
      <c r="I60" s="97">
        <v>28.257184397470517</v>
      </c>
      <c r="J60" s="97">
        <v>27.26262987302313</v>
      </c>
      <c r="K60" s="97">
        <v>25.056782051951522</v>
      </c>
      <c r="L60" s="97">
        <v>23.80250810163005</v>
      </c>
      <c r="M60" s="97">
        <v>22.95984222485599</v>
      </c>
      <c r="N60" s="97">
        <v>21.931710363128605</v>
      </c>
      <c r="O60" s="97">
        <v>23.339892895040276</v>
      </c>
      <c r="P60" s="97">
        <v>29.091023754663315</v>
      </c>
      <c r="Q60" s="97">
        <v>32.348983032013038</v>
      </c>
      <c r="R60" s="97">
        <v>37.84095251398049</v>
      </c>
      <c r="S60" s="97">
        <v>41.063176018783906</v>
      </c>
      <c r="T60" s="97">
        <v>42.469747672747765</v>
      </c>
      <c r="U60" s="97">
        <v>44.762406180927037</v>
      </c>
      <c r="V60" s="97">
        <v>44.137858216810123</v>
      </c>
      <c r="W60" s="65">
        <v>46.126095084929148</v>
      </c>
    </row>
    <row r="61" spans="1:23" ht="15.5" x14ac:dyDescent="0.35">
      <c r="A61" s="62" t="s">
        <v>192</v>
      </c>
      <c r="B61" s="97" t="s">
        <v>215</v>
      </c>
      <c r="C61" s="97" t="s">
        <v>215</v>
      </c>
      <c r="D61" s="97" t="s">
        <v>215</v>
      </c>
      <c r="E61" s="97" t="s">
        <v>215</v>
      </c>
      <c r="F61" s="97">
        <v>30.452524584762763</v>
      </c>
      <c r="G61" s="97">
        <v>29.001920937758825</v>
      </c>
      <c r="H61" s="97">
        <v>26.396689714080484</v>
      </c>
      <c r="I61" s="97">
        <v>27.247460061070132</v>
      </c>
      <c r="J61" s="97">
        <v>23.803967504908869</v>
      </c>
      <c r="K61" s="97">
        <v>28.483745381494412</v>
      </c>
      <c r="L61" s="97">
        <v>28.537390614270393</v>
      </c>
      <c r="M61" s="97">
        <v>24.025718162951755</v>
      </c>
      <c r="N61" s="97">
        <v>18.100509915603475</v>
      </c>
      <c r="O61" s="97">
        <v>18.740039443681372</v>
      </c>
      <c r="P61" s="97">
        <v>18.468155751312636</v>
      </c>
      <c r="Q61" s="97">
        <v>16.614597806637761</v>
      </c>
      <c r="R61" s="97">
        <v>15.671487208197757</v>
      </c>
      <c r="S61" s="97">
        <v>14.607889975893595</v>
      </c>
      <c r="T61" s="97">
        <v>12.120540394235201</v>
      </c>
      <c r="U61" s="97">
        <v>9.949675419017737</v>
      </c>
      <c r="V61" s="97">
        <v>8.3473496112759928</v>
      </c>
      <c r="W61" s="65">
        <v>7.4181376833702073</v>
      </c>
    </row>
    <row r="62" spans="1:23" ht="26.25" customHeight="1" x14ac:dyDescent="0.35">
      <c r="A62" s="163" t="s">
        <v>196</v>
      </c>
      <c r="B62" s="97" t="s">
        <v>215</v>
      </c>
      <c r="C62" s="97" t="s">
        <v>215</v>
      </c>
      <c r="D62" s="97" t="s">
        <v>215</v>
      </c>
      <c r="E62" s="97" t="s">
        <v>215</v>
      </c>
      <c r="F62" s="97">
        <v>62.309524809278734</v>
      </c>
      <c r="G62" s="97">
        <v>63.157510861192549</v>
      </c>
      <c r="H62" s="97">
        <v>62.016275593008189</v>
      </c>
      <c r="I62" s="97">
        <v>61.005551553498883</v>
      </c>
      <c r="J62" s="97">
        <v>61.289555515593385</v>
      </c>
      <c r="K62" s="97">
        <v>59.318075870938223</v>
      </c>
      <c r="L62" s="97">
        <v>57.898356387830539</v>
      </c>
      <c r="M62" s="97">
        <v>57.289969327843991</v>
      </c>
      <c r="N62" s="97">
        <v>58.166394156419393</v>
      </c>
      <c r="O62" s="97">
        <v>59.446313782410648</v>
      </c>
      <c r="P62" s="97">
        <v>60.98783113746272</v>
      </c>
      <c r="Q62" s="97">
        <v>60.076883883197411</v>
      </c>
      <c r="R62" s="97">
        <v>60.746034986013719</v>
      </c>
      <c r="S62" s="97">
        <v>59.858269812052086</v>
      </c>
      <c r="T62" s="97">
        <v>60.11216584336217</v>
      </c>
      <c r="U62" s="97">
        <v>58.900917825667335</v>
      </c>
      <c r="V62" s="97">
        <v>56.180352626182518</v>
      </c>
      <c r="W62" s="65">
        <v>53.756331002718412</v>
      </c>
    </row>
    <row r="63" spans="1:23" ht="15.5" x14ac:dyDescent="0.35">
      <c r="A63" s="162" t="s">
        <v>62</v>
      </c>
      <c r="B63" s="97">
        <v>239.69477739761206</v>
      </c>
      <c r="C63" s="97">
        <v>407.15988178046291</v>
      </c>
      <c r="D63" s="97">
        <v>347.77609897440453</v>
      </c>
      <c r="E63" s="97">
        <v>304.26837392526187</v>
      </c>
      <c r="F63" s="97">
        <v>257.46575315638745</v>
      </c>
      <c r="G63" s="97">
        <v>225.52929563444914</v>
      </c>
      <c r="H63" s="97">
        <v>232.88061086389951</v>
      </c>
      <c r="I63" s="97">
        <v>227.11765533930134</v>
      </c>
      <c r="J63" s="97">
        <v>196.35215881243636</v>
      </c>
      <c r="K63" s="97">
        <v>205.59624221026846</v>
      </c>
      <c r="L63" s="97">
        <v>215.31825979958327</v>
      </c>
      <c r="M63" s="97">
        <v>193.63998710658521</v>
      </c>
      <c r="N63" s="97">
        <v>253.50512457319871</v>
      </c>
      <c r="O63" s="97">
        <v>425.90943605686618</v>
      </c>
      <c r="P63" s="97">
        <v>391.90237972811195</v>
      </c>
      <c r="Q63" s="97">
        <v>419.91909360389252</v>
      </c>
      <c r="R63" s="97">
        <v>426.51393236041196</v>
      </c>
      <c r="S63" s="97">
        <v>343.71534656663016</v>
      </c>
      <c r="T63" s="97">
        <v>222.56488899145216</v>
      </c>
      <c r="U63" s="97">
        <v>164.81171532784199</v>
      </c>
      <c r="V63" s="97">
        <v>126.43178591854227</v>
      </c>
      <c r="W63" s="65">
        <v>109.20556580069528</v>
      </c>
    </row>
    <row r="64" spans="1:23" ht="15.5" x14ac:dyDescent="0.35">
      <c r="A64" s="162" t="s">
        <v>63</v>
      </c>
      <c r="B64" s="97" t="s">
        <v>215</v>
      </c>
      <c r="C64" s="97" t="s">
        <v>215</v>
      </c>
      <c r="D64" s="97" t="s">
        <v>215</v>
      </c>
      <c r="E64" s="97" t="s">
        <v>215</v>
      </c>
      <c r="F64" s="97">
        <v>6.797944711600052</v>
      </c>
      <c r="G64" s="97">
        <v>9.6497881984147273</v>
      </c>
      <c r="H64" s="97">
        <v>9.7385949514924448</v>
      </c>
      <c r="I64" s="97">
        <v>18.901744748301265</v>
      </c>
      <c r="J64" s="97">
        <v>20.686782896482139</v>
      </c>
      <c r="K64" s="97">
        <v>19.828354718477197</v>
      </c>
      <c r="L64" s="97">
        <v>21.635317264176471</v>
      </c>
      <c r="M64" s="97">
        <v>26.675751443789153</v>
      </c>
      <c r="N64" s="97">
        <v>39.256781123714227</v>
      </c>
      <c r="O64" s="97">
        <v>39.39673920341221</v>
      </c>
      <c r="P64" s="97">
        <v>37.139206346472001</v>
      </c>
      <c r="Q64" s="97">
        <v>40.247849473215339</v>
      </c>
      <c r="R64" s="97">
        <v>46.308189281002591</v>
      </c>
      <c r="S64" s="97">
        <v>44.592126154115959</v>
      </c>
      <c r="T64" s="97">
        <v>43.487599016011096</v>
      </c>
      <c r="U64" s="97">
        <v>46.233397525763266</v>
      </c>
      <c r="V64" s="97">
        <v>44.783580704693755</v>
      </c>
      <c r="W64" s="65">
        <v>46.944188849640028</v>
      </c>
    </row>
    <row r="65" spans="1:23" ht="15.5" x14ac:dyDescent="0.35">
      <c r="A65" s="162" t="s">
        <v>193</v>
      </c>
      <c r="B65" s="97" t="s">
        <v>215</v>
      </c>
      <c r="C65" s="97" t="s">
        <v>215</v>
      </c>
      <c r="D65" s="97" t="s">
        <v>215</v>
      </c>
      <c r="E65" s="97" t="s">
        <v>215</v>
      </c>
      <c r="F65" s="97" t="s">
        <v>215</v>
      </c>
      <c r="G65" s="97" t="s">
        <v>215</v>
      </c>
      <c r="H65" s="97" t="s">
        <v>215</v>
      </c>
      <c r="I65" s="97" t="s">
        <v>215</v>
      </c>
      <c r="J65" s="97">
        <v>55.830709229405414</v>
      </c>
      <c r="K65" s="97">
        <v>57.777774770769959</v>
      </c>
      <c r="L65" s="97">
        <v>59.556286313220681</v>
      </c>
      <c r="M65" s="97">
        <v>61.080315071787489</v>
      </c>
      <c r="N65" s="97">
        <v>61.907343815273492</v>
      </c>
      <c r="O65" s="97">
        <v>63.771383575564684</v>
      </c>
      <c r="P65" s="97">
        <v>66.202816423686272</v>
      </c>
      <c r="Q65" s="97">
        <v>66.423483924672254</v>
      </c>
      <c r="R65" s="97">
        <v>66.20086495773046</v>
      </c>
      <c r="S65" s="97">
        <v>65.542173639927626</v>
      </c>
      <c r="T65" s="97">
        <v>65.324591590031332</v>
      </c>
      <c r="U65" s="97">
        <v>66.033635592327755</v>
      </c>
      <c r="V65" s="97">
        <v>65.209592191171367</v>
      </c>
      <c r="W65" s="65">
        <v>66.791285367792483</v>
      </c>
    </row>
    <row r="66" spans="1:23" ht="15.5" x14ac:dyDescent="0.35">
      <c r="A66" s="162" t="s">
        <v>97</v>
      </c>
      <c r="B66" s="97" t="s">
        <v>215</v>
      </c>
      <c r="C66" s="97" t="s">
        <v>215</v>
      </c>
      <c r="D66" s="97" t="s">
        <v>215</v>
      </c>
      <c r="E66" s="97" t="s">
        <v>215</v>
      </c>
      <c r="F66" s="97" t="s">
        <v>215</v>
      </c>
      <c r="G66" s="97" t="s">
        <v>215</v>
      </c>
      <c r="H66" s="97" t="s">
        <v>215</v>
      </c>
      <c r="I66" s="97" t="s">
        <v>215</v>
      </c>
      <c r="J66" s="97">
        <v>597.82516283225038</v>
      </c>
      <c r="K66" s="97">
        <v>635.86164669407401</v>
      </c>
      <c r="L66" s="97">
        <v>665.01362496646595</v>
      </c>
      <c r="M66" s="97">
        <v>697.99293506361028</v>
      </c>
      <c r="N66" s="97">
        <v>712.56350561443639</v>
      </c>
      <c r="O66" s="97">
        <v>741.93094280470007</v>
      </c>
      <c r="P66" s="97">
        <v>741.34291351318348</v>
      </c>
      <c r="Q66" s="97">
        <v>710.39169598728108</v>
      </c>
      <c r="R66" s="97">
        <v>645.12959852673521</v>
      </c>
      <c r="S66" s="97">
        <v>592.8721195267168</v>
      </c>
      <c r="T66" s="97">
        <v>542.80443895119231</v>
      </c>
      <c r="U66" s="97">
        <v>495.48418897693495</v>
      </c>
      <c r="V66" s="97">
        <v>449.74416744683231</v>
      </c>
      <c r="W66" s="65">
        <v>416.09066772534447</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12.266110296254663</v>
      </c>
      <c r="T67" s="97">
        <v>127.68819583244924</v>
      </c>
      <c r="U67" s="97">
        <v>257.00671748797146</v>
      </c>
      <c r="V67" s="97">
        <v>419.60496687418879</v>
      </c>
      <c r="W67" s="65">
        <v>665.1849811171578</v>
      </c>
    </row>
    <row r="68" spans="1:23" ht="15.5" x14ac:dyDescent="0.35">
      <c r="A68" s="162" t="s">
        <v>64</v>
      </c>
      <c r="B68" s="97">
        <v>97.761279362760831</v>
      </c>
      <c r="C68" s="97">
        <v>108.25237677819948</v>
      </c>
      <c r="D68" s="97">
        <v>106.15362250207082</v>
      </c>
      <c r="E68" s="97">
        <v>108.43436548650212</v>
      </c>
      <c r="F68" s="97">
        <v>112.32696103011308</v>
      </c>
      <c r="G68" s="97">
        <v>114.235773664563</v>
      </c>
      <c r="H68" s="97">
        <v>102.85443177290526</v>
      </c>
      <c r="I68" s="97">
        <v>99.025987841204724</v>
      </c>
      <c r="J68" s="97">
        <v>94.935090020121024</v>
      </c>
      <c r="K68" s="97">
        <v>90.946917285664611</v>
      </c>
      <c r="L68" s="97">
        <v>88.836431945427918</v>
      </c>
      <c r="M68" s="97">
        <v>86.640050585217779</v>
      </c>
      <c r="N68" s="97">
        <v>83.467849408030091</v>
      </c>
      <c r="O68" s="97">
        <v>84.339855951957674</v>
      </c>
      <c r="P68" s="97">
        <v>80.973132893116215</v>
      </c>
      <c r="Q68" s="97">
        <v>79.342637316509709</v>
      </c>
      <c r="R68" s="97">
        <v>78.363858873253946</v>
      </c>
      <c r="S68" s="97">
        <v>74.798346397383185</v>
      </c>
      <c r="T68" s="97">
        <v>63.845335476128952</v>
      </c>
      <c r="U68" s="97">
        <v>41.562920244097768</v>
      </c>
      <c r="V68" s="97">
        <v>19.672812799162887</v>
      </c>
      <c r="W68" s="65">
        <v>9.1351320980420567</v>
      </c>
    </row>
    <row r="69" spans="1:23" ht="15.5" x14ac:dyDescent="0.35">
      <c r="A69" s="62" t="s">
        <v>51</v>
      </c>
      <c r="B69" s="97" t="s">
        <v>215</v>
      </c>
      <c r="C69" s="97" t="s">
        <v>215</v>
      </c>
      <c r="D69" s="97" t="s">
        <v>215</v>
      </c>
      <c r="E69" s="97" t="s">
        <v>215</v>
      </c>
      <c r="F69" s="97">
        <v>94.592389412676908</v>
      </c>
      <c r="G69" s="97">
        <v>96.384368625587697</v>
      </c>
      <c r="H69" s="97">
        <v>86.103467800275467</v>
      </c>
      <c r="I69" s="97">
        <v>81.669423910257564</v>
      </c>
      <c r="J69" s="97">
        <v>82.428452480760697</v>
      </c>
      <c r="K69" s="97">
        <v>78.430401255944545</v>
      </c>
      <c r="L69" s="97">
        <v>75.980386541575953</v>
      </c>
      <c r="M69" s="97">
        <v>67.69821772732989</v>
      </c>
      <c r="N69" s="97">
        <v>67.449823063488822</v>
      </c>
      <c r="O69" s="97">
        <v>67.740084607764629</v>
      </c>
      <c r="P69" s="97">
        <v>65.83672315629984</v>
      </c>
      <c r="Q69" s="97">
        <v>64.305104852011794</v>
      </c>
      <c r="R69" s="97">
        <v>64.566044563281295</v>
      </c>
      <c r="S69" s="97">
        <v>62.390765833515523</v>
      </c>
      <c r="T69" s="97">
        <v>52.266132734249652</v>
      </c>
      <c r="U69" s="97">
        <v>31.073115662180207</v>
      </c>
      <c r="V69" s="97">
        <v>10.194689782617308</v>
      </c>
      <c r="W69" s="65">
        <v>0.68694760525840914</v>
      </c>
    </row>
    <row r="70" spans="1:23" ht="15.5" x14ac:dyDescent="0.35">
      <c r="A70" s="62" t="s">
        <v>52</v>
      </c>
      <c r="B70" s="97" t="s">
        <v>215</v>
      </c>
      <c r="C70" s="97" t="s">
        <v>215</v>
      </c>
      <c r="D70" s="97" t="s">
        <v>215</v>
      </c>
      <c r="E70" s="97" t="s">
        <v>215</v>
      </c>
      <c r="F70" s="97">
        <v>17.734571617436181</v>
      </c>
      <c r="G70" s="97">
        <v>17.851405038975283</v>
      </c>
      <c r="H70" s="97">
        <v>16.750963972629773</v>
      </c>
      <c r="I70" s="97">
        <v>17.356563930947164</v>
      </c>
      <c r="J70" s="97">
        <v>12.506637539360355</v>
      </c>
      <c r="K70" s="97">
        <v>12.516516029720052</v>
      </c>
      <c r="L70" s="97">
        <v>12.856045403851944</v>
      </c>
      <c r="M70" s="97">
        <v>18.941832857887878</v>
      </c>
      <c r="N70" s="97">
        <v>16.018026344541273</v>
      </c>
      <c r="O70" s="97">
        <v>16.599771344193037</v>
      </c>
      <c r="P70" s="97">
        <v>15.136409736816379</v>
      </c>
      <c r="Q70" s="97">
        <v>15.03753246449792</v>
      </c>
      <c r="R70" s="97">
        <v>13.797814309972633</v>
      </c>
      <c r="S70" s="97">
        <v>12.407580563867672</v>
      </c>
      <c r="T70" s="97">
        <v>11.579202741879298</v>
      </c>
      <c r="U70" s="97">
        <v>10.489804581917548</v>
      </c>
      <c r="V70" s="97">
        <v>9.4781230165455792</v>
      </c>
      <c r="W70" s="65">
        <v>8.4481844927836462</v>
      </c>
    </row>
    <row r="71" spans="1:23" ht="15.5" x14ac:dyDescent="0.35">
      <c r="A71" s="164" t="s">
        <v>65</v>
      </c>
      <c r="B71" s="97" t="s">
        <v>215</v>
      </c>
      <c r="C71" s="97" t="s">
        <v>215</v>
      </c>
      <c r="D71" s="97" t="s">
        <v>215</v>
      </c>
      <c r="E71" s="97">
        <v>5198.0623379153621</v>
      </c>
      <c r="F71" s="97">
        <v>5225.3668186003551</v>
      </c>
      <c r="G71" s="97">
        <v>5618.3432894009084</v>
      </c>
      <c r="H71" s="97">
        <v>5827.0102114885694</v>
      </c>
      <c r="I71" s="97">
        <v>6007.397118895381</v>
      </c>
      <c r="J71" s="97">
        <v>6160.7725120831828</v>
      </c>
      <c r="K71" s="97">
        <v>6347.4381303216014</v>
      </c>
      <c r="L71" s="97">
        <v>6444.6206550034294</v>
      </c>
      <c r="M71" s="97">
        <v>6790.6290657177697</v>
      </c>
      <c r="N71" s="97">
        <v>7106.7476471854106</v>
      </c>
      <c r="O71" s="97">
        <v>7635.2501799732581</v>
      </c>
      <c r="P71" s="97">
        <v>7836.2994009197309</v>
      </c>
      <c r="Q71" s="97">
        <v>8236.5063886200805</v>
      </c>
      <c r="R71" s="97">
        <v>8715.2325230910265</v>
      </c>
      <c r="S71" s="97">
        <v>8958.4581581989733</v>
      </c>
      <c r="T71" s="97">
        <v>9202.5484780994284</v>
      </c>
      <c r="U71" s="97">
        <v>9458.554261488689</v>
      </c>
      <c r="V71" s="97">
        <v>9486.713556248189</v>
      </c>
      <c r="W71" s="65">
        <v>9544.3543235158322</v>
      </c>
    </row>
    <row r="72" spans="1:23" ht="27" customHeight="1" x14ac:dyDescent="0.35">
      <c r="A72" s="164" t="s">
        <v>98</v>
      </c>
      <c r="B72" s="97" t="s">
        <v>215</v>
      </c>
      <c r="C72" s="97" t="s">
        <v>215</v>
      </c>
      <c r="D72" s="97" t="s">
        <v>215</v>
      </c>
      <c r="E72" s="97" t="s">
        <v>215</v>
      </c>
      <c r="F72" s="97" t="s">
        <v>215</v>
      </c>
      <c r="G72" s="97" t="s">
        <v>215</v>
      </c>
      <c r="H72" s="97" t="s">
        <v>215</v>
      </c>
      <c r="I72" s="97" t="s">
        <v>215</v>
      </c>
      <c r="J72" s="97">
        <v>157.99526349853474</v>
      </c>
      <c r="K72" s="97">
        <v>125.95893843203984</v>
      </c>
      <c r="L72" s="97">
        <v>147.45634379364392</v>
      </c>
      <c r="M72" s="97">
        <v>178.81124618647499</v>
      </c>
      <c r="N72" s="97">
        <v>202.51721469599804</v>
      </c>
      <c r="O72" s="97">
        <v>206.63084244869123</v>
      </c>
      <c r="P72" s="97">
        <v>198.67274936686954</v>
      </c>
      <c r="Q72" s="97">
        <v>225.49331083314343</v>
      </c>
      <c r="R72" s="97">
        <v>225.90321952021321</v>
      </c>
      <c r="S72" s="97">
        <v>220.10876121941328</v>
      </c>
      <c r="T72" s="97">
        <v>221.66293800288773</v>
      </c>
      <c r="U72" s="97">
        <v>253.68825139815101</v>
      </c>
      <c r="V72" s="97">
        <v>238.82520027119804</v>
      </c>
      <c r="W72" s="65">
        <v>223.63058687600073</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v>4.0435188745940417E-2</v>
      </c>
      <c r="U73" s="97">
        <v>19.997316558247569</v>
      </c>
      <c r="V73" s="97">
        <v>96.616619535644176</v>
      </c>
      <c r="W73" s="65">
        <v>215.24209707176257</v>
      </c>
    </row>
    <row r="74" spans="1:23" ht="15.5" x14ac:dyDescent="0.35">
      <c r="A74" s="164" t="s">
        <v>66</v>
      </c>
      <c r="B74" s="97" t="s">
        <v>215</v>
      </c>
      <c r="C74" s="97" t="s">
        <v>215</v>
      </c>
      <c r="D74" s="97" t="s">
        <v>215</v>
      </c>
      <c r="E74" s="97" t="s">
        <v>215</v>
      </c>
      <c r="F74" s="97">
        <v>235.82938235961845</v>
      </c>
      <c r="G74" s="97">
        <v>225.01533340529986</v>
      </c>
      <c r="H74" s="97">
        <v>224.08371823029248</v>
      </c>
      <c r="I74" s="97">
        <v>248.37725494739234</v>
      </c>
      <c r="J74" s="97">
        <v>314.61590874325333</v>
      </c>
      <c r="K74" s="97">
        <v>391.77235873676187</v>
      </c>
      <c r="L74" s="97">
        <v>243.56346261539613</v>
      </c>
      <c r="M74" s="97">
        <v>245.5328075461554</v>
      </c>
      <c r="N74" s="97">
        <v>313.82782963811127</v>
      </c>
      <c r="O74" s="97">
        <v>313.45047118918313</v>
      </c>
      <c r="P74" s="97">
        <v>313.81365055419121</v>
      </c>
      <c r="Q74" s="97">
        <v>239.44717918883478</v>
      </c>
      <c r="R74" s="97">
        <v>233.70231800492306</v>
      </c>
      <c r="S74" s="97">
        <v>229.88281697419382</v>
      </c>
      <c r="T74" s="97">
        <v>224.21606957758982</v>
      </c>
      <c r="U74" s="97">
        <v>220.36717091922944</v>
      </c>
      <c r="V74" s="97">
        <v>213.41746322008188</v>
      </c>
      <c r="W74" s="65">
        <v>207.17850379560613</v>
      </c>
    </row>
    <row r="75" spans="1:23" s="169" customFormat="1" ht="40.5" customHeight="1" x14ac:dyDescent="0.35">
      <c r="A75" s="171" t="s">
        <v>194</v>
      </c>
      <c r="B75" s="172">
        <v>4597.7334682835672</v>
      </c>
      <c r="C75" s="172">
        <v>4503.5975926921756</v>
      </c>
      <c r="D75" s="172">
        <v>4428.8971705698978</v>
      </c>
      <c r="E75" s="172">
        <v>9778.8078983892974</v>
      </c>
      <c r="F75" s="172">
        <v>10165.285930597849</v>
      </c>
      <c r="G75" s="172">
        <v>10801.59182451008</v>
      </c>
      <c r="H75" s="172">
        <v>11126.419991764877</v>
      </c>
      <c r="I75" s="172">
        <v>11245.460562806325</v>
      </c>
      <c r="J75" s="172">
        <v>12057.608878560921</v>
      </c>
      <c r="K75" s="172">
        <v>12352.500407376609</v>
      </c>
      <c r="L75" s="172">
        <v>12409.449068718977</v>
      </c>
      <c r="M75" s="172">
        <v>12938.409506026337</v>
      </c>
      <c r="N75" s="172">
        <v>13550.103722177357</v>
      </c>
      <c r="O75" s="172">
        <v>14759.464988504349</v>
      </c>
      <c r="P75" s="172">
        <v>15073.719242906061</v>
      </c>
      <c r="Q75" s="172">
        <v>15541.199395250795</v>
      </c>
      <c r="R75" s="172">
        <v>16100.916297068425</v>
      </c>
      <c r="S75" s="172">
        <v>15707.583419450519</v>
      </c>
      <c r="T75" s="172">
        <v>15909.719184982607</v>
      </c>
      <c r="U75" s="172">
        <v>16238.398522623014</v>
      </c>
      <c r="V75" s="172">
        <v>16111.15769999425</v>
      </c>
      <c r="W75" s="173">
        <v>16173.503789687726</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9" t="s">
        <v>204</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AA!C$13</f>
        <v>226.89270478055772</v>
      </c>
      <c r="C3" s="97">
        <f>AA!D$13</f>
        <v>230.72416976108656</v>
      </c>
      <c r="D3" s="97">
        <f>AA!E$13</f>
        <v>243.90707321781355</v>
      </c>
      <c r="E3" s="97">
        <f>AA!F$13</f>
        <v>254.47605144948412</v>
      </c>
      <c r="F3" s="97">
        <f>AA!G$13</f>
        <v>258.88804051850224</v>
      </c>
      <c r="G3" s="97">
        <f>AA!H$13</f>
        <v>273.5108355409518</v>
      </c>
      <c r="H3" s="97">
        <f>AA!I$13</f>
        <v>284.81367498933918</v>
      </c>
      <c r="I3" s="97">
        <f>AA!J$13</f>
        <v>302.13041002112379</v>
      </c>
      <c r="J3" s="97">
        <f>AA!K$13</f>
        <v>319.34984948733751</v>
      </c>
      <c r="K3" s="97">
        <f>AA!L$13</f>
        <v>339.04779102340257</v>
      </c>
      <c r="L3" s="97">
        <f>AA!M$13</f>
        <v>355.633718806714</v>
      </c>
      <c r="M3" s="97">
        <f>AA!N$13</f>
        <v>377.77893584015942</v>
      </c>
      <c r="N3" s="97">
        <f>AA!O$13</f>
        <v>402.85811466185197</v>
      </c>
      <c r="O3" s="97">
        <f>AA!P$13</f>
        <v>435.82079532433318</v>
      </c>
      <c r="P3" s="97">
        <f>AA!Q$13</f>
        <v>451.2055072349782</v>
      </c>
      <c r="Q3" s="97">
        <f>AA!R$13</f>
        <v>468.58965909654893</v>
      </c>
      <c r="R3" s="97">
        <f>AA!S$13</f>
        <v>487.36160529660168</v>
      </c>
      <c r="S3" s="97">
        <f>AA!T$13</f>
        <v>480.80728888231505</v>
      </c>
      <c r="T3" s="97">
        <f>AA!U$13</f>
        <v>486.36471330062523</v>
      </c>
      <c r="U3" s="97">
        <f>AA!V$13</f>
        <v>492.14272408317828</v>
      </c>
      <c r="V3" s="97">
        <f>AA!W$13</f>
        <v>490.78178133930624</v>
      </c>
      <c r="W3" s="65">
        <f>AA!X$13</f>
        <v>494.17920276839772</v>
      </c>
    </row>
    <row r="4" spans="1:23" ht="15" customHeight="1" x14ac:dyDescent="0.35">
      <c r="A4" s="162" t="s">
        <v>186</v>
      </c>
      <c r="B4" s="97">
        <f>BBWB!C$13</f>
        <v>0</v>
      </c>
      <c r="C4" s="97">
        <f>BBWB!D$13</f>
        <v>0</v>
      </c>
      <c r="D4" s="97">
        <f>BBWB!E$13</f>
        <v>0</v>
      </c>
      <c r="E4" s="97">
        <f>BBWB!F$13</f>
        <v>100.70045363948039</v>
      </c>
      <c r="F4" s="97">
        <f>BBWB!G$13</f>
        <v>99.425716730378028</v>
      </c>
      <c r="G4" s="97">
        <f>BBWB!H$13</f>
        <v>107.52824229208683</v>
      </c>
      <c r="H4" s="97">
        <f>BBWB!I$13</f>
        <v>107.89678488915885</v>
      </c>
      <c r="I4" s="97">
        <f>BBWB!J$13</f>
        <v>99.572141298563167</v>
      </c>
      <c r="J4" s="97">
        <f>BBWB!K$13</f>
        <v>91.157366282702625</v>
      </c>
      <c r="K4" s="97">
        <f>BBWB!L$13</f>
        <v>86.112993366631471</v>
      </c>
      <c r="L4" s="97">
        <f>BBWB!M$13</f>
        <v>78.912250598444047</v>
      </c>
      <c r="M4" s="97">
        <f>BBWB!N$13</f>
        <v>73.317689452335316</v>
      </c>
      <c r="N4" s="97">
        <f>BBWB!O$13</f>
        <v>67.815627407298692</v>
      </c>
      <c r="O4" s="97">
        <f>BBWB!P$13</f>
        <v>65.503073193056693</v>
      </c>
      <c r="P4" s="97">
        <f>BBWB!Q$13</f>
        <v>61.254831157444137</v>
      </c>
      <c r="Q4" s="97">
        <f>BBWB!R$13</f>
        <v>58.532755523030133</v>
      </c>
      <c r="R4" s="97">
        <f>BBWB!S$13</f>
        <v>58.358810210104153</v>
      </c>
      <c r="S4" s="97">
        <f>BBWB!T$13</f>
        <v>57.27769231299402</v>
      </c>
      <c r="T4" s="97">
        <f>BBWB!U$13</f>
        <v>55.409503765181199</v>
      </c>
      <c r="U4" s="97">
        <f>BBWB!V$13</f>
        <v>54.801551466799808</v>
      </c>
      <c r="V4" s="97">
        <f>BBWB!W$13</f>
        <v>53.656532695763488</v>
      </c>
      <c r="W4" s="65">
        <f>BBWB!X$13</f>
        <v>50.914805968761016</v>
      </c>
    </row>
    <row r="5" spans="1:23" ht="15" customHeight="1" x14ac:dyDescent="0.35">
      <c r="A5" s="162" t="s">
        <v>47</v>
      </c>
      <c r="B5" s="97"/>
      <c r="C5" s="97"/>
      <c r="D5" s="97"/>
      <c r="E5" s="97"/>
      <c r="F5" s="97"/>
      <c r="G5" s="97">
        <f>CA!H$13</f>
        <v>91.612413899256623</v>
      </c>
      <c r="H5" s="97">
        <f>CA!I$13</f>
        <v>99.515622383978609</v>
      </c>
      <c r="I5" s="97">
        <f>CA!J$13</f>
        <v>108.87018059335966</v>
      </c>
      <c r="J5" s="97">
        <f>CA!K$13</f>
        <v>115.99349625223303</v>
      </c>
      <c r="K5" s="97">
        <f>CA!L$13</f>
        <v>124.31701792998982</v>
      </c>
      <c r="L5" s="97">
        <f>CA!M$13</f>
        <v>130.12309908635169</v>
      </c>
      <c r="M5" s="97">
        <f>CA!N$13</f>
        <v>144.53256369678212</v>
      </c>
      <c r="N5" s="97">
        <f>CA!O$13</f>
        <v>156.76970153290773</v>
      </c>
      <c r="O5" s="97">
        <f>CA!P$13</f>
        <v>174.75661411243533</v>
      </c>
      <c r="P5" s="97">
        <f>CA!Q$13</f>
        <v>187.42785024573624</v>
      </c>
      <c r="Q5" s="97">
        <f>CA!R$13</f>
        <v>210.84419936908412</v>
      </c>
      <c r="R5" s="97">
        <f>CA!S$13</f>
        <v>234.94160603082582</v>
      </c>
      <c r="S5" s="97">
        <f>CA!T$13</f>
        <v>252.81282743621739</v>
      </c>
      <c r="T5" s="97">
        <f>CA!U$13</f>
        <v>276.07739035071762</v>
      </c>
      <c r="U5" s="97">
        <f>CA!V$13</f>
        <v>301.07094114692876</v>
      </c>
      <c r="V5" s="97">
        <f>CA!W$13</f>
        <v>314.89637399779633</v>
      </c>
      <c r="W5" s="65">
        <f>CA!X$13</f>
        <v>332.44414797497308</v>
      </c>
    </row>
    <row r="6" spans="1:23" ht="15" customHeight="1" x14ac:dyDescent="0.35">
      <c r="A6" s="162" t="s">
        <v>105</v>
      </c>
      <c r="B6" s="97"/>
      <c r="C6" s="97"/>
      <c r="D6" s="97"/>
      <c r="E6" s="97"/>
      <c r="F6" s="97"/>
      <c r="G6" s="97">
        <f>CWP!H$13</f>
        <v>0</v>
      </c>
      <c r="H6" s="97">
        <f>CWP!I$13</f>
        <v>0</v>
      </c>
      <c r="I6" s="97">
        <f>CWP!J$13</f>
        <v>0</v>
      </c>
      <c r="J6" s="97">
        <f>CWP!K$13</f>
        <v>0</v>
      </c>
      <c r="K6" s="97">
        <f>CWP!L$13</f>
        <v>0</v>
      </c>
      <c r="L6" s="97">
        <f>CWP!M$13</f>
        <v>0</v>
      </c>
      <c r="M6" s="97">
        <f>CWP!N$13</f>
        <v>0</v>
      </c>
      <c r="N6" s="97">
        <f>CWP!O$13</f>
        <v>0</v>
      </c>
      <c r="O6" s="97">
        <f>CWP!P$13</f>
        <v>13.893072986158675</v>
      </c>
      <c r="P6" s="97">
        <f>CWP!Q$13</f>
        <v>40.909143227739563</v>
      </c>
      <c r="Q6" s="97">
        <f>CWP!R$13</f>
        <v>13.329181907913835</v>
      </c>
      <c r="R6" s="97">
        <f>CWP!S$13</f>
        <v>15.175194970059881</v>
      </c>
      <c r="S6" s="97">
        <f>CWP!T$13</f>
        <v>0</v>
      </c>
      <c r="T6" s="97">
        <f>CWP!U$13</f>
        <v>0</v>
      </c>
      <c r="U6" s="97">
        <f>CWP!V$13</f>
        <v>0</v>
      </c>
      <c r="V6" s="97">
        <f>CWP!W$13</f>
        <v>0</v>
      </c>
      <c r="W6" s="65">
        <f>CWP!X$13</f>
        <v>10.951331418867369</v>
      </c>
    </row>
    <row r="7" spans="1:23" ht="15" customHeight="1" x14ac:dyDescent="0.35">
      <c r="A7" s="162" t="s">
        <v>48</v>
      </c>
      <c r="B7" s="97">
        <f>CTB!C$13</f>
        <v>397.75435499999998</v>
      </c>
      <c r="C7" s="97">
        <f>CTB!D$13</f>
        <v>399.30028600000003</v>
      </c>
      <c r="D7" s="97">
        <f>CTB!E$13</f>
        <v>383.60267399999998</v>
      </c>
      <c r="E7" s="97">
        <f>CTB!F$13</f>
        <v>380.09460000000001</v>
      </c>
      <c r="F7" s="97">
        <f>CTB!G$13</f>
        <v>389.31864400000006</v>
      </c>
      <c r="G7" s="97">
        <f>CTB!H$13</f>
        <v>414.91211299999998</v>
      </c>
      <c r="H7" s="97">
        <f>CTB!I$13</f>
        <v>435.44796900000006</v>
      </c>
      <c r="I7" s="97">
        <f>CTB!J$13</f>
        <v>529.10975135000012</v>
      </c>
      <c r="J7" s="97">
        <f>CTB!K$13</f>
        <v>598.88055101000009</v>
      </c>
      <c r="K7" s="97">
        <f>CTB!L$13</f>
        <v>634.32257400000003</v>
      </c>
      <c r="L7" s="97">
        <f>CTB!M$13</f>
        <v>666.59790199999998</v>
      </c>
      <c r="M7" s="97">
        <f>CTB!N$13</f>
        <v>679.03706499999976</v>
      </c>
      <c r="N7" s="97">
        <f>CTB!O$13</f>
        <v>701.01520000000005</v>
      </c>
      <c r="O7" s="97">
        <f>CTB!P$13</f>
        <v>759.83487700000001</v>
      </c>
      <c r="P7" s="97">
        <f>CTB!Q$13</f>
        <v>789.96059999999989</v>
      </c>
      <c r="Q7" s="97">
        <f>CTB!R$13</f>
        <v>787.64460400000007</v>
      </c>
      <c r="R7" s="97">
        <f>CTB!S$13</f>
        <v>776.81005099999993</v>
      </c>
      <c r="S7" s="97"/>
      <c r="T7" s="97"/>
      <c r="U7" s="97"/>
      <c r="V7" s="97"/>
      <c r="W7" s="65"/>
    </row>
    <row r="8" spans="1:23" ht="30" customHeight="1" x14ac:dyDescent="0.35">
      <c r="A8" s="162" t="s">
        <v>49</v>
      </c>
      <c r="B8" s="97">
        <f>DLA!C$13</f>
        <v>411.1952200660096</v>
      </c>
      <c r="C8" s="97">
        <f>DLA!D$13</f>
        <v>454.45394426722208</v>
      </c>
      <c r="D8" s="97">
        <f>DLA!E$13</f>
        <v>495.67262439853909</v>
      </c>
      <c r="E8" s="97">
        <f>DLA!F$13</f>
        <v>531.24205684595177</v>
      </c>
      <c r="F8" s="97">
        <f>DLA!G$13</f>
        <v>569.26965295523758</v>
      </c>
      <c r="G8" s="97">
        <f>DLA!H$13</f>
        <v>629.18658590462803</v>
      </c>
      <c r="H8" s="97">
        <f>DLA!I$13</f>
        <v>690.74719972991306</v>
      </c>
      <c r="I8" s="97">
        <f>DLA!J$13</f>
        <v>747.30246038537894</v>
      </c>
      <c r="J8" s="97">
        <f>DLA!K$13</f>
        <v>797.21165386567384</v>
      </c>
      <c r="K8" s="97">
        <f>DLA!L$13</f>
        <v>848.84416581125174</v>
      </c>
      <c r="L8" s="97">
        <f>DLA!M$13</f>
        <v>898.66145148098053</v>
      </c>
      <c r="M8" s="97">
        <f>DLA!N$13</f>
        <v>967.36143782444071</v>
      </c>
      <c r="N8" s="97">
        <f>DLA!O$13</f>
        <v>1036.5524261580535</v>
      </c>
      <c r="O8" s="97">
        <f>DLA!P$13</f>
        <v>1133.6798888941792</v>
      </c>
      <c r="P8" s="97">
        <f>DLA!Q$13</f>
        <v>1183.7902613824886</v>
      </c>
      <c r="Q8" s="97">
        <f>DLA!R$13</f>
        <v>1265.1279695170811</v>
      </c>
      <c r="R8" s="97">
        <f>DLA!S$13</f>
        <v>1361.9968428794778</v>
      </c>
      <c r="S8" s="97">
        <f>DLA!T$13</f>
        <v>1408.8811583826212</v>
      </c>
      <c r="T8" s="97">
        <f>DLA!U$13</f>
        <v>1424.8105861278816</v>
      </c>
      <c r="U8" s="97">
        <f>DLA!V$13</f>
        <v>1415.7384506631208</v>
      </c>
      <c r="V8" s="97">
        <f>DLA!W$13</f>
        <v>1252.7846488290475</v>
      </c>
      <c r="W8" s="65">
        <f>DLA!X$13</f>
        <v>1033.1914028998506</v>
      </c>
    </row>
    <row r="9" spans="1:23" ht="15" customHeight="1" x14ac:dyDescent="0.35">
      <c r="A9" s="62" t="s">
        <v>50</v>
      </c>
      <c r="B9" s="97"/>
      <c r="C9" s="97"/>
      <c r="D9" s="97"/>
      <c r="E9" s="97"/>
      <c r="F9" s="97"/>
      <c r="G9" s="97"/>
      <c r="H9" s="97">
        <f>'DLA (children)'!I$13</f>
        <v>86.593772282583629</v>
      </c>
      <c r="I9" s="97">
        <f>'DLA (children)'!J$13</f>
        <v>90.680563789930233</v>
      </c>
      <c r="J9" s="97">
        <f>'DLA (children)'!K$13</f>
        <v>96.532314095009696</v>
      </c>
      <c r="K9" s="97">
        <f>'DLA (children)'!L$13</f>
        <v>106.34924061086036</v>
      </c>
      <c r="L9" s="97">
        <f>'DLA (children)'!M$13</f>
        <v>111.54572159946008</v>
      </c>
      <c r="M9" s="97">
        <f>'DLA (children)'!N$13</f>
        <v>119.16134077602938</v>
      </c>
      <c r="N9" s="97">
        <f>'DLA (children)'!O$13</f>
        <v>127.6577766694852</v>
      </c>
      <c r="O9" s="97">
        <f>'DLA (children)'!P$13</f>
        <v>138.56808230064809</v>
      </c>
      <c r="P9" s="97">
        <f>'DLA (children)'!Q$13</f>
        <v>144.34899279550621</v>
      </c>
      <c r="Q9" s="97">
        <f>'DLA (children)'!R$13</f>
        <v>158.00466730784223</v>
      </c>
      <c r="R9" s="97">
        <f>'DLA (children)'!S$13</f>
        <v>168.38571801488422</v>
      </c>
      <c r="S9" s="97">
        <f>'DLA (children)'!T$13</f>
        <v>177.27275174991871</v>
      </c>
      <c r="T9" s="97">
        <f>'DLA (children)'!U$13</f>
        <v>205.85504948366702</v>
      </c>
      <c r="U9" s="97">
        <f>'DLA (children)'!V$13</f>
        <v>218.00825070565824</v>
      </c>
      <c r="V9" s="97">
        <f>'DLA (children)'!W$13</f>
        <v>229.05433916042944</v>
      </c>
      <c r="W9" s="65">
        <f>'DLA (children)'!X$13</f>
        <v>237.50910591376305</v>
      </c>
    </row>
    <row r="10" spans="1:23" ht="15" customHeight="1" x14ac:dyDescent="0.35">
      <c r="A10" s="62" t="s">
        <v>51</v>
      </c>
      <c r="B10" s="97"/>
      <c r="C10" s="97"/>
      <c r="D10" s="97"/>
      <c r="E10" s="97"/>
      <c r="F10" s="97"/>
      <c r="G10" s="97"/>
      <c r="H10" s="97">
        <f>'DLA (working age)'!I$13</f>
        <v>433.76373887512727</v>
      </c>
      <c r="I10" s="97">
        <f>'DLA (working age)'!J$13</f>
        <v>468.63587829779726</v>
      </c>
      <c r="J10" s="97">
        <f>'DLA (working age)'!K$13</f>
        <v>496.43467829769315</v>
      </c>
      <c r="K10" s="97">
        <f>'DLA (working age)'!L$13</f>
        <v>522.00554815664077</v>
      </c>
      <c r="L10" s="97">
        <f>'DLA (working age)'!M$13</f>
        <v>548.89130486234512</v>
      </c>
      <c r="M10" s="97">
        <f>'DLA (working age)'!N$13</f>
        <v>587.92684076805176</v>
      </c>
      <c r="N10" s="97">
        <f>'DLA (working age)'!O$13</f>
        <v>628.38651552540477</v>
      </c>
      <c r="O10" s="97">
        <f>'DLA (working age)'!P$13</f>
        <v>684.9756720931116</v>
      </c>
      <c r="P10" s="97">
        <f>'DLA (working age)'!Q$13</f>
        <v>710.01901437545871</v>
      </c>
      <c r="Q10" s="97">
        <f>'DLA (working age)'!R$13</f>
        <v>767.16413253594601</v>
      </c>
      <c r="R10" s="97">
        <f>'DLA (working age)'!S$13</f>
        <v>830.64395517228536</v>
      </c>
      <c r="S10" s="97">
        <f>'DLA (working age)'!T$13</f>
        <v>852.33277819239674</v>
      </c>
      <c r="T10" s="97">
        <f>'DLA (working age)'!U$13</f>
        <v>813.84210044185727</v>
      </c>
      <c r="U10" s="97">
        <f>'DLA (working age)'!V$13</f>
        <v>814.38259403738073</v>
      </c>
      <c r="V10" s="97">
        <f>'DLA (working age)'!W$13</f>
        <v>657.17217079754982</v>
      </c>
      <c r="W10" s="65">
        <f>'DLA (working age)'!X$13</f>
        <v>432.66056271923429</v>
      </c>
    </row>
    <row r="11" spans="1:23" ht="15" customHeight="1" x14ac:dyDescent="0.35">
      <c r="A11" s="62" t="s">
        <v>52</v>
      </c>
      <c r="B11" s="97"/>
      <c r="C11" s="97"/>
      <c r="D11" s="97"/>
      <c r="E11" s="97"/>
      <c r="F11" s="97"/>
      <c r="G11" s="97"/>
      <c r="H11" s="97">
        <f>'DLA (pensioners)'!I$13</f>
        <v>170.30195218039981</v>
      </c>
      <c r="I11" s="97">
        <f>'DLA (pensioners)'!J$13</f>
        <v>187.13857757297083</v>
      </c>
      <c r="J11" s="97">
        <f>'DLA (pensioners)'!K$13</f>
        <v>203.31940500717002</v>
      </c>
      <c r="K11" s="97">
        <f>'DLA (pensioners)'!L$13</f>
        <v>220.27124505830733</v>
      </c>
      <c r="L11" s="97">
        <f>'DLA (pensioners)'!M$13</f>
        <v>237.97479073643746</v>
      </c>
      <c r="M11" s="97">
        <f>'DLA (pensioners)'!N$13</f>
        <v>260.32245536372017</v>
      </c>
      <c r="N11" s="97">
        <f>'DLA (pensioners)'!O$13</f>
        <v>281.12455520341996</v>
      </c>
      <c r="O11" s="97">
        <f>'DLA (pensioners)'!P$13</f>
        <v>310.56479671804846</v>
      </c>
      <c r="P11" s="97">
        <f>'DLA (pensioners)'!Q$13</f>
        <v>327.70225964898259</v>
      </c>
      <c r="Q11" s="97">
        <f>'DLA (pensioners)'!R$13</f>
        <v>340.4357769299246</v>
      </c>
      <c r="R11" s="97">
        <f>'DLA (pensioners)'!S$13</f>
        <v>363.04193220368126</v>
      </c>
      <c r="S11" s="97">
        <f>'DLA (pensioners)'!T$13</f>
        <v>377.41727793460473</v>
      </c>
      <c r="T11" s="97">
        <f>'DLA (pensioners)'!U$13</f>
        <v>398.32733097538159</v>
      </c>
      <c r="U11" s="97">
        <f>'DLA (pensioners)'!V$13</f>
        <v>383.66644914814054</v>
      </c>
      <c r="V11" s="97">
        <f>'DLA (pensioners)'!W$13</f>
        <v>362.88355203745351</v>
      </c>
      <c r="W11" s="65">
        <f>'DLA (pensioners)'!X$13</f>
        <v>310.76371763267809</v>
      </c>
    </row>
    <row r="12" spans="1:23" ht="15" customHeight="1" x14ac:dyDescent="0.35">
      <c r="A12" s="162" t="s">
        <v>93</v>
      </c>
      <c r="B12" s="97"/>
      <c r="C12" s="97"/>
      <c r="D12" s="97"/>
      <c r="E12" s="97"/>
      <c r="F12" s="97"/>
      <c r="G12" s="97"/>
      <c r="H12" s="97">
        <f>DHP!I$13</f>
        <v>3.3239973000000003</v>
      </c>
      <c r="I12" s="97">
        <f>DHP!J$13</f>
        <v>3.5525529999999996</v>
      </c>
      <c r="J12" s="97">
        <f>DHP!K$13</f>
        <v>3.9302150000000005</v>
      </c>
      <c r="K12" s="97">
        <f>DHP!L$13</f>
        <v>4.0867095999999998</v>
      </c>
      <c r="L12" s="97">
        <f>DHP!M$13</f>
        <v>4.4264489999999999</v>
      </c>
      <c r="M12" s="97">
        <f>DHP!N$13</f>
        <v>4.6988479999999999</v>
      </c>
      <c r="N12" s="97">
        <f>DHP!O$13</f>
        <v>4.5812999999999997</v>
      </c>
      <c r="O12" s="97">
        <f>DHP!P$13</f>
        <v>4.6400660000000009</v>
      </c>
      <c r="P12" s="97">
        <f>DHP!Q$13</f>
        <v>4.5832709999999999</v>
      </c>
      <c r="Q12" s="97">
        <f>DHP!R$13</f>
        <v>4.819788</v>
      </c>
      <c r="R12" s="97">
        <f>DHP!S$13</f>
        <v>20.236087999999999</v>
      </c>
      <c r="S12" s="97">
        <f>DHP!T$13</f>
        <v>55.246516999999997</v>
      </c>
      <c r="T12" s="97">
        <f>DHP!U$13</f>
        <v>52.090609000000001</v>
      </c>
      <c r="U12" s="97">
        <f>DHP!V$13</f>
        <v>35.51501300000001</v>
      </c>
      <c r="V12" s="97">
        <f>DHP!W$13</f>
        <v>39.882220000000004</v>
      </c>
      <c r="W12" s="65">
        <f>DHP!X$13</f>
        <v>42.942805000000007</v>
      </c>
    </row>
    <row r="13" spans="1:23" ht="30" customHeight="1" x14ac:dyDescent="0.35">
      <c r="A13" s="162" t="s">
        <v>103</v>
      </c>
      <c r="B13" s="97"/>
      <c r="C13" s="97"/>
      <c r="D13" s="97"/>
      <c r="E13" s="97"/>
      <c r="F13" s="97">
        <f>ESA!G$13</f>
        <v>0</v>
      </c>
      <c r="G13" s="97">
        <f>ESA!H$13</f>
        <v>0</v>
      </c>
      <c r="H13" s="97">
        <f>ESA!I$13</f>
        <v>0</v>
      </c>
      <c r="I13" s="97">
        <f>ESA!J$13</f>
        <v>0</v>
      </c>
      <c r="J13" s="97">
        <f>ESA!K$13</f>
        <v>0</v>
      </c>
      <c r="K13" s="97">
        <f>ESA!L$13</f>
        <v>0</v>
      </c>
      <c r="L13" s="97">
        <f>ESA!M$13</f>
        <v>0</v>
      </c>
      <c r="M13" s="97">
        <f>ESA!N$13</f>
        <v>0</v>
      </c>
      <c r="N13" s="97">
        <f>ESA!O$13</f>
        <v>14.179457842155699</v>
      </c>
      <c r="O13" s="97">
        <f>ESA!P$13</f>
        <v>150.67232482754883</v>
      </c>
      <c r="P13" s="97">
        <f>ESA!Q$13</f>
        <v>274.23873618837081</v>
      </c>
      <c r="Q13" s="97">
        <f>ESA!R$13</f>
        <v>452.85054532940251</v>
      </c>
      <c r="R13" s="97">
        <f>ESA!S$13</f>
        <v>848.54403649239453</v>
      </c>
      <c r="S13" s="97">
        <f>ESA!T$13</f>
        <v>1267.7157913625133</v>
      </c>
      <c r="T13" s="97">
        <f>ESA!U$13</f>
        <v>1590.9711956545534</v>
      </c>
      <c r="U13" s="97">
        <f>ESA!V$13</f>
        <v>1757.7993938947898</v>
      </c>
      <c r="V13" s="97">
        <f>ESA!W$13</f>
        <v>1775.2857936023797</v>
      </c>
      <c r="W13" s="65">
        <f>ESA!X$13</f>
        <v>1813.6468066429188</v>
      </c>
    </row>
    <row r="14" spans="1:23" ht="15" customHeight="1" x14ac:dyDescent="0.35">
      <c r="A14" s="163" t="s">
        <v>53</v>
      </c>
      <c r="B14" s="97">
        <f>HB!C$13</f>
        <v>2735.2457260000001</v>
      </c>
      <c r="C14" s="97">
        <f>HB!D$13</f>
        <v>2610.6603639999998</v>
      </c>
      <c r="D14" s="97">
        <f>HB!E$13</f>
        <v>2524.070244</v>
      </c>
      <c r="E14" s="97">
        <f>HB!F$13</f>
        <v>2533.8571999999999</v>
      </c>
      <c r="F14" s="97">
        <f>HB!G$13</f>
        <v>2545.7602259999999</v>
      </c>
      <c r="G14" s="97">
        <f>HB!H$13</f>
        <v>2644.7826009999999</v>
      </c>
      <c r="H14" s="97">
        <f>HB!I$13</f>
        <v>2939.0045630000004</v>
      </c>
      <c r="I14" s="97">
        <f>HB!J$13</f>
        <v>3015.297603</v>
      </c>
      <c r="J14" s="97">
        <f>HB!K$13</f>
        <v>3397.4533624400001</v>
      </c>
      <c r="K14" s="97">
        <f>HB!L$13</f>
        <v>3677.6562890000005</v>
      </c>
      <c r="L14" s="97">
        <f>HB!M$13</f>
        <v>3941.9163560000002</v>
      </c>
      <c r="M14" s="97">
        <f>HB!N$13</f>
        <v>4193.7559160000001</v>
      </c>
      <c r="N14" s="97">
        <f>HB!O$13</f>
        <v>4469.7128290000001</v>
      </c>
      <c r="O14" s="97">
        <f>HB!P$13</f>
        <v>5184.5518279999997</v>
      </c>
      <c r="P14" s="97">
        <f>HB!Q$13</f>
        <v>5538.8340650000009</v>
      </c>
      <c r="Q14" s="97">
        <f>HB!R$13</f>
        <v>5889.8841059999995</v>
      </c>
      <c r="R14" s="97">
        <f>HB!S$13</f>
        <v>6082.7835179999993</v>
      </c>
      <c r="S14" s="97">
        <f>HB!T$13</f>
        <v>6194.2659759999997</v>
      </c>
      <c r="T14" s="97">
        <f>HB!U$13</f>
        <v>6249.9038490000003</v>
      </c>
      <c r="U14" s="97">
        <f>HB!V$13</f>
        <v>6294.7315980000003</v>
      </c>
      <c r="V14" s="97">
        <f>HB!W$13</f>
        <v>6101.7306619999999</v>
      </c>
      <c r="W14" s="65">
        <f>HB!X$13</f>
        <v>5821.8480010000003</v>
      </c>
    </row>
    <row r="15" spans="1:23" ht="15" customHeight="1" x14ac:dyDescent="0.35">
      <c r="A15" s="62" t="s">
        <v>187</v>
      </c>
      <c r="B15" s="97"/>
      <c r="C15" s="97"/>
      <c r="D15" s="97"/>
      <c r="E15" s="97"/>
      <c r="F15" s="97"/>
      <c r="G15" s="97"/>
      <c r="H15" s="97"/>
      <c r="I15" s="97"/>
      <c r="J15" s="97"/>
      <c r="K15" s="97"/>
      <c r="L15" s="97"/>
      <c r="M15" s="97"/>
      <c r="N15" s="97">
        <v>3471.0127600000005</v>
      </c>
      <c r="O15" s="97">
        <v>4126.3099849999999</v>
      </c>
      <c r="P15" s="97">
        <v>4431.7020789999997</v>
      </c>
      <c r="Q15" s="97">
        <v>4723.8766780000005</v>
      </c>
      <c r="R15" s="97">
        <v>4870.8371050000005</v>
      </c>
      <c r="S15" s="97">
        <v>4941.1988890000002</v>
      </c>
      <c r="T15" s="97">
        <v>4980.1255120000005</v>
      </c>
      <c r="U15" s="97">
        <v>5018.2589879999996</v>
      </c>
      <c r="V15" s="97">
        <v>4855.4425899999997</v>
      </c>
      <c r="W15" s="65">
        <v>4611.4387569999999</v>
      </c>
    </row>
    <row r="16" spans="1:23" ht="15" customHeight="1" x14ac:dyDescent="0.35">
      <c r="A16" s="62" t="s">
        <v>188</v>
      </c>
      <c r="B16" s="97"/>
      <c r="C16" s="97"/>
      <c r="D16" s="97"/>
      <c r="E16" s="97"/>
      <c r="F16" s="97"/>
      <c r="G16" s="97"/>
      <c r="H16" s="97"/>
      <c r="I16" s="97"/>
      <c r="J16" s="97"/>
      <c r="K16" s="97"/>
      <c r="L16" s="97"/>
      <c r="M16" s="97"/>
      <c r="N16" s="97">
        <v>998.70006599999999</v>
      </c>
      <c r="O16" s="97">
        <v>1058.2418419999999</v>
      </c>
      <c r="P16" s="97">
        <v>1107.1319860000001</v>
      </c>
      <c r="Q16" s="97">
        <v>1166.0074279999999</v>
      </c>
      <c r="R16" s="97">
        <v>1211.9464129999999</v>
      </c>
      <c r="S16" s="97">
        <v>1253.067086</v>
      </c>
      <c r="T16" s="97">
        <v>1269.778337</v>
      </c>
      <c r="U16" s="97">
        <v>1276.47261</v>
      </c>
      <c r="V16" s="97">
        <v>1246.2880720000001</v>
      </c>
      <c r="W16" s="65">
        <v>1210.4092439999999</v>
      </c>
    </row>
    <row r="17" spans="1:23" ht="15" customHeight="1" x14ac:dyDescent="0.35">
      <c r="A17" s="163" t="s">
        <v>54</v>
      </c>
      <c r="B17" s="97">
        <f>IB!C$13</f>
        <v>590.94604885400156</v>
      </c>
      <c r="C17" s="97">
        <f>IB!D$13</f>
        <v>578.81260971386484</v>
      </c>
      <c r="D17" s="97">
        <f>IB!E$13</f>
        <v>573.5557873228546</v>
      </c>
      <c r="E17" s="97">
        <f>IB!F$13</f>
        <v>535.79357462120583</v>
      </c>
      <c r="F17" s="97">
        <f>IB!G$13</f>
        <v>530.25266336668619</v>
      </c>
      <c r="G17" s="97">
        <f>IB!H$13</f>
        <v>526.35945363883843</v>
      </c>
      <c r="H17" s="97">
        <f>IB!I$13</f>
        <v>526.47523162303912</v>
      </c>
      <c r="I17" s="97">
        <f>IB!J$13</f>
        <v>527.80806195844502</v>
      </c>
      <c r="J17" s="97">
        <f>IB!K$13</f>
        <v>527.12695533715055</v>
      </c>
      <c r="K17" s="97">
        <f>IB!L$13</f>
        <v>530.70301786970435</v>
      </c>
      <c r="L17" s="97">
        <f>IB!M$13</f>
        <v>525.95844814544898</v>
      </c>
      <c r="M17" s="97">
        <f>IB!N$13</f>
        <v>531.97929717144939</v>
      </c>
      <c r="N17" s="97">
        <f>IB!O$13</f>
        <v>521.93164735921573</v>
      </c>
      <c r="O17" s="97">
        <f>IB!P$13</f>
        <v>491.3649079003514</v>
      </c>
      <c r="P17" s="97">
        <f>IB!Q$13</f>
        <v>447.70309585584801</v>
      </c>
      <c r="Q17" s="97">
        <f>IB!R$13</f>
        <v>403.92850285828109</v>
      </c>
      <c r="R17" s="97">
        <f>IB!S$13</f>
        <v>294.1991963900702</v>
      </c>
      <c r="S17" s="97">
        <f>IB!T$13</f>
        <v>157.17567726844607</v>
      </c>
      <c r="T17" s="97">
        <f>IB!U$13</f>
        <v>56.488965460992773</v>
      </c>
      <c r="U17" s="97">
        <f>IB!V$13</f>
        <v>6.7704306131193412</v>
      </c>
      <c r="V17" s="97">
        <f>IB!W$13</f>
        <v>2.243141315689321</v>
      </c>
      <c r="W17" s="65">
        <f>IB!X$13</f>
        <v>1.8568390768426073</v>
      </c>
    </row>
    <row r="18" spans="1:23" ht="30" customHeight="1" x14ac:dyDescent="0.35">
      <c r="A18" s="162" t="s">
        <v>55</v>
      </c>
      <c r="B18" s="97">
        <f>IS!C$13</f>
        <v>2492.4535985535913</v>
      </c>
      <c r="C18" s="97">
        <f>IS!D$13</f>
        <v>2027.4026315444726</v>
      </c>
      <c r="D18" s="97">
        <f>IS!E$13</f>
        <v>2007.726800660555</v>
      </c>
      <c r="E18" s="97">
        <f>IS!F$13</f>
        <v>2088.5824800090254</v>
      </c>
      <c r="F18" s="97">
        <f>IS!G$13</f>
        <v>2251.6851423098014</v>
      </c>
      <c r="G18" s="97">
        <f>IS!H$13</f>
        <v>2399.3388408146898</v>
      </c>
      <c r="H18" s="97">
        <f>IS!I$13</f>
        <v>2488.8876071840182</v>
      </c>
      <c r="I18" s="97">
        <f>IS!J$13</f>
        <v>2299.7937200897195</v>
      </c>
      <c r="J18" s="97">
        <f>IS!K$13</f>
        <v>1877.7280449541772</v>
      </c>
      <c r="K18" s="97">
        <f>IS!L$13</f>
        <v>1733.164481300777</v>
      </c>
      <c r="L18" s="97">
        <f>IS!M$13</f>
        <v>1665.4905557549209</v>
      </c>
      <c r="M18" s="97">
        <f>IS!N$13</f>
        <v>1687.9743433605358</v>
      </c>
      <c r="N18" s="97">
        <f>IS!O$13</f>
        <v>1598.0222381742574</v>
      </c>
      <c r="O18" s="97">
        <f>IS!P$13</f>
        <v>1508.0492587661806</v>
      </c>
      <c r="P18" s="97">
        <f>IS!Q$13</f>
        <v>1383.1310356097893</v>
      </c>
      <c r="Q18" s="97">
        <f>IS!R$13</f>
        <v>1218.4563556073554</v>
      </c>
      <c r="R18" s="97">
        <f>IS!S$13</f>
        <v>936.37178878318002</v>
      </c>
      <c r="S18" s="97">
        <f>IS!T$13</f>
        <v>616.90769996963263</v>
      </c>
      <c r="T18" s="97">
        <f>IS!U$13</f>
        <v>441.43090712099911</v>
      </c>
      <c r="U18" s="97">
        <f>IS!V$13</f>
        <v>357.12255551897164</v>
      </c>
      <c r="V18" s="97">
        <f>IS!W$13</f>
        <v>306.00453223239322</v>
      </c>
      <c r="W18" s="65">
        <f>IS!X$13</f>
        <v>286.99837300843916</v>
      </c>
    </row>
    <row r="19" spans="1:23" ht="15" customHeight="1" x14ac:dyDescent="0.35">
      <c r="A19" s="62" t="s">
        <v>56</v>
      </c>
      <c r="B19" s="97">
        <f>'IS MIG'!C$13</f>
        <v>514.78118184508492</v>
      </c>
      <c r="C19" s="97">
        <f>'IS MIG'!D$13</f>
        <v>525.49683906193422</v>
      </c>
      <c r="D19" s="97">
        <f>'IS MIG'!E$13</f>
        <v>523.46777654044797</v>
      </c>
      <c r="E19" s="97">
        <f>'IS MIG'!F$13</f>
        <v>565.18494481572463</v>
      </c>
      <c r="F19" s="97">
        <f>'IS MIG'!G$13</f>
        <v>581.37553436588996</v>
      </c>
      <c r="G19" s="97">
        <f>'IS MIG'!H$13</f>
        <v>655.94486721583644</v>
      </c>
      <c r="H19" s="97">
        <f>'IS MIG'!I$13</f>
        <v>686.811379220444</v>
      </c>
      <c r="I19" s="97">
        <f>'IS MIG'!J$13</f>
        <v>382.39151647952292</v>
      </c>
      <c r="J19" s="97">
        <f>'IS MIG'!K$13</f>
        <v>0</v>
      </c>
      <c r="K19" s="97">
        <f>'IS MIG'!L$13</f>
        <v>0</v>
      </c>
      <c r="L19" s="97">
        <f>'IS MIG'!M$13</f>
        <v>0</v>
      </c>
      <c r="M19" s="97">
        <f>'IS MIG'!N$13</f>
        <v>0</v>
      </c>
      <c r="N19" s="97">
        <f>'IS MIG'!O$13</f>
        <v>0</v>
      </c>
      <c r="O19" s="97">
        <f>'IS MIG'!P$13</f>
        <v>0</v>
      </c>
      <c r="P19" s="97">
        <f>'IS MIG'!Q$13</f>
        <v>0</v>
      </c>
      <c r="Q19" s="97">
        <f>'IS MIG'!R$13</f>
        <v>0</v>
      </c>
      <c r="R19" s="97">
        <f>'IS MIG'!S$13</f>
        <v>0</v>
      </c>
      <c r="S19" s="97">
        <f>'IS MIG'!T$13</f>
        <v>0</v>
      </c>
      <c r="T19" s="97">
        <f>'IS MIG'!U$13</f>
        <v>0</v>
      </c>
      <c r="U19" s="97">
        <f>'IS MIG'!V$13</f>
        <v>0</v>
      </c>
      <c r="V19" s="97">
        <f>'IS MIG'!W$13</f>
        <v>0</v>
      </c>
      <c r="W19" s="65">
        <f>'IS MIG'!X$13</f>
        <v>0</v>
      </c>
    </row>
    <row r="20" spans="1:23" ht="15" customHeight="1" x14ac:dyDescent="0.35">
      <c r="A20" s="62" t="s">
        <v>189</v>
      </c>
      <c r="B20" s="97"/>
      <c r="C20" s="97"/>
      <c r="D20" s="97"/>
      <c r="E20" s="97"/>
      <c r="F20" s="97">
        <f>'IS (incapacity)'!G$13</f>
        <v>655.20223579536651</v>
      </c>
      <c r="G20" s="97">
        <f>'IS (incapacity)'!H$13</f>
        <v>711.57657214661958</v>
      </c>
      <c r="H20" s="97">
        <f>'IS (incapacity)'!I$13</f>
        <v>735.60655398491781</v>
      </c>
      <c r="I20" s="97">
        <f>'IS (incapacity)'!J$13</f>
        <v>803.498005546174</v>
      </c>
      <c r="J20" s="97">
        <f>'IS (incapacity)'!K$13</f>
        <v>813.90003621765254</v>
      </c>
      <c r="K20" s="97">
        <f>'IS (incapacity)'!L$13</f>
        <v>765.89644123517633</v>
      </c>
      <c r="L20" s="97">
        <f>'IS (incapacity)'!M$13</f>
        <v>773.2301525498674</v>
      </c>
      <c r="M20" s="97">
        <f>'IS (incapacity)'!N$13</f>
        <v>855.17278224834672</v>
      </c>
      <c r="N20" s="97">
        <f>'IS (incapacity)'!O$13</f>
        <v>860.53296701920021</v>
      </c>
      <c r="O20" s="97">
        <f>'IS (incapacity)'!P$13</f>
        <v>847.80740768397618</v>
      </c>
      <c r="P20" s="97">
        <f>'IS (incapacity)'!Q$13</f>
        <v>788.46827088596842</v>
      </c>
      <c r="Q20" s="97">
        <f>'IS (incapacity)'!R$13</f>
        <v>698.65193746272848</v>
      </c>
      <c r="R20" s="97">
        <f>'IS (incapacity)'!S$13</f>
        <v>469.14840821405147</v>
      </c>
      <c r="S20" s="97">
        <f>'IS (incapacity)'!T$13</f>
        <v>218.05230233970119</v>
      </c>
      <c r="T20" s="97">
        <f>'IS (incapacity)'!U$13</f>
        <v>89.293179093692785</v>
      </c>
      <c r="U20" s="97">
        <f>'IS (incapacity)'!V$13</f>
        <v>32.488379487316976</v>
      </c>
      <c r="V20" s="97">
        <f>'IS (incapacity)'!W$13</f>
        <v>12.375871212090358</v>
      </c>
      <c r="W20" s="65">
        <f>'IS (incapacity)'!X$13</f>
        <v>3.3040882157225466</v>
      </c>
    </row>
    <row r="21" spans="1:23" ht="15" customHeight="1" x14ac:dyDescent="0.35">
      <c r="A21" s="62" t="s">
        <v>190</v>
      </c>
      <c r="B21" s="97"/>
      <c r="C21" s="97"/>
      <c r="D21" s="97"/>
      <c r="E21" s="97"/>
      <c r="F21" s="97">
        <f>'IS (lone parent)'!G$13</f>
        <v>857.41743080943047</v>
      </c>
      <c r="G21" s="97">
        <f>'IS (lone parent)'!H$13</f>
        <v>903.76101081034608</v>
      </c>
      <c r="H21" s="97">
        <f>'IS (lone parent)'!I$13</f>
        <v>955.35394110858988</v>
      </c>
      <c r="I21" s="97">
        <f>'IS (lone parent)'!J$13</f>
        <v>1007.6876694865542</v>
      </c>
      <c r="J21" s="97">
        <f>'IS (lone parent)'!K$13</f>
        <v>958.13165104405402</v>
      </c>
      <c r="K21" s="97">
        <f>'IS (lone parent)'!L$13</f>
        <v>844.90348783479055</v>
      </c>
      <c r="L21" s="97">
        <f>'IS (lone parent)'!M$13</f>
        <v>776.7812085738891</v>
      </c>
      <c r="M21" s="97">
        <f>'IS (lone parent)'!N$13</f>
        <v>728.18907636479912</v>
      </c>
      <c r="N21" s="97">
        <f>'IS (lone parent)'!O$13</f>
        <v>642.78751631464706</v>
      </c>
      <c r="O21" s="97">
        <f>'IS (lone parent)'!P$13</f>
        <v>572.06653126308061</v>
      </c>
      <c r="P21" s="97">
        <f>'IS (lone parent)'!Q$13</f>
        <v>497.7208754750169</v>
      </c>
      <c r="Q21" s="97">
        <f>'IS (lone parent)'!R$13</f>
        <v>426.49085412785337</v>
      </c>
      <c r="R21" s="97">
        <f>'IS (lone parent)'!S$13</f>
        <v>372.98367697739093</v>
      </c>
      <c r="S21" s="97">
        <f>'IS (lone parent)'!T$13</f>
        <v>304.30906748544908</v>
      </c>
      <c r="T21" s="97">
        <f>'IS (lone parent)'!U$13</f>
        <v>261.92650498400678</v>
      </c>
      <c r="U21" s="97">
        <f>'IS (lone parent)'!V$13</f>
        <v>236.04126889405148</v>
      </c>
      <c r="V21" s="97">
        <f>'IS (lone parent)'!W$13</f>
        <v>208.49589127299532</v>
      </c>
      <c r="W21" s="65">
        <f>'IS (lone parent)'!X$13</f>
        <v>195.43276783757273</v>
      </c>
    </row>
    <row r="22" spans="1:23" ht="15" customHeight="1" x14ac:dyDescent="0.35">
      <c r="A22" s="62" t="s">
        <v>191</v>
      </c>
      <c r="B22" s="97"/>
      <c r="C22" s="97"/>
      <c r="D22" s="97"/>
      <c r="E22" s="97"/>
      <c r="F22" s="97">
        <f>'IS (carer)'!G$13</f>
        <v>22.11590721768863</v>
      </c>
      <c r="G22" s="97">
        <f>'IS (carer)'!H$13</f>
        <v>28.858990287967259</v>
      </c>
      <c r="H22" s="97">
        <f>'IS (carer)'!I$13</f>
        <v>31.70921047638609</v>
      </c>
      <c r="I22" s="97">
        <f>'IS (carer)'!J$13</f>
        <v>35.074012837916953</v>
      </c>
      <c r="J22" s="97">
        <f>'IS (carer)'!K$13</f>
        <v>35.406657828486303</v>
      </c>
      <c r="K22" s="97">
        <f>'IS (carer)'!L$13</f>
        <v>34.296201706176674</v>
      </c>
      <c r="L22" s="97">
        <f>'IS (carer)'!M$13</f>
        <v>34.372193968039568</v>
      </c>
      <c r="M22" s="97">
        <f>'IS (carer)'!N$13</f>
        <v>34.491230435179325</v>
      </c>
      <c r="N22" s="97">
        <f>'IS (carer)'!O$13</f>
        <v>34.16936971219998</v>
      </c>
      <c r="O22" s="97">
        <f>'IS (carer)'!P$13</f>
        <v>37.679167899842142</v>
      </c>
      <c r="P22" s="97">
        <f>'IS (carer)'!Q$13</f>
        <v>48.221210013652552</v>
      </c>
      <c r="Q22" s="97">
        <f>'IS (carer)'!R$13</f>
        <v>53.642510608520467</v>
      </c>
      <c r="R22" s="97">
        <f>'IS (carer)'!S$13</f>
        <v>61.034385861769515</v>
      </c>
      <c r="S22" s="97">
        <f>'IS (carer)'!T$13</f>
        <v>64.635667110903782</v>
      </c>
      <c r="T22" s="97">
        <f>'IS (carer)'!U$13</f>
        <v>65.738735662355325</v>
      </c>
      <c r="U22" s="97">
        <f>'IS (carer)'!V$13</f>
        <v>68.663510500375651</v>
      </c>
      <c r="V22" s="97">
        <f>'IS (carer)'!W$13</f>
        <v>68.788802926410241</v>
      </c>
      <c r="W22" s="65">
        <f>'IS (carer)'!X$13</f>
        <v>72.566325340922248</v>
      </c>
    </row>
    <row r="23" spans="1:23" ht="15" customHeight="1" x14ac:dyDescent="0.35">
      <c r="A23" s="62" t="s">
        <v>192</v>
      </c>
      <c r="B23" s="97"/>
      <c r="C23" s="97"/>
      <c r="D23" s="97"/>
      <c r="E23" s="97"/>
      <c r="F23" s="97">
        <f>'IS (others)'!G$13</f>
        <v>135.57403412142588</v>
      </c>
      <c r="G23" s="97">
        <f>'IS (others)'!H$13</f>
        <v>99.197400353920642</v>
      </c>
      <c r="H23" s="97">
        <f>'IS (others)'!I$13</f>
        <v>79.406522393680689</v>
      </c>
      <c r="I23" s="97">
        <f>'IS (others)'!J$13</f>
        <v>71.142515739551271</v>
      </c>
      <c r="J23" s="97">
        <f>'IS (others)'!K$13</f>
        <v>70.289699863984197</v>
      </c>
      <c r="K23" s="97">
        <f>'IS (others)'!L$13</f>
        <v>101.2403155399648</v>
      </c>
      <c r="L23" s="97">
        <f>'IS (others)'!M$13</f>
        <v>91.884017256343</v>
      </c>
      <c r="M23" s="97">
        <f>'IS (others)'!N$13</f>
        <v>71.058452998504379</v>
      </c>
      <c r="N23" s="97">
        <f>'IS (others)'!O$13</f>
        <v>56.618176046816998</v>
      </c>
      <c r="O23" s="97">
        <f>'IS (others)'!P$13</f>
        <v>50.536615070159968</v>
      </c>
      <c r="P23" s="97">
        <f>'IS (others)'!Q$13</f>
        <v>48.310615142013773</v>
      </c>
      <c r="Q23" s="97">
        <f>'IS (others)'!R$13</f>
        <v>39.985321044793508</v>
      </c>
      <c r="R23" s="97">
        <f>'IS (others)'!S$13</f>
        <v>33.121034794302297</v>
      </c>
      <c r="S23" s="97">
        <f>'IS (others)'!T$13</f>
        <v>29.979896300506041</v>
      </c>
      <c r="T23" s="97">
        <f>'IS (others)'!U$13</f>
        <v>24.576671359103486</v>
      </c>
      <c r="U23" s="97">
        <f>'IS (others)'!V$13</f>
        <v>19.773764872038569</v>
      </c>
      <c r="V23" s="97">
        <f>'IS (others)'!W$13</f>
        <v>16.416510261845428</v>
      </c>
      <c r="W23" s="65">
        <f>'IS (others)'!X$13</f>
        <v>15.49304792509831</v>
      </c>
    </row>
    <row r="24" spans="1:23" ht="30" customHeight="1" x14ac:dyDescent="0.35">
      <c r="A24" s="163" t="s">
        <v>61</v>
      </c>
      <c r="B24" s="97"/>
      <c r="C24" s="97"/>
      <c r="D24" s="97"/>
      <c r="E24" s="97"/>
      <c r="F24" s="97">
        <f>IIDB!G$13</f>
        <v>30.610507215947454</v>
      </c>
      <c r="G24" s="97">
        <f>IIDB!H$13</f>
        <v>31.408216664967334</v>
      </c>
      <c r="H24" s="97">
        <f>IIDB!I$13</f>
        <v>31.562351469836528</v>
      </c>
      <c r="I24" s="97">
        <f>IIDB!J$13</f>
        <v>31.727523892337015</v>
      </c>
      <c r="J24" s="97">
        <f>IIDB!K$13</f>
        <v>31.968586490016417</v>
      </c>
      <c r="K24" s="97">
        <f>IIDB!L$13</f>
        <v>30.715781647699949</v>
      </c>
      <c r="L24" s="97">
        <f>IIDB!M$13</f>
        <v>30.238347810116419</v>
      </c>
      <c r="M24" s="97">
        <f>IIDB!N$13</f>
        <v>29.879192198973719</v>
      </c>
      <c r="N24" s="97">
        <f>IIDB!O$13</f>
        <v>30.447015095985364</v>
      </c>
      <c r="O24" s="97">
        <f>IIDB!P$13</f>
        <v>31.212221293065902</v>
      </c>
      <c r="P24" s="97">
        <f>IIDB!Q$13</f>
        <v>32.337295256621523</v>
      </c>
      <c r="Q24" s="97">
        <f>IIDB!R$13</f>
        <v>32.10108006618934</v>
      </c>
      <c r="R24" s="97">
        <f>IIDB!S$13</f>
        <v>32.85165575536935</v>
      </c>
      <c r="S24" s="97">
        <f>IIDB!T$13</f>
        <v>32.672445297490889</v>
      </c>
      <c r="T24" s="97">
        <f>IIDB!U$13</f>
        <v>33.097391591744611</v>
      </c>
      <c r="U24" s="97">
        <f>IIDB!V$13</f>
        <v>32.438084204516393</v>
      </c>
      <c r="V24" s="97">
        <f>IIDB!W$13</f>
        <v>30.488716370232808</v>
      </c>
      <c r="W24" s="65">
        <f>IIDB!X$13</f>
        <v>29.171240426957905</v>
      </c>
    </row>
    <row r="25" spans="1:23" ht="15" customHeight="1" x14ac:dyDescent="0.35">
      <c r="A25" s="162" t="s">
        <v>62</v>
      </c>
      <c r="B25" s="97">
        <f>JSA!C$13</f>
        <v>394.6589298549826</v>
      </c>
      <c r="C25" s="97">
        <f>JSA!D$13</f>
        <v>715.83695541260033</v>
      </c>
      <c r="D25" s="97">
        <f>JSA!E$13</f>
        <v>647.72852990689967</v>
      </c>
      <c r="E25" s="97">
        <f>JSA!F$13</f>
        <v>583.7616460963502</v>
      </c>
      <c r="F25" s="97">
        <f>JSA!G$13</f>
        <v>490.86351397559793</v>
      </c>
      <c r="G25" s="97">
        <f>JSA!H$13</f>
        <v>454.11189870395089</v>
      </c>
      <c r="H25" s="97">
        <f>JSA!I$13</f>
        <v>490.14295222424323</v>
      </c>
      <c r="I25" s="97">
        <f>JSA!J$13</f>
        <v>493.74897276984609</v>
      </c>
      <c r="J25" s="97">
        <f>JSA!K$13</f>
        <v>435.0743575961842</v>
      </c>
      <c r="K25" s="97">
        <f>JSA!L$13</f>
        <v>429.07023864929613</v>
      </c>
      <c r="L25" s="97">
        <f>JSA!M$13</f>
        <v>437.4083455635041</v>
      </c>
      <c r="M25" s="97">
        <f>JSA!N$13</f>
        <v>380.71217479316999</v>
      </c>
      <c r="N25" s="97">
        <f>JSA!O$13</f>
        <v>417.42031612742733</v>
      </c>
      <c r="O25" s="97">
        <f>JSA!P$13</f>
        <v>677.10209099149574</v>
      </c>
      <c r="P25" s="97">
        <f>JSA!Q$13</f>
        <v>685.34254883579297</v>
      </c>
      <c r="Q25" s="97">
        <f>JSA!R$13</f>
        <v>760.97410257077536</v>
      </c>
      <c r="R25" s="97">
        <f>JSA!S$13</f>
        <v>766.46435626317134</v>
      </c>
      <c r="S25" s="97">
        <f>JSA!T$13</f>
        <v>642.06881877887281</v>
      </c>
      <c r="T25" s="97">
        <f>JSA!U$13</f>
        <v>470.06844493235212</v>
      </c>
      <c r="U25" s="97">
        <f>JSA!V$13</f>
        <v>373.41122145994518</v>
      </c>
      <c r="V25" s="97">
        <f>JSA!W$13</f>
        <v>293.54560665100894</v>
      </c>
      <c r="W25" s="65">
        <f>JSA!X$13</f>
        <v>258.03618184945532</v>
      </c>
    </row>
    <row r="26" spans="1:23" ht="15" customHeight="1" x14ac:dyDescent="0.35">
      <c r="A26" s="162" t="s">
        <v>63</v>
      </c>
      <c r="B26" s="97">
        <f>MA!C$13</f>
        <v>0</v>
      </c>
      <c r="C26" s="97">
        <f>MA!D$13</f>
        <v>0</v>
      </c>
      <c r="D26" s="97">
        <f>MA!E$13</f>
        <v>0</v>
      </c>
      <c r="E26" s="97">
        <f>MA!F$13</f>
        <v>0</v>
      </c>
      <c r="F26" s="97">
        <f>MA!G$13</f>
        <v>3.3072418590560462</v>
      </c>
      <c r="G26" s="97">
        <f>MA!H$13</f>
        <v>6.6525145153602203</v>
      </c>
      <c r="H26" s="97">
        <f>MA!I$13</f>
        <v>8.4391677113427903</v>
      </c>
      <c r="I26" s="97">
        <f>MA!J$13</f>
        <v>16.132412727252795</v>
      </c>
      <c r="J26" s="97">
        <f>MA!K$13</f>
        <v>17.879221724628717</v>
      </c>
      <c r="K26" s="97">
        <f>MA!L$13</f>
        <v>18.555192937017033</v>
      </c>
      <c r="L26" s="97">
        <f>MA!M$13</f>
        <v>22.215216274939003</v>
      </c>
      <c r="M26" s="97">
        <f>MA!N$13</f>
        <v>33.464045882463296</v>
      </c>
      <c r="N26" s="97">
        <f>MA!O$13</f>
        <v>43.762342981286025</v>
      </c>
      <c r="O26" s="97">
        <f>MA!P$13</f>
        <v>54.390233435481115</v>
      </c>
      <c r="P26" s="97">
        <f>MA!Q$13</f>
        <v>60.030777959729058</v>
      </c>
      <c r="Q26" s="97">
        <f>MA!R$13</f>
        <v>68.479517035442996</v>
      </c>
      <c r="R26" s="97">
        <f>MA!S$13</f>
        <v>70.084056111203424</v>
      </c>
      <c r="S26" s="97">
        <f>MA!T$13</f>
        <v>71.298362511246197</v>
      </c>
      <c r="T26" s="97">
        <f>MA!U$13</f>
        <v>74.582946711483103</v>
      </c>
      <c r="U26" s="97">
        <f>MA!V$13</f>
        <v>80.61016390737197</v>
      </c>
      <c r="V26" s="97">
        <f>MA!W$13</f>
        <v>84.101628662280319</v>
      </c>
      <c r="W26" s="65">
        <f>MA!X$13</f>
        <v>78.552875450335577</v>
      </c>
    </row>
    <row r="27" spans="1:23" ht="15" customHeight="1" x14ac:dyDescent="0.35">
      <c r="A27" s="162" t="s">
        <v>193</v>
      </c>
      <c r="B27" s="97"/>
      <c r="C27" s="97"/>
      <c r="D27" s="97"/>
      <c r="E27" s="97"/>
      <c r="F27" s="97"/>
      <c r="G27" s="97"/>
      <c r="H27" s="97"/>
      <c r="I27" s="97"/>
      <c r="J27" s="97">
        <f>O75TVL!K$13</f>
        <v>38.816978478513434</v>
      </c>
      <c r="K27" s="97">
        <f>O75TVL!L$13</f>
        <v>40.671960784126114</v>
      </c>
      <c r="L27" s="97">
        <f>O75TVL!M$13</f>
        <v>42.705600365806568</v>
      </c>
      <c r="M27" s="97">
        <f>O75TVL!N$13</f>
        <v>44.26940886486117</v>
      </c>
      <c r="N27" s="97">
        <f>O75TVL!O$13</f>
        <v>45.502054737052923</v>
      </c>
      <c r="O27" s="97">
        <f>O75TVL!P$13</f>
        <v>47.13506946287238</v>
      </c>
      <c r="P27" s="97">
        <f>O75TVL!Q$13</f>
        <v>49.456500248150164</v>
      </c>
      <c r="Q27" s="97">
        <f>O75TVL!R$13</f>
        <v>50.0825781987526</v>
      </c>
      <c r="R27" s="97">
        <f>O75TVL!S$13</f>
        <v>50.722635453848788</v>
      </c>
      <c r="S27" s="97">
        <f>O75TVL!T$13</f>
        <v>55.735422692203009</v>
      </c>
      <c r="T27" s="97">
        <f>O75TVL!U$13</f>
        <v>56.153854576295913</v>
      </c>
      <c r="U27" s="97">
        <f>O75TVL!V$13</f>
        <v>56.914572793896291</v>
      </c>
      <c r="V27" s="97">
        <f>O75TVL!W$13</f>
        <v>57.445612619585155</v>
      </c>
      <c r="W27" s="65">
        <f>O75TVL!X$13</f>
        <v>59.935656913894988</v>
      </c>
    </row>
    <row r="28" spans="1:23" ht="15" customHeight="1" x14ac:dyDescent="0.35">
      <c r="A28" s="162" t="s">
        <v>97</v>
      </c>
      <c r="B28" s="97"/>
      <c r="C28" s="97"/>
      <c r="D28" s="97"/>
      <c r="E28" s="97"/>
      <c r="F28" s="97"/>
      <c r="G28" s="97"/>
      <c r="H28" s="97"/>
      <c r="I28" s="97">
        <f>PC!J$13</f>
        <v>0</v>
      </c>
      <c r="J28" s="97">
        <f>PC!K$13</f>
        <v>880.96569131027934</v>
      </c>
      <c r="K28" s="97">
        <f>PC!L$13</f>
        <v>948.17997636220025</v>
      </c>
      <c r="L28" s="97">
        <f>PC!M$13</f>
        <v>1004.5247175012427</v>
      </c>
      <c r="M28" s="97">
        <f>PC!N$13</f>
        <v>1076.4061590686313</v>
      </c>
      <c r="N28" s="97">
        <f>PC!O$13</f>
        <v>1133.2764984937596</v>
      </c>
      <c r="O28" s="97">
        <f>PC!P$13</f>
        <v>1196.1267803251017</v>
      </c>
      <c r="P28" s="97">
        <f>PC!Q$13</f>
        <v>1217.1941659449021</v>
      </c>
      <c r="Q28" s="97">
        <f>PC!R$13</f>
        <v>1208.3705987713772</v>
      </c>
      <c r="R28" s="97">
        <f>PC!S$13</f>
        <v>1164.7658502377792</v>
      </c>
      <c r="S28" s="97">
        <f>PC!T$13</f>
        <v>1113.4247770354409</v>
      </c>
      <c r="T28" s="97">
        <f>PC!U$13</f>
        <v>1077.5038952871798</v>
      </c>
      <c r="U28" s="97">
        <f>PC!V$13</f>
        <v>1037.3790913028076</v>
      </c>
      <c r="V28" s="97">
        <f>PC!W$13</f>
        <v>1000.4456947339324</v>
      </c>
      <c r="W28" s="65">
        <f>PC!X$13</f>
        <v>974.40102083747047</v>
      </c>
    </row>
    <row r="29" spans="1:23" ht="30" customHeight="1" x14ac:dyDescent="0.35">
      <c r="A29" s="162" t="s">
        <v>110</v>
      </c>
      <c r="B29" s="97"/>
      <c r="C29" s="97"/>
      <c r="D29" s="97"/>
      <c r="E29" s="97"/>
      <c r="F29" s="97"/>
      <c r="G29" s="97"/>
      <c r="H29" s="97"/>
      <c r="I29" s="97">
        <f>PIP!J$13</f>
        <v>0</v>
      </c>
      <c r="J29" s="97">
        <f>PIP!K$13</f>
        <v>0</v>
      </c>
      <c r="K29" s="97">
        <f>PIP!L$13</f>
        <v>0</v>
      </c>
      <c r="L29" s="97">
        <f>PIP!M$13</f>
        <v>0</v>
      </c>
      <c r="M29" s="97">
        <f>PIP!N$13</f>
        <v>0</v>
      </c>
      <c r="N29" s="97">
        <f>PIP!O$13</f>
        <v>0</v>
      </c>
      <c r="O29" s="97">
        <f>PIP!P$13</f>
        <v>0</v>
      </c>
      <c r="P29" s="97">
        <f>PIP!Q$13</f>
        <v>0</v>
      </c>
      <c r="Q29" s="97">
        <f>PIP!R$13</f>
        <v>0</v>
      </c>
      <c r="R29" s="97">
        <f>PIP!S$13</f>
        <v>0</v>
      </c>
      <c r="S29" s="97">
        <f>PIP!T$13</f>
        <v>10.295453010671668</v>
      </c>
      <c r="T29" s="97">
        <f>PIP!U$13</f>
        <v>101.14896894456609</v>
      </c>
      <c r="U29" s="97">
        <f>PIP!V$13</f>
        <v>238.857219055987</v>
      </c>
      <c r="V29" s="97">
        <f>PIP!W$13</f>
        <v>470.58518759597519</v>
      </c>
      <c r="W29" s="65">
        <f>PIP!X$13</f>
        <v>822.0685624068102</v>
      </c>
    </row>
    <row r="30" spans="1:23" ht="15" customHeight="1" x14ac:dyDescent="0.35">
      <c r="A30" s="162" t="s">
        <v>64</v>
      </c>
      <c r="B30" s="97">
        <f>SDA!C$13</f>
        <v>77.482648325570352</v>
      </c>
      <c r="C30" s="97">
        <f>SDA!D$13</f>
        <v>86.561541598802592</v>
      </c>
      <c r="D30" s="97">
        <f>SDA!E$13</f>
        <v>86.311911407349768</v>
      </c>
      <c r="E30" s="97">
        <f>SDA!F$13</f>
        <v>87.594209818960749</v>
      </c>
      <c r="F30" s="97">
        <f>SDA!G$13</f>
        <v>89.750027539634431</v>
      </c>
      <c r="G30" s="97">
        <f>SDA!H$13</f>
        <v>91.697088548469793</v>
      </c>
      <c r="H30" s="97">
        <f>SDA!I$13</f>
        <v>84.854478920562798</v>
      </c>
      <c r="I30" s="97">
        <f>SDA!J$13</f>
        <v>82.623716631029239</v>
      </c>
      <c r="J30" s="97">
        <f>SDA!K$13</f>
        <v>81.360464149970554</v>
      </c>
      <c r="K30" s="97">
        <f>SDA!L$13</f>
        <v>79.20596182931348</v>
      </c>
      <c r="L30" s="97">
        <f>SDA!M$13</f>
        <v>79.059490372158734</v>
      </c>
      <c r="M30" s="97">
        <f>SDA!N$13</f>
        <v>77.752285234740796</v>
      </c>
      <c r="N30" s="97">
        <f>SDA!O$13</f>
        <v>76.795172668245229</v>
      </c>
      <c r="O30" s="97">
        <f>SDA!P$13</f>
        <v>78.089296837190261</v>
      </c>
      <c r="P30" s="97">
        <f>SDA!Q$13</f>
        <v>76.018103790813655</v>
      </c>
      <c r="Q30" s="97">
        <f>SDA!R$13</f>
        <v>75.015623803928889</v>
      </c>
      <c r="R30" s="97">
        <f>SDA!S$13</f>
        <v>75.290779969688217</v>
      </c>
      <c r="S30" s="97">
        <f>SDA!T$13</f>
        <v>73.993430579527399</v>
      </c>
      <c r="T30" s="97">
        <f>SDA!U$13</f>
        <v>70.940484359401808</v>
      </c>
      <c r="U30" s="97">
        <f>SDA!V$13</f>
        <v>52.327438521901229</v>
      </c>
      <c r="V30" s="97">
        <f>SDA!W$13</f>
        <v>23.890434120684148</v>
      </c>
      <c r="W30" s="65">
        <f>SDA!X$13</f>
        <v>10.777298805624422</v>
      </c>
    </row>
    <row r="31" spans="1:23" ht="15" customHeight="1" x14ac:dyDescent="0.35">
      <c r="A31" s="62" t="s">
        <v>51</v>
      </c>
      <c r="B31" s="97"/>
      <c r="C31" s="97"/>
      <c r="D31" s="97"/>
      <c r="E31" s="97"/>
      <c r="F31" s="97">
        <f>'SDA (working age)'!G$13</f>
        <v>76.89147486987369</v>
      </c>
      <c r="G31" s="97">
        <f>'SDA (working age)'!H$13</f>
        <v>78.757583799035203</v>
      </c>
      <c r="H31" s="97">
        <f>'SDA (working age)'!I$13</f>
        <v>72.217485394654858</v>
      </c>
      <c r="I31" s="97">
        <f>'SDA (working age)'!J$13</f>
        <v>69.274119366666454</v>
      </c>
      <c r="J31" s="97">
        <f>'SDA (working age)'!K$13</f>
        <v>71.510652606006417</v>
      </c>
      <c r="K31" s="97">
        <f>'SDA (working age)'!L$13</f>
        <v>69.041900190529958</v>
      </c>
      <c r="L31" s="97">
        <f>'SDA (working age)'!M$13</f>
        <v>68.253842000278851</v>
      </c>
      <c r="M31" s="97">
        <f>'SDA (working age)'!N$13</f>
        <v>61.727303777019465</v>
      </c>
      <c r="N31" s="97">
        <f>'SDA (working age)'!O$13</f>
        <v>62.824634818179547</v>
      </c>
      <c r="O31" s="97">
        <f>'SDA (working age)'!P$13</f>
        <v>63.51370923186338</v>
      </c>
      <c r="P31" s="97">
        <f>'SDA (working age)'!Q$13</f>
        <v>62.561469971521248</v>
      </c>
      <c r="Q31" s="97">
        <f>'SDA (working age)'!R$13</f>
        <v>61.62484957354328</v>
      </c>
      <c r="R31" s="97">
        <f>'SDA (working age)'!S$13</f>
        <v>62.654452706704205</v>
      </c>
      <c r="S31" s="97">
        <f>'SDA (working age)'!T$13</f>
        <v>62.517074479833603</v>
      </c>
      <c r="T31" s="97">
        <f>'SDA (working age)'!U$13</f>
        <v>59.682865252413755</v>
      </c>
      <c r="U31" s="97">
        <f>'SDA (working age)'!V$13</f>
        <v>41.72097881591916</v>
      </c>
      <c r="V31" s="97">
        <f>'SDA (working age)'!W$13</f>
        <v>14.066049630623059</v>
      </c>
      <c r="W31" s="65">
        <f>'SDA (working age)'!X$13</f>
        <v>1.7351242137202401</v>
      </c>
    </row>
    <row r="32" spans="1:23" ht="15" customHeight="1" x14ac:dyDescent="0.35">
      <c r="A32" s="62" t="s">
        <v>52</v>
      </c>
      <c r="B32" s="97"/>
      <c r="C32" s="97"/>
      <c r="D32" s="97"/>
      <c r="E32" s="97"/>
      <c r="F32" s="97">
        <f>'SDA (pensioners)'!G$13</f>
        <v>12.858552669760762</v>
      </c>
      <c r="G32" s="97">
        <f>'SDA (pensioners)'!H$13</f>
        <v>12.939504749434587</v>
      </c>
      <c r="H32" s="97">
        <f>'SDA (pensioners)'!I$13</f>
        <v>12.636993525907947</v>
      </c>
      <c r="I32" s="97">
        <f>'SDA (pensioners)'!J$13</f>
        <v>13.349597264362785</v>
      </c>
      <c r="J32" s="97">
        <f>'SDA (pensioners)'!K$13</f>
        <v>9.8498115439641278</v>
      </c>
      <c r="K32" s="97">
        <f>'SDA (pensioners)'!L$13</f>
        <v>10.164061638783529</v>
      </c>
      <c r="L32" s="97">
        <f>'SDA (pensioners)'!M$13</f>
        <v>10.805648371879862</v>
      </c>
      <c r="M32" s="97">
        <f>'SDA (pensioners)'!N$13</f>
        <v>16.024981457721353</v>
      </c>
      <c r="N32" s="97">
        <f>'SDA (pensioners)'!O$13</f>
        <v>13.970537850065671</v>
      </c>
      <c r="O32" s="97">
        <f>'SDA (pensioners)'!P$13</f>
        <v>14.575587605326886</v>
      </c>
      <c r="P32" s="97">
        <f>'SDA (pensioners)'!Q$13</f>
        <v>13.456633819292399</v>
      </c>
      <c r="Q32" s="97">
        <f>'SDA (pensioners)'!R$13</f>
        <v>13.390774230385604</v>
      </c>
      <c r="R32" s="97">
        <f>'SDA (pensioners)'!S$13</f>
        <v>12.636327262984002</v>
      </c>
      <c r="S32" s="97">
        <f>'SDA (pensioners)'!T$13</f>
        <v>11.476356099693781</v>
      </c>
      <c r="T32" s="97">
        <f>'SDA (pensioners)'!U$13</f>
        <v>11.257619106988026</v>
      </c>
      <c r="U32" s="97">
        <f>'SDA (pensioners)'!V$13</f>
        <v>10.606459705982065</v>
      </c>
      <c r="V32" s="97">
        <f>'SDA (pensioners)'!W$13</f>
        <v>9.824384490061087</v>
      </c>
      <c r="W32" s="65">
        <f>'SDA (pensioners)'!X$13</f>
        <v>9.04217459190418</v>
      </c>
    </row>
    <row r="33" spans="1:23" ht="15.5" x14ac:dyDescent="0.35">
      <c r="A33" s="164" t="s">
        <v>65</v>
      </c>
      <c r="B33" s="97">
        <f>SP!C$13</f>
        <v>0</v>
      </c>
      <c r="C33" s="97">
        <f>SP!D$13</f>
        <v>0</v>
      </c>
      <c r="D33" s="97">
        <f>SP!E$13</f>
        <v>0</v>
      </c>
      <c r="E33" s="97">
        <f>SP!F$13</f>
        <v>3585.4258387170112</v>
      </c>
      <c r="F33" s="97">
        <f>SP!G$13</f>
        <v>3615.5504707862542</v>
      </c>
      <c r="G33" s="97">
        <f>SP!H$13</f>
        <v>3869.5231080808721</v>
      </c>
      <c r="H33" s="97">
        <f>SP!I$13</f>
        <v>4038.1772625997469</v>
      </c>
      <c r="I33" s="97">
        <f>SP!J$13</f>
        <v>4164.997139912557</v>
      </c>
      <c r="J33" s="97">
        <f>SP!K$13</f>
        <v>4299.2312898123037</v>
      </c>
      <c r="K33" s="97">
        <f>SP!L$13</f>
        <v>4469.4719996096446</v>
      </c>
      <c r="L33" s="97">
        <f>SP!M$13</f>
        <v>4591.0784969735196</v>
      </c>
      <c r="M33" s="97">
        <f>SP!N$13</f>
        <v>4845.757805580517</v>
      </c>
      <c r="N33" s="97">
        <f>SP!O$13</f>
        <v>5109.1610391090999</v>
      </c>
      <c r="O33" s="97">
        <f>SP!P$13</f>
        <v>5484.098549461477</v>
      </c>
      <c r="P33" s="97">
        <f>SP!Q$13</f>
        <v>5662.5567877171497</v>
      </c>
      <c r="Q33" s="97">
        <f>SP!R$13</f>
        <v>5975.4962608269179</v>
      </c>
      <c r="R33" s="97">
        <f>SP!S$13</f>
        <v>6383.4779196427553</v>
      </c>
      <c r="S33" s="97">
        <f>SP!T$13</f>
        <v>6613.9153367393856</v>
      </c>
      <c r="T33" s="97">
        <f>SP!U$13</f>
        <v>6831.3173465994341</v>
      </c>
      <c r="U33" s="97">
        <f>SP!V$13</f>
        <v>7014.8704861558317</v>
      </c>
      <c r="V33" s="97">
        <f>SP!W$13</f>
        <v>7127.3578585117593</v>
      </c>
      <c r="W33" s="65">
        <f>SP!X$13</f>
        <v>7267.5456983730492</v>
      </c>
    </row>
    <row r="34" spans="1:23" ht="30" customHeight="1" x14ac:dyDescent="0.35">
      <c r="A34" s="164" t="s">
        <v>98</v>
      </c>
      <c r="B34" s="97"/>
      <c r="C34" s="97"/>
      <c r="D34" s="97"/>
      <c r="E34" s="97"/>
      <c r="F34" s="97"/>
      <c r="G34" s="97"/>
      <c r="H34" s="97"/>
      <c r="I34" s="97"/>
      <c r="J34" s="97">
        <f>SMP!K$13</f>
        <v>213.35355952926628</v>
      </c>
      <c r="K34" s="97">
        <f>SMP!L$13</f>
        <v>195.82522936204785</v>
      </c>
      <c r="L34" s="97">
        <f>SMP!M$13</f>
        <v>214.59720459630725</v>
      </c>
      <c r="M34" s="97">
        <f>SMP!N$13</f>
        <v>251.51943192713122</v>
      </c>
      <c r="N34" s="97">
        <f>SMP!O$13</f>
        <v>306.14593631877341</v>
      </c>
      <c r="O34" s="97">
        <f>SMP!P$13</f>
        <v>343.07386900629052</v>
      </c>
      <c r="P34" s="97">
        <f>SMP!Q$13</f>
        <v>349.60534914394214</v>
      </c>
      <c r="Q34" s="97">
        <f>SMP!R$13</f>
        <v>355.47073621542415</v>
      </c>
      <c r="R34" s="97">
        <f>SMP!S$13</f>
        <v>363.51544628447914</v>
      </c>
      <c r="S34" s="97">
        <f>SMP!T$13</f>
        <v>360.24058861833856</v>
      </c>
      <c r="T34" s="97">
        <f>SMP!U$13</f>
        <v>368.04325862851579</v>
      </c>
      <c r="U34" s="97">
        <f>SMP!V$13</f>
        <v>414.12844410000002</v>
      </c>
      <c r="V34" s="97">
        <f>SMP!W$13</f>
        <v>431.897902386</v>
      </c>
      <c r="W34" s="65">
        <f>SMP!X$13</f>
        <v>411.95733029750733</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UC!T$13</f>
        <v>0.13664191246655619</v>
      </c>
      <c r="T35" s="97">
        <f>UC!U$13</f>
        <v>1.2488117049268825</v>
      </c>
      <c r="U35" s="97">
        <f>UC!V$13</f>
        <v>29.578127507104821</v>
      </c>
      <c r="V35" s="97">
        <f>UC!W$13</f>
        <v>221.52850590492307</v>
      </c>
      <c r="W35" s="65">
        <f>UC!X$13</f>
        <v>540.85071004215547</v>
      </c>
    </row>
    <row r="36" spans="1:23" ht="15" customHeight="1" x14ac:dyDescent="0.35">
      <c r="A36" s="164" t="s">
        <v>66</v>
      </c>
      <c r="B36" s="97"/>
      <c r="C36" s="97"/>
      <c r="D36" s="97"/>
      <c r="E36" s="97"/>
      <c r="F36" s="97">
        <f>WFP!G$13</f>
        <v>179.73822592946317</v>
      </c>
      <c r="G36" s="97">
        <f>WFP!H$13</f>
        <v>170.8528983359158</v>
      </c>
      <c r="H36" s="97">
        <f>WFP!I$13</f>
        <v>171.61044657434445</v>
      </c>
      <c r="I36" s="97">
        <f>WFP!J$13</f>
        <v>190.53804435540852</v>
      </c>
      <c r="J36" s="97">
        <f>WFP!K$13</f>
        <v>243.86510092347163</v>
      </c>
      <c r="K36" s="97">
        <f>WFP!L$13</f>
        <v>300.78938305787614</v>
      </c>
      <c r="L36" s="97">
        <f>WFP!M$13</f>
        <v>195.56490982177036</v>
      </c>
      <c r="M36" s="97">
        <f>WFP!N$13</f>
        <v>198.7855764050579</v>
      </c>
      <c r="N36" s="97">
        <f>WFP!O$13</f>
        <v>257.23598013383759</v>
      </c>
      <c r="O36" s="97">
        <f>WFP!P$13</f>
        <v>259.62924408945378</v>
      </c>
      <c r="P36" s="97">
        <f>WFP!Q$13</f>
        <v>256.71062698814154</v>
      </c>
      <c r="Q36" s="97">
        <f>WFP!R$13</f>
        <v>202.89634475158141</v>
      </c>
      <c r="R36" s="97">
        <f>WFP!S$13</f>
        <v>200.68632915767085</v>
      </c>
      <c r="S36" s="97">
        <f>WFP!T$13</f>
        <v>199.85929075767777</v>
      </c>
      <c r="T36" s="97">
        <f>WFP!U$13</f>
        <v>196.64860592360094</v>
      </c>
      <c r="U36" s="97">
        <f>WFP!V$13</f>
        <v>193.10662117114356</v>
      </c>
      <c r="V36" s="97">
        <f>WFP!W$13</f>
        <v>189.72808974291388</v>
      </c>
      <c r="W36" s="65">
        <f>WFP!X$13</f>
        <v>186.57491168048526</v>
      </c>
    </row>
    <row r="37" spans="1:23" ht="30" customHeight="1" x14ac:dyDescent="0.35">
      <c r="A37" s="165" t="s">
        <v>194</v>
      </c>
      <c r="B37" s="91">
        <f>SUM(B3:B36)-SUM(B9:B11,B19:B23)</f>
        <v>7326.6292314347129</v>
      </c>
      <c r="C37" s="91">
        <f>SUM(C3:C36)-SUM(C9:C11,C19:C23)</f>
        <v>7103.7525022980481</v>
      </c>
      <c r="D37" s="91">
        <f>SUM(D3:D36)-SUM(D9:D11,D19:D23)</f>
        <v>6962.5756449140117</v>
      </c>
      <c r="E37" s="91">
        <f>SUM(E3:E36)-SUM(E9:E11,E19:E23)</f>
        <v>10681.528111197469</v>
      </c>
      <c r="F37" s="91">
        <f t="shared" ref="F37:M37" si="0">SUM(F3:F36)-SUM(F9:F11,F19:F23,F31:F32)</f>
        <v>11054.42007318656</v>
      </c>
      <c r="G37" s="91">
        <f t="shared" si="0"/>
        <v>11711.476810939987</v>
      </c>
      <c r="H37" s="91">
        <f t="shared" si="0"/>
        <v>12400.899309599528</v>
      </c>
      <c r="I37" s="91">
        <f t="shared" si="0"/>
        <v>12613.204691985024</v>
      </c>
      <c r="J37" s="91">
        <f t="shared" si="0"/>
        <v>13971.346744643906</v>
      </c>
      <c r="K37" s="91">
        <f t="shared" si="0"/>
        <v>14490.740764140977</v>
      </c>
      <c r="L37" s="91">
        <f t="shared" si="0"/>
        <v>14885.112560152224</v>
      </c>
      <c r="M37" s="91">
        <f t="shared" si="0"/>
        <v>15598.982176301251</v>
      </c>
      <c r="N37" s="91">
        <f t="shared" ref="N37:V37" si="1">SUM(N3:N36)-SUM(N9:N11,N19:N23,N31:N32,N15:N16)</f>
        <v>16393.184897801206</v>
      </c>
      <c r="O37" s="91">
        <f t="shared" si="1"/>
        <v>18093.62406190667</v>
      </c>
      <c r="P37" s="91">
        <f t="shared" si="1"/>
        <v>18752.290552787639</v>
      </c>
      <c r="Q37" s="91">
        <f t="shared" si="1"/>
        <v>19502.894509449081</v>
      </c>
      <c r="R37" s="91">
        <f t="shared" si="1"/>
        <v>20224.637766928674</v>
      </c>
      <c r="S37" s="91">
        <f t="shared" si="1"/>
        <v>19664.731196548062</v>
      </c>
      <c r="T37" s="91">
        <f t="shared" si="1"/>
        <v>19914.301729040453</v>
      </c>
      <c r="U37" s="91">
        <f t="shared" si="1"/>
        <v>20239.314128567417</v>
      </c>
      <c r="V37" s="91">
        <f t="shared" si="1"/>
        <v>20268.280923311671</v>
      </c>
      <c r="W37" s="60">
        <f t="shared" ref="W37" si="2">SUM(W3:W36)-SUM(W9:W11,W19:W23,W31:W32,W15:W16)</f>
        <v>20528.845202842793</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337.99058082993412</v>
      </c>
      <c r="C41" s="97">
        <v>341.17257342929497</v>
      </c>
      <c r="D41" s="97">
        <v>355.58467090111259</v>
      </c>
      <c r="E41" s="97">
        <v>369.36466453743481</v>
      </c>
      <c r="F41" s="97">
        <v>368.13870391871444</v>
      </c>
      <c r="G41" s="97">
        <v>384.21281020304201</v>
      </c>
      <c r="H41" s="97">
        <v>390.94237244250206</v>
      </c>
      <c r="I41" s="97">
        <v>405.82910985616837</v>
      </c>
      <c r="J41" s="97">
        <v>417.34278872556951</v>
      </c>
      <c r="K41" s="97">
        <v>431.81209588402908</v>
      </c>
      <c r="L41" s="97">
        <v>439.18114606120088</v>
      </c>
      <c r="M41" s="97">
        <v>455.22691207495944</v>
      </c>
      <c r="N41" s="97">
        <v>473.14239367813292</v>
      </c>
      <c r="O41" s="97">
        <v>504.52549776321996</v>
      </c>
      <c r="P41" s="97">
        <v>512.96304498911991</v>
      </c>
      <c r="Q41" s="97">
        <v>525.16363307949155</v>
      </c>
      <c r="R41" s="97">
        <v>535.08527212049569</v>
      </c>
      <c r="S41" s="97">
        <v>519.02450515344412</v>
      </c>
      <c r="T41" s="97">
        <v>517.52151647011567</v>
      </c>
      <c r="U41" s="97">
        <v>520.16187248151152</v>
      </c>
      <c r="V41" s="97">
        <v>507.51486817151368</v>
      </c>
      <c r="W41" s="65">
        <v>501.67760493529983</v>
      </c>
    </row>
    <row r="42" spans="1:23" ht="15.5" x14ac:dyDescent="0.35">
      <c r="A42" s="162" t="s">
        <v>186</v>
      </c>
      <c r="B42" s="97" t="s">
        <v>215</v>
      </c>
      <c r="C42" s="97" t="s">
        <v>215</v>
      </c>
      <c r="D42" s="97" t="s">
        <v>215</v>
      </c>
      <c r="E42" s="97">
        <v>146.16381017173151</v>
      </c>
      <c r="F42" s="97">
        <v>141.38333474193337</v>
      </c>
      <c r="G42" s="97">
        <v>151.04969448660293</v>
      </c>
      <c r="H42" s="97">
        <v>148.10182504426783</v>
      </c>
      <c r="I42" s="97">
        <v>133.74778615248709</v>
      </c>
      <c r="J42" s="97">
        <v>119.12912913024495</v>
      </c>
      <c r="K42" s="97">
        <v>109.67371896525933</v>
      </c>
      <c r="L42" s="97">
        <v>97.450750093045059</v>
      </c>
      <c r="M42" s="97">
        <v>88.348455150445702</v>
      </c>
      <c r="N42" s="97">
        <v>79.64701991222438</v>
      </c>
      <c r="O42" s="97">
        <v>75.829265061006581</v>
      </c>
      <c r="P42" s="97">
        <v>69.638921083588045</v>
      </c>
      <c r="Q42" s="97">
        <v>65.599558052335539</v>
      </c>
      <c r="R42" s="97">
        <v>64.073450806404111</v>
      </c>
      <c r="S42" s="97">
        <v>61.830439339199508</v>
      </c>
      <c r="T42" s="97">
        <v>58.959068434079789</v>
      </c>
      <c r="U42" s="97">
        <v>57.921566714140212</v>
      </c>
      <c r="V42" s="97">
        <v>55.485939276959826</v>
      </c>
      <c r="W42" s="65">
        <v>51.687359101844777</v>
      </c>
    </row>
    <row r="43" spans="1:23" ht="15.5" x14ac:dyDescent="0.35">
      <c r="A43" s="162" t="s">
        <v>47</v>
      </c>
      <c r="B43" s="97" t="s">
        <v>215</v>
      </c>
      <c r="C43" s="97" t="s">
        <v>215</v>
      </c>
      <c r="D43" s="97" t="s">
        <v>215</v>
      </c>
      <c r="E43" s="97" t="s">
        <v>215</v>
      </c>
      <c r="F43" s="97" t="s">
        <v>215</v>
      </c>
      <c r="G43" s="97">
        <v>128.69202393426727</v>
      </c>
      <c r="H43" s="97">
        <v>136.59763180732457</v>
      </c>
      <c r="I43" s="97">
        <v>146.2371446720453</v>
      </c>
      <c r="J43" s="97">
        <v>151.58625963860143</v>
      </c>
      <c r="K43" s="97">
        <v>158.33045808782745</v>
      </c>
      <c r="L43" s="97">
        <v>160.69233248616314</v>
      </c>
      <c r="M43" s="97">
        <v>174.162999637973</v>
      </c>
      <c r="N43" s="97">
        <v>184.12038665708988</v>
      </c>
      <c r="O43" s="97">
        <v>202.30601354595029</v>
      </c>
      <c r="P43" s="97">
        <v>213.08153210937672</v>
      </c>
      <c r="Q43" s="97">
        <v>236.29993450536296</v>
      </c>
      <c r="R43" s="97">
        <v>257.94767546147386</v>
      </c>
      <c r="S43" s="97">
        <v>272.90778590638826</v>
      </c>
      <c r="T43" s="97">
        <v>293.76306670731452</v>
      </c>
      <c r="U43" s="97">
        <v>318.21180489562431</v>
      </c>
      <c r="V43" s="97">
        <v>325.63269015621847</v>
      </c>
      <c r="W43" s="65">
        <v>337.48847178622367</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16.083237970749245</v>
      </c>
      <c r="P44" s="97">
        <v>46.508471952379878</v>
      </c>
      <c r="Q44" s="97">
        <v>14.938446593622263</v>
      </c>
      <c r="R44" s="97">
        <v>16.661188000425952</v>
      </c>
      <c r="S44" s="97" t="s">
        <v>215</v>
      </c>
      <c r="T44" s="97" t="s">
        <v>215</v>
      </c>
      <c r="U44" s="97" t="s">
        <v>215</v>
      </c>
      <c r="V44" s="97" t="s">
        <v>215</v>
      </c>
      <c r="W44" s="65">
        <v>11.117500870721424</v>
      </c>
    </row>
    <row r="45" spans="1:23" ht="15.5" x14ac:dyDescent="0.35">
      <c r="A45" s="162" t="s">
        <v>48</v>
      </c>
      <c r="B45" s="97">
        <v>592.51453502706727</v>
      </c>
      <c r="C45" s="97">
        <v>590.44661981767717</v>
      </c>
      <c r="D45" s="97">
        <v>559.24261970568659</v>
      </c>
      <c r="E45" s="97">
        <v>551.69637229835712</v>
      </c>
      <c r="F45" s="97">
        <v>553.61097687827873</v>
      </c>
      <c r="G45" s="97">
        <v>582.84546061117032</v>
      </c>
      <c r="H45" s="97">
        <v>597.70677121630899</v>
      </c>
      <c r="I45" s="97">
        <v>710.71342799149602</v>
      </c>
      <c r="J45" s="97">
        <v>782.64786932968138</v>
      </c>
      <c r="K45" s="97">
        <v>807.87478166045855</v>
      </c>
      <c r="L45" s="97">
        <v>823.19874376553378</v>
      </c>
      <c r="M45" s="97">
        <v>818.2455848072542</v>
      </c>
      <c r="N45" s="97">
        <v>823.3171870229254</v>
      </c>
      <c r="O45" s="97">
        <v>879.61858096053106</v>
      </c>
      <c r="P45" s="97">
        <v>898.08432809398721</v>
      </c>
      <c r="Q45" s="97">
        <v>882.73886071154209</v>
      </c>
      <c r="R45" s="97">
        <v>852.87723326564947</v>
      </c>
      <c r="S45" s="97" t="s">
        <v>215</v>
      </c>
      <c r="T45" s="97" t="s">
        <v>215</v>
      </c>
      <c r="U45" s="97" t="s">
        <v>215</v>
      </c>
      <c r="V45" s="97" t="s">
        <v>215</v>
      </c>
      <c r="W45" s="65" t="s">
        <v>215</v>
      </c>
    </row>
    <row r="46" spans="1:23" ht="26.25" customHeight="1" x14ac:dyDescent="0.35">
      <c r="A46" s="162" t="s">
        <v>49</v>
      </c>
      <c r="B46" s="97">
        <v>612.5367115660224</v>
      </c>
      <c r="C46" s="97">
        <v>672.00251205277698</v>
      </c>
      <c r="D46" s="97">
        <v>722.62597675487496</v>
      </c>
      <c r="E46" s="97">
        <v>771.08255569594826</v>
      </c>
      <c r="F46" s="97">
        <v>809.5012492638491</v>
      </c>
      <c r="G46" s="97">
        <v>883.84632306927278</v>
      </c>
      <c r="H46" s="97">
        <v>948.13687941962394</v>
      </c>
      <c r="I46" s="97">
        <v>1003.795322259414</v>
      </c>
      <c r="J46" s="97">
        <v>1041.8371430671866</v>
      </c>
      <c r="K46" s="97">
        <v>1081.0900056640883</v>
      </c>
      <c r="L46" s="97">
        <v>1109.779937365681</v>
      </c>
      <c r="M46" s="97">
        <v>1165.6789683677225</v>
      </c>
      <c r="N46" s="97">
        <v>1217.3936138706226</v>
      </c>
      <c r="O46" s="97">
        <v>1312.3981608606659</v>
      </c>
      <c r="P46" s="97">
        <v>1345.8183629637958</v>
      </c>
      <c r="Q46" s="97">
        <v>1417.8699591088857</v>
      </c>
      <c r="R46" s="97">
        <v>1495.3669788080517</v>
      </c>
      <c r="S46" s="97">
        <v>1520.8668066355672</v>
      </c>
      <c r="T46" s="97">
        <v>1516.0847714702575</v>
      </c>
      <c r="U46" s="97">
        <v>1496.3406495806282</v>
      </c>
      <c r="V46" s="97">
        <v>1295.4980402139247</v>
      </c>
      <c r="W46" s="65">
        <v>1048.8684783634244</v>
      </c>
    </row>
    <row r="47" spans="1:23" ht="15.5" x14ac:dyDescent="0.35">
      <c r="A47" s="62" t="s">
        <v>50</v>
      </c>
      <c r="B47" s="97" t="s">
        <v>215</v>
      </c>
      <c r="C47" s="97" t="s">
        <v>215</v>
      </c>
      <c r="D47" s="97" t="s">
        <v>215</v>
      </c>
      <c r="E47" s="97" t="s">
        <v>215</v>
      </c>
      <c r="F47" s="97" t="s">
        <v>215</v>
      </c>
      <c r="G47" s="97" t="s">
        <v>215</v>
      </c>
      <c r="H47" s="97">
        <v>118.86077722976671</v>
      </c>
      <c r="I47" s="97">
        <v>121.80439725200091</v>
      </c>
      <c r="J47" s="97">
        <v>126.15338704940071</v>
      </c>
      <c r="K47" s="97">
        <v>135.44665294893696</v>
      </c>
      <c r="L47" s="97">
        <v>137.75065540649649</v>
      </c>
      <c r="M47" s="97">
        <v>143.59045477097587</v>
      </c>
      <c r="N47" s="97">
        <v>149.92947597872541</v>
      </c>
      <c r="O47" s="97">
        <v>160.41256279384783</v>
      </c>
      <c r="P47" s="97">
        <v>164.10637214792234</v>
      </c>
      <c r="Q47" s="97">
        <v>177.08095668796187</v>
      </c>
      <c r="R47" s="97">
        <v>184.87446849729844</v>
      </c>
      <c r="S47" s="97">
        <v>191.36336819700648</v>
      </c>
      <c r="T47" s="97">
        <v>219.04224230997704</v>
      </c>
      <c r="U47" s="97">
        <v>230.42010854621117</v>
      </c>
      <c r="V47" s="97">
        <v>236.86389178075282</v>
      </c>
      <c r="W47" s="65">
        <v>241.11293785259397</v>
      </c>
    </row>
    <row r="48" spans="1:23" ht="15.5" x14ac:dyDescent="0.35">
      <c r="A48" s="62" t="s">
        <v>51</v>
      </c>
      <c r="B48" s="97" t="s">
        <v>215</v>
      </c>
      <c r="C48" s="97" t="s">
        <v>215</v>
      </c>
      <c r="D48" s="97" t="s">
        <v>215</v>
      </c>
      <c r="E48" s="97" t="s">
        <v>215</v>
      </c>
      <c r="F48" s="97" t="s">
        <v>215</v>
      </c>
      <c r="G48" s="97" t="s">
        <v>215</v>
      </c>
      <c r="H48" s="97">
        <v>595.39495483045062</v>
      </c>
      <c r="I48" s="97">
        <v>629.48341189144662</v>
      </c>
      <c r="J48" s="97">
        <v>648.76634009202883</v>
      </c>
      <c r="K48" s="97">
        <v>664.82754284351574</v>
      </c>
      <c r="L48" s="97">
        <v>677.83986608842815</v>
      </c>
      <c r="M48" s="97">
        <v>708.45697008916022</v>
      </c>
      <c r="N48" s="97">
        <v>738.01740436657303</v>
      </c>
      <c r="O48" s="97">
        <v>792.95824253014496</v>
      </c>
      <c r="P48" s="97">
        <v>807.20095338848421</v>
      </c>
      <c r="Q48" s="97">
        <v>859.78573190801592</v>
      </c>
      <c r="R48" s="97">
        <v>911.98268792247507</v>
      </c>
      <c r="S48" s="97">
        <v>920.08089032038083</v>
      </c>
      <c r="T48" s="97">
        <v>865.97729331477956</v>
      </c>
      <c r="U48" s="97">
        <v>860.74781623559886</v>
      </c>
      <c r="V48" s="97">
        <v>679.57829795177508</v>
      </c>
      <c r="W48" s="65">
        <v>439.22551503380481</v>
      </c>
    </row>
    <row r="49" spans="1:23" ht="15.5" x14ac:dyDescent="0.35">
      <c r="A49" s="62" t="s">
        <v>52</v>
      </c>
      <c r="B49" s="97" t="s">
        <v>215</v>
      </c>
      <c r="C49" s="97" t="s">
        <v>215</v>
      </c>
      <c r="D49" s="97" t="s">
        <v>215</v>
      </c>
      <c r="E49" s="97" t="s">
        <v>215</v>
      </c>
      <c r="F49" s="97" t="s">
        <v>215</v>
      </c>
      <c r="G49" s="97" t="s">
        <v>215</v>
      </c>
      <c r="H49" s="97">
        <v>233.76071819405132</v>
      </c>
      <c r="I49" s="97">
        <v>251.36920957701145</v>
      </c>
      <c r="J49" s="97">
        <v>265.70824324462501</v>
      </c>
      <c r="K49" s="97">
        <v>280.53799644147205</v>
      </c>
      <c r="L49" s="97">
        <v>293.88113613070016</v>
      </c>
      <c r="M49" s="97">
        <v>313.6908288320721</v>
      </c>
      <c r="N49" s="97">
        <v>330.17069814342233</v>
      </c>
      <c r="O49" s="97">
        <v>359.5235939471433</v>
      </c>
      <c r="P49" s="97">
        <v>372.55562324467564</v>
      </c>
      <c r="Q49" s="97">
        <v>381.53741972765459</v>
      </c>
      <c r="R49" s="97">
        <v>398.59190583167566</v>
      </c>
      <c r="S49" s="97">
        <v>407.41648566046365</v>
      </c>
      <c r="T49" s="97">
        <v>423.84440881601307</v>
      </c>
      <c r="U49" s="97">
        <v>405.50972071975565</v>
      </c>
      <c r="V49" s="97">
        <v>375.25597949319996</v>
      </c>
      <c r="W49" s="65">
        <v>315.47907457331308</v>
      </c>
    </row>
    <row r="50" spans="1:23" ht="17.25" customHeight="1" x14ac:dyDescent="0.35">
      <c r="A50" s="162" t="s">
        <v>93</v>
      </c>
      <c r="B50" s="97" t="s">
        <v>215</v>
      </c>
      <c r="C50" s="97" t="s">
        <v>215</v>
      </c>
      <c r="D50" s="97" t="s">
        <v>215</v>
      </c>
      <c r="E50" s="97" t="s">
        <v>215</v>
      </c>
      <c r="F50" s="97" t="s">
        <v>215</v>
      </c>
      <c r="G50" s="97" t="s">
        <v>215</v>
      </c>
      <c r="H50" s="97">
        <v>4.5626018150396481</v>
      </c>
      <c r="I50" s="97">
        <v>4.7718778841430103</v>
      </c>
      <c r="J50" s="97">
        <v>5.1362068622365253</v>
      </c>
      <c r="K50" s="97">
        <v>5.2048433417564288</v>
      </c>
      <c r="L50" s="97">
        <v>5.4663347202406936</v>
      </c>
      <c r="M50" s="97">
        <v>5.6621528158855341</v>
      </c>
      <c r="N50" s="97">
        <v>5.3805723883135883</v>
      </c>
      <c r="O50" s="97">
        <v>5.3715463635965852</v>
      </c>
      <c r="P50" s="97">
        <v>5.2105938657037543</v>
      </c>
      <c r="Q50" s="97">
        <v>5.4016927766462066</v>
      </c>
      <c r="R50" s="97">
        <v>22.217656328393993</v>
      </c>
      <c r="S50" s="97">
        <v>59.637815004911069</v>
      </c>
      <c r="T50" s="97">
        <v>55.427563362042129</v>
      </c>
      <c r="U50" s="97">
        <v>37.536988274488778</v>
      </c>
      <c r="V50" s="97">
        <v>41.241994701701536</v>
      </c>
      <c r="W50" s="65">
        <v>43.59439539526754</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16.653264214690051</v>
      </c>
      <c r="O51" s="97">
        <v>174.42497122283675</v>
      </c>
      <c r="P51" s="97">
        <v>311.77442410048963</v>
      </c>
      <c r="Q51" s="97">
        <v>507.52429766747605</v>
      </c>
      <c r="R51" s="97">
        <v>931.63558995672645</v>
      </c>
      <c r="S51" s="97">
        <v>1368.4808373364426</v>
      </c>
      <c r="T51" s="97">
        <v>1692.889725177271</v>
      </c>
      <c r="U51" s="97">
        <v>1857.8761392409508</v>
      </c>
      <c r="V51" s="97">
        <v>1835.8137358892093</v>
      </c>
      <c r="W51" s="65">
        <v>1841.1660811666991</v>
      </c>
    </row>
    <row r="52" spans="1:23" ht="15.5" x14ac:dyDescent="0.35">
      <c r="A52" s="163" t="s">
        <v>53</v>
      </c>
      <c r="B52" s="97">
        <v>4074.5571460195911</v>
      </c>
      <c r="C52" s="97">
        <v>3860.3918941740667</v>
      </c>
      <c r="D52" s="97">
        <v>3679.7649006370893</v>
      </c>
      <c r="E52" s="97">
        <v>3677.8207981962191</v>
      </c>
      <c r="F52" s="97">
        <v>3620.070159326167</v>
      </c>
      <c r="G52" s="97">
        <v>3715.2435057885477</v>
      </c>
      <c r="H52" s="97">
        <v>4034.1511569680306</v>
      </c>
      <c r="I52" s="97">
        <v>4050.2230215467953</v>
      </c>
      <c r="J52" s="97">
        <v>4439.9665856175507</v>
      </c>
      <c r="K52" s="97">
        <v>4683.8720444120399</v>
      </c>
      <c r="L52" s="97">
        <v>4867.9730052435889</v>
      </c>
      <c r="M52" s="97">
        <v>5053.5124500549955</v>
      </c>
      <c r="N52" s="97">
        <v>5249.5172617834278</v>
      </c>
      <c r="O52" s="97">
        <v>6001.8673265792813</v>
      </c>
      <c r="P52" s="97">
        <v>6296.9470498776955</v>
      </c>
      <c r="Q52" s="97">
        <v>6600.9841990277364</v>
      </c>
      <c r="R52" s="97">
        <v>6678.4248874062696</v>
      </c>
      <c r="S52" s="97">
        <v>6686.6204138788135</v>
      </c>
      <c r="T52" s="97">
        <v>6650.2762829499361</v>
      </c>
      <c r="U52" s="97">
        <v>6653.1093818036879</v>
      </c>
      <c r="V52" s="97">
        <v>6309.7677018333925</v>
      </c>
      <c r="W52" s="65">
        <v>5910.1855057381999</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4076.5798825530187</v>
      </c>
      <c r="O53" s="97">
        <v>4776.7995961693268</v>
      </c>
      <c r="P53" s="97">
        <v>5038.279357136852</v>
      </c>
      <c r="Q53" s="97">
        <v>5294.2018464961693</v>
      </c>
      <c r="R53" s="97">
        <v>5347.8016517065716</v>
      </c>
      <c r="S53" s="97">
        <v>5333.9526407547846</v>
      </c>
      <c r="T53" s="97">
        <v>5299.1552156225034</v>
      </c>
      <c r="U53" s="97">
        <v>5303.9633912256722</v>
      </c>
      <c r="V53" s="97">
        <v>5020.9877376734785</v>
      </c>
      <c r="W53" s="65">
        <v>4681.410180674482</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1172.9373757070173</v>
      </c>
      <c r="O54" s="97">
        <v>1225.0677292523103</v>
      </c>
      <c r="P54" s="97">
        <v>1258.667692740843</v>
      </c>
      <c r="Q54" s="97">
        <v>1306.782352531568</v>
      </c>
      <c r="R54" s="97">
        <v>1330.6232356996989</v>
      </c>
      <c r="S54" s="97">
        <v>1352.6677720445434</v>
      </c>
      <c r="T54" s="97">
        <v>1351.1210673274329</v>
      </c>
      <c r="U54" s="97">
        <v>1349.1459905780148</v>
      </c>
      <c r="V54" s="97">
        <v>1288.7799641599142</v>
      </c>
      <c r="W54" s="65">
        <v>1228.7753250637181</v>
      </c>
    </row>
    <row r="55" spans="1:23" ht="15.5" x14ac:dyDescent="0.35">
      <c r="A55" s="163" t="s">
        <v>54</v>
      </c>
      <c r="B55" s="97">
        <v>880.30242525644087</v>
      </c>
      <c r="C55" s="97">
        <v>855.89207144569866</v>
      </c>
      <c r="D55" s="97">
        <v>836.16946072120152</v>
      </c>
      <c r="E55" s="97">
        <v>777.68895274831141</v>
      </c>
      <c r="F55" s="97">
        <v>754.01910358739508</v>
      </c>
      <c r="G55" s="97">
        <v>739.40048649091318</v>
      </c>
      <c r="H55" s="97">
        <v>722.65306815282236</v>
      </c>
      <c r="I55" s="97">
        <v>708.96496630223044</v>
      </c>
      <c r="J55" s="97">
        <v>688.87658442922816</v>
      </c>
      <c r="K55" s="97">
        <v>675.90466154217904</v>
      </c>
      <c r="L55" s="97">
        <v>649.51949666682765</v>
      </c>
      <c r="M55" s="97">
        <v>641.03969216968278</v>
      </c>
      <c r="N55" s="97">
        <v>612.98998327287472</v>
      </c>
      <c r="O55" s="97">
        <v>568.8258279582883</v>
      </c>
      <c r="P55" s="97">
        <v>508.98125049185654</v>
      </c>
      <c r="Q55" s="97">
        <v>452.69577752612634</v>
      </c>
      <c r="R55" s="97">
        <v>323.0079172162263</v>
      </c>
      <c r="S55" s="97">
        <v>169.66886734610242</v>
      </c>
      <c r="T55" s="97">
        <v>60.107681066761693</v>
      </c>
      <c r="U55" s="97">
        <v>7.155891356083707</v>
      </c>
      <c r="V55" s="97">
        <v>2.3196206795114911</v>
      </c>
      <c r="W55" s="65">
        <v>1.8850137270087546</v>
      </c>
    </row>
    <row r="56" spans="1:23" ht="27" customHeight="1" x14ac:dyDescent="0.35">
      <c r="A56" s="162" t="s">
        <v>55</v>
      </c>
      <c r="B56" s="97">
        <v>3712.8819998049344</v>
      </c>
      <c r="C56" s="97">
        <v>2997.9268054040344</v>
      </c>
      <c r="D56" s="97">
        <v>2927.0035684233153</v>
      </c>
      <c r="E56" s="97">
        <v>3031.517357696966</v>
      </c>
      <c r="F56" s="97">
        <v>3201.8954922087805</v>
      </c>
      <c r="G56" s="97">
        <v>3370.4577620680584</v>
      </c>
      <c r="H56" s="97">
        <v>3416.3093676301987</v>
      </c>
      <c r="I56" s="97">
        <v>3089.140342448688</v>
      </c>
      <c r="J56" s="97">
        <v>2453.9114704685671</v>
      </c>
      <c r="K56" s="97">
        <v>2207.3625223253161</v>
      </c>
      <c r="L56" s="97">
        <v>2056.7567481645206</v>
      </c>
      <c r="M56" s="97">
        <v>2034.0238035793864</v>
      </c>
      <c r="N56" s="97">
        <v>1876.8197521732893</v>
      </c>
      <c r="O56" s="97">
        <v>1745.7847608309885</v>
      </c>
      <c r="P56" s="97">
        <v>1572.4433684180685</v>
      </c>
      <c r="Q56" s="97">
        <v>1365.5635672653887</v>
      </c>
      <c r="R56" s="97">
        <v>1028.0636553264753</v>
      </c>
      <c r="S56" s="97">
        <v>665.94292787532891</v>
      </c>
      <c r="T56" s="97">
        <v>469.70922483192527</v>
      </c>
      <c r="U56" s="97">
        <v>377.45460431257908</v>
      </c>
      <c r="V56" s="97">
        <v>316.43768318375999</v>
      </c>
      <c r="W56" s="65">
        <v>291.35312774115187</v>
      </c>
    </row>
    <row r="57" spans="1:23" ht="15.5" x14ac:dyDescent="0.35">
      <c r="A57" s="62" t="s">
        <v>56</v>
      </c>
      <c r="B57" s="97">
        <v>766.84347705413484</v>
      </c>
      <c r="C57" s="97">
        <v>777.05386955067934</v>
      </c>
      <c r="D57" s="97">
        <v>763.147679945503</v>
      </c>
      <c r="E57" s="97">
        <v>820.34968066497765</v>
      </c>
      <c r="F57" s="97">
        <v>826.71580843539459</v>
      </c>
      <c r="G57" s="97">
        <v>921.43486846802944</v>
      </c>
      <c r="H57" s="97">
        <v>942.73447376779814</v>
      </c>
      <c r="I57" s="97">
        <v>513.6378318838714</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931.69735228890067</v>
      </c>
      <c r="G58" s="97">
        <v>999.58319354468733</v>
      </c>
      <c r="H58" s="97">
        <v>1009.7119508390235</v>
      </c>
      <c r="I58" s="97">
        <v>1079.278581521178</v>
      </c>
      <c r="J58" s="97">
        <v>1063.6463784285752</v>
      </c>
      <c r="K58" s="97">
        <v>975.44758077203528</v>
      </c>
      <c r="L58" s="97">
        <v>954.88162850636002</v>
      </c>
      <c r="M58" s="97">
        <v>1030.4906600673489</v>
      </c>
      <c r="N58" s="97">
        <v>1010.6650779423039</v>
      </c>
      <c r="O58" s="97">
        <v>981.45948738123741</v>
      </c>
      <c r="P58" s="97">
        <v>896.38774045446439</v>
      </c>
      <c r="Q58" s="97">
        <v>783.00189219573508</v>
      </c>
      <c r="R58" s="97">
        <v>515.0885932455368</v>
      </c>
      <c r="S58" s="97">
        <v>235.38430247702379</v>
      </c>
      <c r="T58" s="97">
        <v>95.013351485559184</v>
      </c>
      <c r="U58" s="97">
        <v>34.338039517895112</v>
      </c>
      <c r="V58" s="97">
        <v>12.797823565437707</v>
      </c>
      <c r="W58" s="65">
        <v>3.3542226246527846</v>
      </c>
    </row>
    <row r="59" spans="1:23" ht="15.5" x14ac:dyDescent="0.35">
      <c r="A59" s="62" t="s">
        <v>190</v>
      </c>
      <c r="B59" s="97" t="s">
        <v>215</v>
      </c>
      <c r="C59" s="97" t="s">
        <v>215</v>
      </c>
      <c r="D59" s="97" t="s">
        <v>215</v>
      </c>
      <c r="E59" s="97" t="s">
        <v>215</v>
      </c>
      <c r="F59" s="97">
        <v>1219.2472895361072</v>
      </c>
      <c r="G59" s="97">
        <v>1269.5532044594058</v>
      </c>
      <c r="H59" s="97">
        <v>1311.3427094863564</v>
      </c>
      <c r="I59" s="97">
        <v>1353.5512360115388</v>
      </c>
      <c r="J59" s="97">
        <v>1252.1356620486365</v>
      </c>
      <c r="K59" s="97">
        <v>1076.0711485552322</v>
      </c>
      <c r="L59" s="97">
        <v>959.26691812285162</v>
      </c>
      <c r="M59" s="97">
        <v>877.47418712757542</v>
      </c>
      <c r="N59" s="97">
        <v>754.93086281956221</v>
      </c>
      <c r="O59" s="97">
        <v>662.24960932484839</v>
      </c>
      <c r="P59" s="97">
        <v>565.84507889296208</v>
      </c>
      <c r="Q59" s="97">
        <v>477.98213656868234</v>
      </c>
      <c r="R59" s="97">
        <v>409.50717110858534</v>
      </c>
      <c r="S59" s="97">
        <v>328.49723125557779</v>
      </c>
      <c r="T59" s="97">
        <v>278.70566748795892</v>
      </c>
      <c r="U59" s="97">
        <v>249.4798000713518</v>
      </c>
      <c r="V59" s="97">
        <v>215.60450855562732</v>
      </c>
      <c r="W59" s="65">
        <v>198.39815667147661</v>
      </c>
    </row>
    <row r="60" spans="1:23" ht="15.5" x14ac:dyDescent="0.35">
      <c r="A60" s="62" t="s">
        <v>191</v>
      </c>
      <c r="B60" s="97" t="s">
        <v>215</v>
      </c>
      <c r="C60" s="97" t="s">
        <v>215</v>
      </c>
      <c r="D60" s="97" t="s">
        <v>215</v>
      </c>
      <c r="E60" s="97" t="s">
        <v>215</v>
      </c>
      <c r="F60" s="97">
        <v>31.448812400913365</v>
      </c>
      <c r="G60" s="97">
        <v>40.539504536382552</v>
      </c>
      <c r="H60" s="97">
        <v>43.52485523169149</v>
      </c>
      <c r="I60" s="97">
        <v>47.11228971655143</v>
      </c>
      <c r="J60" s="97">
        <v>46.271239336151311</v>
      </c>
      <c r="K60" s="97">
        <v>43.679726373982909</v>
      </c>
      <c r="L60" s="97">
        <v>42.447098633315882</v>
      </c>
      <c r="M60" s="97">
        <v>41.562233452094524</v>
      </c>
      <c r="N60" s="97">
        <v>40.130698098692918</v>
      </c>
      <c r="O60" s="97">
        <v>43.619077253586951</v>
      </c>
      <c r="P60" s="97">
        <v>54.821358172787612</v>
      </c>
      <c r="Q60" s="97">
        <v>60.118901925813439</v>
      </c>
      <c r="R60" s="97">
        <v>67.01102551498019</v>
      </c>
      <c r="S60" s="97">
        <v>69.773266573150565</v>
      </c>
      <c r="T60" s="97">
        <v>69.949996865380058</v>
      </c>
      <c r="U60" s="97">
        <v>72.572728286424592</v>
      </c>
      <c r="V60" s="97">
        <v>71.134140622748731</v>
      </c>
      <c r="W60" s="65">
        <v>73.667406665535395</v>
      </c>
    </row>
    <row r="61" spans="1:23" ht="15.5" x14ac:dyDescent="0.35">
      <c r="A61" s="62" t="s">
        <v>192</v>
      </c>
      <c r="B61" s="97" t="s">
        <v>215</v>
      </c>
      <c r="C61" s="97" t="s">
        <v>215</v>
      </c>
      <c r="D61" s="97" t="s">
        <v>215</v>
      </c>
      <c r="E61" s="97" t="s">
        <v>215</v>
      </c>
      <c r="F61" s="97">
        <v>192.78622954746461</v>
      </c>
      <c r="G61" s="97">
        <v>139.34699105955374</v>
      </c>
      <c r="H61" s="97">
        <v>108.99537830532954</v>
      </c>
      <c r="I61" s="97">
        <v>95.560403315548214</v>
      </c>
      <c r="J61" s="97">
        <v>91.858190655203686</v>
      </c>
      <c r="K61" s="97">
        <v>128.93991348333284</v>
      </c>
      <c r="L61" s="97">
        <v>113.46991544769698</v>
      </c>
      <c r="M61" s="97">
        <v>85.626055522109127</v>
      </c>
      <c r="N61" s="97">
        <v>66.496015260773433</v>
      </c>
      <c r="O61" s="97">
        <v>58.503428810839779</v>
      </c>
      <c r="P61" s="97">
        <v>54.923000387136589</v>
      </c>
      <c r="Q61" s="97">
        <v>44.812846510996053</v>
      </c>
      <c r="R61" s="97">
        <v>36.364329325934342</v>
      </c>
      <c r="S61" s="97">
        <v>32.362863878568078</v>
      </c>
      <c r="T61" s="97">
        <v>26.151067056727911</v>
      </c>
      <c r="U61" s="97">
        <v>20.899544092640756</v>
      </c>
      <c r="V61" s="97">
        <v>16.976227232071281</v>
      </c>
      <c r="W61" s="65">
        <v>15.72813087371831</v>
      </c>
    </row>
    <row r="62" spans="1:23" ht="26.25" customHeight="1" x14ac:dyDescent="0.35">
      <c r="A62" s="163" t="s">
        <v>196</v>
      </c>
      <c r="B62" s="97" t="s">
        <v>215</v>
      </c>
      <c r="C62" s="97" t="s">
        <v>215</v>
      </c>
      <c r="D62" s="97" t="s">
        <v>215</v>
      </c>
      <c r="E62" s="97" t="s">
        <v>215</v>
      </c>
      <c r="F62" s="97">
        <v>43.528130655259005</v>
      </c>
      <c r="G62" s="97">
        <v>44.120515973146155</v>
      </c>
      <c r="H62" s="97">
        <v>43.323272886892973</v>
      </c>
      <c r="I62" s="97">
        <v>42.61720221498792</v>
      </c>
      <c r="J62" s="97">
        <v>41.778191092859849</v>
      </c>
      <c r="K62" s="97">
        <v>39.11969463058383</v>
      </c>
      <c r="L62" s="97">
        <v>37.34210662252147</v>
      </c>
      <c r="M62" s="97">
        <v>36.004687158598045</v>
      </c>
      <c r="N62" s="97">
        <v>35.758926228805329</v>
      </c>
      <c r="O62" s="97">
        <v>36.132652808503153</v>
      </c>
      <c r="P62" s="97">
        <v>36.763375392291493</v>
      </c>
      <c r="Q62" s="97">
        <v>35.976721863301144</v>
      </c>
      <c r="R62" s="97">
        <v>36.068572018045323</v>
      </c>
      <c r="S62" s="97">
        <v>35.269431526513031</v>
      </c>
      <c r="T62" s="97">
        <v>35.217629526461188</v>
      </c>
      <c r="U62" s="97">
        <v>34.284880775119269</v>
      </c>
      <c r="V62" s="97">
        <v>31.528221824232006</v>
      </c>
      <c r="W62" s="65">
        <v>29.613868710793714</v>
      </c>
    </row>
    <row r="63" spans="1:23" ht="15.5" x14ac:dyDescent="0.35">
      <c r="A63" s="162" t="s">
        <v>62</v>
      </c>
      <c r="B63" s="97">
        <v>587.9034368267445</v>
      </c>
      <c r="C63" s="97">
        <v>1058.5104130477559</v>
      </c>
      <c r="D63" s="97">
        <v>944.30363622347375</v>
      </c>
      <c r="E63" s="97">
        <v>847.31322791292951</v>
      </c>
      <c r="F63" s="97">
        <v>698.00774680067809</v>
      </c>
      <c r="G63" s="97">
        <v>637.91113943476842</v>
      </c>
      <c r="H63" s="97">
        <v>672.78247291212415</v>
      </c>
      <c r="I63" s="97">
        <v>663.21594737045677</v>
      </c>
      <c r="J63" s="97">
        <v>568.57752084012429</v>
      </c>
      <c r="K63" s="97">
        <v>546.46490535555336</v>
      </c>
      <c r="L63" s="97">
        <v>540.16671744706014</v>
      </c>
      <c r="M63" s="97">
        <v>458.76149059238628</v>
      </c>
      <c r="N63" s="97">
        <v>490.24517653861676</v>
      </c>
      <c r="O63" s="97">
        <v>783.84343555652276</v>
      </c>
      <c r="P63" s="97">
        <v>779.14696313387515</v>
      </c>
      <c r="Q63" s="97">
        <v>852.84836450719126</v>
      </c>
      <c r="R63" s="97">
        <v>841.51846223533312</v>
      </c>
      <c r="S63" s="97">
        <v>693.1039912390529</v>
      </c>
      <c r="T63" s="97">
        <v>500.1812997806295</v>
      </c>
      <c r="U63" s="97">
        <v>394.67063243098039</v>
      </c>
      <c r="V63" s="97">
        <v>303.55397353027672</v>
      </c>
      <c r="W63" s="65">
        <v>261.95148029641547</v>
      </c>
    </row>
    <row r="64" spans="1:23" ht="15.5" x14ac:dyDescent="0.35">
      <c r="A64" s="162" t="s">
        <v>63</v>
      </c>
      <c r="B64" s="97" t="s">
        <v>215</v>
      </c>
      <c r="C64" s="97" t="s">
        <v>215</v>
      </c>
      <c r="D64" s="97" t="s">
        <v>215</v>
      </c>
      <c r="E64" s="97" t="s">
        <v>215</v>
      </c>
      <c r="F64" s="97">
        <v>4.7028967776964521</v>
      </c>
      <c r="G64" s="97">
        <v>9.3450824052650017</v>
      </c>
      <c r="H64" s="97">
        <v>11.583812633420793</v>
      </c>
      <c r="I64" s="97">
        <v>21.66945954389557</v>
      </c>
      <c r="J64" s="97">
        <v>23.36548542852907</v>
      </c>
      <c r="K64" s="97">
        <v>23.631939106522037</v>
      </c>
      <c r="L64" s="97">
        <v>27.434136943937503</v>
      </c>
      <c r="M64" s="97">
        <v>40.324467108600288</v>
      </c>
      <c r="N64" s="97">
        <v>51.397300830117338</v>
      </c>
      <c r="O64" s="97">
        <v>62.964548483906889</v>
      </c>
      <c r="P64" s="97">
        <v>68.247328903394191</v>
      </c>
      <c r="Q64" s="97">
        <v>76.747216375196018</v>
      </c>
      <c r="R64" s="97">
        <v>76.946862099957187</v>
      </c>
      <c r="S64" s="97">
        <v>76.965549766671941</v>
      </c>
      <c r="T64" s="97">
        <v>79.360773159295206</v>
      </c>
      <c r="U64" s="97">
        <v>85.199540188698194</v>
      </c>
      <c r="V64" s="97">
        <v>86.969053470299158</v>
      </c>
      <c r="W64" s="65">
        <v>79.744793378474782</v>
      </c>
    </row>
    <row r="65" spans="1:23" ht="15.5" x14ac:dyDescent="0.35">
      <c r="A65" s="162" t="s">
        <v>193</v>
      </c>
      <c r="B65" s="97" t="s">
        <v>215</v>
      </c>
      <c r="C65" s="97" t="s">
        <v>215</v>
      </c>
      <c r="D65" s="97" t="s">
        <v>215</v>
      </c>
      <c r="E65" s="97" t="s">
        <v>215</v>
      </c>
      <c r="F65" s="97" t="s">
        <v>215</v>
      </c>
      <c r="G65" s="97" t="s">
        <v>215</v>
      </c>
      <c r="H65" s="97" t="s">
        <v>215</v>
      </c>
      <c r="I65" s="97" t="s">
        <v>215</v>
      </c>
      <c r="J65" s="97">
        <v>50.728021554196957</v>
      </c>
      <c r="K65" s="97">
        <v>51.799908729369321</v>
      </c>
      <c r="L65" s="97">
        <v>52.738234650016778</v>
      </c>
      <c r="M65" s="97">
        <v>53.345023729595354</v>
      </c>
      <c r="N65" s="97">
        <v>53.44052983426549</v>
      </c>
      <c r="O65" s="97">
        <v>54.56564862895582</v>
      </c>
      <c r="P65" s="97">
        <v>56.225725428888552</v>
      </c>
      <c r="Q65" s="97">
        <v>56.129170181763321</v>
      </c>
      <c r="R65" s="97">
        <v>55.689522727121222</v>
      </c>
      <c r="S65" s="97">
        <v>60.165581619165707</v>
      </c>
      <c r="T65" s="97">
        <v>59.751102786119105</v>
      </c>
      <c r="U65" s="97">
        <v>60.154888627297481</v>
      </c>
      <c r="V65" s="97">
        <v>59.404206969745658</v>
      </c>
      <c r="W65" s="65">
        <v>60.845087454800364</v>
      </c>
    </row>
    <row r="66" spans="1:23" ht="15.5" x14ac:dyDescent="0.35">
      <c r="A66" s="162" t="s">
        <v>97</v>
      </c>
      <c r="B66" s="97" t="s">
        <v>215</v>
      </c>
      <c r="C66" s="97" t="s">
        <v>215</v>
      </c>
      <c r="D66" s="97" t="s">
        <v>215</v>
      </c>
      <c r="E66" s="97" t="s">
        <v>215</v>
      </c>
      <c r="F66" s="97" t="s">
        <v>215</v>
      </c>
      <c r="G66" s="97" t="s">
        <v>215</v>
      </c>
      <c r="H66" s="97" t="s">
        <v>215</v>
      </c>
      <c r="I66" s="97" t="s">
        <v>215</v>
      </c>
      <c r="J66" s="97">
        <v>1151.2912217532121</v>
      </c>
      <c r="K66" s="97">
        <v>1207.6043369354081</v>
      </c>
      <c r="L66" s="97">
        <v>1240.5131835060151</v>
      </c>
      <c r="M66" s="97">
        <v>1297.0788083817529</v>
      </c>
      <c r="N66" s="97">
        <v>1330.9925645821556</v>
      </c>
      <c r="O66" s="97">
        <v>1384.6894542568552</v>
      </c>
      <c r="P66" s="97">
        <v>1383.7943369359798</v>
      </c>
      <c r="Q66" s="97">
        <v>1354.2601323740794</v>
      </c>
      <c r="R66" s="97">
        <v>1278.8226342775642</v>
      </c>
      <c r="S66" s="97">
        <v>1201.9259218590012</v>
      </c>
      <c r="T66" s="97">
        <v>1146.5294143302754</v>
      </c>
      <c r="U66" s="97">
        <v>1096.4401670480397</v>
      </c>
      <c r="V66" s="97">
        <v>1034.5556501507926</v>
      </c>
      <c r="W66" s="65">
        <v>989.18604352792067</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11.113792423189169</v>
      </c>
      <c r="T67" s="97">
        <v>107.62863005076728</v>
      </c>
      <c r="U67" s="97">
        <v>252.45607064768859</v>
      </c>
      <c r="V67" s="97">
        <v>486.62967642053098</v>
      </c>
      <c r="W67" s="65">
        <v>834.54217654346633</v>
      </c>
    </row>
    <row r="68" spans="1:23" ht="15.5" x14ac:dyDescent="0.35">
      <c r="A68" s="162" t="s">
        <v>64</v>
      </c>
      <c r="B68" s="97">
        <v>115.4219803458622</v>
      </c>
      <c r="C68" s="97">
        <v>127.99883054233584</v>
      </c>
      <c r="D68" s="97">
        <v>125.8314988890078</v>
      </c>
      <c r="E68" s="97">
        <v>127.14047448046296</v>
      </c>
      <c r="F68" s="97">
        <v>127.62450806509392</v>
      </c>
      <c r="G68" s="97">
        <v>128.81097017222092</v>
      </c>
      <c r="H68" s="97">
        <v>116.47337966766801</v>
      </c>
      <c r="I68" s="97">
        <v>110.98223899750616</v>
      </c>
      <c r="J68" s="97">
        <v>106.32603414363528</v>
      </c>
      <c r="K68" s="97">
        <v>100.87690670624508</v>
      </c>
      <c r="L68" s="97">
        <v>97.632580243410956</v>
      </c>
      <c r="M68" s="97">
        <v>93.692181739741912</v>
      </c>
      <c r="N68" s="97">
        <v>90.19317346921936</v>
      </c>
      <c r="O68" s="97">
        <v>90.39963622535187</v>
      </c>
      <c r="P68" s="97">
        <v>86.422876870000692</v>
      </c>
      <c r="Q68" s="97">
        <v>84.072443277026267</v>
      </c>
      <c r="R68" s="97">
        <v>82.663441375786817</v>
      </c>
      <c r="S68" s="97">
        <v>79.874836715599372</v>
      </c>
      <c r="T68" s="97">
        <v>75.484972574705395</v>
      </c>
      <c r="U68" s="97">
        <v>55.306595163871634</v>
      </c>
      <c r="V68" s="97">
        <v>24.704972727862319</v>
      </c>
      <c r="W68" s="65">
        <v>10.940827582765859</v>
      </c>
    </row>
    <row r="69" spans="1:23" ht="15.5" x14ac:dyDescent="0.35">
      <c r="A69" s="62" t="s">
        <v>51</v>
      </c>
      <c r="B69" s="97" t="s">
        <v>215</v>
      </c>
      <c r="C69" s="97" t="s">
        <v>215</v>
      </c>
      <c r="D69" s="97" t="s">
        <v>215</v>
      </c>
      <c r="E69" s="97" t="s">
        <v>215</v>
      </c>
      <c r="F69" s="97">
        <v>109.33965062387915</v>
      </c>
      <c r="G69" s="97">
        <v>110.6342735430612</v>
      </c>
      <c r="H69" s="97">
        <v>99.127526348848576</v>
      </c>
      <c r="I69" s="97">
        <v>93.050726660314055</v>
      </c>
      <c r="J69" s="97">
        <v>93.453794420402545</v>
      </c>
      <c r="K69" s="97">
        <v>87.931932944022208</v>
      </c>
      <c r="L69" s="97">
        <v>84.288409584284565</v>
      </c>
      <c r="M69" s="97">
        <v>74.381939338763999</v>
      </c>
      <c r="N69" s="97">
        <v>73.785278285329795</v>
      </c>
      <c r="O69" s="97">
        <v>73.526289036178909</v>
      </c>
      <c r="P69" s="97">
        <v>71.124402563806129</v>
      </c>
      <c r="Q69" s="97">
        <v>69.064968169412793</v>
      </c>
      <c r="R69" s="97">
        <v>68.789733355635178</v>
      </c>
      <c r="S69" s="97">
        <v>67.486276510002668</v>
      </c>
      <c r="T69" s="97">
        <v>63.506183915154182</v>
      </c>
      <c r="U69" s="97">
        <v>44.096278174341414</v>
      </c>
      <c r="V69" s="97">
        <v>14.545628210767278</v>
      </c>
      <c r="W69" s="65">
        <v>1.7614520298062233</v>
      </c>
    </row>
    <row r="70" spans="1:23" ht="15.5" x14ac:dyDescent="0.35">
      <c r="A70" s="62" t="s">
        <v>52</v>
      </c>
      <c r="B70" s="97" t="s">
        <v>215</v>
      </c>
      <c r="C70" s="97" t="s">
        <v>215</v>
      </c>
      <c r="D70" s="97" t="s">
        <v>215</v>
      </c>
      <c r="E70" s="97" t="s">
        <v>215</v>
      </c>
      <c r="F70" s="97">
        <v>18.284857441214793</v>
      </c>
      <c r="G70" s="97">
        <v>18.1766966291597</v>
      </c>
      <c r="H70" s="97">
        <v>17.345853318819447</v>
      </c>
      <c r="I70" s="97">
        <v>17.9315123371921</v>
      </c>
      <c r="J70" s="97">
        <v>12.872239723232722</v>
      </c>
      <c r="K70" s="97">
        <v>12.944973762222888</v>
      </c>
      <c r="L70" s="97">
        <v>13.344170659126359</v>
      </c>
      <c r="M70" s="97">
        <v>19.310242400977948</v>
      </c>
      <c r="N70" s="97">
        <v>16.407895183889558</v>
      </c>
      <c r="O70" s="97">
        <v>16.873347189172971</v>
      </c>
      <c r="P70" s="97">
        <v>15.298474306194564</v>
      </c>
      <c r="Q70" s="97">
        <v>15.007475107613464</v>
      </c>
      <c r="R70" s="97">
        <v>13.873708020151625</v>
      </c>
      <c r="S70" s="97">
        <v>12.388560205596679</v>
      </c>
      <c r="T70" s="97">
        <v>11.978788659551185</v>
      </c>
      <c r="U70" s="97">
        <v>11.210316989530211</v>
      </c>
      <c r="V70" s="97">
        <v>10.159344517095038</v>
      </c>
      <c r="W70" s="65">
        <v>9.1793755529596339</v>
      </c>
    </row>
    <row r="71" spans="1:23" ht="15.5" x14ac:dyDescent="0.35">
      <c r="A71" s="164" t="s">
        <v>65</v>
      </c>
      <c r="B71" s="97" t="s">
        <v>215</v>
      </c>
      <c r="C71" s="97" t="s">
        <v>215</v>
      </c>
      <c r="D71" s="97" t="s">
        <v>215</v>
      </c>
      <c r="E71" s="97">
        <v>5204.1424118231862</v>
      </c>
      <c r="F71" s="97">
        <v>5141.3115167551505</v>
      </c>
      <c r="G71" s="97">
        <v>5435.6908550292519</v>
      </c>
      <c r="H71" s="97">
        <v>5542.9030907424149</v>
      </c>
      <c r="I71" s="97">
        <v>5594.5281434133776</v>
      </c>
      <c r="J71" s="97">
        <v>5618.4563066081473</v>
      </c>
      <c r="K71" s="97">
        <v>5692.3304700522522</v>
      </c>
      <c r="L71" s="97">
        <v>5669.6398832013674</v>
      </c>
      <c r="M71" s="97">
        <v>5839.1804127239338</v>
      </c>
      <c r="N71" s="97">
        <v>6000.5262293405767</v>
      </c>
      <c r="O71" s="97">
        <v>6348.6359075420687</v>
      </c>
      <c r="P71" s="97">
        <v>6437.6039868203607</v>
      </c>
      <c r="Q71" s="97">
        <v>6696.9325183981491</v>
      </c>
      <c r="R71" s="97">
        <v>7008.5640366119278</v>
      </c>
      <c r="S71" s="97">
        <v>7139.6258213093788</v>
      </c>
      <c r="T71" s="97">
        <v>7268.9354634893525</v>
      </c>
      <c r="U71" s="97">
        <v>7414.2479177999667</v>
      </c>
      <c r="V71" s="97">
        <v>7370.3634110105395</v>
      </c>
      <c r="W71" s="65">
        <v>7377.8194211591544</v>
      </c>
    </row>
    <row r="72" spans="1:23" ht="27" customHeight="1" x14ac:dyDescent="0.35">
      <c r="A72" s="164" t="s">
        <v>98</v>
      </c>
      <c r="B72" s="97" t="s">
        <v>215</v>
      </c>
      <c r="C72" s="97" t="s">
        <v>215</v>
      </c>
      <c r="D72" s="97" t="s">
        <v>215</v>
      </c>
      <c r="E72" s="97" t="s">
        <v>215</v>
      </c>
      <c r="F72" s="97" t="s">
        <v>215</v>
      </c>
      <c r="G72" s="97" t="s">
        <v>215</v>
      </c>
      <c r="H72" s="97" t="s">
        <v>215</v>
      </c>
      <c r="I72" s="97" t="s">
        <v>215</v>
      </c>
      <c r="J72" s="97">
        <v>278.82139184161844</v>
      </c>
      <c r="K72" s="97">
        <v>249.40349106111685</v>
      </c>
      <c r="L72" s="97">
        <v>265.01155900618988</v>
      </c>
      <c r="M72" s="97">
        <v>303.08310882500047</v>
      </c>
      <c r="N72" s="97">
        <v>359.55741203396468</v>
      </c>
      <c r="O72" s="97">
        <v>397.15753903193416</v>
      </c>
      <c r="P72" s="97">
        <v>397.45663908301395</v>
      </c>
      <c r="Q72" s="97">
        <v>398.38758636769205</v>
      </c>
      <c r="R72" s="97">
        <v>399.11178759507891</v>
      </c>
      <c r="S72" s="97">
        <v>388.87449830150825</v>
      </c>
      <c r="T72" s="97">
        <v>391.62032138277584</v>
      </c>
      <c r="U72" s="97">
        <v>437.70600760624745</v>
      </c>
      <c r="V72" s="97">
        <v>446.62335752321252</v>
      </c>
      <c r="W72" s="65">
        <v>418.20814320276378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0.14750296561858786</v>
      </c>
      <c r="T73" s="97">
        <v>1.3288113007489437</v>
      </c>
      <c r="U73" s="97">
        <v>31.262098240412506</v>
      </c>
      <c r="V73" s="97">
        <v>229.08146704989576</v>
      </c>
      <c r="W73" s="65">
        <v>549.05727987235389</v>
      </c>
    </row>
    <row r="74" spans="1:23" ht="15.5" x14ac:dyDescent="0.35">
      <c r="A74" s="164" t="s">
        <v>66</v>
      </c>
      <c r="B74" s="97" t="s">
        <v>215</v>
      </c>
      <c r="C74" s="97" t="s">
        <v>215</v>
      </c>
      <c r="D74" s="97" t="s">
        <v>215</v>
      </c>
      <c r="E74" s="97" t="s">
        <v>215</v>
      </c>
      <c r="F74" s="97">
        <v>255.58769499664356</v>
      </c>
      <c r="G74" s="97">
        <v>240.00464943608503</v>
      </c>
      <c r="H74" s="97">
        <v>235.5567903198563</v>
      </c>
      <c r="I74" s="97">
        <v>255.93545823170939</v>
      </c>
      <c r="J74" s="97">
        <v>318.69544155297808</v>
      </c>
      <c r="K74" s="97">
        <v>383.08609392744978</v>
      </c>
      <c r="L74" s="97">
        <v>241.5080929701175</v>
      </c>
      <c r="M74" s="97">
        <v>239.53835306001119</v>
      </c>
      <c r="N74" s="97">
        <v>302.1144242876278</v>
      </c>
      <c r="O74" s="97">
        <v>300.55833731072687</v>
      </c>
      <c r="P74" s="97">
        <v>291.84720219366801</v>
      </c>
      <c r="Q74" s="97">
        <v>227.39251598878118</v>
      </c>
      <c r="R74" s="97">
        <v>220.33803623665236</v>
      </c>
      <c r="S74" s="97">
        <v>215.74520995086658</v>
      </c>
      <c r="T74" s="97">
        <v>209.24602868220725</v>
      </c>
      <c r="U74" s="97">
        <v>204.10075521096837</v>
      </c>
      <c r="V74" s="97">
        <v>196.19682334486913</v>
      </c>
      <c r="W74" s="65">
        <v>189.40589629941951</v>
      </c>
    </row>
    <row r="75" spans="1:23" s="169" customFormat="1" ht="40.5" customHeight="1" x14ac:dyDescent="0.35">
      <c r="A75" s="171" t="s">
        <v>194</v>
      </c>
      <c r="B75" s="172">
        <v>10914.108815676596</v>
      </c>
      <c r="C75" s="172">
        <v>10504.34171991364</v>
      </c>
      <c r="D75" s="172">
        <v>10150.526332255762</v>
      </c>
      <c r="E75" s="172">
        <v>15503.930625561547</v>
      </c>
      <c r="F75" s="172">
        <v>15719.381513975643</v>
      </c>
      <c r="G75" s="172">
        <v>16451.63127910261</v>
      </c>
      <c r="H75" s="172">
        <v>17021.784493658502</v>
      </c>
      <c r="I75" s="172">
        <v>16942.371448885406</v>
      </c>
      <c r="J75" s="172">
        <v>18258.473652084165</v>
      </c>
      <c r="K75" s="172">
        <v>18455.442878387454</v>
      </c>
      <c r="L75" s="172">
        <v>18382.004989157438</v>
      </c>
      <c r="M75" s="172">
        <v>18796.909551977929</v>
      </c>
      <c r="N75" s="172">
        <v>19253.207172118939</v>
      </c>
      <c r="O75" s="172">
        <v>20945.982348961938</v>
      </c>
      <c r="P75" s="172">
        <v>21318.959782707534</v>
      </c>
      <c r="Q75" s="172">
        <v>21857.526595647789</v>
      </c>
      <c r="R75" s="172">
        <v>22205.084859874052</v>
      </c>
      <c r="S75" s="172">
        <v>21227.792536152763</v>
      </c>
      <c r="T75" s="172">
        <v>21190.023347533042</v>
      </c>
      <c r="U75" s="172">
        <v>21391.598452398986</v>
      </c>
      <c r="V75" s="172">
        <v>20959.323088128447</v>
      </c>
      <c r="W75" s="173">
        <v>20840.338556854167</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13" width="12.765625" style="77" customWidth="1"/>
    <col min="14" max="14" width="12.765625" style="77" hidden="1" customWidth="1"/>
    <col min="15" max="17" width="12.765625" style="77" customWidth="1"/>
    <col min="18" max="18" width="12.765625" style="77" hidden="1" customWidth="1"/>
    <col min="19" max="20" width="12.765625" style="77" customWidth="1"/>
    <col min="21" max="21" width="11" style="77" customWidth="1"/>
    <col min="22" max="22" width="11.4609375" style="77" customWidth="1"/>
    <col min="23" max="26" width="12.765625" style="77" customWidth="1"/>
    <col min="27" max="27" width="11.765625" style="77" customWidth="1"/>
    <col min="28" max="28" width="13.4609375" style="77" hidden="1" customWidth="1"/>
    <col min="29" max="31" width="12.765625" style="77" customWidth="1"/>
    <col min="32" max="32" width="11.53515625" style="77" customWidth="1"/>
    <col min="33" max="37" width="12.765625" style="77" hidden="1" customWidth="1"/>
    <col min="38" max="38" width="12.765625" style="77" customWidth="1"/>
    <col min="39" max="39" width="12.765625" style="77" hidden="1" customWidth="1"/>
    <col min="40" max="40" width="12.765625" style="77" customWidth="1"/>
    <col min="41" max="16384" width="8.84375" style="77"/>
  </cols>
  <sheetData>
    <row r="1" spans="1:40" s="50" customFormat="1" ht="60" customHeight="1" x14ac:dyDescent="0.35">
      <c r="A1" s="184" t="s">
        <v>95</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110194.30170267813</v>
      </c>
      <c r="D3" s="59">
        <f t="shared" ref="D3:W3" si="0">SUM(D6,D16:D17,D4)</f>
        <v>3673.5860000000011</v>
      </c>
      <c r="E3" s="59">
        <f t="shared" si="0"/>
        <v>922.80799999999988</v>
      </c>
      <c r="F3" s="59">
        <f t="shared" si="0"/>
        <v>1096.0410000000002</v>
      </c>
      <c r="G3" s="59"/>
      <c r="H3" s="59">
        <f t="shared" si="0"/>
        <v>3557.5824190100002</v>
      </c>
      <c r="I3" s="59">
        <f t="shared" si="0"/>
        <v>8079.162999999995</v>
      </c>
      <c r="J3" s="59">
        <f t="shared" si="0"/>
        <v>842.12999999999931</v>
      </c>
      <c r="K3" s="59">
        <f t="shared" si="0"/>
        <v>4628.2519999999977</v>
      </c>
      <c r="L3" s="59">
        <f t="shared" si="0"/>
        <v>2608.7810000000009</v>
      </c>
      <c r="M3" s="59">
        <f t="shared" si="0"/>
        <v>16.622024122071426</v>
      </c>
      <c r="N3" s="59"/>
      <c r="O3" s="59">
        <f t="shared" si="0"/>
        <v>13162.27006144</v>
      </c>
      <c r="P3" s="59">
        <f t="shared" si="0"/>
        <v>6662.027000000001</v>
      </c>
      <c r="Q3" s="59">
        <f t="shared" si="0"/>
        <v>10037.77677407898</v>
      </c>
      <c r="R3" s="59"/>
      <c r="S3" s="59">
        <f t="shared" si="0"/>
        <v>4855.6777992951511</v>
      </c>
      <c r="T3" s="59">
        <f t="shared" si="0"/>
        <v>4587.9632156862672</v>
      </c>
      <c r="U3" s="59">
        <f t="shared" si="0"/>
        <v>312.66128505767614</v>
      </c>
      <c r="V3" s="59">
        <f t="shared" si="0"/>
        <v>281.47447403988542</v>
      </c>
      <c r="W3" s="59">
        <f t="shared" si="0"/>
        <v>749.94100000000003</v>
      </c>
      <c r="X3" s="59">
        <f>SUM(X6,X16:X17,X4)</f>
        <v>2204.4830000000015</v>
      </c>
      <c r="Y3" s="59">
        <f>SUM(Y6,Y16:Y17,Y4)</f>
        <v>149.76499999999999</v>
      </c>
      <c r="Z3" s="59">
        <f>SUM(Z6,Z16:Z17,Z4)</f>
        <v>425.35699497931432</v>
      </c>
      <c r="AA3" s="59">
        <f t="shared" ref="AA3:AF3" si="1">SUM(AA6,AA16:AA17,AA4)</f>
        <v>5970.6159999999963</v>
      </c>
      <c r="AB3" s="59"/>
      <c r="AC3" s="59">
        <f t="shared" si="1"/>
        <v>918.40399999999977</v>
      </c>
      <c r="AD3" s="59">
        <f t="shared" si="1"/>
        <v>794.12099999999964</v>
      </c>
      <c r="AE3" s="59">
        <f t="shared" si="1"/>
        <v>124.28300000000013</v>
      </c>
      <c r="AF3" s="59">
        <f t="shared" si="1"/>
        <v>48801.804999999986</v>
      </c>
      <c r="AG3" s="59"/>
      <c r="AH3" s="59"/>
      <c r="AI3" s="59"/>
      <c r="AJ3" s="59"/>
      <c r="AK3" s="59"/>
      <c r="AL3" s="59">
        <f t="shared" ref="AL3:AN3" si="2">SUM(AL6,AL16:AL17,AL4)</f>
        <v>1291.1700000000003</v>
      </c>
      <c r="AM3" s="59"/>
      <c r="AN3" s="60">
        <f t="shared" si="2"/>
        <v>2474.88442904779</v>
      </c>
    </row>
    <row r="4" spans="1:40" s="51" customFormat="1" x14ac:dyDescent="0.35">
      <c r="A4" s="61"/>
      <c r="B4" s="62" t="s">
        <v>68</v>
      </c>
      <c r="C4" s="63">
        <f t="shared" ref="C4:C18" si="3">SUM(D4:I4,M4:Q4,W4:AC4,AF4,AL4:AN4)</f>
        <v>1987.9687376755758</v>
      </c>
      <c r="D4" s="64">
        <f>AA!$K$4</f>
        <v>1.2778826561921868</v>
      </c>
      <c r="E4" s="64">
        <f>BBWB!$K$4</f>
        <v>26.234479032471963</v>
      </c>
      <c r="F4" s="64">
        <f>CA!$K$4</f>
        <v>0.20472402875367521</v>
      </c>
      <c r="G4" s="64"/>
      <c r="H4" s="64">
        <f>CTB!K4</f>
        <v>0</v>
      </c>
      <c r="I4" s="64">
        <f>DLA!$K$4</f>
        <v>6.5719129570630948</v>
      </c>
      <c r="J4" s="64">
        <f>'DLA (children)'!$K$4</f>
        <v>0.57701643846405293</v>
      </c>
      <c r="K4" s="64">
        <f>'DLA (working age)'!$K$4</f>
        <v>3.2030341763604255</v>
      </c>
      <c r="L4" s="64">
        <f>'DLA (pensioners)'!$K$4</f>
        <v>2.7944510938160754</v>
      </c>
      <c r="M4" s="64">
        <f>DHP!$K$4</f>
        <v>0</v>
      </c>
      <c r="N4" s="64"/>
      <c r="O4" s="64">
        <f>HB!$K$4</f>
        <v>0</v>
      </c>
      <c r="P4" s="64">
        <f>IB!$K$4</f>
        <v>41.344651878000832</v>
      </c>
      <c r="Q4" s="64">
        <f>IS!$K$4</f>
        <v>1.0354705779954478</v>
      </c>
      <c r="R4" s="64"/>
      <c r="S4" s="64">
        <f>'IS (incapacity)'!$K$4</f>
        <v>0.41982480028964086</v>
      </c>
      <c r="T4" s="64">
        <f>'IS (lone parent)'!$K$4</f>
        <v>0.44850044352321378</v>
      </c>
      <c r="U4" s="64">
        <f>'IS (carer)'!$K$4</f>
        <v>0</v>
      </c>
      <c r="V4" s="64">
        <f>'IS (others)'!$K$4</f>
        <v>0.16714533418259334</v>
      </c>
      <c r="W4" s="64">
        <f>IIDB!$K$4</f>
        <v>11.495379362478616</v>
      </c>
      <c r="X4" s="64">
        <f>JSA!$K$4</f>
        <v>0.29138156200034199</v>
      </c>
      <c r="Y4" s="64">
        <f>MA!$K$4</f>
        <v>0.396859609744526</v>
      </c>
      <c r="Z4" s="64">
        <f>O75TVL!$K$4</f>
        <v>0</v>
      </c>
      <c r="AA4" s="64">
        <f>PC!$K$4</f>
        <v>1.0186092878088882</v>
      </c>
      <c r="AB4" s="64"/>
      <c r="AC4" s="64">
        <f>SDA!$K$4</f>
        <v>1.6491410306555232</v>
      </c>
      <c r="AD4" s="64">
        <f>'SDA (working age)'!$K$4</f>
        <v>1.4525147738727817</v>
      </c>
      <c r="AE4" s="64">
        <f>'SDA (pensioners)'!$K$4</f>
        <v>0.19662625678274143</v>
      </c>
      <c r="AF4" s="64">
        <f>SP!$K$4</f>
        <v>1890.9482456924106</v>
      </c>
      <c r="AG4" s="64"/>
      <c r="AH4" s="64"/>
      <c r="AI4" s="64"/>
      <c r="AJ4" s="64"/>
      <c r="AK4" s="64"/>
      <c r="AL4" s="64">
        <f>SMP!$K$4</f>
        <v>0</v>
      </c>
      <c r="AM4" s="64"/>
      <c r="AN4" s="65">
        <f>WFP!$K$4</f>
        <v>5.5</v>
      </c>
    </row>
    <row r="5" spans="1:40" s="51" customFormat="1" ht="25.5" customHeight="1" x14ac:dyDescent="0.35">
      <c r="A5" s="56">
        <v>941</v>
      </c>
      <c r="B5" s="57" t="s">
        <v>69</v>
      </c>
      <c r="C5" s="58">
        <f t="shared" si="3"/>
        <v>97758.185536486577</v>
      </c>
      <c r="D5" s="59">
        <f t="shared" ref="D5:W5" si="4">SUM(D6,D16)</f>
        <v>3312.7386123645606</v>
      </c>
      <c r="E5" s="59">
        <f t="shared" si="4"/>
        <v>801.26867013731498</v>
      </c>
      <c r="F5" s="59">
        <f t="shared" si="4"/>
        <v>989.39436000564888</v>
      </c>
      <c r="G5" s="59"/>
      <c r="H5" s="59">
        <f t="shared" si="4"/>
        <v>3200.0495460100001</v>
      </c>
      <c r="I5" s="59">
        <f t="shared" si="4"/>
        <v>7160.1937443356701</v>
      </c>
      <c r="J5" s="59">
        <f t="shared" si="4"/>
        <v>763.46400069068386</v>
      </c>
      <c r="K5" s="59">
        <f t="shared" si="4"/>
        <v>4096.9331144530697</v>
      </c>
      <c r="L5" s="59">
        <f t="shared" si="4"/>
        <v>2299.0344833961972</v>
      </c>
      <c r="M5" s="59">
        <f t="shared" si="4"/>
        <v>14.382023122071427</v>
      </c>
      <c r="N5" s="59"/>
      <c r="O5" s="59">
        <f t="shared" si="4"/>
        <v>11973.868095440001</v>
      </c>
      <c r="P5" s="59">
        <f t="shared" si="4"/>
        <v>5811.5661015105725</v>
      </c>
      <c r="Q5" s="59">
        <f t="shared" si="4"/>
        <v>9045.7464121366102</v>
      </c>
      <c r="R5" s="59"/>
      <c r="S5" s="59">
        <f t="shared" si="4"/>
        <v>4310.1563411132865</v>
      </c>
      <c r="T5" s="59">
        <f t="shared" si="4"/>
        <v>4202.3707841072164</v>
      </c>
      <c r="U5" s="59">
        <f t="shared" si="4"/>
        <v>280.45061274002973</v>
      </c>
      <c r="V5" s="59">
        <f t="shared" si="4"/>
        <v>252.76867417607772</v>
      </c>
      <c r="W5" s="59">
        <f t="shared" si="4"/>
        <v>663.41863281202006</v>
      </c>
      <c r="X5" s="59">
        <f>SUM(X6,X16)</f>
        <v>1962.2244262698487</v>
      </c>
      <c r="Y5" s="59">
        <f>SUM(Y6,Y16)</f>
        <v>137.79613279935879</v>
      </c>
      <c r="Z5" s="59">
        <f t="shared" ref="Z5:AF5" si="5">SUM(Z6,Z16)</f>
        <v>389.76098884631182</v>
      </c>
      <c r="AA5" s="59">
        <f t="shared" si="5"/>
        <v>5367.7178036465539</v>
      </c>
      <c r="AB5" s="59"/>
      <c r="AC5" s="59">
        <f t="shared" si="5"/>
        <v>815.0590538914164</v>
      </c>
      <c r="AD5" s="59">
        <f t="shared" si="5"/>
        <v>704.88061087443918</v>
      </c>
      <c r="AE5" s="59">
        <f t="shared" si="5"/>
        <v>110.17844301697727</v>
      </c>
      <c r="AF5" s="59">
        <f t="shared" si="5"/>
        <v>42689.525783890407</v>
      </c>
      <c r="AG5" s="59"/>
      <c r="AH5" s="59"/>
      <c r="AI5" s="59"/>
      <c r="AJ5" s="59"/>
      <c r="AK5" s="59"/>
      <c r="AL5" s="59">
        <f t="shared" ref="AL5:AN5" si="6">SUM(AL6,AL16)</f>
        <v>1172.6234577334915</v>
      </c>
      <c r="AM5" s="59"/>
      <c r="AN5" s="60">
        <f t="shared" si="6"/>
        <v>2250.8516915347095</v>
      </c>
    </row>
    <row r="6" spans="1:40" s="51" customFormat="1" ht="25.5" customHeight="1" x14ac:dyDescent="0.35">
      <c r="A6" s="56">
        <v>921</v>
      </c>
      <c r="B6" s="66" t="s">
        <v>70</v>
      </c>
      <c r="C6" s="58">
        <f t="shared" si="3"/>
        <v>91428.492533592478</v>
      </c>
      <c r="D6" s="59">
        <f t="shared" ref="D6:L6" si="7">SUM(D7:D15)</f>
        <v>3027.5923739411573</v>
      </c>
      <c r="E6" s="59">
        <f t="shared" si="7"/>
        <v>751.96311887261038</v>
      </c>
      <c r="F6" s="59">
        <f t="shared" si="7"/>
        <v>912.72980413492826</v>
      </c>
      <c r="G6" s="59"/>
      <c r="H6" s="59">
        <f t="shared" si="7"/>
        <v>3039.5921460100003</v>
      </c>
      <c r="I6" s="59">
        <f t="shared" si="7"/>
        <v>6488.8198469715098</v>
      </c>
      <c r="J6" s="59">
        <f t="shared" si="7"/>
        <v>711.52153652587265</v>
      </c>
      <c r="K6" s="59">
        <f t="shared" si="7"/>
        <v>3730.7450280719113</v>
      </c>
      <c r="L6" s="59">
        <f t="shared" si="7"/>
        <v>2044.8587397166564</v>
      </c>
      <c r="M6" s="59">
        <f t="shared" ref="M6:W6" si="8">SUM(M7:M15)</f>
        <v>13.675157122071427</v>
      </c>
      <c r="N6" s="59"/>
      <c r="O6" s="59">
        <f t="shared" si="8"/>
        <v>11414.81737744</v>
      </c>
      <c r="P6" s="59">
        <f t="shared" si="8"/>
        <v>5213.6304917628077</v>
      </c>
      <c r="Q6" s="59">
        <f t="shared" si="8"/>
        <v>8454.8171442203766</v>
      </c>
      <c r="R6" s="59"/>
      <c r="S6" s="59">
        <f t="shared" si="8"/>
        <v>3995.3616177668996</v>
      </c>
      <c r="T6" s="59">
        <f t="shared" si="8"/>
        <v>3962.0079347249516</v>
      </c>
      <c r="U6" s="59">
        <f t="shared" si="8"/>
        <v>259.04297416663934</v>
      </c>
      <c r="V6" s="59">
        <f t="shared" si="8"/>
        <v>238.40461756188648</v>
      </c>
      <c r="W6" s="59">
        <f t="shared" si="8"/>
        <v>609.71758658451279</v>
      </c>
      <c r="X6" s="59">
        <f>SUM(X7:X15)</f>
        <v>1857.0591059116509</v>
      </c>
      <c r="Y6" s="59">
        <f>SUM(Y7:Y15)</f>
        <v>130.78774157974755</v>
      </c>
      <c r="Z6" s="59">
        <f t="shared" ref="Z6:AF6" si="9">SUM(Z7:Z15)</f>
        <v>366.12824337950042</v>
      </c>
      <c r="AA6" s="59">
        <f t="shared" si="9"/>
        <v>5015.7714208942007</v>
      </c>
      <c r="AB6" s="59"/>
      <c r="AC6" s="59">
        <f t="shared" si="9"/>
        <v>753.95443897406858</v>
      </c>
      <c r="AD6" s="59">
        <f t="shared" si="9"/>
        <v>654.30454965151614</v>
      </c>
      <c r="AE6" s="59">
        <f t="shared" si="9"/>
        <v>99.649889322552568</v>
      </c>
      <c r="AF6" s="59">
        <f t="shared" si="9"/>
        <v>40152.071876140966</v>
      </c>
      <c r="AG6" s="59"/>
      <c r="AH6" s="59"/>
      <c r="AI6" s="59"/>
      <c r="AJ6" s="59"/>
      <c r="AK6" s="59"/>
      <c r="AL6" s="59">
        <f t="shared" ref="AL6:AN6" si="10">SUM(AL7:AL15)</f>
        <v>1111.2513752613359</v>
      </c>
      <c r="AM6" s="59"/>
      <c r="AN6" s="60">
        <f t="shared" si="10"/>
        <v>2114.1132843910395</v>
      </c>
    </row>
    <row r="7" spans="1:40" s="51" customFormat="1" x14ac:dyDescent="0.35">
      <c r="A7" s="61" t="s">
        <v>71</v>
      </c>
      <c r="B7" s="67" t="s">
        <v>72</v>
      </c>
      <c r="C7" s="63">
        <f t="shared" si="3"/>
        <v>5452.1082744697069</v>
      </c>
      <c r="D7" s="64">
        <f>AA!$K7</f>
        <v>174.96794551296017</v>
      </c>
      <c r="E7" s="64">
        <f>BBWB!$K7</f>
        <v>42.758604907048472</v>
      </c>
      <c r="F7" s="64">
        <f>CA!$K7</f>
        <v>66.112202139640175</v>
      </c>
      <c r="G7" s="64"/>
      <c r="H7" s="64">
        <f>CTB!K7</f>
        <v>201.48369000000002</v>
      </c>
      <c r="I7" s="64">
        <f>DLA!$K7</f>
        <v>466.67405867145783</v>
      </c>
      <c r="J7" s="64">
        <f>'DLA (children)'!$K7</f>
        <v>41.839491432233501</v>
      </c>
      <c r="K7" s="64">
        <f>'DLA (working age)'!$K7</f>
        <v>255.25548701158544</v>
      </c>
      <c r="L7" s="64">
        <f>'DLA (pensioners)'!$K7</f>
        <v>169.97148046297963</v>
      </c>
      <c r="M7" s="64">
        <f>DHP!$K7</f>
        <v>0.34965999999999997</v>
      </c>
      <c r="N7" s="64"/>
      <c r="O7" s="64">
        <f>HB!$K7</f>
        <v>601.46406999999999</v>
      </c>
      <c r="P7" s="64">
        <f>IB!$K7</f>
        <v>482.92332308747348</v>
      </c>
      <c r="Q7" s="64">
        <f>IS!$K7</f>
        <v>544.40653433713669</v>
      </c>
      <c r="R7" s="64"/>
      <c r="S7" s="64">
        <f>'IS (incapacity)'!$K7</f>
        <v>283.77993895443672</v>
      </c>
      <c r="T7" s="64">
        <f>'IS (lone parent)'!$K7</f>
        <v>225.68290420614269</v>
      </c>
      <c r="U7" s="64">
        <f>'IS (carer)'!$K7</f>
        <v>21.198530211722638</v>
      </c>
      <c r="V7" s="64">
        <f>'IS (others)'!$K7</f>
        <v>13.745160964834591</v>
      </c>
      <c r="W7" s="64">
        <f>IIDB!$K7</f>
        <v>89.515294317161931</v>
      </c>
      <c r="X7" s="64">
        <f>JSA!$K7</f>
        <v>123.14797576565689</v>
      </c>
      <c r="Y7" s="64">
        <f>MA!$K7</f>
        <v>4.2380906019523552</v>
      </c>
      <c r="Z7" s="64">
        <f>O75TVL!$K7</f>
        <v>18.676874343267677</v>
      </c>
      <c r="AA7" s="64">
        <f>PC!$K7</f>
        <v>312.86278086904633</v>
      </c>
      <c r="AB7" s="64"/>
      <c r="AC7" s="64">
        <f>SDA!$K7</f>
        <v>50.776349962218092</v>
      </c>
      <c r="AD7" s="64">
        <f>'SDA (working age)'!$K7</f>
        <v>43.162143861516753</v>
      </c>
      <c r="AE7" s="64">
        <f>'SDA (pensioners)'!$K7</f>
        <v>7.61420610070134</v>
      </c>
      <c r="AF7" s="64">
        <f>SP!$K7</f>
        <v>2114.97708848823</v>
      </c>
      <c r="AG7" s="64"/>
      <c r="AH7" s="64"/>
      <c r="AI7" s="64"/>
      <c r="AJ7" s="64"/>
      <c r="AK7" s="64"/>
      <c r="AL7" s="64">
        <f>SMP!$K7</f>
        <v>45.685714521549691</v>
      </c>
      <c r="AM7" s="64"/>
      <c r="AN7" s="65">
        <f>WFP!$K7</f>
        <v>111.08801694490683</v>
      </c>
    </row>
    <row r="8" spans="1:40" s="51" customFormat="1" x14ac:dyDescent="0.35">
      <c r="A8" s="61" t="s">
        <v>73</v>
      </c>
      <c r="B8" s="67" t="s">
        <v>74</v>
      </c>
      <c r="C8" s="63">
        <f t="shared" si="3"/>
        <v>13937.600178727052</v>
      </c>
      <c r="D8" s="64">
        <f>AA!$K8</f>
        <v>497.73521053068572</v>
      </c>
      <c r="E8" s="64">
        <f>BBWB!$K8</f>
        <v>113.81204249251655</v>
      </c>
      <c r="F8" s="64">
        <f>CA!$K8</f>
        <v>158.412915083841</v>
      </c>
      <c r="G8" s="64"/>
      <c r="H8" s="64">
        <f>CTB!K8</f>
        <v>468.76739800000001</v>
      </c>
      <c r="I8" s="64">
        <f>DLA!$K8</f>
        <v>1278.9344559088129</v>
      </c>
      <c r="J8" s="64">
        <f>'DLA (children)'!$K8</f>
        <v>106.0256837503417</v>
      </c>
      <c r="K8" s="64">
        <f>'DLA (working age)'!$K8</f>
        <v>722.34226541725786</v>
      </c>
      <c r="L8" s="64">
        <f>'DLA (pensioners)'!$K8</f>
        <v>451.89033276653464</v>
      </c>
      <c r="M8" s="64">
        <f>DHP!$K8</f>
        <v>1.6665194800000003</v>
      </c>
      <c r="N8" s="64"/>
      <c r="O8" s="64">
        <f>HB!$K8</f>
        <v>1509.1894820000002</v>
      </c>
      <c r="P8" s="64">
        <f>IB!$K8</f>
        <v>1073.1526151102034</v>
      </c>
      <c r="Q8" s="64">
        <f>IS!$K8</f>
        <v>1480.0241302088939</v>
      </c>
      <c r="R8" s="64"/>
      <c r="S8" s="64">
        <f>'IS (incapacity)'!$K8</f>
        <v>783.14708825259368</v>
      </c>
      <c r="T8" s="64">
        <f>'IS (lone parent)'!$K8</f>
        <v>614.76252068937345</v>
      </c>
      <c r="U8" s="64">
        <f>'IS (carer)'!$K8</f>
        <v>46.449387114281052</v>
      </c>
      <c r="V8" s="64">
        <f>'IS (others)'!$K8</f>
        <v>35.665134152645734</v>
      </c>
      <c r="W8" s="64">
        <f>IIDB!$K8</f>
        <v>109.78699887339479</v>
      </c>
      <c r="X8" s="64">
        <f>JSA!$K8</f>
        <v>258.12245232718647</v>
      </c>
      <c r="Y8" s="64">
        <f>MA!$K8</f>
        <v>15.710085480253603</v>
      </c>
      <c r="Z8" s="64">
        <f>O75TVL!$K8</f>
        <v>49.146295116462468</v>
      </c>
      <c r="AA8" s="64">
        <f>PC!$K8</f>
        <v>787.84993547047759</v>
      </c>
      <c r="AB8" s="64"/>
      <c r="AC8" s="64">
        <f>SDA!$K8</f>
        <v>127.13556041615846</v>
      </c>
      <c r="AD8" s="64">
        <f>'SDA (working age)'!$K8</f>
        <v>108.99426026118786</v>
      </c>
      <c r="AE8" s="64">
        <f>'SDA (pensioners)'!$K8</f>
        <v>18.141300154970605</v>
      </c>
      <c r="AF8" s="64">
        <f>SP!$K8</f>
        <v>5563.5260361198398</v>
      </c>
      <c r="AG8" s="64"/>
      <c r="AH8" s="64"/>
      <c r="AI8" s="64"/>
      <c r="AJ8" s="64"/>
      <c r="AK8" s="64"/>
      <c r="AL8" s="64">
        <f>SMP!$K8</f>
        <v>152.83011218237499</v>
      </c>
      <c r="AM8" s="64"/>
      <c r="AN8" s="65">
        <f>WFP!$K8</f>
        <v>291.79793392595127</v>
      </c>
    </row>
    <row r="9" spans="1:40" s="51" customFormat="1" x14ac:dyDescent="0.35">
      <c r="A9" s="61" t="s">
        <v>75</v>
      </c>
      <c r="B9" s="67" t="s">
        <v>76</v>
      </c>
      <c r="C9" s="63">
        <f t="shared" si="3"/>
        <v>9275.0081124099452</v>
      </c>
      <c r="D9" s="64">
        <f>AA!$K9</f>
        <v>289.5645456835058</v>
      </c>
      <c r="E9" s="64">
        <f>BBWB!$K9</f>
        <v>77.125191502879559</v>
      </c>
      <c r="F9" s="64">
        <f>CA!$K9</f>
        <v>108.93333620290821</v>
      </c>
      <c r="G9" s="64"/>
      <c r="H9" s="64">
        <f>CTB!K9</f>
        <v>292.62079900000003</v>
      </c>
      <c r="I9" s="64">
        <f>DLA!$K9</f>
        <v>776.74108863277115</v>
      </c>
      <c r="J9" s="64">
        <f>'DLA (children)'!$K9</f>
        <v>74.178175950462929</v>
      </c>
      <c r="K9" s="64">
        <f>'DLA (working age)'!$K9</f>
        <v>439.24388378826927</v>
      </c>
      <c r="L9" s="64">
        <f>'DLA (pensioners)'!$K9</f>
        <v>263.66032539117748</v>
      </c>
      <c r="M9" s="64">
        <f>DHP!$K9</f>
        <v>0.93624025999999994</v>
      </c>
      <c r="N9" s="64"/>
      <c r="O9" s="64">
        <f>HB!$K9</f>
        <v>926.70107099999996</v>
      </c>
      <c r="P9" s="64">
        <f>IB!$K9</f>
        <v>631.63496975168368</v>
      </c>
      <c r="Q9" s="64">
        <f>IS!$K9</f>
        <v>864.26404546520985</v>
      </c>
      <c r="R9" s="64"/>
      <c r="S9" s="64">
        <f>'IS (incapacity)'!$K9</f>
        <v>417.08105400124253</v>
      </c>
      <c r="T9" s="64">
        <f>'IS (lone parent)'!$K9</f>
        <v>389.77785646507471</v>
      </c>
      <c r="U9" s="64">
        <f>'IS (carer)'!$K9</f>
        <v>34.774771770380084</v>
      </c>
      <c r="V9" s="64">
        <f>'IS (others)'!$K9</f>
        <v>22.630363228512529</v>
      </c>
      <c r="W9" s="64">
        <f>IIDB!$K9</f>
        <v>80.233130131988474</v>
      </c>
      <c r="X9" s="64">
        <f>JSA!$K9</f>
        <v>197.90628826640079</v>
      </c>
      <c r="Y9" s="64">
        <f>MA!$K9</f>
        <v>12.679060502537485</v>
      </c>
      <c r="Z9" s="64">
        <f>O75TVL!$K9</f>
        <v>37.024847445733165</v>
      </c>
      <c r="AA9" s="64">
        <f>PC!$K9</f>
        <v>528.41200978327788</v>
      </c>
      <c r="AB9" s="64"/>
      <c r="AC9" s="64">
        <f>SDA!$K9</f>
        <v>83.752637330507639</v>
      </c>
      <c r="AD9" s="64">
        <f>'SDA (working age)'!$K9</f>
        <v>71.867067828198714</v>
      </c>
      <c r="AE9" s="64">
        <f>'SDA (pensioners)'!$K9</f>
        <v>11.88556950230894</v>
      </c>
      <c r="AF9" s="64">
        <f>SP!$K9</f>
        <v>4057.4096429323899</v>
      </c>
      <c r="AG9" s="64"/>
      <c r="AH9" s="64"/>
      <c r="AI9" s="64"/>
      <c r="AJ9" s="64"/>
      <c r="AK9" s="64"/>
      <c r="AL9" s="64">
        <f>SMP!$K9</f>
        <v>95.39428520578933</v>
      </c>
      <c r="AM9" s="64"/>
      <c r="AN9" s="65">
        <f>WFP!$K9</f>
        <v>213.67492331236252</v>
      </c>
    </row>
    <row r="10" spans="1:40" s="51" customFormat="1" x14ac:dyDescent="0.35">
      <c r="A10" s="61" t="s">
        <v>77</v>
      </c>
      <c r="B10" s="67" t="s">
        <v>78</v>
      </c>
      <c r="C10" s="63">
        <f t="shared" si="3"/>
        <v>7460.4661112287904</v>
      </c>
      <c r="D10" s="64">
        <f>AA!$K10</f>
        <v>274.56098872410513</v>
      </c>
      <c r="E10" s="64">
        <f>BBWB!$K10</f>
        <v>65.693551141276686</v>
      </c>
      <c r="F10" s="64">
        <f>CA!$K10</f>
        <v>81.285164242920771</v>
      </c>
      <c r="G10" s="64"/>
      <c r="H10" s="64">
        <f>CTB!K10</f>
        <v>225.783952</v>
      </c>
      <c r="I10" s="64">
        <f>DLA!$K10</f>
        <v>571.52210285124761</v>
      </c>
      <c r="J10" s="64">
        <f>'DLA (children)'!$K10</f>
        <v>59.857870923799879</v>
      </c>
      <c r="K10" s="64">
        <f>'DLA (working age)'!$K10</f>
        <v>327.92462706964528</v>
      </c>
      <c r="L10" s="64">
        <f>'DLA (pensioners)'!$K10</f>
        <v>183.7292281371235</v>
      </c>
      <c r="M10" s="64">
        <f>DHP!$K10</f>
        <v>0.59768449000000001</v>
      </c>
      <c r="N10" s="64"/>
      <c r="O10" s="64">
        <f>HB!$K10</f>
        <v>646.07493299999999</v>
      </c>
      <c r="P10" s="64">
        <f>IB!$K10</f>
        <v>473.14708240976921</v>
      </c>
      <c r="Q10" s="64">
        <f>IS!$K10</f>
        <v>588.48052982925071</v>
      </c>
      <c r="R10" s="64"/>
      <c r="S10" s="64">
        <f>'IS (incapacity)'!$K10</f>
        <v>274.62269805306209</v>
      </c>
      <c r="T10" s="64">
        <f>'IS (lone parent)'!$K10</f>
        <v>276.20607027656206</v>
      </c>
      <c r="U10" s="64">
        <f>'IS (carer)'!$K10</f>
        <v>22.287005081064077</v>
      </c>
      <c r="V10" s="64">
        <f>'IS (others)'!$K10</f>
        <v>15.364756418562475</v>
      </c>
      <c r="W10" s="64">
        <f>IIDB!$K10</f>
        <v>71.490280011880557</v>
      </c>
      <c r="X10" s="64">
        <f>JSA!$K10</f>
        <v>144.16200399984635</v>
      </c>
      <c r="Y10" s="64">
        <f>MA!$K10</f>
        <v>13.076077751879753</v>
      </c>
      <c r="Z10" s="64">
        <f>O75TVL!$K10</f>
        <v>31.733443017532416</v>
      </c>
      <c r="AA10" s="64">
        <f>PC!$K10</f>
        <v>406.1706248093077</v>
      </c>
      <c r="AB10" s="64"/>
      <c r="AC10" s="64">
        <f>SDA!$K10</f>
        <v>73.48900035426351</v>
      </c>
      <c r="AD10" s="64">
        <f>'SDA (working age)'!$K10</f>
        <v>64.533425571500018</v>
      </c>
      <c r="AE10" s="64">
        <f>'SDA (pensioners)'!$K10</f>
        <v>8.9555747827634864</v>
      </c>
      <c r="AF10" s="64">
        <f>SP!$K10</f>
        <v>3527.052288464452</v>
      </c>
      <c r="AG10" s="64"/>
      <c r="AH10" s="64"/>
      <c r="AI10" s="64"/>
      <c r="AJ10" s="64"/>
      <c r="AK10" s="64"/>
      <c r="AL10" s="64">
        <f>SMP!$K10</f>
        <v>83.370727049310105</v>
      </c>
      <c r="AM10" s="64"/>
      <c r="AN10" s="65">
        <f>WFP!$K10</f>
        <v>182.77567708174666</v>
      </c>
    </row>
    <row r="11" spans="1:40" s="51" customFormat="1" x14ac:dyDescent="0.35">
      <c r="A11" s="61" t="s">
        <v>79</v>
      </c>
      <c r="B11" s="67" t="s">
        <v>80</v>
      </c>
      <c r="C11" s="63">
        <f t="shared" si="3"/>
        <v>10094.759834407992</v>
      </c>
      <c r="D11" s="64">
        <f>AA!$K11</f>
        <v>385.75652235613302</v>
      </c>
      <c r="E11" s="64">
        <f>BBWB!$K11</f>
        <v>88.528089103958678</v>
      </c>
      <c r="F11" s="64">
        <f>CA!$K11</f>
        <v>114.80822637563759</v>
      </c>
      <c r="G11" s="64"/>
      <c r="H11" s="64">
        <f>CTB!K11</f>
        <v>335.70128799999998</v>
      </c>
      <c r="I11" s="64">
        <f>DLA!$K11</f>
        <v>772.30266995649981</v>
      </c>
      <c r="J11" s="64">
        <f>'DLA (children)'!$K11</f>
        <v>83.689119172835319</v>
      </c>
      <c r="K11" s="64">
        <f>'DLA (working age)'!$K11</f>
        <v>428.79390246938061</v>
      </c>
      <c r="L11" s="64">
        <f>'DLA (pensioners)'!$K11</f>
        <v>259.78244112052499</v>
      </c>
      <c r="M11" s="64">
        <f>DHP!$K11</f>
        <v>1.2975133100000003</v>
      </c>
      <c r="N11" s="64"/>
      <c r="O11" s="64">
        <f>HB!$K11</f>
        <v>1046.4092539999999</v>
      </c>
      <c r="P11" s="64">
        <f>IB!$K11</f>
        <v>623.50527767251481</v>
      </c>
      <c r="Q11" s="64">
        <f>IS!$K11</f>
        <v>927.8160157161609</v>
      </c>
      <c r="R11" s="64"/>
      <c r="S11" s="64">
        <f>'IS (incapacity)'!$K11</f>
        <v>428.62529839659646</v>
      </c>
      <c r="T11" s="64">
        <f>'IS (lone parent)'!$K11</f>
        <v>439.21864279654329</v>
      </c>
      <c r="U11" s="64">
        <f>'IS (carer)'!$K11</f>
        <v>35.096835866548901</v>
      </c>
      <c r="V11" s="64">
        <f>'IS (others)'!$K11</f>
        <v>24.875238656472188</v>
      </c>
      <c r="W11" s="64">
        <f>IIDB!$K11</f>
        <v>70.06204628178233</v>
      </c>
      <c r="X11" s="64">
        <f>JSA!$K11</f>
        <v>244.59925885995213</v>
      </c>
      <c r="Y11" s="64">
        <f>MA!$K11</f>
        <v>11.974784452858804</v>
      </c>
      <c r="Z11" s="64">
        <f>O75TVL!$K11</f>
        <v>39.12696605572954</v>
      </c>
      <c r="AA11" s="64">
        <f>PC!$K11</f>
        <v>616.75351219765798</v>
      </c>
      <c r="AB11" s="64"/>
      <c r="AC11" s="64">
        <f>SDA!$K11</f>
        <v>83.475684147840667</v>
      </c>
      <c r="AD11" s="64">
        <f>'SDA (working age)'!$K11</f>
        <v>73.275438458247379</v>
      </c>
      <c r="AE11" s="64">
        <f>'SDA (pensioners)'!$K11</f>
        <v>10.20024568959329</v>
      </c>
      <c r="AF11" s="64">
        <f>SP!$K11</f>
        <v>4389.513649395125</v>
      </c>
      <c r="AG11" s="64"/>
      <c r="AH11" s="64"/>
      <c r="AI11" s="64"/>
      <c r="AJ11" s="64"/>
      <c r="AK11" s="64"/>
      <c r="AL11" s="64">
        <f>SMP!$K11</f>
        <v>113.8302195386341</v>
      </c>
      <c r="AM11" s="64"/>
      <c r="AN11" s="65">
        <f>WFP!$K11</f>
        <v>229.2988569875057</v>
      </c>
    </row>
    <row r="12" spans="1:40" s="51" customFormat="1" x14ac:dyDescent="0.35">
      <c r="A12" s="61" t="s">
        <v>81</v>
      </c>
      <c r="B12" s="67" t="s">
        <v>82</v>
      </c>
      <c r="C12" s="63">
        <f t="shared" si="3"/>
        <v>9226.4576855493142</v>
      </c>
      <c r="D12" s="64">
        <f>AA!$K12</f>
        <v>335.05209466142037</v>
      </c>
      <c r="E12" s="64">
        <f>BBWB!$K12</f>
        <v>81.570014720973887</v>
      </c>
      <c r="F12" s="64">
        <f>CA!$K12</f>
        <v>84.631092260253524</v>
      </c>
      <c r="G12" s="64"/>
      <c r="H12" s="64">
        <f>CTB!K12</f>
        <v>282.93917200000004</v>
      </c>
      <c r="I12" s="64">
        <f>DLA!$K12</f>
        <v>570.10688154426043</v>
      </c>
      <c r="J12" s="64">
        <f>'DLA (children)'!$K12</f>
        <v>78.625365722313603</v>
      </c>
      <c r="K12" s="64">
        <f>'DLA (working age)'!$K12</f>
        <v>327.9454722792704</v>
      </c>
      <c r="L12" s="64">
        <f>'DLA (pensioners)'!$K12</f>
        <v>162.67009342771956</v>
      </c>
      <c r="M12" s="64">
        <f>DHP!$K12</f>
        <v>1.3698637120714268</v>
      </c>
      <c r="N12" s="64"/>
      <c r="O12" s="64">
        <f>HB!$K12</f>
        <v>925.334025</v>
      </c>
      <c r="P12" s="64">
        <f>IB!$K12</f>
        <v>420.92751463476509</v>
      </c>
      <c r="Q12" s="64">
        <f>IS!$K12</f>
        <v>662.87870809700348</v>
      </c>
      <c r="R12" s="64"/>
      <c r="S12" s="64">
        <f>'IS (incapacity)'!$K12</f>
        <v>292.54255906810516</v>
      </c>
      <c r="T12" s="64">
        <f>'IS (lone parent)'!$K12</f>
        <v>331.26009302162248</v>
      </c>
      <c r="U12" s="64">
        <f>'IS (carer)'!$K12</f>
        <v>20.861308693424931</v>
      </c>
      <c r="V12" s="64">
        <f>'IS (others)'!$K12</f>
        <v>18.214747313850921</v>
      </c>
      <c r="W12" s="64">
        <f>IIDB!$K12</f>
        <v>46.898642693263305</v>
      </c>
      <c r="X12" s="64">
        <f>JSA!$K12</f>
        <v>150.24827086325445</v>
      </c>
      <c r="Y12" s="64">
        <f>MA!$K12</f>
        <v>15.829484018502813</v>
      </c>
      <c r="Z12" s="64">
        <f>O75TVL!$K12</f>
        <v>42.721544665064329</v>
      </c>
      <c r="AA12" s="64">
        <f>PC!$K12</f>
        <v>457.45459350865093</v>
      </c>
      <c r="AB12" s="64"/>
      <c r="AC12" s="64">
        <f>SDA!$K12</f>
        <v>72.644136973283736</v>
      </c>
      <c r="AD12" s="64">
        <f>'SDA (working age)'!$K12</f>
        <v>63.074083473656302</v>
      </c>
      <c r="AE12" s="64">
        <f>'SDA (pensioners)'!$K12</f>
        <v>9.5700534996274467</v>
      </c>
      <c r="AF12" s="64">
        <f>SP!$K12</f>
        <v>4714.2105425312948</v>
      </c>
      <c r="AG12" s="64"/>
      <c r="AH12" s="64"/>
      <c r="AI12" s="64"/>
      <c r="AJ12" s="64"/>
      <c r="AK12" s="64"/>
      <c r="AL12" s="64">
        <f>SMP!$K12</f>
        <v>120.89765291511314</v>
      </c>
      <c r="AM12" s="64"/>
      <c r="AN12" s="65">
        <f>WFP!$K12</f>
        <v>240.74345075013912</v>
      </c>
    </row>
    <row r="13" spans="1:40" s="51" customFormat="1" x14ac:dyDescent="0.35">
      <c r="A13" s="61" t="s">
        <v>83</v>
      </c>
      <c r="B13" s="67" t="s">
        <v>84</v>
      </c>
      <c r="C13" s="63">
        <f t="shared" si="3"/>
        <v>13971.346744643908</v>
      </c>
      <c r="D13" s="64">
        <f>AA!$K13</f>
        <v>319.34984948733751</v>
      </c>
      <c r="E13" s="64">
        <f>BBWB!$K13</f>
        <v>91.157366282702625</v>
      </c>
      <c r="F13" s="64">
        <f>CA!$K13</f>
        <v>115.99349625223303</v>
      </c>
      <c r="G13" s="64"/>
      <c r="H13" s="64">
        <f>CTB!K13</f>
        <v>598.88055101000009</v>
      </c>
      <c r="I13" s="64">
        <f>DLA!$K13</f>
        <v>797.21165386567384</v>
      </c>
      <c r="J13" s="64">
        <f>'DLA (children)'!$K13</f>
        <v>96.532314095009696</v>
      </c>
      <c r="K13" s="64">
        <f>'DLA (working age)'!$K13</f>
        <v>496.43467829769315</v>
      </c>
      <c r="L13" s="64">
        <f>'DLA (pensioners)'!$K13</f>
        <v>203.31940500717002</v>
      </c>
      <c r="M13" s="64">
        <f>DHP!$K13</f>
        <v>3.9302150000000005</v>
      </c>
      <c r="N13" s="64"/>
      <c r="O13" s="64">
        <f>HB!$K13</f>
        <v>3397.4533624400001</v>
      </c>
      <c r="P13" s="64">
        <f>IB!$K13</f>
        <v>527.12695533715055</v>
      </c>
      <c r="Q13" s="64">
        <f>IS!$K13</f>
        <v>1877.7280449541772</v>
      </c>
      <c r="R13" s="64"/>
      <c r="S13" s="64">
        <f>'IS (incapacity)'!$K13</f>
        <v>813.90003621765254</v>
      </c>
      <c r="T13" s="64">
        <f>'IS (lone parent)'!$K13</f>
        <v>958.13165104405402</v>
      </c>
      <c r="U13" s="64">
        <f>'IS (carer)'!$K13</f>
        <v>35.406657828486303</v>
      </c>
      <c r="V13" s="64">
        <f>'IS (others)'!$K13</f>
        <v>70.289699863984197</v>
      </c>
      <c r="W13" s="64">
        <f>IIDB!$K13</f>
        <v>31.968586490016417</v>
      </c>
      <c r="X13" s="64">
        <f>JSA!$K13</f>
        <v>435.0743575961842</v>
      </c>
      <c r="Y13" s="64">
        <f>MA!$K13</f>
        <v>17.879221724628717</v>
      </c>
      <c r="Z13" s="64">
        <f>O75TVL!$K13</f>
        <v>38.816978478513434</v>
      </c>
      <c r="AA13" s="64">
        <f>PC!$K13</f>
        <v>880.96569131027934</v>
      </c>
      <c r="AB13" s="64"/>
      <c r="AC13" s="64">
        <f>SDA!$K13</f>
        <v>81.360464149970554</v>
      </c>
      <c r="AD13" s="64">
        <f>'SDA (working age)'!$K13</f>
        <v>71.510652606006417</v>
      </c>
      <c r="AE13" s="64">
        <f>'SDA (pensioners)'!$K13</f>
        <v>9.8498115439641278</v>
      </c>
      <c r="AF13" s="64">
        <f>SP!$K13</f>
        <v>4299.2312898123037</v>
      </c>
      <c r="AG13" s="64"/>
      <c r="AH13" s="64"/>
      <c r="AI13" s="64"/>
      <c r="AJ13" s="64"/>
      <c r="AK13" s="64"/>
      <c r="AL13" s="64">
        <f>SMP!$K13</f>
        <v>213.35355952926628</v>
      </c>
      <c r="AM13" s="64"/>
      <c r="AN13" s="65">
        <f>WFP!$K13</f>
        <v>243.86510092347163</v>
      </c>
    </row>
    <row r="14" spans="1:40" s="51" customFormat="1" x14ac:dyDescent="0.35">
      <c r="A14" s="61" t="s">
        <v>85</v>
      </c>
      <c r="B14" s="67" t="s">
        <v>86</v>
      </c>
      <c r="C14" s="63">
        <f t="shared" si="3"/>
        <v>12990.071808040369</v>
      </c>
      <c r="D14" s="64">
        <f>AA!$K14</f>
        <v>400.67767043232089</v>
      </c>
      <c r="E14" s="64">
        <f>BBWB!$K14</f>
        <v>119.3116659557312</v>
      </c>
      <c r="F14" s="64">
        <f>CA!$K14</f>
        <v>103.50770252802872</v>
      </c>
      <c r="G14" s="64"/>
      <c r="H14" s="64">
        <f>CTB!K14</f>
        <v>373.08997199999999</v>
      </c>
      <c r="I14" s="64">
        <f>DLA!$K14</f>
        <v>709.05476486512759</v>
      </c>
      <c r="J14" s="64">
        <f>'DLA (children)'!$K14</f>
        <v>108.73948723086818</v>
      </c>
      <c r="K14" s="64">
        <f>'DLA (working age)'!$K14</f>
        <v>411.67320919892097</v>
      </c>
      <c r="L14" s="64">
        <f>'DLA (pensioners)'!$K14</f>
        <v>186.98245038403218</v>
      </c>
      <c r="M14" s="64">
        <f>DHP!$K14</f>
        <v>2.2484632799999997</v>
      </c>
      <c r="N14" s="64"/>
      <c r="O14" s="64">
        <f>HB!$K14</f>
        <v>1481.435422</v>
      </c>
      <c r="P14" s="64">
        <f>IB!$K14</f>
        <v>532.90219357374633</v>
      </c>
      <c r="Q14" s="64">
        <f>IS!$K14</f>
        <v>892.33858045547674</v>
      </c>
      <c r="R14" s="64"/>
      <c r="S14" s="64">
        <f>'IS (incapacity)'!$K14</f>
        <v>389.84555261433468</v>
      </c>
      <c r="T14" s="64">
        <f>'IS (lone parent)'!$K14</f>
        <v>455.27384391423095</v>
      </c>
      <c r="U14" s="64">
        <f>'IS (carer)'!$K14</f>
        <v>24.111603112881685</v>
      </c>
      <c r="V14" s="64">
        <f>'IS (others)'!$K14</f>
        <v>23.107580814029422</v>
      </c>
      <c r="W14" s="64">
        <f>IIDB!$K14</f>
        <v>60.956039957057399</v>
      </c>
      <c r="X14" s="64">
        <f>JSA!$K14</f>
        <v>191.32255005674043</v>
      </c>
      <c r="Y14" s="64">
        <f>MA!$K14</f>
        <v>24.689794473417482</v>
      </c>
      <c r="Z14" s="64">
        <f>O75TVL!$K14</f>
        <v>63.34554382972032</v>
      </c>
      <c r="AA14" s="64">
        <f>PC!$K14</f>
        <v>568.09030557298672</v>
      </c>
      <c r="AB14" s="64"/>
      <c r="AC14" s="64">
        <f>SDA!$K14</f>
        <v>103.79216076057671</v>
      </c>
      <c r="AD14" s="64">
        <f>'SDA (working age)'!$K14</f>
        <v>90.147213049094717</v>
      </c>
      <c r="AE14" s="64">
        <f>'SDA (pensioners)'!$K14</f>
        <v>13.644947711482011</v>
      </c>
      <c r="AF14" s="64">
        <f>SP!$K14</f>
        <v>6826.3936316914569</v>
      </c>
      <c r="AG14" s="64"/>
      <c r="AH14" s="64"/>
      <c r="AI14" s="64"/>
      <c r="AJ14" s="64"/>
      <c r="AK14" s="64"/>
      <c r="AL14" s="64">
        <f>SMP!$K14</f>
        <v>183.17211884960997</v>
      </c>
      <c r="AM14" s="64"/>
      <c r="AN14" s="65">
        <f>WFP!$K14</f>
        <v>353.74322775837163</v>
      </c>
    </row>
    <row r="15" spans="1:40" s="51" customFormat="1" x14ac:dyDescent="0.35">
      <c r="A15" s="61" t="s">
        <v>87</v>
      </c>
      <c r="B15" s="67" t="s">
        <v>88</v>
      </c>
      <c r="C15" s="63">
        <f t="shared" si="3"/>
        <v>9020.6737841154099</v>
      </c>
      <c r="D15" s="64">
        <f>AA!$K15</f>
        <v>349.92754655268851</v>
      </c>
      <c r="E15" s="64">
        <f>BBWB!$K15</f>
        <v>72.006592765522825</v>
      </c>
      <c r="F15" s="64">
        <f>CA!$K15</f>
        <v>79.04566904946509</v>
      </c>
      <c r="G15" s="64"/>
      <c r="H15" s="64">
        <f>CTB!K15</f>
        <v>260.32532400000002</v>
      </c>
      <c r="I15" s="64">
        <f>DLA!$K15</f>
        <v>546.27217067565925</v>
      </c>
      <c r="J15" s="64">
        <f>'DLA (children)'!$K15</f>
        <v>62.034028248007729</v>
      </c>
      <c r="K15" s="64">
        <f>'DLA (working age)'!$K15</f>
        <v>321.13150253988834</v>
      </c>
      <c r="L15" s="64">
        <f>'DLA (pensioners)'!$K15</f>
        <v>162.85298301939457</v>
      </c>
      <c r="M15" s="64">
        <f>DHP!$K15</f>
        <v>1.2789975899999999</v>
      </c>
      <c r="N15" s="64"/>
      <c r="O15" s="64">
        <f>HB!$K15</f>
        <v>880.75575800000001</v>
      </c>
      <c r="P15" s="64">
        <f>IB!$K15</f>
        <v>448.31056018550157</v>
      </c>
      <c r="Q15" s="64">
        <f>IS!$K15</f>
        <v>616.88055515706776</v>
      </c>
      <c r="R15" s="64"/>
      <c r="S15" s="64">
        <f>'IS (incapacity)'!$K15</f>
        <v>311.8173922088759</v>
      </c>
      <c r="T15" s="64">
        <f>'IS (lone parent)'!$K15</f>
        <v>271.69435231134764</v>
      </c>
      <c r="U15" s="64">
        <f>'IS (carer)'!$K15</f>
        <v>18.856874487849673</v>
      </c>
      <c r="V15" s="64">
        <f>'IS (others)'!$K15</f>
        <v>14.511936148994403</v>
      </c>
      <c r="W15" s="64">
        <f>IIDB!$K15</f>
        <v>48.806567827967584</v>
      </c>
      <c r="X15" s="64">
        <f>JSA!$K15</f>
        <v>112.47594817642906</v>
      </c>
      <c r="Y15" s="64">
        <f>MA!$K15</f>
        <v>14.711142573716522</v>
      </c>
      <c r="Z15" s="64">
        <f>O75TVL!$K15</f>
        <v>45.535750427477097</v>
      </c>
      <c r="AA15" s="64">
        <f>PC!$K15</f>
        <v>457.21196737251631</v>
      </c>
      <c r="AB15" s="64"/>
      <c r="AC15" s="64">
        <f>SDA!$K15</f>
        <v>77.528444879249307</v>
      </c>
      <c r="AD15" s="64">
        <f>'SDA (working age)'!$K15</f>
        <v>67.740264542107965</v>
      </c>
      <c r="AE15" s="64">
        <f>'SDA (pensioners)'!$K15</f>
        <v>9.7881803371413252</v>
      </c>
      <c r="AF15" s="64">
        <f>SP!$K15</f>
        <v>4659.7577067058774</v>
      </c>
      <c r="AG15" s="64"/>
      <c r="AH15" s="64"/>
      <c r="AI15" s="64"/>
      <c r="AJ15" s="64"/>
      <c r="AK15" s="64"/>
      <c r="AL15" s="64">
        <f>SMP!$K15</f>
        <v>102.71698546968817</v>
      </c>
      <c r="AM15" s="64"/>
      <c r="AN15" s="65">
        <f>WFP!$K15</f>
        <v>247.12609670658392</v>
      </c>
    </row>
    <row r="16" spans="1:40" s="51" customFormat="1" x14ac:dyDescent="0.35">
      <c r="A16" s="49">
        <v>924</v>
      </c>
      <c r="B16" s="68" t="s">
        <v>89</v>
      </c>
      <c r="C16" s="58">
        <f t="shared" si="3"/>
        <v>6329.6930028940851</v>
      </c>
      <c r="D16" s="59">
        <f>AA!$K$16</f>
        <v>285.14623842340319</v>
      </c>
      <c r="E16" s="59">
        <f>BBWB!$K$16</f>
        <v>49.30555126470459</v>
      </c>
      <c r="F16" s="59">
        <f>CA!$K$16</f>
        <v>76.664555870720633</v>
      </c>
      <c r="G16" s="59"/>
      <c r="H16" s="59">
        <f>CTB!K16</f>
        <v>160.45740000000001</v>
      </c>
      <c r="I16" s="59">
        <f>DLA!$K$16</f>
        <v>671.37389736416037</v>
      </c>
      <c r="J16" s="59">
        <f>'DLA (children)'!$K$16</f>
        <v>51.94246416481117</v>
      </c>
      <c r="K16" s="59">
        <f>'DLA (working age)'!$K$16</f>
        <v>366.18808638115826</v>
      </c>
      <c r="L16" s="59">
        <f>'DLA (pensioners)'!$K$16</f>
        <v>254.17574367954072</v>
      </c>
      <c r="M16" s="59">
        <f>DHP!$K$16</f>
        <v>0.70686599999999988</v>
      </c>
      <c r="N16" s="59"/>
      <c r="O16" s="59">
        <f>HB!$K$16</f>
        <v>559.05071800000007</v>
      </c>
      <c r="P16" s="59">
        <f>IB!$K$16</f>
        <v>597.93560974776483</v>
      </c>
      <c r="Q16" s="59">
        <f>IS!$K$16</f>
        <v>590.92926791623347</v>
      </c>
      <c r="R16" s="59"/>
      <c r="S16" s="59">
        <f>'IS (incapacity)'!$K$16</f>
        <v>314.7947233463874</v>
      </c>
      <c r="T16" s="59">
        <f>'IS (lone parent)'!$K$16</f>
        <v>240.36284938226441</v>
      </c>
      <c r="U16" s="59">
        <f>'IS (carer)'!$K$16</f>
        <v>21.407638573390393</v>
      </c>
      <c r="V16" s="59">
        <f>'IS (others)'!$K$16</f>
        <v>14.364056614191238</v>
      </c>
      <c r="W16" s="59">
        <f>IIDB!$K$16</f>
        <v>53.701046227507227</v>
      </c>
      <c r="X16" s="59">
        <f>JSA!$K$16</f>
        <v>105.1653203581977</v>
      </c>
      <c r="Y16" s="59">
        <f>MA!$K$16</f>
        <v>7.0083912196112541</v>
      </c>
      <c r="Z16" s="59">
        <f>O75TVL!$K$16</f>
        <v>23.632745466811379</v>
      </c>
      <c r="AA16" s="59">
        <f>PC!$K$16</f>
        <v>351.9463827523536</v>
      </c>
      <c r="AB16" s="59"/>
      <c r="AC16" s="59">
        <f>SDA!$K$16</f>
        <v>61.10461491734776</v>
      </c>
      <c r="AD16" s="59">
        <f>'SDA (working age)'!$K$16</f>
        <v>50.576061222923073</v>
      </c>
      <c r="AE16" s="59">
        <f>'SDA (pensioners)'!$K$16</f>
        <v>10.5285536944247</v>
      </c>
      <c r="AF16" s="59">
        <f>SP!$K$16</f>
        <v>2537.4539077494433</v>
      </c>
      <c r="AG16" s="59"/>
      <c r="AH16" s="59"/>
      <c r="AI16" s="59"/>
      <c r="AJ16" s="59"/>
      <c r="AK16" s="59"/>
      <c r="AL16" s="59">
        <f>SMP!$K$16</f>
        <v>61.372082472155618</v>
      </c>
      <c r="AM16" s="59"/>
      <c r="AN16" s="60">
        <f>WFP!$K$16</f>
        <v>136.73840714366995</v>
      </c>
    </row>
    <row r="17" spans="1:40" s="51" customFormat="1" x14ac:dyDescent="0.35">
      <c r="A17" s="49">
        <v>923</v>
      </c>
      <c r="B17" s="68" t="s">
        <v>90</v>
      </c>
      <c r="C17" s="58">
        <f t="shared" si="3"/>
        <v>10448.147428515998</v>
      </c>
      <c r="D17" s="59">
        <f>AA!$K$17</f>
        <v>359.56950497924834</v>
      </c>
      <c r="E17" s="59">
        <f>BBWB!$K$17</f>
        <v>95.304850830212843</v>
      </c>
      <c r="F17" s="59">
        <f>CA!$K$17</f>
        <v>106.44191596559762</v>
      </c>
      <c r="G17" s="59"/>
      <c r="H17" s="59">
        <f>CTB!K17</f>
        <v>357.53287299999994</v>
      </c>
      <c r="I17" s="59">
        <f>DLA!$K$17</f>
        <v>912.39734270726149</v>
      </c>
      <c r="J17" s="59">
        <f>'DLA (children)'!$K$17</f>
        <v>78.088982870851439</v>
      </c>
      <c r="K17" s="59">
        <f>'DLA (working age)'!$K$17</f>
        <v>528.11585137056773</v>
      </c>
      <c r="L17" s="59">
        <f>'DLA (pensioners)'!$K$17</f>
        <v>306.95206550998785</v>
      </c>
      <c r="M17" s="59">
        <f>DHP!$K$17</f>
        <v>2.2400010000000004</v>
      </c>
      <c r="N17" s="59"/>
      <c r="O17" s="59">
        <f>HB!$K$17</f>
        <v>1188.4019659999999</v>
      </c>
      <c r="P17" s="59">
        <f>IB!$K$17</f>
        <v>809.11624661142741</v>
      </c>
      <c r="Q17" s="59">
        <f>IS!$K$17</f>
        <v>990.99489136437478</v>
      </c>
      <c r="R17" s="59"/>
      <c r="S17" s="59">
        <f>'IS (incapacity)'!$K$17</f>
        <v>545.10163338157486</v>
      </c>
      <c r="T17" s="59">
        <f>'IS (lone parent)'!$K$17</f>
        <v>385.14393113552796</v>
      </c>
      <c r="U17" s="59">
        <f>'IS (carer)'!$K$17</f>
        <v>32.210672317646399</v>
      </c>
      <c r="V17" s="59">
        <f>'IS (others)'!$K$17</f>
        <v>28.538654529625127</v>
      </c>
      <c r="W17" s="59">
        <f>IIDB!$K$17</f>
        <v>75.026987825501394</v>
      </c>
      <c r="X17" s="59">
        <f>JSA!$K$17</f>
        <v>241.96719216815242</v>
      </c>
      <c r="Y17" s="59">
        <f>MA!$K$17</f>
        <v>11.572007590896671</v>
      </c>
      <c r="Z17" s="59">
        <f>O75TVL!$K$17</f>
        <v>35.596006133002504</v>
      </c>
      <c r="AA17" s="59">
        <f>PC!$K$17</f>
        <v>601.87958706563325</v>
      </c>
      <c r="AB17" s="59"/>
      <c r="AC17" s="59">
        <f>SDA!$K$17</f>
        <v>101.69580507792783</v>
      </c>
      <c r="AD17" s="59">
        <f>'SDA (working age)'!$K$17</f>
        <v>87.787874351687705</v>
      </c>
      <c r="AE17" s="59">
        <f>'SDA (pensioners)'!$K$17</f>
        <v>13.90793072624013</v>
      </c>
      <c r="AF17" s="59">
        <f>SP!$K$17</f>
        <v>4221.3309704171734</v>
      </c>
      <c r="AG17" s="59"/>
      <c r="AH17" s="59"/>
      <c r="AI17" s="59"/>
      <c r="AJ17" s="59"/>
      <c r="AK17" s="59"/>
      <c r="AL17" s="59">
        <f>SMP!$K$17</f>
        <v>118.54654226650877</v>
      </c>
      <c r="AM17" s="59"/>
      <c r="AN17" s="60">
        <f>WFP!$K$17</f>
        <v>218.53273751308055</v>
      </c>
    </row>
    <row r="18" spans="1:40" s="74" customFormat="1" ht="30" customHeight="1" x14ac:dyDescent="0.35">
      <c r="A18" s="69">
        <v>922</v>
      </c>
      <c r="B18" s="70" t="s">
        <v>91</v>
      </c>
      <c r="C18" s="71">
        <f t="shared" si="3"/>
        <v>10.136005020685571</v>
      </c>
      <c r="D18" s="80"/>
      <c r="E18" s="80"/>
      <c r="F18" s="80"/>
      <c r="G18" s="80"/>
      <c r="H18" s="80"/>
      <c r="I18" s="80"/>
      <c r="J18" s="80"/>
      <c r="K18" s="80"/>
      <c r="L18" s="80"/>
      <c r="M18" s="80"/>
      <c r="N18" s="80"/>
      <c r="O18" s="80"/>
      <c r="P18" s="80"/>
      <c r="Q18" s="80"/>
      <c r="R18" s="80"/>
      <c r="S18" s="80"/>
      <c r="T18" s="80"/>
      <c r="U18" s="80"/>
      <c r="V18" s="80"/>
      <c r="W18" s="80"/>
      <c r="X18" s="80"/>
      <c r="Y18" s="80"/>
      <c r="Z18" s="80">
        <f>O75TVL!$K$18</f>
        <v>10.136005020685571</v>
      </c>
      <c r="AA18" s="80"/>
      <c r="AB18" s="80"/>
      <c r="AC18" s="80"/>
      <c r="AD18" s="80"/>
      <c r="AE18" s="80"/>
      <c r="AF18" s="80"/>
      <c r="AG18" s="80"/>
      <c r="AH18" s="80"/>
      <c r="AI18" s="80"/>
      <c r="AJ18" s="80"/>
      <c r="AK18" s="80"/>
      <c r="AL18" s="80"/>
      <c r="AM18" s="80"/>
      <c r="AN18" s="81"/>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9.84375" style="174" bestFit="1" customWidth="1"/>
    <col min="23" max="16384" width="8.84375" style="158"/>
  </cols>
  <sheetData>
    <row r="1" spans="1:23" ht="60" customHeight="1" x14ac:dyDescent="0.35">
      <c r="A1" s="159" t="s">
        <v>205</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AA!C$14</f>
        <v>256.39246886123027</v>
      </c>
      <c r="C3" s="97">
        <f>AA!D$14</f>
        <v>262.11996157744346</v>
      </c>
      <c r="D3" s="97">
        <f>AA!E$14</f>
        <v>271.23220332657803</v>
      </c>
      <c r="E3" s="97">
        <f>AA!F$14</f>
        <v>278.8217611431852</v>
      </c>
      <c r="F3" s="97">
        <f>AA!G$14</f>
        <v>289.88290005557212</v>
      </c>
      <c r="G3" s="97">
        <f>AA!H$14</f>
        <v>312.27126455768854</v>
      </c>
      <c r="H3" s="97">
        <f>AA!I$14</f>
        <v>333.38100248586039</v>
      </c>
      <c r="I3" s="97">
        <f>AA!J$14</f>
        <v>364.86446078056247</v>
      </c>
      <c r="J3" s="97">
        <f>AA!K$14</f>
        <v>400.67767043232089</v>
      </c>
      <c r="K3" s="97">
        <f>AA!L$14</f>
        <v>437.03452301624156</v>
      </c>
      <c r="L3" s="97">
        <f>AA!M$14</f>
        <v>464.91431814614896</v>
      </c>
      <c r="M3" s="97">
        <f>AA!N$14</f>
        <v>507.16106027409785</v>
      </c>
      <c r="N3" s="97">
        <f>AA!O$14</f>
        <v>552.07900884678418</v>
      </c>
      <c r="O3" s="97">
        <f>AA!P$14</f>
        <v>605.72454560138385</v>
      </c>
      <c r="P3" s="97">
        <f>AA!Q$14</f>
        <v>631.58809757934625</v>
      </c>
      <c r="Q3" s="97">
        <f>AA!R$14</f>
        <v>655.022030628827</v>
      </c>
      <c r="R3" s="97">
        <f>AA!S$14</f>
        <v>677.20502752346511</v>
      </c>
      <c r="S3" s="97">
        <f>AA!T$14</f>
        <v>663.67025289634785</v>
      </c>
      <c r="T3" s="97">
        <f>AA!U$14</f>
        <v>675.61224993255109</v>
      </c>
      <c r="U3" s="97">
        <f>AA!V$14</f>
        <v>692.20308266323775</v>
      </c>
      <c r="V3" s="97">
        <f>AA!W$14</f>
        <v>697.73444454484286</v>
      </c>
      <c r="W3" s="65">
        <f>AA!X$14</f>
        <v>708.69425471602233</v>
      </c>
    </row>
    <row r="4" spans="1:23" ht="15" customHeight="1" x14ac:dyDescent="0.35">
      <c r="A4" s="162" t="s">
        <v>186</v>
      </c>
      <c r="B4" s="97">
        <f>BBWB!C$14</f>
        <v>0</v>
      </c>
      <c r="C4" s="97">
        <f>BBWB!D$14</f>
        <v>0</v>
      </c>
      <c r="D4" s="97">
        <f>BBWB!E$14</f>
        <v>0</v>
      </c>
      <c r="E4" s="97">
        <f>BBWB!F$14</f>
        <v>134.81601464292376</v>
      </c>
      <c r="F4" s="97">
        <f>BBWB!G$14</f>
        <v>131.68430609611738</v>
      </c>
      <c r="G4" s="97">
        <f>BBWB!H$14</f>
        <v>146.08075871332525</v>
      </c>
      <c r="H4" s="97">
        <f>BBWB!I$14</f>
        <v>140.66905576257997</v>
      </c>
      <c r="I4" s="97">
        <f>BBWB!J$14</f>
        <v>130.21063901085978</v>
      </c>
      <c r="J4" s="97">
        <f>BBWB!K$14</f>
        <v>119.3116659557312</v>
      </c>
      <c r="K4" s="97">
        <f>BBWB!L$14</f>
        <v>112.97452731593565</v>
      </c>
      <c r="L4" s="97">
        <f>BBWB!M$14</f>
        <v>102.64641992369734</v>
      </c>
      <c r="M4" s="97">
        <f>BBWB!N$14</f>
        <v>95.920952257344851</v>
      </c>
      <c r="N4" s="97">
        <f>BBWB!O$14</f>
        <v>87.963922766929429</v>
      </c>
      <c r="O4" s="97">
        <f>BBWB!P$14</f>
        <v>85.616920307575839</v>
      </c>
      <c r="P4" s="97">
        <f>BBWB!Q$14</f>
        <v>81.58151319297626</v>
      </c>
      <c r="Q4" s="97">
        <f>BBWB!R$14</f>
        <v>79.225347031676989</v>
      </c>
      <c r="R4" s="97">
        <f>BBWB!S$14</f>
        <v>79.316745092842808</v>
      </c>
      <c r="S4" s="97">
        <f>BBWB!T$14</f>
        <v>78.29739894358265</v>
      </c>
      <c r="T4" s="97">
        <f>BBWB!U$14</f>
        <v>76.490447189800705</v>
      </c>
      <c r="U4" s="97">
        <f>BBWB!V$14</f>
        <v>77.073021700971822</v>
      </c>
      <c r="V4" s="97">
        <f>BBWB!W$14</f>
        <v>74.458936574950258</v>
      </c>
      <c r="W4" s="65">
        <f>BBWB!X$14</f>
        <v>67.287124238592213</v>
      </c>
    </row>
    <row r="5" spans="1:23" ht="15" customHeight="1" x14ac:dyDescent="0.35">
      <c r="A5" s="162" t="s">
        <v>47</v>
      </c>
      <c r="B5" s="97"/>
      <c r="C5" s="97"/>
      <c r="D5" s="97"/>
      <c r="E5" s="97"/>
      <c r="F5" s="97"/>
      <c r="G5" s="97">
        <f>CA!H$14</f>
        <v>83.425699233593846</v>
      </c>
      <c r="H5" s="97">
        <f>CA!I$14</f>
        <v>90.256865964020989</v>
      </c>
      <c r="I5" s="97">
        <f>CA!J$14</f>
        <v>97.178947604457406</v>
      </c>
      <c r="J5" s="97">
        <f>CA!K$14</f>
        <v>103.50770252802872</v>
      </c>
      <c r="K5" s="97">
        <f>CA!L$14</f>
        <v>110.7906144218165</v>
      </c>
      <c r="L5" s="97">
        <f>CA!M$14</f>
        <v>114.97475905231911</v>
      </c>
      <c r="M5" s="97">
        <f>CA!N$14</f>
        <v>126.18469850997292</v>
      </c>
      <c r="N5" s="97">
        <f>CA!O$14</f>
        <v>137.13005816787432</v>
      </c>
      <c r="O5" s="97">
        <f>CA!P$14</f>
        <v>152.6455722939514</v>
      </c>
      <c r="P5" s="97">
        <f>CA!Q$14</f>
        <v>163.22359378005913</v>
      </c>
      <c r="Q5" s="97">
        <f>CA!R$14</f>
        <v>182.01958207132748</v>
      </c>
      <c r="R5" s="97">
        <f>CA!S$14</f>
        <v>202.51115800998707</v>
      </c>
      <c r="S5" s="97">
        <f>CA!T$14</f>
        <v>218.68399308868024</v>
      </c>
      <c r="T5" s="97">
        <f>CA!U$14</f>
        <v>242.00290784335388</v>
      </c>
      <c r="U5" s="97">
        <f>CA!V$14</f>
        <v>264.74602728617964</v>
      </c>
      <c r="V5" s="97">
        <f>CA!W$14</f>
        <v>276.20062961261624</v>
      </c>
      <c r="W5" s="65">
        <f>CA!X$14</f>
        <v>294.29014336926656</v>
      </c>
    </row>
    <row r="6" spans="1:23" ht="15" customHeight="1" x14ac:dyDescent="0.35">
      <c r="A6" s="162" t="s">
        <v>105</v>
      </c>
      <c r="B6" s="97"/>
      <c r="C6" s="97"/>
      <c r="D6" s="97"/>
      <c r="E6" s="97"/>
      <c r="F6" s="97"/>
      <c r="G6" s="97">
        <f>CWP!H$14</f>
        <v>0</v>
      </c>
      <c r="H6" s="97">
        <f>CWP!I$14</f>
        <v>0</v>
      </c>
      <c r="I6" s="97">
        <f>CWP!J$14</f>
        <v>0</v>
      </c>
      <c r="J6" s="97">
        <f>CWP!K$14</f>
        <v>0</v>
      </c>
      <c r="K6" s="97">
        <f>CWP!L$14</f>
        <v>0</v>
      </c>
      <c r="L6" s="97">
        <f>CWP!M$14</f>
        <v>0</v>
      </c>
      <c r="M6" s="97">
        <f>CWP!N$14</f>
        <v>0</v>
      </c>
      <c r="N6" s="97">
        <f>CWP!O$14</f>
        <v>0</v>
      </c>
      <c r="O6" s="97">
        <f>CWP!P$14</f>
        <v>20.06412936610608</v>
      </c>
      <c r="P6" s="97">
        <f>CWP!Q$14</f>
        <v>38.829882128231752</v>
      </c>
      <c r="Q6" s="97">
        <f>CWP!R$14</f>
        <v>17.522268478197756</v>
      </c>
      <c r="R6" s="97">
        <f>CWP!S$14</f>
        <v>11.899118203592815</v>
      </c>
      <c r="S6" s="97">
        <f>CWP!T$14</f>
        <v>0.59120433436532482</v>
      </c>
      <c r="T6" s="97">
        <f>CWP!U$14</f>
        <v>0</v>
      </c>
      <c r="U6" s="97">
        <f>CWP!V$14</f>
        <v>0</v>
      </c>
      <c r="V6" s="97">
        <f>CWP!W$14</f>
        <v>1.5314719588393513</v>
      </c>
      <c r="W6" s="65">
        <f>CWP!X$14</f>
        <v>9.0207056012880358</v>
      </c>
    </row>
    <row r="7" spans="1:23" ht="15" customHeight="1" x14ac:dyDescent="0.35">
      <c r="A7" s="162" t="s">
        <v>48</v>
      </c>
      <c r="B7" s="97">
        <f>CTB!C$14</f>
        <v>218.37853100000001</v>
      </c>
      <c r="C7" s="97">
        <f>CTB!D$14</f>
        <v>216.04743300000001</v>
      </c>
      <c r="D7" s="97">
        <f>CTB!E$14</f>
        <v>221.05507399999999</v>
      </c>
      <c r="E7" s="97">
        <f>CTB!F$14</f>
        <v>229.98456899999999</v>
      </c>
      <c r="F7" s="97">
        <f>CTB!G$14</f>
        <v>234.55030699999998</v>
      </c>
      <c r="G7" s="97">
        <f>CTB!H$14</f>
        <v>246.64964800000001</v>
      </c>
      <c r="H7" s="97">
        <f>CTB!I$14</f>
        <v>268.48639800000001</v>
      </c>
      <c r="I7" s="97">
        <f>CTB!J$14</f>
        <v>326.68384891000005</v>
      </c>
      <c r="J7" s="97">
        <f>CTB!K$14</f>
        <v>373.08997199999999</v>
      </c>
      <c r="K7" s="97">
        <f>CTB!L$14</f>
        <v>402.78706699999998</v>
      </c>
      <c r="L7" s="97">
        <f>CTB!M$14</f>
        <v>425.75884799999994</v>
      </c>
      <c r="M7" s="97">
        <f>CTB!N$14</f>
        <v>439.59835299999997</v>
      </c>
      <c r="N7" s="97">
        <f>CTB!O$14</f>
        <v>470.82888700000001</v>
      </c>
      <c r="O7" s="97">
        <f>CTB!P$14</f>
        <v>536.20021200000008</v>
      </c>
      <c r="P7" s="97">
        <f>CTB!Q$14</f>
        <v>569.21123699999998</v>
      </c>
      <c r="Q7" s="97">
        <f>CTB!R$14</f>
        <v>566.29766199999995</v>
      </c>
      <c r="R7" s="97">
        <f>CTB!S$14</f>
        <v>564.60854599999993</v>
      </c>
      <c r="S7" s="97"/>
      <c r="T7" s="97"/>
      <c r="U7" s="97"/>
      <c r="V7" s="97"/>
      <c r="W7" s="65"/>
    </row>
    <row r="8" spans="1:23" ht="30" customHeight="1" x14ac:dyDescent="0.35">
      <c r="A8" s="162" t="s">
        <v>49</v>
      </c>
      <c r="B8" s="97">
        <f>DLA!C$14</f>
        <v>366.31109713589996</v>
      </c>
      <c r="C8" s="97">
        <f>DLA!D$14</f>
        <v>405.32262118961722</v>
      </c>
      <c r="D8" s="97">
        <f>DLA!E$14</f>
        <v>434.63615613355557</v>
      </c>
      <c r="E8" s="97">
        <f>DLA!F$14</f>
        <v>467.06951271938738</v>
      </c>
      <c r="F8" s="97">
        <f>DLA!G$14</f>
        <v>502.97635998127657</v>
      </c>
      <c r="G8" s="97">
        <f>DLA!H$14</f>
        <v>548.00293486467172</v>
      </c>
      <c r="H8" s="97">
        <f>DLA!I$14</f>
        <v>597.8910591847507</v>
      </c>
      <c r="I8" s="97">
        <f>DLA!J$14</f>
        <v>653.81351031546069</v>
      </c>
      <c r="J8" s="97">
        <f>DLA!K$14</f>
        <v>709.05476486512759</v>
      </c>
      <c r="K8" s="97">
        <f>DLA!L$14</f>
        <v>766.34132680249843</v>
      </c>
      <c r="L8" s="97">
        <f>DLA!M$14</f>
        <v>821.74097777729048</v>
      </c>
      <c r="M8" s="97">
        <f>DLA!N$14</f>
        <v>901.70091463566928</v>
      </c>
      <c r="N8" s="97">
        <f>DLA!O$14</f>
        <v>985.46466940095297</v>
      </c>
      <c r="O8" s="97">
        <f>DLA!P$14</f>
        <v>1096.4558582141287</v>
      </c>
      <c r="P8" s="97">
        <f>DLA!Q$14</f>
        <v>1161.3806945014956</v>
      </c>
      <c r="Q8" s="97">
        <f>DLA!R$14</f>
        <v>1249.8923122872338</v>
      </c>
      <c r="R8" s="97">
        <f>DLA!S$14</f>
        <v>1351.6758006212917</v>
      </c>
      <c r="S8" s="97">
        <f>DLA!T$14</f>
        <v>1397.8763119098098</v>
      </c>
      <c r="T8" s="97">
        <f>DLA!U$14</f>
        <v>1418.465143205789</v>
      </c>
      <c r="U8" s="97">
        <f>DLA!V$14</f>
        <v>1411.9772124338688</v>
      </c>
      <c r="V8" s="97">
        <f>DLA!W$14</f>
        <v>1246.6525723953525</v>
      </c>
      <c r="W8" s="65">
        <f>DLA!X$14</f>
        <v>1038.483973554781</v>
      </c>
    </row>
    <row r="9" spans="1:23" ht="15" customHeight="1" x14ac:dyDescent="0.35">
      <c r="A9" s="62" t="s">
        <v>50</v>
      </c>
      <c r="B9" s="97"/>
      <c r="C9" s="97"/>
      <c r="D9" s="97"/>
      <c r="E9" s="97"/>
      <c r="F9" s="97"/>
      <c r="G9" s="97"/>
      <c r="H9" s="97">
        <f>'DLA (children)'!I$14</f>
        <v>95.317291628230848</v>
      </c>
      <c r="I9" s="97">
        <f>'DLA (children)'!J$14</f>
        <v>101.10286976352791</v>
      </c>
      <c r="J9" s="97">
        <f>'DLA (children)'!K$14</f>
        <v>108.73948723086818</v>
      </c>
      <c r="K9" s="97">
        <f>'DLA (children)'!L$14</f>
        <v>119.95170830555746</v>
      </c>
      <c r="L9" s="97">
        <f>'DLA (children)'!M$14</f>
        <v>125.73171117583661</v>
      </c>
      <c r="M9" s="97">
        <f>'DLA (children)'!N$14</f>
        <v>134.69823040243048</v>
      </c>
      <c r="N9" s="97">
        <f>'DLA (children)'!O$14</f>
        <v>145.31687626606893</v>
      </c>
      <c r="O9" s="97">
        <f>'DLA (children)'!P$14</f>
        <v>158.4566941058057</v>
      </c>
      <c r="P9" s="97">
        <f>'DLA (children)'!Q$14</f>
        <v>164.02369999693801</v>
      </c>
      <c r="Q9" s="97">
        <f>'DLA (children)'!R$14</f>
        <v>177.36301127731102</v>
      </c>
      <c r="R9" s="97">
        <f>'DLA (children)'!S$14</f>
        <v>186.57412395073536</v>
      </c>
      <c r="S9" s="97">
        <f>'DLA (children)'!T$14</f>
        <v>196.39559937799385</v>
      </c>
      <c r="T9" s="97">
        <f>'DLA (children)'!U$14</f>
        <v>230.36875223578812</v>
      </c>
      <c r="U9" s="97">
        <f>'DLA (children)'!V$14</f>
        <v>245.12836396779113</v>
      </c>
      <c r="V9" s="97">
        <f>'DLA (children)'!W$14</f>
        <v>252.58265661416203</v>
      </c>
      <c r="W9" s="65">
        <f>'DLA (children)'!X$14</f>
        <v>263.19513124310402</v>
      </c>
    </row>
    <row r="10" spans="1:23" ht="15" customHeight="1" x14ac:dyDescent="0.35">
      <c r="A10" s="62" t="s">
        <v>51</v>
      </c>
      <c r="B10" s="97"/>
      <c r="C10" s="97"/>
      <c r="D10" s="97"/>
      <c r="E10" s="97"/>
      <c r="F10" s="97"/>
      <c r="G10" s="97"/>
      <c r="H10" s="97">
        <f>'DLA (working age)'!I$14</f>
        <v>348.78536117797529</v>
      </c>
      <c r="I10" s="97">
        <f>'DLA (working age)'!J$14</f>
        <v>381.06890326730797</v>
      </c>
      <c r="J10" s="97">
        <f>'DLA (working age)'!K$14</f>
        <v>411.67320919892097</v>
      </c>
      <c r="K10" s="97">
        <f>'DLA (working age)'!L$14</f>
        <v>441.27914263987714</v>
      </c>
      <c r="L10" s="97">
        <f>'DLA (working age)'!M$14</f>
        <v>470.69254468464931</v>
      </c>
      <c r="M10" s="97">
        <f>'DLA (working age)'!N$14</f>
        <v>515.16345145979153</v>
      </c>
      <c r="N10" s="97">
        <f>'DLA (working age)'!O$14</f>
        <v>563.95653209061788</v>
      </c>
      <c r="O10" s="97">
        <f>'DLA (working age)'!P$14</f>
        <v>627.21736216789714</v>
      </c>
      <c r="P10" s="97">
        <f>'DLA (working age)'!Q$14</f>
        <v>662.59986986377089</v>
      </c>
      <c r="Q10" s="97">
        <f>'DLA (working age)'!R$14</f>
        <v>722.38520772862648</v>
      </c>
      <c r="R10" s="97">
        <f>'DLA (working age)'!S$14</f>
        <v>786.97313410010236</v>
      </c>
      <c r="S10" s="97">
        <f>'DLA (working age)'!T$14</f>
        <v>805.11663797367305</v>
      </c>
      <c r="T10" s="97">
        <f>'DLA (working age)'!U$14</f>
        <v>767.58316988341096</v>
      </c>
      <c r="U10" s="97">
        <f>'DLA (working age)'!V$14</f>
        <v>765.88762604410203</v>
      </c>
      <c r="V10" s="97">
        <f>'DLA (working age)'!W$14</f>
        <v>611.52043397533873</v>
      </c>
      <c r="W10" s="65">
        <f>'DLA (working age)'!X$14</f>
        <v>409.03939147311371</v>
      </c>
    </row>
    <row r="11" spans="1:23" ht="15" customHeight="1" x14ac:dyDescent="0.35">
      <c r="A11" s="62" t="s">
        <v>52</v>
      </c>
      <c r="B11" s="97"/>
      <c r="C11" s="97"/>
      <c r="D11" s="97"/>
      <c r="E11" s="97"/>
      <c r="F11" s="97"/>
      <c r="G11" s="97"/>
      <c r="H11" s="97">
        <f>'DLA (pensioners)'!I$14</f>
        <v>153.45434806505676</v>
      </c>
      <c r="I11" s="97">
        <f>'DLA (pensioners)'!J$14</f>
        <v>169.89577828097825</v>
      </c>
      <c r="J11" s="97">
        <f>'DLA (pensioners)'!K$14</f>
        <v>186.98245038403218</v>
      </c>
      <c r="K11" s="97">
        <f>'DLA (pensioners)'!L$14</f>
        <v>204.89973646630477</v>
      </c>
      <c r="L11" s="97">
        <f>'DLA (pensioners)'!M$14</f>
        <v>225.17668677193433</v>
      </c>
      <c r="M11" s="97">
        <f>'DLA (pensioners)'!N$14</f>
        <v>251.94346066164806</v>
      </c>
      <c r="N11" s="97">
        <f>'DLA (pensioners)'!O$14</f>
        <v>276.46499924415633</v>
      </c>
      <c r="O11" s="97">
        <f>'DLA (pensioners)'!P$14</f>
        <v>310.59803486626117</v>
      </c>
      <c r="P11" s="97">
        <f>'DLA (pensioners)'!Q$14</f>
        <v>332.58018859724507</v>
      </c>
      <c r="Q11" s="97">
        <f>'DLA (pensioners)'!R$14</f>
        <v>349.92271524621464</v>
      </c>
      <c r="R11" s="97">
        <f>'DLA (pensioners)'!S$14</f>
        <v>376.73223312165914</v>
      </c>
      <c r="S11" s="97">
        <f>'DLA (pensioners)'!T$14</f>
        <v>392.99824370157199</v>
      </c>
      <c r="T11" s="97">
        <f>'DLA (pensioners)'!U$14</f>
        <v>416.18679694375783</v>
      </c>
      <c r="U11" s="97">
        <f>'DLA (pensioners)'!V$14</f>
        <v>401.40713638988285</v>
      </c>
      <c r="V11" s="97">
        <f>'DLA (pensioners)'!W$14</f>
        <v>380.18529375245572</v>
      </c>
      <c r="W11" s="65">
        <f>'DLA (pensioners)'!X$14</f>
        <v>326.34558933929816</v>
      </c>
    </row>
    <row r="12" spans="1:23" ht="15" customHeight="1" x14ac:dyDescent="0.35">
      <c r="A12" s="162" t="s">
        <v>93</v>
      </c>
      <c r="B12" s="97"/>
      <c r="C12" s="97"/>
      <c r="D12" s="97"/>
      <c r="E12" s="97"/>
      <c r="F12" s="97"/>
      <c r="G12" s="97"/>
      <c r="H12" s="97">
        <f>DHP!I$14</f>
        <v>1.8988105399999999</v>
      </c>
      <c r="I12" s="97">
        <f>DHP!J$14</f>
        <v>2.1604939999999999</v>
      </c>
      <c r="J12" s="97">
        <f>DHP!K$14</f>
        <v>2.2484632799999997</v>
      </c>
      <c r="K12" s="97">
        <f>DHP!L$14</f>
        <v>2.4976560000000001</v>
      </c>
      <c r="L12" s="97">
        <f>DHP!M$14</f>
        <v>2.5884400000000003</v>
      </c>
      <c r="M12" s="97">
        <f>DHP!N$14</f>
        <v>2.8012360000000003</v>
      </c>
      <c r="N12" s="97">
        <f>DHP!O$14</f>
        <v>2.697044</v>
      </c>
      <c r="O12" s="97">
        <f>DHP!P$14</f>
        <v>2.8545599999999998</v>
      </c>
      <c r="P12" s="97">
        <f>DHP!Q$14</f>
        <v>2.7945449999999994</v>
      </c>
      <c r="Q12" s="97">
        <f>DHP!R$14</f>
        <v>2.7801900000000002</v>
      </c>
      <c r="R12" s="97">
        <f>DHP!S$14</f>
        <v>5.9969840000000003</v>
      </c>
      <c r="S12" s="97">
        <f>DHP!T$14</f>
        <v>13.846626999999998</v>
      </c>
      <c r="T12" s="97">
        <f>DHP!U$14</f>
        <v>14.715576</v>
      </c>
      <c r="U12" s="97">
        <f>DHP!V$14</f>
        <v>10.917490000000001</v>
      </c>
      <c r="V12" s="97">
        <f>DHP!W$14</f>
        <v>13.736227000000001</v>
      </c>
      <c r="W12" s="65">
        <f>DHP!X$14</f>
        <v>20.459309130000005</v>
      </c>
    </row>
    <row r="13" spans="1:23" ht="30" customHeight="1" x14ac:dyDescent="0.35">
      <c r="A13" s="162" t="s">
        <v>103</v>
      </c>
      <c r="B13" s="97"/>
      <c r="C13" s="97"/>
      <c r="D13" s="97"/>
      <c r="E13" s="97"/>
      <c r="F13" s="97">
        <f>ESA!G$14</f>
        <v>0</v>
      </c>
      <c r="G13" s="97">
        <f>ESA!H$14</f>
        <v>0</v>
      </c>
      <c r="H13" s="97">
        <f>ESA!I$14</f>
        <v>0</v>
      </c>
      <c r="I13" s="97">
        <f>ESA!J$14</f>
        <v>0</v>
      </c>
      <c r="J13" s="97">
        <f>ESA!K$14</f>
        <v>0</v>
      </c>
      <c r="K13" s="97">
        <f>ESA!L$14</f>
        <v>0</v>
      </c>
      <c r="L13" s="97">
        <f>ESA!M$14</f>
        <v>0</v>
      </c>
      <c r="M13" s="97">
        <f>ESA!N$14</f>
        <v>0</v>
      </c>
      <c r="N13" s="97">
        <f>ESA!O$14</f>
        <v>12.997329475767666</v>
      </c>
      <c r="O13" s="97">
        <f>ESA!P$14</f>
        <v>133.44044879033225</v>
      </c>
      <c r="P13" s="97">
        <f>ESA!Q$14</f>
        <v>243.57921323908494</v>
      </c>
      <c r="Q13" s="97">
        <f>ESA!R$14</f>
        <v>372.37960443954427</v>
      </c>
      <c r="R13" s="97">
        <f>ESA!S$14</f>
        <v>678.66512482056305</v>
      </c>
      <c r="S13" s="97">
        <f>ESA!T$14</f>
        <v>1027.1566790770903</v>
      </c>
      <c r="T13" s="97">
        <f>ESA!U$14</f>
        <v>1276.2451314926805</v>
      </c>
      <c r="U13" s="97">
        <f>ESA!V$14</f>
        <v>1415.1052844509788</v>
      </c>
      <c r="V13" s="97">
        <f>ESA!W$14</f>
        <v>1478.6638995642622</v>
      </c>
      <c r="W13" s="65">
        <f>ESA!X$14</f>
        <v>1521.0716994156567</v>
      </c>
    </row>
    <row r="14" spans="1:23" ht="15" customHeight="1" x14ac:dyDescent="0.35">
      <c r="A14" s="163" t="s">
        <v>53</v>
      </c>
      <c r="B14" s="97">
        <f>HB!C$14</f>
        <v>1283.271575</v>
      </c>
      <c r="C14" s="97">
        <f>HB!D$14</f>
        <v>1234.279297</v>
      </c>
      <c r="D14" s="97">
        <f>HB!E$14</f>
        <v>1210.815877</v>
      </c>
      <c r="E14" s="97">
        <f>HB!F$14</f>
        <v>1213.7358630000001</v>
      </c>
      <c r="F14" s="97">
        <f>HB!G$14</f>
        <v>1209.5554359999999</v>
      </c>
      <c r="G14" s="97">
        <f>HB!H$14</f>
        <v>1240.7805629999998</v>
      </c>
      <c r="H14" s="97">
        <f>HB!I$14</f>
        <v>1351.948476</v>
      </c>
      <c r="I14" s="97">
        <f>HB!J$14</f>
        <v>1373.38611771</v>
      </c>
      <c r="J14" s="97">
        <f>HB!K$14</f>
        <v>1481.435422</v>
      </c>
      <c r="K14" s="97">
        <f>HB!L$14</f>
        <v>1584.4125989999998</v>
      </c>
      <c r="L14" s="97">
        <f>HB!M$14</f>
        <v>1703.0188120000003</v>
      </c>
      <c r="M14" s="97">
        <f>HB!N$14</f>
        <v>1805.0824689999999</v>
      </c>
      <c r="N14" s="97">
        <f>HB!O$14</f>
        <v>1988.0050720000002</v>
      </c>
      <c r="O14" s="97">
        <f>HB!P$14</f>
        <v>2373.6043109999996</v>
      </c>
      <c r="P14" s="97">
        <f>HB!Q$14</f>
        <v>2536.8464409999997</v>
      </c>
      <c r="Q14" s="97">
        <f>HB!R$14</f>
        <v>2695.815936</v>
      </c>
      <c r="R14" s="97">
        <f>HB!S$14</f>
        <v>2830.6244830000001</v>
      </c>
      <c r="S14" s="97">
        <f>HB!T$14</f>
        <v>2868.4717740000006</v>
      </c>
      <c r="T14" s="97">
        <f>HB!U$14</f>
        <v>2897.1218549999999</v>
      </c>
      <c r="U14" s="97">
        <f>HB!V$14</f>
        <v>2888.4214700000002</v>
      </c>
      <c r="V14" s="97">
        <f>HB!W$14</f>
        <v>2806.2261570000001</v>
      </c>
      <c r="W14" s="65">
        <f>HB!X$14</f>
        <v>2667.4722129999996</v>
      </c>
    </row>
    <row r="15" spans="1:23" ht="15" customHeight="1" x14ac:dyDescent="0.35">
      <c r="A15" s="62" t="s">
        <v>187</v>
      </c>
      <c r="B15" s="97"/>
      <c r="C15" s="97"/>
      <c r="D15" s="97"/>
      <c r="E15" s="97"/>
      <c r="F15" s="97"/>
      <c r="G15" s="97"/>
      <c r="H15" s="97"/>
      <c r="I15" s="97"/>
      <c r="J15" s="97"/>
      <c r="K15" s="97"/>
      <c r="L15" s="97"/>
      <c r="M15" s="97"/>
      <c r="N15" s="97">
        <v>1316.6710420000004</v>
      </c>
      <c r="O15" s="97">
        <v>1665.388207</v>
      </c>
      <c r="P15" s="97">
        <v>1806.4561120000001</v>
      </c>
      <c r="Q15" s="97">
        <v>1926.6777970000001</v>
      </c>
      <c r="R15" s="97">
        <v>2036.1279989999998</v>
      </c>
      <c r="S15" s="97">
        <v>2060.7431390000002</v>
      </c>
      <c r="T15" s="97">
        <v>2080.3015850000002</v>
      </c>
      <c r="U15" s="97">
        <v>2076.7711359999998</v>
      </c>
      <c r="V15" s="97">
        <v>2016.6216039999999</v>
      </c>
      <c r="W15" s="65">
        <v>1908.1372329999999</v>
      </c>
    </row>
    <row r="16" spans="1:23" ht="15" customHeight="1" x14ac:dyDescent="0.35">
      <c r="A16" s="62" t="s">
        <v>188</v>
      </c>
      <c r="B16" s="97"/>
      <c r="C16" s="97"/>
      <c r="D16" s="97"/>
      <c r="E16" s="97"/>
      <c r="F16" s="97"/>
      <c r="G16" s="97"/>
      <c r="H16" s="97"/>
      <c r="I16" s="97"/>
      <c r="J16" s="97"/>
      <c r="K16" s="97"/>
      <c r="L16" s="97"/>
      <c r="M16" s="97"/>
      <c r="N16" s="97">
        <v>671.33402900000021</v>
      </c>
      <c r="O16" s="97">
        <v>708.21610299999998</v>
      </c>
      <c r="P16" s="97">
        <v>730.39032899999995</v>
      </c>
      <c r="Q16" s="97">
        <v>769.13813900000002</v>
      </c>
      <c r="R16" s="97">
        <v>794.49648300000001</v>
      </c>
      <c r="S16" s="97">
        <v>807.72863500000005</v>
      </c>
      <c r="T16" s="97">
        <v>816.82027000000005</v>
      </c>
      <c r="U16" s="97">
        <v>811.65033400000004</v>
      </c>
      <c r="V16" s="97">
        <v>789.60455300000001</v>
      </c>
      <c r="W16" s="65">
        <v>759.33497999999997</v>
      </c>
    </row>
    <row r="17" spans="1:23" ht="15" customHeight="1" x14ac:dyDescent="0.35">
      <c r="A17" s="163" t="s">
        <v>54</v>
      </c>
      <c r="B17" s="97">
        <f>IB!C$14</f>
        <v>530.94057458382406</v>
      </c>
      <c r="C17" s="97">
        <f>IB!D$14</f>
        <v>522.12055152296568</v>
      </c>
      <c r="D17" s="97">
        <f>IB!E$14</f>
        <v>521.22771731598357</v>
      </c>
      <c r="E17" s="97">
        <f>IB!F$14</f>
        <v>491.53213603609925</v>
      </c>
      <c r="F17" s="97">
        <f>IB!G$14</f>
        <v>494.62892049070973</v>
      </c>
      <c r="G17" s="97">
        <f>IB!H$14</f>
        <v>497.3408644632741</v>
      </c>
      <c r="H17" s="97">
        <f>IB!I$14</f>
        <v>512.54773312108614</v>
      </c>
      <c r="I17" s="97">
        <f>IB!J$14</f>
        <v>522.39591724299657</v>
      </c>
      <c r="J17" s="97">
        <f>IB!K$14</f>
        <v>532.90219357374633</v>
      </c>
      <c r="K17" s="97">
        <f>IB!L$14</f>
        <v>542.63498936255314</v>
      </c>
      <c r="L17" s="97">
        <f>IB!M$14</f>
        <v>549.99548207868122</v>
      </c>
      <c r="M17" s="97">
        <f>IB!N$14</f>
        <v>566.69374518271115</v>
      </c>
      <c r="N17" s="97">
        <f>IB!O$14</f>
        <v>567.67585906108218</v>
      </c>
      <c r="O17" s="97">
        <f>IB!P$14</f>
        <v>537.54020376993026</v>
      </c>
      <c r="P17" s="97">
        <f>IB!Q$14</f>
        <v>495.98380732134586</v>
      </c>
      <c r="Q17" s="97">
        <f>IB!R$14</f>
        <v>447.01857731822366</v>
      </c>
      <c r="R17" s="97">
        <f>IB!S$14</f>
        <v>304.6193092308057</v>
      </c>
      <c r="S17" s="97">
        <f>IB!T$14</f>
        <v>120.60236084271857</v>
      </c>
      <c r="T17" s="97">
        <f>IB!U$14</f>
        <v>15.343319683420885</v>
      </c>
      <c r="U17" s="97">
        <f>IB!V$14</f>
        <v>2.3253658984247676</v>
      </c>
      <c r="V17" s="97">
        <f>IB!W$14</f>
        <v>0.60192688024277385</v>
      </c>
      <c r="W17" s="65">
        <f>IB!X$14</f>
        <v>0.15763646510859272</v>
      </c>
    </row>
    <row r="18" spans="1:23" ht="30" customHeight="1" x14ac:dyDescent="0.35">
      <c r="A18" s="162" t="s">
        <v>55</v>
      </c>
      <c r="B18" s="97">
        <f>IS!C$14</f>
        <v>1466.5198971536422</v>
      </c>
      <c r="C18" s="97">
        <f>IS!D$14</f>
        <v>1199.406122283084</v>
      </c>
      <c r="D18" s="97">
        <f>IS!E$14</f>
        <v>1169.619355355745</v>
      </c>
      <c r="E18" s="97">
        <f>IS!F$14</f>
        <v>1183.8817194489952</v>
      </c>
      <c r="F18" s="97">
        <f>IS!G$14</f>
        <v>1261.9431736569336</v>
      </c>
      <c r="G18" s="97">
        <f>IS!H$14</f>
        <v>1337.9419219513904</v>
      </c>
      <c r="H18" s="97">
        <f>IS!I$14</f>
        <v>1292.8307152612429</v>
      </c>
      <c r="I18" s="97">
        <f>IS!J$14</f>
        <v>1156.8261477929257</v>
      </c>
      <c r="J18" s="97">
        <f>IS!K$14</f>
        <v>892.33858045547674</v>
      </c>
      <c r="K18" s="97">
        <f>IS!L$14</f>
        <v>813.26944613257092</v>
      </c>
      <c r="L18" s="97">
        <f>IS!M$14</f>
        <v>788.98128963030467</v>
      </c>
      <c r="M18" s="97">
        <f>IS!N$14</f>
        <v>813.08433790684353</v>
      </c>
      <c r="N18" s="97">
        <f>IS!O$14</f>
        <v>792.80842466005527</v>
      </c>
      <c r="O18" s="97">
        <f>IS!P$14</f>
        <v>779.06523514406717</v>
      </c>
      <c r="P18" s="97">
        <f>IS!Q$14</f>
        <v>745.14340470777893</v>
      </c>
      <c r="Q18" s="97">
        <f>IS!R$14</f>
        <v>670.43150349438349</v>
      </c>
      <c r="R18" s="97">
        <f>IS!S$14</f>
        <v>517.79497253288082</v>
      </c>
      <c r="S18" s="97">
        <f>IS!T$14</f>
        <v>349.12284474344415</v>
      </c>
      <c r="T18" s="97">
        <f>IS!U$14</f>
        <v>286.45937014705373</v>
      </c>
      <c r="U18" s="97">
        <f>IS!V$14</f>
        <v>256.0619406504191</v>
      </c>
      <c r="V18" s="97">
        <f>IS!W$14</f>
        <v>230.53459181121121</v>
      </c>
      <c r="W18" s="65">
        <f>IS!X$14</f>
        <v>223.86773692785439</v>
      </c>
    </row>
    <row r="19" spans="1:23" ht="15" customHeight="1" x14ac:dyDescent="0.35">
      <c r="A19" s="62" t="s">
        <v>56</v>
      </c>
      <c r="B19" s="97">
        <f>'IS MIG'!C$14</f>
        <v>421.84559292055832</v>
      </c>
      <c r="C19" s="97">
        <f>'IS MIG'!D$14</f>
        <v>408.21262307073181</v>
      </c>
      <c r="D19" s="97">
        <f>'IS MIG'!E$14</f>
        <v>386.55822079995949</v>
      </c>
      <c r="E19" s="97">
        <f>'IS MIG'!F$14</f>
        <v>387.10514010300983</v>
      </c>
      <c r="F19" s="97">
        <f>'IS MIG'!G$14</f>
        <v>387.69192602856265</v>
      </c>
      <c r="G19" s="97">
        <f>'IS MIG'!H$14</f>
        <v>422.69487927637499</v>
      </c>
      <c r="H19" s="97">
        <f>'IS MIG'!I$14</f>
        <v>401.8696128183646</v>
      </c>
      <c r="I19" s="97">
        <f>'IS MIG'!J$14</f>
        <v>219.15612161360212</v>
      </c>
      <c r="J19" s="97">
        <f>'IS MIG'!K$14</f>
        <v>0</v>
      </c>
      <c r="K19" s="97">
        <f>'IS MIG'!L$14</f>
        <v>0</v>
      </c>
      <c r="L19" s="97">
        <f>'IS MIG'!M$14</f>
        <v>0</v>
      </c>
      <c r="M19" s="97">
        <f>'IS MIG'!N$14</f>
        <v>0</v>
      </c>
      <c r="N19" s="97">
        <f>'IS MIG'!O$14</f>
        <v>0</v>
      </c>
      <c r="O19" s="97">
        <f>'IS MIG'!P$14</f>
        <v>0</v>
      </c>
      <c r="P19" s="97">
        <f>'IS MIG'!Q$14</f>
        <v>0</v>
      </c>
      <c r="Q19" s="97">
        <f>'IS MIG'!R$14</f>
        <v>0</v>
      </c>
      <c r="R19" s="97">
        <f>'IS MIG'!S$14</f>
        <v>0</v>
      </c>
      <c r="S19" s="97">
        <f>'IS MIG'!T$14</f>
        <v>0</v>
      </c>
      <c r="T19" s="97">
        <f>'IS MIG'!U$14</f>
        <v>0</v>
      </c>
      <c r="U19" s="97">
        <f>'IS MIG'!V$14</f>
        <v>0</v>
      </c>
      <c r="V19" s="97">
        <f>'IS MIG'!W$14</f>
        <v>0</v>
      </c>
      <c r="W19" s="65">
        <f>'IS MIG'!X$14</f>
        <v>0</v>
      </c>
    </row>
    <row r="20" spans="1:23" ht="15" customHeight="1" x14ac:dyDescent="0.35">
      <c r="A20" s="62" t="s">
        <v>189</v>
      </c>
      <c r="B20" s="97"/>
      <c r="C20" s="97"/>
      <c r="D20" s="97"/>
      <c r="E20" s="97"/>
      <c r="F20" s="97">
        <f>'IS (incapacity)'!G$14</f>
        <v>381.08131034220884</v>
      </c>
      <c r="G20" s="97">
        <f>'IS (incapacity)'!H$14</f>
        <v>403.16045171988856</v>
      </c>
      <c r="H20" s="97">
        <f>'IS (incapacity)'!I$14</f>
        <v>367.14835230891219</v>
      </c>
      <c r="I20" s="97">
        <f>'IS (incapacity)'!J$14</f>
        <v>389.09553642572411</v>
      </c>
      <c r="J20" s="97">
        <f>'IS (incapacity)'!K$14</f>
        <v>389.84555261433468</v>
      </c>
      <c r="K20" s="97">
        <f>'IS (incapacity)'!L$14</f>
        <v>369.63117163512499</v>
      </c>
      <c r="L20" s="97">
        <f>'IS (incapacity)'!M$14</f>
        <v>379.93903161946599</v>
      </c>
      <c r="M20" s="97">
        <f>'IS (incapacity)'!N$14</f>
        <v>427.30304527300615</v>
      </c>
      <c r="N20" s="97">
        <f>'IS (incapacity)'!O$14</f>
        <v>441.46038882496947</v>
      </c>
      <c r="O20" s="97">
        <f>'IS (incapacity)'!P$14</f>
        <v>436.85713499835259</v>
      </c>
      <c r="P20" s="97">
        <f>'IS (incapacity)'!Q$14</f>
        <v>413.43087755530854</v>
      </c>
      <c r="Q20" s="97">
        <f>'IS (incapacity)'!R$14</f>
        <v>363.85904492222812</v>
      </c>
      <c r="R20" s="97">
        <f>'IS (incapacity)'!S$14</f>
        <v>225.80353915508448</v>
      </c>
      <c r="S20" s="97">
        <f>'IS (incapacity)'!T$14</f>
        <v>81.416066875624651</v>
      </c>
      <c r="T20" s="97">
        <f>'IS (incapacity)'!U$14</f>
        <v>34.774629790864601</v>
      </c>
      <c r="U20" s="97">
        <f>'IS (incapacity)'!V$14</f>
        <v>17.818211460440473</v>
      </c>
      <c r="V20" s="97">
        <f>'IS (incapacity)'!W$14</f>
        <v>7.3395481152679061</v>
      </c>
      <c r="W20" s="65">
        <f>'IS (incapacity)'!X$14</f>
        <v>1.2594318393668062</v>
      </c>
    </row>
    <row r="21" spans="1:23" ht="15" customHeight="1" x14ac:dyDescent="0.35">
      <c r="A21" s="62" t="s">
        <v>190</v>
      </c>
      <c r="B21" s="97"/>
      <c r="C21" s="97"/>
      <c r="D21" s="97"/>
      <c r="E21" s="97"/>
      <c r="F21" s="97">
        <f>'IS (lone parent)'!G$14</f>
        <v>445.87998489112255</v>
      </c>
      <c r="G21" s="97">
        <f>'IS (lone parent)'!H$14</f>
        <v>462.66635368060224</v>
      </c>
      <c r="H21" s="97">
        <f>'IS (lone parent)'!I$14</f>
        <v>475.80003332444073</v>
      </c>
      <c r="I21" s="97">
        <f>'IS (lone parent)'!J$14</f>
        <v>499.652924359228</v>
      </c>
      <c r="J21" s="97">
        <f>'IS (lone parent)'!K$14</f>
        <v>455.27384391423095</v>
      </c>
      <c r="K21" s="97">
        <f>'IS (lone parent)'!L$14</f>
        <v>389.04421973571436</v>
      </c>
      <c r="L21" s="97">
        <f>'IS (lone parent)'!M$14</f>
        <v>354.686456229187</v>
      </c>
      <c r="M21" s="97">
        <f>'IS (lone parent)'!N$14</f>
        <v>334.69148324772908</v>
      </c>
      <c r="N21" s="97">
        <f>'IS (lone parent)'!O$14</f>
        <v>305.53939063167115</v>
      </c>
      <c r="O21" s="97">
        <f>'IS (lone parent)'!P$14</f>
        <v>294.02530237651735</v>
      </c>
      <c r="P21" s="97">
        <f>'IS (lone parent)'!Q$14</f>
        <v>276.18420833347852</v>
      </c>
      <c r="Q21" s="97">
        <f>'IS (lone parent)'!R$14</f>
        <v>248.14929374613303</v>
      </c>
      <c r="R21" s="97">
        <f>'IS (lone parent)'!S$14</f>
        <v>227.26761616655114</v>
      </c>
      <c r="S21" s="97">
        <f>'IS (lone parent)'!T$14</f>
        <v>202.27999766382516</v>
      </c>
      <c r="T21" s="97">
        <f>'IS (lone parent)'!U$14</f>
        <v>186.54883017739022</v>
      </c>
      <c r="U21" s="97">
        <f>'IS (lone parent)'!V$14</f>
        <v>172.28552218992476</v>
      </c>
      <c r="V21" s="97">
        <f>'IS (lone parent)'!W$14</f>
        <v>157.19549308786335</v>
      </c>
      <c r="W21" s="65">
        <f>'IS (lone parent)'!X$14</f>
        <v>153.01711932258689</v>
      </c>
    </row>
    <row r="22" spans="1:23" ht="15" customHeight="1" x14ac:dyDescent="0.35">
      <c r="A22" s="62" t="s">
        <v>191</v>
      </c>
      <c r="B22" s="97"/>
      <c r="C22" s="97"/>
      <c r="D22" s="97"/>
      <c r="E22" s="97"/>
      <c r="F22" s="97">
        <f>'IS (carer)'!G$14</f>
        <v>15.856423109736376</v>
      </c>
      <c r="G22" s="97">
        <f>'IS (carer)'!H$14</f>
        <v>20.067157667888122</v>
      </c>
      <c r="H22" s="97">
        <f>'IS (carer)'!I$14</f>
        <v>21.71708016284888</v>
      </c>
      <c r="I22" s="97">
        <f>'IS (carer)'!J$14</f>
        <v>23.774664060584033</v>
      </c>
      <c r="J22" s="97">
        <f>'IS (carer)'!K$14</f>
        <v>24.111603112881685</v>
      </c>
      <c r="K22" s="97">
        <f>'IS (carer)'!L$14</f>
        <v>23.007164302415106</v>
      </c>
      <c r="L22" s="97">
        <f>'IS (carer)'!M$14</f>
        <v>22.797104366538605</v>
      </c>
      <c r="M22" s="97">
        <f>'IS (carer)'!N$14</f>
        <v>23.074176866382103</v>
      </c>
      <c r="N22" s="97">
        <f>'IS (carer)'!O$14</f>
        <v>23.069233998711432</v>
      </c>
      <c r="O22" s="97">
        <f>'IS (carer)'!P$14</f>
        <v>25.53624044976323</v>
      </c>
      <c r="P22" s="97">
        <f>'IS (carer)'!Q$14</f>
        <v>33.610615784394291</v>
      </c>
      <c r="Q22" s="97">
        <f>'IS (carer)'!R$14</f>
        <v>38.002029222911091</v>
      </c>
      <c r="R22" s="97">
        <f>'IS (carer)'!S$14</f>
        <v>44.852763973992381</v>
      </c>
      <c r="S22" s="97">
        <f>'IS (carer)'!T$14</f>
        <v>48.918404319529522</v>
      </c>
      <c r="T22" s="97">
        <f>'IS (carer)'!U$14</f>
        <v>51.219904029238059</v>
      </c>
      <c r="U22" s="97">
        <f>'IS (carer)'!V$14</f>
        <v>54.525116287071533</v>
      </c>
      <c r="V22" s="97">
        <f>'IS (carer)'!W$14</f>
        <v>55.731196125750749</v>
      </c>
      <c r="W22" s="65">
        <f>'IS (carer)'!X$14</f>
        <v>59.93361545723522</v>
      </c>
    </row>
    <row r="23" spans="1:23" ht="15" customHeight="1" x14ac:dyDescent="0.35">
      <c r="A23" s="62" t="s">
        <v>192</v>
      </c>
      <c r="B23" s="97"/>
      <c r="C23" s="97"/>
      <c r="D23" s="97"/>
      <c r="E23" s="97"/>
      <c r="F23" s="97">
        <f>'IS (others)'!G$14</f>
        <v>31.433529285303166</v>
      </c>
      <c r="G23" s="97">
        <f>'IS (others)'!H$14</f>
        <v>29.353079606636673</v>
      </c>
      <c r="H23" s="97">
        <f>'IS (others)'!I$14</f>
        <v>26.295636646676485</v>
      </c>
      <c r="I23" s="97">
        <f>'IS (others)'!J$14</f>
        <v>25.146901333787355</v>
      </c>
      <c r="J23" s="97">
        <f>'IS (others)'!K$14</f>
        <v>23.107580814029422</v>
      </c>
      <c r="K23" s="97">
        <f>'IS (others)'!L$14</f>
        <v>32.340297302750763</v>
      </c>
      <c r="L23" s="97">
        <f>'IS (others)'!M$14</f>
        <v>32.399946199750993</v>
      </c>
      <c r="M23" s="97">
        <f>'IS (others)'!N$14</f>
        <v>27.590093456750168</v>
      </c>
      <c r="N23" s="97">
        <f>'IS (others)'!O$14</f>
        <v>21.527534647502144</v>
      </c>
      <c r="O23" s="97">
        <f>'IS (others)'!P$14</f>
        <v>21.966369221351208</v>
      </c>
      <c r="P23" s="97">
        <f>'IS (others)'!Q$14</f>
        <v>21.543681814290188</v>
      </c>
      <c r="Q23" s="97">
        <f>'IS (others)'!R$14</f>
        <v>20.682044500727983</v>
      </c>
      <c r="R23" s="97">
        <f>'IS (others)'!S$14</f>
        <v>19.991726388626386</v>
      </c>
      <c r="S23" s="97">
        <f>'IS (others)'!T$14</f>
        <v>16.501846639105512</v>
      </c>
      <c r="T23" s="97">
        <f>'IS (others)'!U$14</f>
        <v>13.844070390167152</v>
      </c>
      <c r="U23" s="97">
        <f>'IS (others)'!V$14</f>
        <v>11.553924166046514</v>
      </c>
      <c r="V23" s="97">
        <f>'IS (others)'!W$14</f>
        <v>10.475654428646239</v>
      </c>
      <c r="W23" s="65">
        <f>'IS (others)'!X$14</f>
        <v>9.9630067047124449</v>
      </c>
    </row>
    <row r="24" spans="1:23" ht="30" customHeight="1" x14ac:dyDescent="0.35">
      <c r="A24" s="163" t="s">
        <v>61</v>
      </c>
      <c r="B24" s="97"/>
      <c r="C24" s="97"/>
      <c r="D24" s="97"/>
      <c r="E24" s="97"/>
      <c r="F24" s="97">
        <f>IIDB!G$14</f>
        <v>57.301563024451148</v>
      </c>
      <c r="G24" s="97">
        <f>IIDB!H$14</f>
        <v>58.794841066064222</v>
      </c>
      <c r="H24" s="97">
        <f>IIDB!I$14</f>
        <v>59.083374842168141</v>
      </c>
      <c r="I24" s="97">
        <f>IIDB!J$14</f>
        <v>59.392570567382457</v>
      </c>
      <c r="J24" s="97">
        <f>IIDB!K$14</f>
        <v>60.956039957057399</v>
      </c>
      <c r="K24" s="97">
        <f>IIDB!L$14</f>
        <v>60.352960763567829</v>
      </c>
      <c r="L24" s="97">
        <f>IIDB!M$14</f>
        <v>60.383595572642157</v>
      </c>
      <c r="M24" s="97">
        <f>IIDB!N$14</f>
        <v>61.031264783105527</v>
      </c>
      <c r="N24" s="97">
        <f>IIDB!O$14</f>
        <v>63.083792563066837</v>
      </c>
      <c r="O24" s="97">
        <f>IIDB!P$14</f>
        <v>65.174525241973086</v>
      </c>
      <c r="P24" s="97">
        <f>IIDB!Q$14</f>
        <v>67.856286933902453</v>
      </c>
      <c r="Q24" s="97">
        <f>IIDB!R$14</f>
        <v>67.608384062231579</v>
      </c>
      <c r="R24" s="97">
        <f>IIDB!S$14</f>
        <v>69.36144578897067</v>
      </c>
      <c r="S24" s="97">
        <f>IIDB!T$14</f>
        <v>69.041606535463274</v>
      </c>
      <c r="T24" s="97">
        <f>IIDB!U$14</f>
        <v>69.991468182880439</v>
      </c>
      <c r="U24" s="97">
        <f>IIDB!V$14</f>
        <v>68.845541262744234</v>
      </c>
      <c r="V24" s="97">
        <f>IIDB!W$14</f>
        <v>66.688843208846109</v>
      </c>
      <c r="W24" s="65">
        <f>IIDB!X$14</f>
        <v>65.179928177813721</v>
      </c>
    </row>
    <row r="25" spans="1:23" ht="15" customHeight="1" x14ac:dyDescent="0.35">
      <c r="A25" s="162" t="s">
        <v>62</v>
      </c>
      <c r="B25" s="97">
        <f>JSA!C$14</f>
        <v>212.90749392679609</v>
      </c>
      <c r="C25" s="97">
        <f>JSA!D$14</f>
        <v>349.50769133443407</v>
      </c>
      <c r="D25" s="97">
        <f>JSA!E$14</f>
        <v>297.20122508485701</v>
      </c>
      <c r="E25" s="97">
        <f>JSA!F$14</f>
        <v>262.93106188312606</v>
      </c>
      <c r="F25" s="97">
        <f>JSA!G$14</f>
        <v>220.85268160437212</v>
      </c>
      <c r="G25" s="97">
        <f>JSA!H$14</f>
        <v>196.9123237276832</v>
      </c>
      <c r="H25" s="97">
        <f>JSA!I$14</f>
        <v>215.5862492000314</v>
      </c>
      <c r="I25" s="97">
        <f>JSA!J$14</f>
        <v>222.07693476112922</v>
      </c>
      <c r="J25" s="97">
        <f>JSA!K$14</f>
        <v>191.32255005674043</v>
      </c>
      <c r="K25" s="97">
        <f>JSA!L$14</f>
        <v>203.76588899102055</v>
      </c>
      <c r="L25" s="97">
        <f>JSA!M$14</f>
        <v>214.21455817039526</v>
      </c>
      <c r="M25" s="97">
        <f>JSA!N$14</f>
        <v>188.97290136098937</v>
      </c>
      <c r="N25" s="97">
        <f>JSA!O$14</f>
        <v>264.06068679210654</v>
      </c>
      <c r="O25" s="97">
        <f>JSA!P$14</f>
        <v>471.26637460224123</v>
      </c>
      <c r="P25" s="97">
        <f>JSA!Q$14</f>
        <v>426.44334657407859</v>
      </c>
      <c r="Q25" s="97">
        <f>JSA!R$14</f>
        <v>455.3283911445626</v>
      </c>
      <c r="R25" s="97">
        <f>JSA!S$14</f>
        <v>470.654416054725</v>
      </c>
      <c r="S25" s="97">
        <f>JSA!T$14</f>
        <v>375.89486621350261</v>
      </c>
      <c r="T25" s="97">
        <f>JSA!U$14</f>
        <v>254.29873943076723</v>
      </c>
      <c r="U25" s="97">
        <f>JSA!V$14</f>
        <v>194.7312728310782</v>
      </c>
      <c r="V25" s="97">
        <f>JSA!W$14</f>
        <v>164.89381847532934</v>
      </c>
      <c r="W25" s="65">
        <f>JSA!X$14</f>
        <v>152.28669505057275</v>
      </c>
    </row>
    <row r="26" spans="1:23" ht="15" customHeight="1" x14ac:dyDescent="0.35">
      <c r="A26" s="162" t="s">
        <v>63</v>
      </c>
      <c r="B26" s="97">
        <f>MA!C$14</f>
        <v>0</v>
      </c>
      <c r="C26" s="97">
        <f>MA!D$14</f>
        <v>0</v>
      </c>
      <c r="D26" s="97">
        <f>MA!E$14</f>
        <v>0</v>
      </c>
      <c r="E26" s="97">
        <f>MA!F$14</f>
        <v>0</v>
      </c>
      <c r="F26" s="97">
        <f>MA!G$14</f>
        <v>6.1177394998918038</v>
      </c>
      <c r="G26" s="97">
        <f>MA!H$14</f>
        <v>7.958103184223706</v>
      </c>
      <c r="H26" s="97">
        <f>MA!I$14</f>
        <v>11.262363688611549</v>
      </c>
      <c r="I26" s="97">
        <f>MA!J$14</f>
        <v>20.266835168941345</v>
      </c>
      <c r="J26" s="97">
        <f>MA!K$14</f>
        <v>24.689794473417482</v>
      </c>
      <c r="K26" s="97">
        <f>MA!L$14</f>
        <v>25.196965856868154</v>
      </c>
      <c r="L26" s="97">
        <f>MA!M$14</f>
        <v>28.899992898759614</v>
      </c>
      <c r="M26" s="97">
        <f>MA!N$14</f>
        <v>37.58114697134436</v>
      </c>
      <c r="N26" s="97">
        <f>MA!O$14</f>
        <v>52.392154614621383</v>
      </c>
      <c r="O26" s="97">
        <f>MA!P$14</f>
        <v>49.387132053793685</v>
      </c>
      <c r="P26" s="97">
        <f>MA!Q$14</f>
        <v>51.743280312675793</v>
      </c>
      <c r="Q26" s="97">
        <f>MA!R$14</f>
        <v>55.167170695488252</v>
      </c>
      <c r="R26" s="97">
        <f>MA!S$14</f>
        <v>59.293164666376057</v>
      </c>
      <c r="S26" s="97">
        <f>MA!T$14</f>
        <v>57.641515818841775</v>
      </c>
      <c r="T26" s="97">
        <f>MA!U$14</f>
        <v>56.553338587597999</v>
      </c>
      <c r="U26" s="97">
        <f>MA!V$14</f>
        <v>58.202087609946275</v>
      </c>
      <c r="V26" s="97">
        <f>MA!W$14</f>
        <v>59.513921825734073</v>
      </c>
      <c r="W26" s="65">
        <f>MA!X$14</f>
        <v>58.99208535284</v>
      </c>
    </row>
    <row r="27" spans="1:23" ht="15" customHeight="1" x14ac:dyDescent="0.35">
      <c r="A27" s="162" t="s">
        <v>193</v>
      </c>
      <c r="B27" s="97"/>
      <c r="C27" s="97"/>
      <c r="D27" s="97"/>
      <c r="E27" s="97"/>
      <c r="F27" s="97"/>
      <c r="G27" s="97"/>
      <c r="H27" s="97"/>
      <c r="I27" s="97"/>
      <c r="J27" s="97">
        <f>O75TVL!K$14</f>
        <v>63.34554382972032</v>
      </c>
      <c r="K27" s="97">
        <f>O75TVL!L$14</f>
        <v>67.002445219970483</v>
      </c>
      <c r="L27" s="97">
        <f>O75TVL!M$14</f>
        <v>71.116030234335526</v>
      </c>
      <c r="M27" s="97">
        <f>O75TVL!N$14</f>
        <v>74.531227572423916</v>
      </c>
      <c r="N27" s="97">
        <f>O75TVL!O$14</f>
        <v>77.269253053178176</v>
      </c>
      <c r="O27" s="97">
        <f>O75TVL!P$14</f>
        <v>80.520155998417422</v>
      </c>
      <c r="P27" s="97">
        <f>O75TVL!Q$14</f>
        <v>84.916224799973534</v>
      </c>
      <c r="Q27" s="97">
        <f>O75TVL!R$14</f>
        <v>86.208653286742774</v>
      </c>
      <c r="R27" s="97">
        <f>O75TVL!S$14</f>
        <v>87.486748755901559</v>
      </c>
      <c r="S27" s="97">
        <f>O75TVL!T$14</f>
        <v>88.188031053057969</v>
      </c>
      <c r="T27" s="97">
        <f>O75TVL!U$14</f>
        <v>89.054345515516985</v>
      </c>
      <c r="U27" s="97">
        <f>O75TVL!V$14</f>
        <v>90.652246836465338</v>
      </c>
      <c r="V27" s="97">
        <f>O75TVL!W$14</f>
        <v>91.498075083875179</v>
      </c>
      <c r="W27" s="65">
        <f>O75TVL!X$14</f>
        <v>95.46416142908825</v>
      </c>
    </row>
    <row r="28" spans="1:23" ht="15" customHeight="1" x14ac:dyDescent="0.35">
      <c r="A28" s="162" t="s">
        <v>97</v>
      </c>
      <c r="B28" s="97"/>
      <c r="C28" s="97"/>
      <c r="D28" s="97"/>
      <c r="E28" s="97"/>
      <c r="F28" s="97"/>
      <c r="G28" s="97"/>
      <c r="H28" s="97"/>
      <c r="I28" s="97">
        <f>PC!J$14</f>
        <v>0</v>
      </c>
      <c r="J28" s="97">
        <f>PC!K$14</f>
        <v>568.09030557298672</v>
      </c>
      <c r="K28" s="97">
        <f>PC!L$14</f>
        <v>620.66848475374695</v>
      </c>
      <c r="L28" s="97">
        <f>PC!M$14</f>
        <v>669.89260735588823</v>
      </c>
      <c r="M28" s="97">
        <f>PC!N$14</f>
        <v>725.79548870013184</v>
      </c>
      <c r="N28" s="97">
        <f>PC!O$14</f>
        <v>765.20743462531664</v>
      </c>
      <c r="O28" s="97">
        <f>PC!P$14</f>
        <v>817.9087523832618</v>
      </c>
      <c r="P28" s="97">
        <f>PC!Q$14</f>
        <v>839.30374505228656</v>
      </c>
      <c r="Q28" s="97">
        <f>PC!R$14</f>
        <v>829.15370835174406</v>
      </c>
      <c r="R28" s="97">
        <f>PC!S$14</f>
        <v>777.39129393248595</v>
      </c>
      <c r="S28" s="97">
        <f>PC!T$14</f>
        <v>732.22500289278366</v>
      </c>
      <c r="T28" s="97">
        <f>PC!U$14</f>
        <v>685.37690798555241</v>
      </c>
      <c r="U28" s="97">
        <f>PC!V$14</f>
        <v>637.24834617522504</v>
      </c>
      <c r="V28" s="97">
        <f>PC!W$14</f>
        <v>599.48965676884768</v>
      </c>
      <c r="W28" s="65">
        <f>PC!X$14</f>
        <v>572.23812263274658</v>
      </c>
    </row>
    <row r="29" spans="1:23" ht="30" customHeight="1" x14ac:dyDescent="0.35">
      <c r="A29" s="162" t="s">
        <v>110</v>
      </c>
      <c r="B29" s="97"/>
      <c r="C29" s="97"/>
      <c r="D29" s="97"/>
      <c r="E29" s="97"/>
      <c r="F29" s="97"/>
      <c r="G29" s="97"/>
      <c r="H29" s="97"/>
      <c r="I29" s="97">
        <f>PIP!J$14</f>
        <v>0</v>
      </c>
      <c r="J29" s="97">
        <f>PIP!K$14</f>
        <v>0</v>
      </c>
      <c r="K29" s="97">
        <f>PIP!L$14</f>
        <v>0</v>
      </c>
      <c r="L29" s="97">
        <f>PIP!M$14</f>
        <v>0</v>
      </c>
      <c r="M29" s="97">
        <f>PIP!N$14</f>
        <v>0</v>
      </c>
      <c r="N29" s="97">
        <f>PIP!O$14</f>
        <v>0</v>
      </c>
      <c r="O29" s="97">
        <f>PIP!P$14</f>
        <v>0</v>
      </c>
      <c r="P29" s="97">
        <f>PIP!Q$14</f>
        <v>0</v>
      </c>
      <c r="Q29" s="97">
        <f>PIP!R$14</f>
        <v>0</v>
      </c>
      <c r="R29" s="97">
        <f>PIP!S$14</f>
        <v>0</v>
      </c>
      <c r="S29" s="97">
        <f>PIP!T$14</f>
        <v>13.528240521075423</v>
      </c>
      <c r="T29" s="97">
        <f>PIP!U$14</f>
        <v>116.72963349642754</v>
      </c>
      <c r="U29" s="97">
        <f>PIP!V$14</f>
        <v>244.39655501691988</v>
      </c>
      <c r="V29" s="97">
        <f>PIP!W$14</f>
        <v>478.9020905080074</v>
      </c>
      <c r="W29" s="65">
        <f>PIP!X$14</f>
        <v>829.09186942700353</v>
      </c>
    </row>
    <row r="30" spans="1:23" ht="15" customHeight="1" x14ac:dyDescent="0.35">
      <c r="A30" s="162" t="s">
        <v>64</v>
      </c>
      <c r="B30" s="97">
        <f>SDA!C$14</f>
        <v>100.33732143899478</v>
      </c>
      <c r="C30" s="97">
        <f>SDA!D$14</f>
        <v>110.34077526535656</v>
      </c>
      <c r="D30" s="97">
        <f>SDA!E$14</f>
        <v>110.04549977670044</v>
      </c>
      <c r="E30" s="97">
        <f>SDA!F$14</f>
        <v>113.54696470655433</v>
      </c>
      <c r="F30" s="97">
        <f>SDA!G$14</f>
        <v>114.44174288656954</v>
      </c>
      <c r="G30" s="97">
        <f>SDA!H$14</f>
        <v>117.40586397907479</v>
      </c>
      <c r="H30" s="97">
        <f>SDA!I$14</f>
        <v>107.75853117488239</v>
      </c>
      <c r="I30" s="97">
        <f>SDA!J$14</f>
        <v>105.33745908015416</v>
      </c>
      <c r="J30" s="97">
        <f>SDA!K$14</f>
        <v>103.79216076057671</v>
      </c>
      <c r="K30" s="97">
        <f>SDA!L$14</f>
        <v>102.06653809784451</v>
      </c>
      <c r="L30" s="97">
        <f>SDA!M$14</f>
        <v>102.55463183868949</v>
      </c>
      <c r="M30" s="97">
        <f>SDA!N$14</f>
        <v>101.8044243112645</v>
      </c>
      <c r="N30" s="97">
        <f>SDA!O$14</f>
        <v>100.75631626443197</v>
      </c>
      <c r="O30" s="97">
        <f>SDA!P$14</f>
        <v>103.16993493216867</v>
      </c>
      <c r="P30" s="97">
        <f>SDA!Q$14</f>
        <v>101.57338718645582</v>
      </c>
      <c r="Q30" s="97">
        <f>SDA!R$14</f>
        <v>100.70721640585158</v>
      </c>
      <c r="R30" s="97">
        <f>SDA!S$14</f>
        <v>101.4230215673998</v>
      </c>
      <c r="S30" s="97">
        <f>SDA!T$14</f>
        <v>97.901020807500203</v>
      </c>
      <c r="T30" s="97">
        <f>SDA!U$14</f>
        <v>79.283640272172406</v>
      </c>
      <c r="U30" s="97">
        <f>SDA!V$14</f>
        <v>49.093742089800003</v>
      </c>
      <c r="V30" s="97">
        <f>SDA!W$14</f>
        <v>26.399899173641717</v>
      </c>
      <c r="W30" s="65">
        <f>SDA!X$14</f>
        <v>13.912982076392577</v>
      </c>
    </row>
    <row r="31" spans="1:23" ht="15" customHeight="1" x14ac:dyDescent="0.35">
      <c r="A31" s="62" t="s">
        <v>51</v>
      </c>
      <c r="B31" s="97"/>
      <c r="C31" s="97"/>
      <c r="D31" s="97"/>
      <c r="E31" s="97"/>
      <c r="F31" s="97">
        <f>'SDA (working age)'!G$14</f>
        <v>96.170347521651763</v>
      </c>
      <c r="G31" s="97">
        <f>'SDA (working age)'!H$14</f>
        <v>98.995999226190747</v>
      </c>
      <c r="H31" s="97">
        <f>'SDA (working age)'!I$14</f>
        <v>89.652337007565862</v>
      </c>
      <c r="I31" s="97">
        <f>'SDA (working age)'!J$14</f>
        <v>86.588714049122586</v>
      </c>
      <c r="J31" s="97">
        <f>'SDA (working age)'!K$14</f>
        <v>90.147213049094717</v>
      </c>
      <c r="K31" s="97">
        <f>'SDA (working age)'!L$14</f>
        <v>87.846707903125903</v>
      </c>
      <c r="L31" s="97">
        <f>'SDA (working age)'!M$14</f>
        <v>87.484124230387053</v>
      </c>
      <c r="M31" s="97">
        <f>'SDA (working age)'!N$14</f>
        <v>79.528639275630724</v>
      </c>
      <c r="N31" s="97">
        <f>'SDA (working age)'!O$14</f>
        <v>81.33030991163578</v>
      </c>
      <c r="O31" s="97">
        <f>'SDA (working age)'!P$14</f>
        <v>82.668046862611817</v>
      </c>
      <c r="P31" s="97">
        <f>'SDA (working age)'!Q$14</f>
        <v>82.109763963901059</v>
      </c>
      <c r="Q31" s="97">
        <f>'SDA (working age)'!R$14</f>
        <v>81.231963877216657</v>
      </c>
      <c r="R31" s="97">
        <f>'SDA (working age)'!S$14</f>
        <v>83.087888759318275</v>
      </c>
      <c r="S31" s="97">
        <f>'SDA (working age)'!T$14</f>
        <v>81.500984865121509</v>
      </c>
      <c r="T31" s="97">
        <f>'SDA (working age)'!U$14</f>
        <v>63.344099171557225</v>
      </c>
      <c r="U31" s="97">
        <f>'SDA (working age)'!V$14</f>
        <v>34.139178711518689</v>
      </c>
      <c r="V31" s="97">
        <f>'SDA (working age)'!W$14</f>
        <v>12.538768295831529</v>
      </c>
      <c r="W31" s="65">
        <f>'SDA (working age)'!X$14</f>
        <v>1.4329941039504688</v>
      </c>
    </row>
    <row r="32" spans="1:23" ht="15" customHeight="1" x14ac:dyDescent="0.35">
      <c r="A32" s="62" t="s">
        <v>52</v>
      </c>
      <c r="B32" s="97"/>
      <c r="C32" s="97"/>
      <c r="D32" s="97"/>
      <c r="E32" s="97"/>
      <c r="F32" s="97">
        <f>'SDA (pensioners)'!G$14</f>
        <v>18.271395364917815</v>
      </c>
      <c r="G32" s="97">
        <f>'SDA (pensioners)'!H$14</f>
        <v>18.40986475288403</v>
      </c>
      <c r="H32" s="97">
        <f>'SDA (pensioners)'!I$14</f>
        <v>18.106194167316492</v>
      </c>
      <c r="I32" s="97">
        <f>'SDA (pensioners)'!J$14</f>
        <v>18.748745031031575</v>
      </c>
      <c r="J32" s="97">
        <f>'SDA (pensioners)'!K$14</f>
        <v>13.644947711482011</v>
      </c>
      <c r="K32" s="97">
        <f>'SDA (pensioners)'!L$14</f>
        <v>14.2198301947186</v>
      </c>
      <c r="L32" s="97">
        <f>'SDA (pensioners)'!M$14</f>
        <v>15.070507608302433</v>
      </c>
      <c r="M32" s="97">
        <f>'SDA (pensioners)'!N$14</f>
        <v>22.275785035633774</v>
      </c>
      <c r="N32" s="97">
        <f>'SDA (pensioners)'!O$14</f>
        <v>19.426006352796211</v>
      </c>
      <c r="O32" s="97">
        <f>'SDA (pensioners)'!P$14</f>
        <v>20.501888069556859</v>
      </c>
      <c r="P32" s="97">
        <f>'SDA (pensioners)'!Q$14</f>
        <v>19.463623222554759</v>
      </c>
      <c r="Q32" s="97">
        <f>'SDA (pensioners)'!R$14</f>
        <v>19.475252528634911</v>
      </c>
      <c r="R32" s="97">
        <f>'SDA (pensioners)'!S$14</f>
        <v>18.335132808081511</v>
      </c>
      <c r="S32" s="97">
        <f>'SDA (pensioners)'!T$14</f>
        <v>16.400035942378675</v>
      </c>
      <c r="T32" s="97">
        <f>'SDA (pensioners)'!U$14</f>
        <v>15.939541100615175</v>
      </c>
      <c r="U32" s="97">
        <f>'SDA (pensioners)'!V$14</f>
        <v>14.954563378281307</v>
      </c>
      <c r="V32" s="97">
        <f>'SDA (pensioners)'!W$14</f>
        <v>13.86113087781019</v>
      </c>
      <c r="W32" s="65">
        <f>'SDA (pensioners)'!X$14</f>
        <v>12.479987972442109</v>
      </c>
    </row>
    <row r="33" spans="1:23" ht="15.5" x14ac:dyDescent="0.35">
      <c r="A33" s="164" t="s">
        <v>65</v>
      </c>
      <c r="B33" s="97">
        <f>SP!C$14</f>
        <v>0</v>
      </c>
      <c r="C33" s="97">
        <f>SP!D$14</f>
        <v>0</v>
      </c>
      <c r="D33" s="97">
        <f>SP!E$14</f>
        <v>0</v>
      </c>
      <c r="E33" s="97">
        <f>SP!F$14</f>
        <v>5241.0957255110334</v>
      </c>
      <c r="F33" s="97">
        <f>SP!G$14</f>
        <v>5369.9661062965515</v>
      </c>
      <c r="G33" s="97">
        <f>SP!H$14</f>
        <v>5803.0675758008792</v>
      </c>
      <c r="H33" s="97">
        <f>SP!I$14</f>
        <v>6191.8009542717973</v>
      </c>
      <c r="I33" s="97">
        <f>SP!J$14</f>
        <v>6493.3485432331763</v>
      </c>
      <c r="J33" s="97">
        <f>SP!K$14</f>
        <v>6826.3936316914569</v>
      </c>
      <c r="K33" s="97">
        <f>SP!L$14</f>
        <v>7206.0281802838617</v>
      </c>
      <c r="L33" s="97">
        <f>SP!M$14</f>
        <v>7534.8475875942968</v>
      </c>
      <c r="M33" s="97">
        <f>SP!N$14</f>
        <v>8116.0196612258742</v>
      </c>
      <c r="N33" s="97">
        <f>SP!O$14</f>
        <v>8699.1375347254343</v>
      </c>
      <c r="O33" s="97">
        <f>SP!P$14</f>
        <v>9472.3440947977633</v>
      </c>
      <c r="P33" s="97">
        <f>SP!Q$14</f>
        <v>9892.7462825561706</v>
      </c>
      <c r="Q33" s="97">
        <f>SP!R$14</f>
        <v>10539.246620743326</v>
      </c>
      <c r="R33" s="97">
        <f>SP!S$14</f>
        <v>11379.071613379556</v>
      </c>
      <c r="S33" s="97">
        <f>SP!T$14</f>
        <v>11892.288847467114</v>
      </c>
      <c r="T33" s="97">
        <f>SP!U$14</f>
        <v>12392.929136629427</v>
      </c>
      <c r="U33" s="97">
        <f>SP!V$14</f>
        <v>12822.475186725023</v>
      </c>
      <c r="V33" s="97">
        <f>SP!W$14</f>
        <v>13145.345637424136</v>
      </c>
      <c r="W33" s="65">
        <f>SP!X$14</f>
        <v>13489.815636289517</v>
      </c>
    </row>
    <row r="34" spans="1:23" ht="30" customHeight="1" x14ac:dyDescent="0.35">
      <c r="A34" s="164" t="s">
        <v>98</v>
      </c>
      <c r="B34" s="97"/>
      <c r="C34" s="97"/>
      <c r="D34" s="97"/>
      <c r="E34" s="97"/>
      <c r="F34" s="97"/>
      <c r="G34" s="97"/>
      <c r="H34" s="97"/>
      <c r="I34" s="97"/>
      <c r="J34" s="97">
        <f>SMP!K$14</f>
        <v>183.17211884960997</v>
      </c>
      <c r="K34" s="97">
        <f>SMP!L$14</f>
        <v>171.75615572307757</v>
      </c>
      <c r="L34" s="97">
        <f>SMP!M$14</f>
        <v>196.69708181869657</v>
      </c>
      <c r="M34" s="97">
        <f>SMP!N$14</f>
        <v>234.54102952626064</v>
      </c>
      <c r="N34" s="97">
        <f>SMP!O$14</f>
        <v>281.60677341096419</v>
      </c>
      <c r="O34" s="97">
        <f>SMP!P$14</f>
        <v>305.99429185155702</v>
      </c>
      <c r="P34" s="97">
        <f>SMP!Q$14</f>
        <v>328.57380402410547</v>
      </c>
      <c r="Q34" s="97">
        <f>SMP!R$14</f>
        <v>326.82723431494799</v>
      </c>
      <c r="R34" s="97">
        <f>SMP!S$14</f>
        <v>334.22370911545443</v>
      </c>
      <c r="S34" s="97">
        <f>SMP!T$14</f>
        <v>331.21273643963002</v>
      </c>
      <c r="T34" s="97">
        <f>SMP!U$14</f>
        <v>338.38667454448984</v>
      </c>
      <c r="U34" s="97">
        <f>SMP!V$14</f>
        <v>353.68078559999998</v>
      </c>
      <c r="V34" s="97">
        <f>SMP!W$14</f>
        <v>380.689973173</v>
      </c>
      <c r="W34" s="65">
        <f>SMP!X$14</f>
        <v>363.11365290961032</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UC!T$14</f>
        <v>0</v>
      </c>
      <c r="T35" s="97">
        <f>UC!U$14</f>
        <v>4.247151979763264E-2</v>
      </c>
      <c r="U35" s="97">
        <f>UC!V$14</f>
        <v>18.801047982672912</v>
      </c>
      <c r="V35" s="97">
        <f>UC!W$14</f>
        <v>100.64036699470566</v>
      </c>
      <c r="W35" s="65">
        <f>UC!X$14</f>
        <v>247.38568172324003</v>
      </c>
    </row>
    <row r="36" spans="1:23" ht="15" customHeight="1" x14ac:dyDescent="0.35">
      <c r="A36" s="164" t="s">
        <v>66</v>
      </c>
      <c r="B36" s="97"/>
      <c r="C36" s="97"/>
      <c r="D36" s="97"/>
      <c r="E36" s="97"/>
      <c r="F36" s="97">
        <f>WFP!G$14</f>
        <v>244.41682382855765</v>
      </c>
      <c r="G36" s="97">
        <f>WFP!H$14</f>
        <v>235.1378600838766</v>
      </c>
      <c r="H36" s="97">
        <f>WFP!I$14</f>
        <v>238.9731602057862</v>
      </c>
      <c r="I36" s="97">
        <f>WFP!J$14</f>
        <v>271.08855246615963</v>
      </c>
      <c r="J36" s="97">
        <f>WFP!K$14</f>
        <v>353.74322775837163</v>
      </c>
      <c r="K36" s="97">
        <f>WFP!L$14</f>
        <v>452.9084842571138</v>
      </c>
      <c r="L36" s="97">
        <f>WFP!M$14</f>
        <v>287.19405232155503</v>
      </c>
      <c r="M36" s="97">
        <f>WFP!N$14</f>
        <v>296.03559969169373</v>
      </c>
      <c r="N36" s="97">
        <f>WFP!O$14</f>
        <v>388.17490248962321</v>
      </c>
      <c r="O36" s="97">
        <f>WFP!P$14</f>
        <v>393.22238289420943</v>
      </c>
      <c r="P36" s="97">
        <f>WFP!Q$14</f>
        <v>401.33909012551646</v>
      </c>
      <c r="Q36" s="97">
        <f>WFP!R$14</f>
        <v>309.85275944791931</v>
      </c>
      <c r="R36" s="97">
        <f>WFP!S$14</f>
        <v>308.56993877097551</v>
      </c>
      <c r="S36" s="97">
        <f>WFP!T$14</f>
        <v>308.64103680509328</v>
      </c>
      <c r="T36" s="97">
        <f>WFP!U$14</f>
        <v>305.24839790684814</v>
      </c>
      <c r="U36" s="97">
        <f>WFP!V$14</f>
        <v>301.83442247075038</v>
      </c>
      <c r="V36" s="97">
        <f>WFP!W$14</f>
        <v>298.88134416945479</v>
      </c>
      <c r="W36" s="65">
        <f>WFP!X$14</f>
        <v>295.84622160746886</v>
      </c>
    </row>
    <row r="37" spans="1:23" ht="30" customHeight="1" x14ac:dyDescent="0.35">
      <c r="A37" s="165" t="s">
        <v>194</v>
      </c>
      <c r="B37" s="91">
        <f>SUM(B3:B36)-SUM(B9:B11,B19:B23)</f>
        <v>4435.0589591003873</v>
      </c>
      <c r="C37" s="91">
        <f>SUM(C3:C36)-SUM(C9:C11,C19:C23)</f>
        <v>4299.1444531729012</v>
      </c>
      <c r="D37" s="91">
        <f>SUM(D3:D36)-SUM(D9:D11,D19:D23)</f>
        <v>4235.8331079934187</v>
      </c>
      <c r="E37" s="91">
        <f>SUM(E3:E36)-SUM(E9:E11,E19:E23)</f>
        <v>9617.4153280913051</v>
      </c>
      <c r="F37" s="91">
        <f t="shared" ref="F37:M37" si="0">SUM(F3:F36)-SUM(F9:F11,F19:F23,F31:F32)</f>
        <v>10138.318060421003</v>
      </c>
      <c r="G37" s="91">
        <f t="shared" si="0"/>
        <v>10831.770222625746</v>
      </c>
      <c r="H37" s="91">
        <f t="shared" si="0"/>
        <v>11414.374749702818</v>
      </c>
      <c r="I37" s="91">
        <f t="shared" si="0"/>
        <v>11799.030978644207</v>
      </c>
      <c r="J37" s="91">
        <f t="shared" si="0"/>
        <v>12990.071808040369</v>
      </c>
      <c r="K37" s="91">
        <f t="shared" si="0"/>
        <v>13682.488852998687</v>
      </c>
      <c r="L37" s="91">
        <f t="shared" si="0"/>
        <v>14140.4194844137</v>
      </c>
      <c r="M37" s="91">
        <f t="shared" si="0"/>
        <v>15094.540510909728</v>
      </c>
      <c r="N37" s="91">
        <f t="shared" ref="N37:V37" si="1">SUM(N3:N36)-SUM(N9:N11,N19:N23,N31:N32,N15:N16)</f>
        <v>16289.339123918193</v>
      </c>
      <c r="O37" s="91">
        <f t="shared" si="1"/>
        <v>18082.199641242856</v>
      </c>
      <c r="P37" s="91">
        <f t="shared" si="1"/>
        <v>18864.657877015481</v>
      </c>
      <c r="Q37" s="91">
        <f t="shared" si="1"/>
        <v>19708.50515220223</v>
      </c>
      <c r="R37" s="91">
        <f t="shared" si="1"/>
        <v>20812.39262106728</v>
      </c>
      <c r="S37" s="91">
        <f t="shared" si="1"/>
        <v>20704.882351390097</v>
      </c>
      <c r="T37" s="91">
        <f t="shared" si="1"/>
        <v>21290.350754566127</v>
      </c>
      <c r="U37" s="91">
        <f t="shared" si="1"/>
        <v>21858.792129684713</v>
      </c>
      <c r="V37" s="91">
        <f t="shared" si="1"/>
        <v>22239.284484147898</v>
      </c>
      <c r="W37" s="60">
        <f t="shared" ref="W37" si="2">SUM(W3:W36)-SUM(W9:W11,W19:W23,W31:W32,W15:W16)</f>
        <v>22734.131833094863</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381.9348866004338</v>
      </c>
      <c r="C41" s="97">
        <v>387.59763197399985</v>
      </c>
      <c r="D41" s="97">
        <v>395.42114332837252</v>
      </c>
      <c r="E41" s="97">
        <v>404.70176145763264</v>
      </c>
      <c r="F41" s="97">
        <v>412.21338344144056</v>
      </c>
      <c r="G41" s="97">
        <v>438.66130518768108</v>
      </c>
      <c r="H41" s="97">
        <v>457.60710065610584</v>
      </c>
      <c r="I41" s="97">
        <v>490.09505308113091</v>
      </c>
      <c r="J41" s="97">
        <v>523.62616305200379</v>
      </c>
      <c r="K41" s="97">
        <v>556.60823740418994</v>
      </c>
      <c r="L41" s="97">
        <v>574.1345442406141</v>
      </c>
      <c r="M41" s="97">
        <v>611.13350028314937</v>
      </c>
      <c r="N41" s="97">
        <v>648.39697709570214</v>
      </c>
      <c r="O41" s="97">
        <v>701.21362072571958</v>
      </c>
      <c r="P41" s="97">
        <v>718.03501623588181</v>
      </c>
      <c r="Q41" s="97">
        <v>734.10444015211147</v>
      </c>
      <c r="R41" s="97">
        <v>743.51863687175819</v>
      </c>
      <c r="S41" s="97">
        <v>716.42242653043513</v>
      </c>
      <c r="T41" s="97">
        <v>718.89235910657749</v>
      </c>
      <c r="U41" s="97">
        <v>731.61226204520699</v>
      </c>
      <c r="V41" s="97">
        <v>721.52353266977286</v>
      </c>
      <c r="W41" s="65">
        <v>719.44758975210686</v>
      </c>
    </row>
    <row r="42" spans="1:23" ht="15.5" x14ac:dyDescent="0.35">
      <c r="A42" s="162" t="s">
        <v>186</v>
      </c>
      <c r="B42" s="97" t="s">
        <v>215</v>
      </c>
      <c r="C42" s="97" t="s">
        <v>215</v>
      </c>
      <c r="D42" s="97" t="s">
        <v>215</v>
      </c>
      <c r="E42" s="97">
        <v>195.6815650793861</v>
      </c>
      <c r="F42" s="97">
        <v>187.25503764317489</v>
      </c>
      <c r="G42" s="97">
        <v>205.20612542034243</v>
      </c>
      <c r="H42" s="97">
        <v>193.08586356019629</v>
      </c>
      <c r="I42" s="97">
        <v>174.90218121335585</v>
      </c>
      <c r="J42" s="97">
        <v>155.92261426580953</v>
      </c>
      <c r="K42" s="97">
        <v>143.88463430052076</v>
      </c>
      <c r="L42" s="97">
        <v>126.76068088377679</v>
      </c>
      <c r="M42" s="97">
        <v>115.58558394022258</v>
      </c>
      <c r="N42" s="97">
        <v>103.3104695190207</v>
      </c>
      <c r="O42" s="97">
        <v>99.113947288788026</v>
      </c>
      <c r="P42" s="97">
        <v>92.747762940081884</v>
      </c>
      <c r="Q42" s="97">
        <v>88.790416671500608</v>
      </c>
      <c r="R42" s="97">
        <v>87.083639068955037</v>
      </c>
      <c r="S42" s="97">
        <v>84.520908233239425</v>
      </c>
      <c r="T42" s="97">
        <v>81.390469214971475</v>
      </c>
      <c r="U42" s="97">
        <v>81.461017960736697</v>
      </c>
      <c r="V42" s="97">
        <v>76.997596114720508</v>
      </c>
      <c r="W42" s="65">
        <v>68.308101882671124</v>
      </c>
    </row>
    <row r="43" spans="1:23" ht="15.5" x14ac:dyDescent="0.35">
      <c r="A43" s="162" t="s">
        <v>47</v>
      </c>
      <c r="B43" s="97" t="s">
        <v>215</v>
      </c>
      <c r="C43" s="97" t="s">
        <v>215</v>
      </c>
      <c r="D43" s="97" t="s">
        <v>215</v>
      </c>
      <c r="E43" s="97" t="s">
        <v>215</v>
      </c>
      <c r="F43" s="97" t="s">
        <v>215</v>
      </c>
      <c r="G43" s="97">
        <v>117.19178248385572</v>
      </c>
      <c r="H43" s="97">
        <v>123.8888312175321</v>
      </c>
      <c r="I43" s="97">
        <v>130.53318863307675</v>
      </c>
      <c r="J43" s="97">
        <v>135.26918298841107</v>
      </c>
      <c r="K43" s="97">
        <v>141.1031974971981</v>
      </c>
      <c r="L43" s="97">
        <v>141.98526117865586</v>
      </c>
      <c r="M43" s="97">
        <v>152.05366208694349</v>
      </c>
      <c r="N43" s="97">
        <v>161.05433055811687</v>
      </c>
      <c r="O43" s="97">
        <v>176.70929007792003</v>
      </c>
      <c r="P43" s="97">
        <v>185.56438327310292</v>
      </c>
      <c r="Q43" s="97">
        <v>203.99525076265823</v>
      </c>
      <c r="R43" s="97">
        <v>222.34155689236897</v>
      </c>
      <c r="S43" s="97">
        <v>236.06620349221225</v>
      </c>
      <c r="T43" s="97">
        <v>257.5057532594011</v>
      </c>
      <c r="U43" s="97">
        <v>279.8188056965883</v>
      </c>
      <c r="V43" s="97">
        <v>285.61762367015041</v>
      </c>
      <c r="W43" s="65">
        <v>298.75553939640827</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23.227126755360494</v>
      </c>
      <c r="P44" s="97">
        <v>44.144617593715104</v>
      </c>
      <c r="Q44" s="97">
        <v>19.637774746344927</v>
      </c>
      <c r="R44" s="97">
        <v>13.064309606597979</v>
      </c>
      <c r="S44" s="97">
        <v>0.63819651694930979</v>
      </c>
      <c r="T44" s="97" t="s">
        <v>215</v>
      </c>
      <c r="U44" s="97" t="s">
        <v>215</v>
      </c>
      <c r="V44" s="97">
        <v>1.5836871270520294</v>
      </c>
      <c r="W44" s="65">
        <v>9.157580803742448</v>
      </c>
    </row>
    <row r="45" spans="1:23" ht="15.5" x14ac:dyDescent="0.35">
      <c r="A45" s="162" t="s">
        <v>48</v>
      </c>
      <c r="B45" s="97">
        <v>325.30744699290346</v>
      </c>
      <c r="C45" s="97">
        <v>319.47003547885282</v>
      </c>
      <c r="D45" s="97">
        <v>322.26943934961832</v>
      </c>
      <c r="E45" s="97">
        <v>333.81598265774147</v>
      </c>
      <c r="F45" s="97">
        <v>333.53045528785447</v>
      </c>
      <c r="G45" s="97">
        <v>346.47970785596959</v>
      </c>
      <c r="H45" s="97">
        <v>368.53114376123511</v>
      </c>
      <c r="I45" s="97">
        <v>438.80990198326276</v>
      </c>
      <c r="J45" s="97">
        <v>487.57314152483588</v>
      </c>
      <c r="K45" s="97">
        <v>512.99059366012955</v>
      </c>
      <c r="L45" s="97">
        <v>525.78045590767681</v>
      </c>
      <c r="M45" s="97">
        <v>529.71984884328936</v>
      </c>
      <c r="N45" s="97">
        <v>552.97162574217339</v>
      </c>
      <c r="O45" s="97">
        <v>620.72916612141239</v>
      </c>
      <c r="P45" s="97">
        <v>647.12049097726185</v>
      </c>
      <c r="Q45" s="97">
        <v>634.66816180650153</v>
      </c>
      <c r="R45" s="97">
        <v>619.8964263795566</v>
      </c>
      <c r="S45" s="97" t="s">
        <v>215</v>
      </c>
      <c r="T45" s="97" t="s">
        <v>215</v>
      </c>
      <c r="U45" s="97" t="s">
        <v>215</v>
      </c>
      <c r="V45" s="97" t="s">
        <v>215</v>
      </c>
      <c r="W45" s="65" t="s">
        <v>215</v>
      </c>
    </row>
    <row r="46" spans="1:23" ht="26.25" customHeight="1" x14ac:dyDescent="0.35">
      <c r="A46" s="162" t="s">
        <v>49</v>
      </c>
      <c r="B46" s="97">
        <v>545.6751049142697</v>
      </c>
      <c r="C46" s="97">
        <v>599.35186627201733</v>
      </c>
      <c r="D46" s="97">
        <v>633.64277428092032</v>
      </c>
      <c r="E46" s="97">
        <v>677.93795486294039</v>
      </c>
      <c r="F46" s="97">
        <v>715.23220962393793</v>
      </c>
      <c r="G46" s="97">
        <v>769.80404519419938</v>
      </c>
      <c r="H46" s="97">
        <v>820.68021891363185</v>
      </c>
      <c r="I46" s="97">
        <v>878.21863044077179</v>
      </c>
      <c r="J46" s="97">
        <v>926.62919178766913</v>
      </c>
      <c r="K46" s="97">
        <v>976.01418811866927</v>
      </c>
      <c r="L46" s="97">
        <v>1014.7888833393403</v>
      </c>
      <c r="M46" s="97">
        <v>1086.5574653385077</v>
      </c>
      <c r="N46" s="97">
        <v>1157.3928775319989</v>
      </c>
      <c r="O46" s="97">
        <v>1269.3059706552181</v>
      </c>
      <c r="P46" s="97">
        <v>1320.3415470122231</v>
      </c>
      <c r="Q46" s="97">
        <v>1400.7948637715135</v>
      </c>
      <c r="R46" s="97">
        <v>1484.0352742887192</v>
      </c>
      <c r="S46" s="97">
        <v>1508.9872342436465</v>
      </c>
      <c r="T46" s="97">
        <v>1509.3328358262625</v>
      </c>
      <c r="U46" s="97">
        <v>1492.3652728770073</v>
      </c>
      <c r="V46" s="97">
        <v>1289.1568921086066</v>
      </c>
      <c r="W46" s="65">
        <v>1054.2413555610929</v>
      </c>
    </row>
    <row r="47" spans="1:23" ht="15.5" x14ac:dyDescent="0.35">
      <c r="A47" s="62" t="s">
        <v>50</v>
      </c>
      <c r="B47" s="97" t="s">
        <v>215</v>
      </c>
      <c r="C47" s="97" t="s">
        <v>215</v>
      </c>
      <c r="D47" s="97" t="s">
        <v>215</v>
      </c>
      <c r="E47" s="97" t="s">
        <v>215</v>
      </c>
      <c r="F47" s="97" t="s">
        <v>215</v>
      </c>
      <c r="G47" s="97" t="s">
        <v>215</v>
      </c>
      <c r="H47" s="97">
        <v>130.83489802703195</v>
      </c>
      <c r="I47" s="97">
        <v>135.80389884344299</v>
      </c>
      <c r="J47" s="97">
        <v>142.10634800164013</v>
      </c>
      <c r="K47" s="97">
        <v>152.77078907355937</v>
      </c>
      <c r="L47" s="97">
        <v>155.26929559919262</v>
      </c>
      <c r="M47" s="97">
        <v>162.31254225885158</v>
      </c>
      <c r="N47" s="97">
        <v>170.66945452015645</v>
      </c>
      <c r="O47" s="97">
        <v>183.43650262982828</v>
      </c>
      <c r="P47" s="97">
        <v>186.47400187204252</v>
      </c>
      <c r="Q47" s="97">
        <v>198.77648080390063</v>
      </c>
      <c r="R47" s="97">
        <v>204.8439286144941</v>
      </c>
      <c r="S47" s="97">
        <v>212.00620526871268</v>
      </c>
      <c r="T47" s="97">
        <v>245.12630695455547</v>
      </c>
      <c r="U47" s="97">
        <v>259.08425048312921</v>
      </c>
      <c r="V47" s="97">
        <v>261.19440156097045</v>
      </c>
      <c r="W47" s="65">
        <v>267.18870873761529</v>
      </c>
    </row>
    <row r="48" spans="1:23" ht="15.5" x14ac:dyDescent="0.35">
      <c r="A48" s="62" t="s">
        <v>51</v>
      </c>
      <c r="B48" s="97" t="s">
        <v>215</v>
      </c>
      <c r="C48" s="97" t="s">
        <v>215</v>
      </c>
      <c r="D48" s="97" t="s">
        <v>215</v>
      </c>
      <c r="E48" s="97" t="s">
        <v>215</v>
      </c>
      <c r="F48" s="97" t="s">
        <v>215</v>
      </c>
      <c r="G48" s="97" t="s">
        <v>215</v>
      </c>
      <c r="H48" s="97">
        <v>478.75150860377931</v>
      </c>
      <c r="I48" s="97">
        <v>511.86126479630258</v>
      </c>
      <c r="J48" s="97">
        <v>537.99569796726905</v>
      </c>
      <c r="K48" s="97">
        <v>562.01419533826186</v>
      </c>
      <c r="L48" s="97">
        <v>581.2702235060525</v>
      </c>
      <c r="M48" s="97">
        <v>620.77645144605003</v>
      </c>
      <c r="N48" s="97">
        <v>662.34670176060615</v>
      </c>
      <c r="O48" s="97">
        <v>726.09465920045307</v>
      </c>
      <c r="P48" s="97">
        <v>753.2914412715877</v>
      </c>
      <c r="Q48" s="97">
        <v>809.60053814478783</v>
      </c>
      <c r="R48" s="97">
        <v>864.03551087123139</v>
      </c>
      <c r="S48" s="97">
        <v>869.11175075253834</v>
      </c>
      <c r="T48" s="97">
        <v>816.75498906818132</v>
      </c>
      <c r="U48" s="97">
        <v>809.49188554129194</v>
      </c>
      <c r="V48" s="97">
        <v>632.37007613901983</v>
      </c>
      <c r="W48" s="65">
        <v>415.24592918693929</v>
      </c>
    </row>
    <row r="49" spans="1:23" ht="15.5" x14ac:dyDescent="0.35">
      <c r="A49" s="62" t="s">
        <v>52</v>
      </c>
      <c r="B49" s="97" t="s">
        <v>215</v>
      </c>
      <c r="C49" s="97" t="s">
        <v>215</v>
      </c>
      <c r="D49" s="97" t="s">
        <v>215</v>
      </c>
      <c r="E49" s="97" t="s">
        <v>215</v>
      </c>
      <c r="F49" s="97" t="s">
        <v>215</v>
      </c>
      <c r="G49" s="97" t="s">
        <v>215</v>
      </c>
      <c r="H49" s="97">
        <v>210.63527548814611</v>
      </c>
      <c r="I49" s="97">
        <v>228.20825107697607</v>
      </c>
      <c r="J49" s="97">
        <v>244.35827169258337</v>
      </c>
      <c r="K49" s="97">
        <v>260.96080550335495</v>
      </c>
      <c r="L49" s="97">
        <v>278.07643126356771</v>
      </c>
      <c r="M49" s="97">
        <v>303.59406714779811</v>
      </c>
      <c r="N49" s="97">
        <v>324.69821694022323</v>
      </c>
      <c r="O49" s="97">
        <v>359.56207190288029</v>
      </c>
      <c r="P49" s="97">
        <v>378.1012055711746</v>
      </c>
      <c r="Q49" s="97">
        <v>392.16973927689452</v>
      </c>
      <c r="R49" s="97">
        <v>413.62279524211556</v>
      </c>
      <c r="S49" s="97">
        <v>424.23591255769674</v>
      </c>
      <c r="T49" s="97">
        <v>442.84796244262566</v>
      </c>
      <c r="U49" s="97">
        <v>424.26043802836688</v>
      </c>
      <c r="V49" s="97">
        <v>393.14761993198016</v>
      </c>
      <c r="W49" s="65">
        <v>331.29737699153492</v>
      </c>
    </row>
    <row r="50" spans="1:23" ht="17.25" customHeight="1" x14ac:dyDescent="0.35">
      <c r="A50" s="162" t="s">
        <v>93</v>
      </c>
      <c r="B50" s="97" t="s">
        <v>215</v>
      </c>
      <c r="C50" s="97" t="s">
        <v>215</v>
      </c>
      <c r="D50" s="97" t="s">
        <v>215</v>
      </c>
      <c r="E50" s="97" t="s">
        <v>215</v>
      </c>
      <c r="F50" s="97" t="s">
        <v>215</v>
      </c>
      <c r="G50" s="97" t="s">
        <v>215</v>
      </c>
      <c r="H50" s="97">
        <v>2.6063548295362375</v>
      </c>
      <c r="I50" s="97">
        <v>2.9020294806083595</v>
      </c>
      <c r="J50" s="97">
        <v>2.9384073207757955</v>
      </c>
      <c r="K50" s="97">
        <v>3.1810207903194287</v>
      </c>
      <c r="L50" s="97">
        <v>3.19653054700502</v>
      </c>
      <c r="M50" s="97">
        <v>3.3755138079290776</v>
      </c>
      <c r="N50" s="97">
        <v>3.1675813582316885</v>
      </c>
      <c r="O50" s="97">
        <v>3.3045653634384213</v>
      </c>
      <c r="P50" s="97">
        <v>3.1770408152677634</v>
      </c>
      <c r="Q50" s="97">
        <v>3.1158491287799417</v>
      </c>
      <c r="R50" s="97">
        <v>6.5842236660997688</v>
      </c>
      <c r="S50" s="97">
        <v>14.947233315504878</v>
      </c>
      <c r="T50" s="97">
        <v>15.658264259282253</v>
      </c>
      <c r="U50" s="97">
        <v>11.539055162864459</v>
      </c>
      <c r="V50" s="97">
        <v>14.204560356854998</v>
      </c>
      <c r="W50" s="65">
        <v>20.769747382063823</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15.264896884973661</v>
      </c>
      <c r="O51" s="97">
        <v>154.47658663829466</v>
      </c>
      <c r="P51" s="97">
        <v>276.91846157831878</v>
      </c>
      <c r="Q51" s="97">
        <v>417.33790354917227</v>
      </c>
      <c r="R51" s="97">
        <v>745.12171054651878</v>
      </c>
      <c r="S51" s="97">
        <v>1108.8007594733676</v>
      </c>
      <c r="T51" s="97">
        <v>1358.0021283933988</v>
      </c>
      <c r="U51" s="97">
        <v>1495.6714353336567</v>
      </c>
      <c r="V51" s="97">
        <v>1529.0785896930167</v>
      </c>
      <c r="W51" s="65">
        <v>1544.1516009230807</v>
      </c>
    </row>
    <row r="52" spans="1:23" ht="15.5" x14ac:dyDescent="0.35">
      <c r="A52" s="163" t="s">
        <v>53</v>
      </c>
      <c r="B52" s="97">
        <v>1911.6247277156208</v>
      </c>
      <c r="C52" s="97">
        <v>1825.1327744468203</v>
      </c>
      <c r="D52" s="97">
        <v>1765.2114777352112</v>
      </c>
      <c r="E52" s="97">
        <v>1761.7026722966225</v>
      </c>
      <c r="F52" s="97">
        <v>1719.9874109095895</v>
      </c>
      <c r="G52" s="97">
        <v>1742.9795277129501</v>
      </c>
      <c r="H52" s="97">
        <v>1855.7182854624118</v>
      </c>
      <c r="I52" s="97">
        <v>1844.7665218476343</v>
      </c>
      <c r="J52" s="97">
        <v>1936.0159127265715</v>
      </c>
      <c r="K52" s="97">
        <v>2017.9117612125285</v>
      </c>
      <c r="L52" s="97">
        <v>2103.1013485660087</v>
      </c>
      <c r="M52" s="97">
        <v>2175.1401162059215</v>
      </c>
      <c r="N52" s="97">
        <v>2334.8405907123674</v>
      </c>
      <c r="O52" s="97">
        <v>2747.7897093207775</v>
      </c>
      <c r="P52" s="97">
        <v>2884.0704605306996</v>
      </c>
      <c r="Q52" s="97">
        <v>3021.28837796578</v>
      </c>
      <c r="R52" s="97">
        <v>3107.8063091063809</v>
      </c>
      <c r="S52" s="97">
        <v>3096.4737379665239</v>
      </c>
      <c r="T52" s="97">
        <v>3082.7131467318709</v>
      </c>
      <c r="U52" s="97">
        <v>3052.8678914230331</v>
      </c>
      <c r="V52" s="97">
        <v>2901.9037630997032</v>
      </c>
      <c r="W52" s="65">
        <v>2707.9469624634739</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1546.3828723456843</v>
      </c>
      <c r="O53" s="97">
        <v>1927.9273112252033</v>
      </c>
      <c r="P53" s="97">
        <v>2053.7099237313823</v>
      </c>
      <c r="Q53" s="97">
        <v>2159.2903129721735</v>
      </c>
      <c r="R53" s="97">
        <v>2235.5107431042279</v>
      </c>
      <c r="S53" s="97">
        <v>2224.5423742517878</v>
      </c>
      <c r="T53" s="97">
        <v>2213.5669006047556</v>
      </c>
      <c r="U53" s="97">
        <v>2195.0078909116182</v>
      </c>
      <c r="V53" s="97">
        <v>2085.3778327160535</v>
      </c>
      <c r="W53" s="65">
        <v>1937.0902530431754</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788.45771719221943</v>
      </c>
      <c r="O54" s="97">
        <v>819.86239693793004</v>
      </c>
      <c r="P54" s="97">
        <v>830.36053679931797</v>
      </c>
      <c r="Q54" s="97">
        <v>861.9980649936067</v>
      </c>
      <c r="R54" s="97">
        <v>872.29556490423056</v>
      </c>
      <c r="S54" s="97">
        <v>871.93136371473588</v>
      </c>
      <c r="T54" s="97">
        <v>869.14624612711589</v>
      </c>
      <c r="U54" s="97">
        <v>857.86000051141446</v>
      </c>
      <c r="V54" s="97">
        <v>816.52593038364978</v>
      </c>
      <c r="W54" s="65">
        <v>770.85670942029901</v>
      </c>
    </row>
    <row r="55" spans="1:23" ht="15.5" x14ac:dyDescent="0.35">
      <c r="A55" s="163" t="s">
        <v>54</v>
      </c>
      <c r="B55" s="97">
        <v>790.91530670113843</v>
      </c>
      <c r="C55" s="97">
        <v>772.06134228533062</v>
      </c>
      <c r="D55" s="97">
        <v>759.88196603396398</v>
      </c>
      <c r="E55" s="97">
        <v>713.4447485420169</v>
      </c>
      <c r="F55" s="97">
        <v>703.36215356054265</v>
      </c>
      <c r="G55" s="97">
        <v>698.63678631347796</v>
      </c>
      <c r="H55" s="97">
        <v>703.53583543305672</v>
      </c>
      <c r="I55" s="97">
        <v>701.69523839854264</v>
      </c>
      <c r="J55" s="97">
        <v>696.42396243828205</v>
      </c>
      <c r="K55" s="97">
        <v>691.10124961845975</v>
      </c>
      <c r="L55" s="97">
        <v>679.20344268333679</v>
      </c>
      <c r="M55" s="97">
        <v>682.87090474750562</v>
      </c>
      <c r="N55" s="97">
        <v>666.71491776924779</v>
      </c>
      <c r="O55" s="97">
        <v>622.28040007347647</v>
      </c>
      <c r="P55" s="97">
        <v>563.87025421734779</v>
      </c>
      <c r="Q55" s="97">
        <v>500.98822191484612</v>
      </c>
      <c r="R55" s="97">
        <v>334.44839355723383</v>
      </c>
      <c r="S55" s="97">
        <v>130.18850193024079</v>
      </c>
      <c r="T55" s="97">
        <v>16.32622156398439</v>
      </c>
      <c r="U55" s="97">
        <v>2.457755892221313</v>
      </c>
      <c r="V55" s="97">
        <v>0.62244943249859741</v>
      </c>
      <c r="W55" s="65">
        <v>0.160028353729019</v>
      </c>
    </row>
    <row r="56" spans="1:23" ht="27" customHeight="1" x14ac:dyDescent="0.35">
      <c r="A56" s="162" t="s">
        <v>55</v>
      </c>
      <c r="B56" s="97">
        <v>2184.6004802887273</v>
      </c>
      <c r="C56" s="97">
        <v>1773.5656985997612</v>
      </c>
      <c r="D56" s="97">
        <v>1705.1523273469759</v>
      </c>
      <c r="E56" s="97">
        <v>1718.3702421722171</v>
      </c>
      <c r="F56" s="97">
        <v>1794.4827557066346</v>
      </c>
      <c r="G56" s="97">
        <v>1879.4664010466061</v>
      </c>
      <c r="H56" s="97">
        <v>1774.571768752626</v>
      </c>
      <c r="I56" s="97">
        <v>1553.8777635270792</v>
      </c>
      <c r="J56" s="97">
        <v>1166.1538975282062</v>
      </c>
      <c r="K56" s="97">
        <v>1035.7819556733493</v>
      </c>
      <c r="L56" s="97">
        <v>974.33310925448677</v>
      </c>
      <c r="M56" s="97">
        <v>979.77371760730693</v>
      </c>
      <c r="N56" s="97">
        <v>931.12503414932166</v>
      </c>
      <c r="O56" s="97">
        <v>901.88049714004751</v>
      </c>
      <c r="P56" s="97">
        <v>847.1328999834318</v>
      </c>
      <c r="Q56" s="97">
        <v>751.37433631140357</v>
      </c>
      <c r="R56" s="97">
        <v>568.49875076179512</v>
      </c>
      <c r="S56" s="97">
        <v>376.87305479905297</v>
      </c>
      <c r="T56" s="97">
        <v>304.81012209852452</v>
      </c>
      <c r="U56" s="97">
        <v>270.64030819128857</v>
      </c>
      <c r="V56" s="97">
        <v>238.39461328975412</v>
      </c>
      <c r="W56" s="65">
        <v>227.26458227115393</v>
      </c>
    </row>
    <row r="57" spans="1:23" ht="15.5" x14ac:dyDescent="0.35">
      <c r="A57" s="62" t="s">
        <v>56</v>
      </c>
      <c r="B57" s="97">
        <v>628.40203306521221</v>
      </c>
      <c r="C57" s="97">
        <v>603.62532136784171</v>
      </c>
      <c r="D57" s="97">
        <v>563.55142109603389</v>
      </c>
      <c r="E57" s="97">
        <v>561.8719694856959</v>
      </c>
      <c r="F57" s="97">
        <v>551.29778448651405</v>
      </c>
      <c r="G57" s="97">
        <v>593.77825783028379</v>
      </c>
      <c r="H57" s="97">
        <v>551.61627984906931</v>
      </c>
      <c r="I57" s="97">
        <v>294.37597409595412</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541.89749127094126</v>
      </c>
      <c r="G58" s="97">
        <v>566.33738042467314</v>
      </c>
      <c r="H58" s="97">
        <v>503.95700942159579</v>
      </c>
      <c r="I58" s="97">
        <v>522.64283885101054</v>
      </c>
      <c r="J58" s="97">
        <v>509.47019502753307</v>
      </c>
      <c r="K58" s="97">
        <v>470.76316423136802</v>
      </c>
      <c r="L58" s="97">
        <v>469.19639650566717</v>
      </c>
      <c r="M58" s="97">
        <v>514.90389581212571</v>
      </c>
      <c r="N58" s="97">
        <v>518.47937891991603</v>
      </c>
      <c r="O58" s="97">
        <v>505.7252105706304</v>
      </c>
      <c r="P58" s="97">
        <v>470.01811467884198</v>
      </c>
      <c r="Q58" s="97">
        <v>407.78863607150089</v>
      </c>
      <c r="R58" s="97">
        <v>247.91478623154453</v>
      </c>
      <c r="S58" s="97">
        <v>87.887465100396668</v>
      </c>
      <c r="T58" s="97">
        <v>37.002312568945115</v>
      </c>
      <c r="U58" s="97">
        <v>18.832655211555615</v>
      </c>
      <c r="V58" s="97">
        <v>7.5897882435522002</v>
      </c>
      <c r="W58" s="65">
        <v>1.2785417622054642</v>
      </c>
    </row>
    <row r="59" spans="1:23" ht="15.5" x14ac:dyDescent="0.35">
      <c r="A59" s="62" t="s">
        <v>190</v>
      </c>
      <c r="B59" s="97" t="s">
        <v>215</v>
      </c>
      <c r="C59" s="97" t="s">
        <v>215</v>
      </c>
      <c r="D59" s="97" t="s">
        <v>215</v>
      </c>
      <c r="E59" s="97" t="s">
        <v>215</v>
      </c>
      <c r="F59" s="97">
        <v>634.04118402828522</v>
      </c>
      <c r="G59" s="97">
        <v>649.92796202183001</v>
      </c>
      <c r="H59" s="97">
        <v>653.09502376611988</v>
      </c>
      <c r="I59" s="97">
        <v>671.14628254587069</v>
      </c>
      <c r="J59" s="97">
        <v>594.97524723433037</v>
      </c>
      <c r="K59" s="97">
        <v>495.48766977234158</v>
      </c>
      <c r="L59" s="97">
        <v>438.0113473542192</v>
      </c>
      <c r="M59" s="97">
        <v>403.30615596078763</v>
      </c>
      <c r="N59" s="97">
        <v>358.84504589852867</v>
      </c>
      <c r="O59" s="97">
        <v>340.37674114677844</v>
      </c>
      <c r="P59" s="97">
        <v>313.98617750219682</v>
      </c>
      <c r="Q59" s="97">
        <v>278.10896403707886</v>
      </c>
      <c r="R59" s="97">
        <v>249.52222932425437</v>
      </c>
      <c r="S59" s="97">
        <v>218.35832799865099</v>
      </c>
      <c r="T59" s="97">
        <v>198.49925549482697</v>
      </c>
      <c r="U59" s="97">
        <v>182.09424916463863</v>
      </c>
      <c r="V59" s="97">
        <v>162.55503562893489</v>
      </c>
      <c r="W59" s="65">
        <v>155.33891654244954</v>
      </c>
    </row>
    <row r="60" spans="1:23" ht="15.5" x14ac:dyDescent="0.35">
      <c r="A60" s="62" t="s">
        <v>191</v>
      </c>
      <c r="B60" s="97" t="s">
        <v>215</v>
      </c>
      <c r="C60" s="97" t="s">
        <v>215</v>
      </c>
      <c r="D60" s="97" t="s">
        <v>215</v>
      </c>
      <c r="E60" s="97" t="s">
        <v>215</v>
      </c>
      <c r="F60" s="97">
        <v>22.547828168168767</v>
      </c>
      <c r="G60" s="97">
        <v>28.189227037816636</v>
      </c>
      <c r="H60" s="97">
        <v>29.809407296563037</v>
      </c>
      <c r="I60" s="97">
        <v>31.934722334510031</v>
      </c>
      <c r="J60" s="97">
        <v>31.510281592204617</v>
      </c>
      <c r="K60" s="97">
        <v>29.301980726039712</v>
      </c>
      <c r="L60" s="97">
        <v>28.152725383204622</v>
      </c>
      <c r="M60" s="97">
        <v>27.804584340294955</v>
      </c>
      <c r="N60" s="97">
        <v>27.093987181152034</v>
      </c>
      <c r="O60" s="97">
        <v>29.56188544039108</v>
      </c>
      <c r="P60" s="97">
        <v>38.210978235563793</v>
      </c>
      <c r="Q60" s="97">
        <v>42.590107023648528</v>
      </c>
      <c r="R60" s="97">
        <v>49.244858756926433</v>
      </c>
      <c r="S60" s="97">
        <v>52.806709011964394</v>
      </c>
      <c r="T60" s="97">
        <v>54.501080530241246</v>
      </c>
      <c r="U60" s="97">
        <v>57.629393257801723</v>
      </c>
      <c r="V60" s="97">
        <v>57.63133785776472</v>
      </c>
      <c r="W60" s="65">
        <v>60.843015022205236</v>
      </c>
    </row>
    <row r="61" spans="1:23" ht="15.5" x14ac:dyDescent="0.35">
      <c r="A61" s="62" t="s">
        <v>192</v>
      </c>
      <c r="B61" s="97" t="s">
        <v>215</v>
      </c>
      <c r="C61" s="97" t="s">
        <v>215</v>
      </c>
      <c r="D61" s="97" t="s">
        <v>215</v>
      </c>
      <c r="E61" s="97" t="s">
        <v>215</v>
      </c>
      <c r="F61" s="97">
        <v>44.698467752725108</v>
      </c>
      <c r="G61" s="97">
        <v>41.233573732002618</v>
      </c>
      <c r="H61" s="97">
        <v>36.094048419277961</v>
      </c>
      <c r="I61" s="97">
        <v>33.777945699733756</v>
      </c>
      <c r="J61" s="97">
        <v>30.198173674138179</v>
      </c>
      <c r="K61" s="97">
        <v>41.188681742065967</v>
      </c>
      <c r="L61" s="97">
        <v>40.011519582769253</v>
      </c>
      <c r="M61" s="97">
        <v>33.24630321233694</v>
      </c>
      <c r="N61" s="97">
        <v>25.283316637813314</v>
      </c>
      <c r="O61" s="97">
        <v>25.429244047901257</v>
      </c>
      <c r="P61" s="97">
        <v>24.492415200020684</v>
      </c>
      <c r="Q61" s="97">
        <v>23.179038245221104</v>
      </c>
      <c r="R61" s="97">
        <v>21.949366217115987</v>
      </c>
      <c r="S61" s="97">
        <v>17.813504462234025</v>
      </c>
      <c r="T61" s="97">
        <v>14.730929499011253</v>
      </c>
      <c r="U61" s="97">
        <v>12.211723418071687</v>
      </c>
      <c r="V61" s="97">
        <v>10.832819347646254</v>
      </c>
      <c r="W61" s="65">
        <v>10.114179863447108</v>
      </c>
    </row>
    <row r="62" spans="1:23" ht="26.25" customHeight="1" x14ac:dyDescent="0.35">
      <c r="A62" s="163" t="s">
        <v>196</v>
      </c>
      <c r="B62" s="97" t="s">
        <v>215</v>
      </c>
      <c r="C62" s="97" t="s">
        <v>215</v>
      </c>
      <c r="D62" s="97" t="s">
        <v>215</v>
      </c>
      <c r="E62" s="97" t="s">
        <v>215</v>
      </c>
      <c r="F62" s="97">
        <v>81.482802767130394</v>
      </c>
      <c r="G62" s="97">
        <v>82.591722798680394</v>
      </c>
      <c r="H62" s="97">
        <v>81.099317768261798</v>
      </c>
      <c r="I62" s="97">
        <v>79.777583606182773</v>
      </c>
      <c r="J62" s="97">
        <v>79.660484406629664</v>
      </c>
      <c r="K62" s="97">
        <v>76.865678438600838</v>
      </c>
      <c r="L62" s="97">
        <v>74.569241622733273</v>
      </c>
      <c r="M62" s="97">
        <v>73.54320628135163</v>
      </c>
      <c r="N62" s="97">
        <v>74.089649753331926</v>
      </c>
      <c r="O62" s="97">
        <v>75.448923369334466</v>
      </c>
      <c r="P62" s="97">
        <v>77.1439333277971</v>
      </c>
      <c r="Q62" s="97">
        <v>75.770909390553868</v>
      </c>
      <c r="R62" s="97">
        <v>76.15349196840225</v>
      </c>
      <c r="S62" s="97">
        <v>74.529414373829539</v>
      </c>
      <c r="T62" s="97">
        <v>74.475161876279103</v>
      </c>
      <c r="U62" s="97">
        <v>72.765122601263386</v>
      </c>
      <c r="V62" s="97">
        <v>68.962583283524225</v>
      </c>
      <c r="W62" s="65">
        <v>66.168932393185571</v>
      </c>
    </row>
    <row r="63" spans="1:23" ht="15.5" x14ac:dyDescent="0.35">
      <c r="A63" s="162" t="s">
        <v>62</v>
      </c>
      <c r="B63" s="97">
        <v>317.15751991656697</v>
      </c>
      <c r="C63" s="97">
        <v>516.81814960857969</v>
      </c>
      <c r="D63" s="97">
        <v>433.28058681935801</v>
      </c>
      <c r="E63" s="97">
        <v>381.63686883600946</v>
      </c>
      <c r="F63" s="97">
        <v>314.05243672117558</v>
      </c>
      <c r="G63" s="97">
        <v>276.61148090674664</v>
      </c>
      <c r="H63" s="97">
        <v>295.91907667844771</v>
      </c>
      <c r="I63" s="97">
        <v>298.29928323797077</v>
      </c>
      <c r="J63" s="97">
        <v>250.03013690142171</v>
      </c>
      <c r="K63" s="97">
        <v>259.51673458569041</v>
      </c>
      <c r="L63" s="97">
        <v>264.5390191794487</v>
      </c>
      <c r="M63" s="97">
        <v>227.71399406134975</v>
      </c>
      <c r="N63" s="97">
        <v>310.12979726119903</v>
      </c>
      <c r="O63" s="97">
        <v>545.55887368412743</v>
      </c>
      <c r="P63" s="97">
        <v>484.81163032451587</v>
      </c>
      <c r="Q63" s="97">
        <v>510.30129985956273</v>
      </c>
      <c r="R63" s="97">
        <v>516.74207313907914</v>
      </c>
      <c r="S63" s="97">
        <v>405.77306425555599</v>
      </c>
      <c r="T63" s="97">
        <v>270.58926288779406</v>
      </c>
      <c r="U63" s="97">
        <v>205.81790311991313</v>
      </c>
      <c r="V63" s="97">
        <v>170.5158335695171</v>
      </c>
      <c r="W63" s="65">
        <v>154.59740921612362</v>
      </c>
    </row>
    <row r="64" spans="1:23" ht="15.5" x14ac:dyDescent="0.35">
      <c r="A64" s="162" t="s">
        <v>63</v>
      </c>
      <c r="B64" s="97" t="s">
        <v>215</v>
      </c>
      <c r="C64" s="97" t="s">
        <v>215</v>
      </c>
      <c r="D64" s="97" t="s">
        <v>215</v>
      </c>
      <c r="E64" s="97" t="s">
        <v>215</v>
      </c>
      <c r="F64" s="97">
        <v>8.6994234491937998</v>
      </c>
      <c r="G64" s="97">
        <v>11.179100755730618</v>
      </c>
      <c r="H64" s="97">
        <v>15.459002029663404</v>
      </c>
      <c r="I64" s="97">
        <v>27.222918989313595</v>
      </c>
      <c r="J64" s="97">
        <v>32.265891764592091</v>
      </c>
      <c r="K64" s="97">
        <v>32.090917341566012</v>
      </c>
      <c r="L64" s="97">
        <v>35.689338021786575</v>
      </c>
      <c r="M64" s="97">
        <v>45.285609823515372</v>
      </c>
      <c r="N64" s="97">
        <v>61.532704796387094</v>
      </c>
      <c r="O64" s="97">
        <v>57.172736248152454</v>
      </c>
      <c r="P64" s="97">
        <v>58.825502351621438</v>
      </c>
      <c r="Q64" s="97">
        <v>61.827637948770189</v>
      </c>
      <c r="R64" s="97">
        <v>65.099299586976358</v>
      </c>
      <c r="S64" s="97">
        <v>62.223181544761289</v>
      </c>
      <c r="T64" s="97">
        <v>60.176177972868587</v>
      </c>
      <c r="U64" s="97">
        <v>61.515705489543848</v>
      </c>
      <c r="V64" s="97">
        <v>61.543034680978231</v>
      </c>
      <c r="W64" s="65">
        <v>59.88719866024303</v>
      </c>
    </row>
    <row r="65" spans="1:23" ht="15.5" x14ac:dyDescent="0.35">
      <c r="A65" s="162" t="s">
        <v>193</v>
      </c>
      <c r="B65" s="97" t="s">
        <v>215</v>
      </c>
      <c r="C65" s="97" t="s">
        <v>215</v>
      </c>
      <c r="D65" s="97" t="s">
        <v>215</v>
      </c>
      <c r="E65" s="97" t="s">
        <v>215</v>
      </c>
      <c r="F65" s="97" t="s">
        <v>215</v>
      </c>
      <c r="G65" s="97" t="s">
        <v>215</v>
      </c>
      <c r="H65" s="97" t="s">
        <v>215</v>
      </c>
      <c r="I65" s="97" t="s">
        <v>215</v>
      </c>
      <c r="J65" s="97">
        <v>82.783210819335338</v>
      </c>
      <c r="K65" s="97">
        <v>85.334478105457563</v>
      </c>
      <c r="L65" s="97">
        <v>87.82299880460279</v>
      </c>
      <c r="M65" s="97">
        <v>89.810779167703572</v>
      </c>
      <c r="N65" s="97">
        <v>90.749963862559966</v>
      </c>
      <c r="O65" s="97">
        <v>93.213706690708435</v>
      </c>
      <c r="P65" s="97">
        <v>96.538904210871053</v>
      </c>
      <c r="Q65" s="97">
        <v>96.616834546124366</v>
      </c>
      <c r="R65" s="97">
        <v>96.053669916199794</v>
      </c>
      <c r="S65" s="97">
        <v>95.197702356324541</v>
      </c>
      <c r="T65" s="97">
        <v>94.759218091048041</v>
      </c>
      <c r="U65" s="97">
        <v>95.813348753566856</v>
      </c>
      <c r="V65" s="97">
        <v>94.617679954252026</v>
      </c>
      <c r="W65" s="65">
        <v>96.912681866434241</v>
      </c>
    </row>
    <row r="66" spans="1:23" ht="15.5" x14ac:dyDescent="0.35">
      <c r="A66" s="162" t="s">
        <v>97</v>
      </c>
      <c r="B66" s="97" t="s">
        <v>215</v>
      </c>
      <c r="C66" s="97" t="s">
        <v>215</v>
      </c>
      <c r="D66" s="97" t="s">
        <v>215</v>
      </c>
      <c r="E66" s="97" t="s">
        <v>215</v>
      </c>
      <c r="F66" s="97" t="s">
        <v>215</v>
      </c>
      <c r="G66" s="97" t="s">
        <v>215</v>
      </c>
      <c r="H66" s="97" t="s">
        <v>215</v>
      </c>
      <c r="I66" s="97" t="s">
        <v>215</v>
      </c>
      <c r="J66" s="97">
        <v>742.4095948577924</v>
      </c>
      <c r="K66" s="97">
        <v>790.48490020151951</v>
      </c>
      <c r="L66" s="97">
        <v>827.2674594064132</v>
      </c>
      <c r="M66" s="97">
        <v>874.58989311858329</v>
      </c>
      <c r="N66" s="97">
        <v>898.70866218698927</v>
      </c>
      <c r="O66" s="97">
        <v>946.84747687169295</v>
      </c>
      <c r="P66" s="97">
        <v>954.18118314008325</v>
      </c>
      <c r="Q66" s="97">
        <v>929.25946060968477</v>
      </c>
      <c r="R66" s="97">
        <v>853.51539295922669</v>
      </c>
      <c r="S66" s="97">
        <v>790.42628632118669</v>
      </c>
      <c r="T66" s="97">
        <v>729.28254676864549</v>
      </c>
      <c r="U66" s="97">
        <v>673.5287890311846</v>
      </c>
      <c r="V66" s="97">
        <v>619.92911247632867</v>
      </c>
      <c r="W66" s="65">
        <v>580.92094771865845</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14.603539722474048</v>
      </c>
      <c r="T67" s="97">
        <v>124.20740093192599</v>
      </c>
      <c r="U67" s="97">
        <v>258.31077747305255</v>
      </c>
      <c r="V67" s="97">
        <v>495.23014213765003</v>
      </c>
      <c r="W67" s="65">
        <v>841.67205134369578</v>
      </c>
    </row>
    <row r="68" spans="1:23" ht="15.5" x14ac:dyDescent="0.35">
      <c r="A68" s="162" t="s">
        <v>64</v>
      </c>
      <c r="B68" s="97">
        <v>149.46743036487277</v>
      </c>
      <c r="C68" s="97">
        <v>163.16126000343445</v>
      </c>
      <c r="D68" s="97">
        <v>160.43197233276717</v>
      </c>
      <c r="E68" s="97">
        <v>164.81015124680965</v>
      </c>
      <c r="F68" s="97">
        <v>162.73611873333905</v>
      </c>
      <c r="G68" s="97">
        <v>164.92522807917217</v>
      </c>
      <c r="H68" s="97">
        <v>147.91205453883038</v>
      </c>
      <c r="I68" s="97">
        <v>141.49190493608597</v>
      </c>
      <c r="J68" s="97">
        <v>135.64092761969272</v>
      </c>
      <c r="K68" s="97">
        <v>129.99219255380783</v>
      </c>
      <c r="L68" s="97">
        <v>126.6473294375085</v>
      </c>
      <c r="M68" s="97">
        <v>122.67521907148986</v>
      </c>
      <c r="N68" s="97">
        <v>118.33467645441119</v>
      </c>
      <c r="O68" s="97">
        <v>119.43409615668975</v>
      </c>
      <c r="P68" s="97">
        <v>115.47597080611185</v>
      </c>
      <c r="Q68" s="97">
        <v>112.86584460055812</v>
      </c>
      <c r="R68" s="97">
        <v>111.35461740291802</v>
      </c>
      <c r="S68" s="97">
        <v>105.68273412982118</v>
      </c>
      <c r="T68" s="97">
        <v>84.362595852146612</v>
      </c>
      <c r="U68" s="97">
        <v>51.88879478026935</v>
      </c>
      <c r="V68" s="97">
        <v>27.29999738842989</v>
      </c>
      <c r="W68" s="65">
        <v>14.124089978880708</v>
      </c>
    </row>
    <row r="69" spans="1:23" ht="15.5" x14ac:dyDescent="0.35">
      <c r="A69" s="62" t="s">
        <v>51</v>
      </c>
      <c r="B69" s="97" t="s">
        <v>215</v>
      </c>
      <c r="C69" s="97" t="s">
        <v>215</v>
      </c>
      <c r="D69" s="97" t="s">
        <v>215</v>
      </c>
      <c r="E69" s="97" t="s">
        <v>215</v>
      </c>
      <c r="F69" s="97">
        <v>136.75420085503322</v>
      </c>
      <c r="G69" s="97">
        <v>139.06407395643379</v>
      </c>
      <c r="H69" s="97">
        <v>123.05903965483552</v>
      </c>
      <c r="I69" s="97">
        <v>116.30812252129419</v>
      </c>
      <c r="J69" s="97">
        <v>117.80900899168577</v>
      </c>
      <c r="K69" s="97">
        <v>111.8817820392246</v>
      </c>
      <c r="L69" s="97">
        <v>108.03637537683478</v>
      </c>
      <c r="M69" s="97">
        <v>95.832703849551493</v>
      </c>
      <c r="N69" s="97">
        <v>95.519529357067739</v>
      </c>
      <c r="O69" s="97">
        <v>95.700200495099523</v>
      </c>
      <c r="P69" s="97">
        <v>93.348316611582874</v>
      </c>
      <c r="Q69" s="97">
        <v>91.039297269578412</v>
      </c>
      <c r="R69" s="97">
        <v>91.224062551337184</v>
      </c>
      <c r="S69" s="97">
        <v>87.979132840250784</v>
      </c>
      <c r="T69" s="97">
        <v>67.401958584184882</v>
      </c>
      <c r="U69" s="97">
        <v>36.082823649676079</v>
      </c>
      <c r="V69" s="97">
        <v>12.966274586082395</v>
      </c>
      <c r="W69" s="65">
        <v>1.4547375646910778</v>
      </c>
    </row>
    <row r="70" spans="1:23" ht="15.5" x14ac:dyDescent="0.35">
      <c r="A70" s="62" t="s">
        <v>52</v>
      </c>
      <c r="B70" s="97" t="s">
        <v>215</v>
      </c>
      <c r="C70" s="97" t="s">
        <v>215</v>
      </c>
      <c r="D70" s="97" t="s">
        <v>215</v>
      </c>
      <c r="E70" s="97" t="s">
        <v>215</v>
      </c>
      <c r="F70" s="97">
        <v>25.981917878305886</v>
      </c>
      <c r="G70" s="97">
        <v>25.861154122738377</v>
      </c>
      <c r="H70" s="97">
        <v>24.853014883994796</v>
      </c>
      <c r="I70" s="97">
        <v>25.183782414791768</v>
      </c>
      <c r="J70" s="97">
        <v>17.831918628006985</v>
      </c>
      <c r="K70" s="97">
        <v>18.110410514583208</v>
      </c>
      <c r="L70" s="97">
        <v>18.61095406067372</v>
      </c>
      <c r="M70" s="97">
        <v>26.84251522193836</v>
      </c>
      <c r="N70" s="97">
        <v>22.815147097343473</v>
      </c>
      <c r="O70" s="97">
        <v>23.733895661590228</v>
      </c>
      <c r="P70" s="97">
        <v>22.127654194528969</v>
      </c>
      <c r="Q70" s="97">
        <v>21.826547330979697</v>
      </c>
      <c r="R70" s="97">
        <v>20.130554851580825</v>
      </c>
      <c r="S70" s="97">
        <v>17.703601289570379</v>
      </c>
      <c r="T70" s="97">
        <v>16.960637267961722</v>
      </c>
      <c r="U70" s="97">
        <v>15.805971130593266</v>
      </c>
      <c r="V70" s="97">
        <v>14.333722802347495</v>
      </c>
      <c r="W70" s="65">
        <v>12.66935241418963</v>
      </c>
    </row>
    <row r="71" spans="1:23" ht="15.5" x14ac:dyDescent="0.35">
      <c r="A71" s="164" t="s">
        <v>65</v>
      </c>
      <c r="B71" s="97" t="s">
        <v>215</v>
      </c>
      <c r="C71" s="97" t="s">
        <v>215</v>
      </c>
      <c r="D71" s="97" t="s">
        <v>215</v>
      </c>
      <c r="E71" s="97">
        <v>7607.2996002386326</v>
      </c>
      <c r="F71" s="97">
        <v>7636.089942587183</v>
      </c>
      <c r="G71" s="97">
        <v>8151.8265873703504</v>
      </c>
      <c r="H71" s="97">
        <v>8499.0208242120789</v>
      </c>
      <c r="I71" s="97">
        <v>8722.0278789610256</v>
      </c>
      <c r="J71" s="97">
        <v>8921.0818785795109</v>
      </c>
      <c r="K71" s="97">
        <v>9177.6151147758719</v>
      </c>
      <c r="L71" s="97">
        <v>9304.9753831544294</v>
      </c>
      <c r="M71" s="97">
        <v>9779.8744668038726</v>
      </c>
      <c r="N71" s="97">
        <v>10216.824748758216</v>
      </c>
      <c r="O71" s="97">
        <v>10965.605979989616</v>
      </c>
      <c r="P71" s="97">
        <v>11246.789267937856</v>
      </c>
      <c r="Q71" s="97">
        <v>11811.675605350725</v>
      </c>
      <c r="R71" s="97">
        <v>12493.338754123362</v>
      </c>
      <c r="S71" s="97">
        <v>12837.553583155493</v>
      </c>
      <c r="T71" s="97">
        <v>13186.827302438058</v>
      </c>
      <c r="U71" s="97">
        <v>13552.496819697641</v>
      </c>
      <c r="V71" s="97">
        <v>13593.533036292401</v>
      </c>
      <c r="W71" s="65">
        <v>13694.50264503373</v>
      </c>
    </row>
    <row r="72" spans="1:23" ht="27" customHeight="1" x14ac:dyDescent="0.35">
      <c r="A72" s="164" t="s">
        <v>98</v>
      </c>
      <c r="B72" s="97" t="s">
        <v>215</v>
      </c>
      <c r="C72" s="97" t="s">
        <v>215</v>
      </c>
      <c r="D72" s="97" t="s">
        <v>215</v>
      </c>
      <c r="E72" s="97" t="s">
        <v>215</v>
      </c>
      <c r="F72" s="97" t="s">
        <v>215</v>
      </c>
      <c r="G72" s="97" t="s">
        <v>215</v>
      </c>
      <c r="H72" s="97" t="s">
        <v>215</v>
      </c>
      <c r="I72" s="97" t="s">
        <v>215</v>
      </c>
      <c r="J72" s="97">
        <v>239.37873470173287</v>
      </c>
      <c r="K72" s="97">
        <v>218.74906000684285</v>
      </c>
      <c r="L72" s="97">
        <v>242.90624103329003</v>
      </c>
      <c r="M72" s="97">
        <v>282.62398587330529</v>
      </c>
      <c r="N72" s="97">
        <v>330.73704611728442</v>
      </c>
      <c r="O72" s="97">
        <v>354.23257463935704</v>
      </c>
      <c r="P72" s="97">
        <v>373.54645790723515</v>
      </c>
      <c r="Q72" s="97">
        <v>366.28588452652099</v>
      </c>
      <c r="R72" s="97">
        <v>366.95173029136311</v>
      </c>
      <c r="S72" s="97">
        <v>357.53935226463278</v>
      </c>
      <c r="T72" s="97">
        <v>360.06391947127048</v>
      </c>
      <c r="U72" s="97">
        <v>373.8168841999065</v>
      </c>
      <c r="V72" s="97">
        <v>393.66950627602387</v>
      </c>
      <c r="W72" s="65">
        <v>368.62333884247874</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v>4.5192269774874581E-2</v>
      </c>
      <c r="U73" s="97">
        <v>19.871447538923714</v>
      </c>
      <c r="V73" s="97">
        <v>104.07167610962851</v>
      </c>
      <c r="W73" s="65">
        <v>251.13937536615819</v>
      </c>
    </row>
    <row r="74" spans="1:23" ht="15.5" x14ac:dyDescent="0.35">
      <c r="A74" s="164" t="s">
        <v>66</v>
      </c>
      <c r="B74" s="97" t="s">
        <v>215</v>
      </c>
      <c r="C74" s="97" t="s">
        <v>215</v>
      </c>
      <c r="D74" s="97" t="s">
        <v>215</v>
      </c>
      <c r="E74" s="97" t="s">
        <v>215</v>
      </c>
      <c r="F74" s="97">
        <v>347.56063879954831</v>
      </c>
      <c r="G74" s="97">
        <v>330.30858843041779</v>
      </c>
      <c r="H74" s="97">
        <v>328.02053554636785</v>
      </c>
      <c r="I74" s="97">
        <v>364.13291178417586</v>
      </c>
      <c r="J74" s="97">
        <v>462.28982228255865</v>
      </c>
      <c r="K74" s="97">
        <v>576.82535326479649</v>
      </c>
      <c r="L74" s="97">
        <v>354.66325708303401</v>
      </c>
      <c r="M74" s="97">
        <v>356.72547918057495</v>
      </c>
      <c r="N74" s="97">
        <v>455.89748808678462</v>
      </c>
      <c r="O74" s="97">
        <v>455.21168468728121</v>
      </c>
      <c r="P74" s="97">
        <v>456.27129643329891</v>
      </c>
      <c r="Q74" s="97">
        <v>347.26203985190227</v>
      </c>
      <c r="R74" s="97">
        <v>338.78587861878793</v>
      </c>
      <c r="S74" s="97">
        <v>333.17352939925792</v>
      </c>
      <c r="T74" s="97">
        <v>324.80278577936519</v>
      </c>
      <c r="U74" s="97">
        <v>319.01875348100378</v>
      </c>
      <c r="V74" s="97">
        <v>309.07163173650025</v>
      </c>
      <c r="W74" s="65">
        <v>300.33522870599484</v>
      </c>
    </row>
    <row r="75" spans="1:23" s="169" customFormat="1" ht="40.5" customHeight="1" x14ac:dyDescent="0.35">
      <c r="A75" s="171" t="s">
        <v>194</v>
      </c>
      <c r="B75" s="172">
        <v>6606.6829034945331</v>
      </c>
      <c r="C75" s="172">
        <v>6357.1587586687965</v>
      </c>
      <c r="D75" s="172">
        <v>6175.2916872271862</v>
      </c>
      <c r="E75" s="172">
        <v>13959.401547390009</v>
      </c>
      <c r="F75" s="172">
        <v>14416.684769230746</v>
      </c>
      <c r="G75" s="172">
        <v>15215.868389556181</v>
      </c>
      <c r="H75" s="172">
        <v>15667.656213359982</v>
      </c>
      <c r="I75" s="172">
        <v>15848.752990120218</v>
      </c>
      <c r="J75" s="172">
        <v>16976.093155565832</v>
      </c>
      <c r="K75" s="172">
        <v>17426.051267549519</v>
      </c>
      <c r="L75" s="172">
        <v>17462.364524344146</v>
      </c>
      <c r="M75" s="172">
        <v>18189.052946242522</v>
      </c>
      <c r="N75" s="172">
        <v>19131.244038598321</v>
      </c>
      <c r="O75" s="172">
        <v>20932.756932497407</v>
      </c>
      <c r="P75" s="172">
        <v>21446.70708159672</v>
      </c>
      <c r="Q75" s="172">
        <v>22087.961113465015</v>
      </c>
      <c r="R75" s="172">
        <v>22850.394138752308</v>
      </c>
      <c r="S75" s="172">
        <v>22350.620644024504</v>
      </c>
      <c r="T75" s="172">
        <v>22654.22286479345</v>
      </c>
      <c r="U75" s="172">
        <v>23103.278150748876</v>
      </c>
      <c r="V75" s="172">
        <v>22997.527541467367</v>
      </c>
      <c r="W75" s="173">
        <v>23079.086987915107</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2" width="8.84375" style="174"/>
    <col min="23" max="16384" width="8.84375" style="158"/>
  </cols>
  <sheetData>
    <row r="1" spans="1:23" ht="60" customHeight="1" x14ac:dyDescent="0.35">
      <c r="A1" s="159" t="s">
        <v>206</v>
      </c>
      <c r="B1" s="156"/>
      <c r="C1" s="156"/>
      <c r="D1" s="156"/>
      <c r="E1" s="156"/>
      <c r="F1" s="156"/>
      <c r="G1" s="156"/>
      <c r="H1" s="156"/>
      <c r="I1" s="156"/>
      <c r="J1" s="156"/>
      <c r="K1" s="156"/>
      <c r="L1" s="156"/>
      <c r="M1" s="156"/>
      <c r="N1" s="156"/>
      <c r="O1" s="156"/>
      <c r="P1" s="156"/>
      <c r="Q1" s="156"/>
      <c r="R1" s="156"/>
      <c r="S1" s="156"/>
      <c r="T1" s="156"/>
      <c r="U1" s="156"/>
      <c r="V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AA!C$15</f>
        <v>209.33927754530418</v>
      </c>
      <c r="C3" s="97">
        <f>AA!D$15</f>
        <v>231.66828298008343</v>
      </c>
      <c r="D3" s="97">
        <f>AA!E$15</f>
        <v>248.46505814627946</v>
      </c>
      <c r="E3" s="97">
        <f>AA!F$15</f>
        <v>263.90117746311091</v>
      </c>
      <c r="F3" s="97">
        <f>AA!G$15</f>
        <v>276.02801204657789</v>
      </c>
      <c r="G3" s="97">
        <f>AA!H$15</f>
        <v>290.95072436240963</v>
      </c>
      <c r="H3" s="97">
        <f>AA!I$15</f>
        <v>305.47573713511582</v>
      </c>
      <c r="I3" s="97">
        <f>AA!J$15</f>
        <v>326.65381319264725</v>
      </c>
      <c r="J3" s="97">
        <f>AA!K$15</f>
        <v>349.92754655268851</v>
      </c>
      <c r="K3" s="97">
        <f>AA!L$15</f>
        <v>376.1025796287301</v>
      </c>
      <c r="L3" s="97">
        <f>AA!M$15</f>
        <v>399.95876832150566</v>
      </c>
      <c r="M3" s="97">
        <f>AA!N$15</f>
        <v>428.92568484210273</v>
      </c>
      <c r="N3" s="97">
        <f>AA!O$15</f>
        <v>459.33295596650248</v>
      </c>
      <c r="O3" s="97">
        <f>AA!P$15</f>
        <v>500.28595198522555</v>
      </c>
      <c r="P3" s="97">
        <f>AA!Q$15</f>
        <v>512.15209063334032</v>
      </c>
      <c r="Q3" s="97">
        <f>AA!R$15</f>
        <v>522.54434820482936</v>
      </c>
      <c r="R3" s="97">
        <f>AA!S$15</f>
        <v>532.65830337214584</v>
      </c>
      <c r="S3" s="97">
        <f>AA!T$15</f>
        <v>515.08122057464948</v>
      </c>
      <c r="T3" s="97">
        <f>AA!U$15</f>
        <v>518.68227404634933</v>
      </c>
      <c r="U3" s="97">
        <f>AA!V$15</f>
        <v>522.73629513911783</v>
      </c>
      <c r="V3" s="97">
        <f>AA!W$15</f>
        <v>517.32635812180047</v>
      </c>
      <c r="W3" s="65">
        <f>AA!X$15</f>
        <v>516.01086170573342</v>
      </c>
    </row>
    <row r="4" spans="1:23" ht="15" customHeight="1" x14ac:dyDescent="0.35">
      <c r="A4" s="162" t="s">
        <v>186</v>
      </c>
      <c r="B4" s="97">
        <f>BBWB!C$15</f>
        <v>0</v>
      </c>
      <c r="C4" s="97">
        <f>BBWB!D$15</f>
        <v>0</v>
      </c>
      <c r="D4" s="97">
        <f>BBWB!E$15</f>
        <v>0</v>
      </c>
      <c r="E4" s="97">
        <f>BBWB!F$15</f>
        <v>72.454285767920794</v>
      </c>
      <c r="F4" s="97">
        <f>BBWB!G$15</f>
        <v>71.017460966129761</v>
      </c>
      <c r="G4" s="97">
        <f>BBWB!H$15</f>
        <v>81.927856943020473</v>
      </c>
      <c r="H4" s="97">
        <f>BBWB!I$15</f>
        <v>84.648129125841052</v>
      </c>
      <c r="I4" s="97">
        <f>BBWB!J$15</f>
        <v>78.626324656970823</v>
      </c>
      <c r="J4" s="97">
        <f>BBWB!K$15</f>
        <v>72.006592765522825</v>
      </c>
      <c r="K4" s="97">
        <f>BBWB!L$15</f>
        <v>68.405442237420615</v>
      </c>
      <c r="L4" s="97">
        <f>BBWB!M$15</f>
        <v>62.334101057273664</v>
      </c>
      <c r="M4" s="97">
        <f>BBWB!N$15</f>
        <v>57.474827087135679</v>
      </c>
      <c r="N4" s="97">
        <f>BBWB!O$15</f>
        <v>52.492764150109707</v>
      </c>
      <c r="O4" s="97">
        <f>BBWB!P$15</f>
        <v>50.699987554980112</v>
      </c>
      <c r="P4" s="97">
        <f>BBWB!Q$15</f>
        <v>48.090189300758269</v>
      </c>
      <c r="Q4" s="97">
        <f>BBWB!R$15</f>
        <v>46.957777345786525</v>
      </c>
      <c r="R4" s="97">
        <f>BBWB!S$15</f>
        <v>47.124466688064146</v>
      </c>
      <c r="S4" s="97">
        <f>BBWB!T$15</f>
        <v>46.616160915369832</v>
      </c>
      <c r="T4" s="97">
        <f>BBWB!U$15</f>
        <v>45.726060105609378</v>
      </c>
      <c r="U4" s="97">
        <f>BBWB!V$15</f>
        <v>45.66536149329513</v>
      </c>
      <c r="V4" s="97">
        <f>BBWB!W$15</f>
        <v>45.392888163024054</v>
      </c>
      <c r="W4" s="65">
        <f>BBWB!X$15</f>
        <v>40.554523440309787</v>
      </c>
    </row>
    <row r="5" spans="1:23" ht="15" customHeight="1" x14ac:dyDescent="0.35">
      <c r="A5" s="162" t="s">
        <v>47</v>
      </c>
      <c r="B5" s="97"/>
      <c r="C5" s="97"/>
      <c r="D5" s="97"/>
      <c r="E5" s="97"/>
      <c r="F5" s="97"/>
      <c r="G5" s="97">
        <f>CA!H$15</f>
        <v>67.433408344535579</v>
      </c>
      <c r="H5" s="97">
        <f>CA!I$15</f>
        <v>71.879837640687754</v>
      </c>
      <c r="I5" s="97">
        <f>CA!J$15</f>
        <v>75.838565407020951</v>
      </c>
      <c r="J5" s="97">
        <f>CA!K$15</f>
        <v>79.04566904946509</v>
      </c>
      <c r="K5" s="97">
        <f>CA!L$15</f>
        <v>83.124676280661845</v>
      </c>
      <c r="L5" s="97">
        <f>CA!M$15</f>
        <v>85.563965280414095</v>
      </c>
      <c r="M5" s="97">
        <f>CA!N$15</f>
        <v>92.432299535602112</v>
      </c>
      <c r="N5" s="97">
        <f>CA!O$15</f>
        <v>97.834199167976209</v>
      </c>
      <c r="O5" s="97">
        <f>CA!P$15</f>
        <v>106.8114230798998</v>
      </c>
      <c r="P5" s="97">
        <f>CA!Q$15</f>
        <v>112.23055975068254</v>
      </c>
      <c r="Q5" s="97">
        <f>CA!R$15</f>
        <v>124.56694177661399</v>
      </c>
      <c r="R5" s="97">
        <f>CA!S$15</f>
        <v>139.04858494692746</v>
      </c>
      <c r="S5" s="97">
        <f>CA!T$15</f>
        <v>150.19137875636329</v>
      </c>
      <c r="T5" s="97">
        <f>CA!U$15</f>
        <v>164.64528694816394</v>
      </c>
      <c r="U5" s="97">
        <f>CA!V$15</f>
        <v>178.15234369037097</v>
      </c>
      <c r="V5" s="97">
        <f>CA!W$15</f>
        <v>185.56634445512844</v>
      </c>
      <c r="W5" s="65">
        <f>CA!X$15</f>
        <v>196.69127354330064</v>
      </c>
    </row>
    <row r="6" spans="1:23" ht="15" customHeight="1" x14ac:dyDescent="0.35">
      <c r="A6" s="162" t="s">
        <v>105</v>
      </c>
      <c r="B6" s="97"/>
      <c r="C6" s="97"/>
      <c r="D6" s="97"/>
      <c r="E6" s="97"/>
      <c r="F6" s="97"/>
      <c r="G6" s="97">
        <f>CWP!H$15</f>
        <v>0</v>
      </c>
      <c r="H6" s="97">
        <f>CWP!I$15</f>
        <v>0</v>
      </c>
      <c r="I6" s="97">
        <f>CWP!J$15</f>
        <v>0</v>
      </c>
      <c r="J6" s="97">
        <f>CWP!K$15</f>
        <v>0</v>
      </c>
      <c r="K6" s="97">
        <f>CWP!L$15</f>
        <v>0</v>
      </c>
      <c r="L6" s="97">
        <f>CWP!M$15</f>
        <v>0</v>
      </c>
      <c r="M6" s="97">
        <f>CWP!N$15</f>
        <v>0</v>
      </c>
      <c r="N6" s="97">
        <f>CWP!O$15</f>
        <v>0</v>
      </c>
      <c r="O6" s="97">
        <f>CWP!P$15</f>
        <v>13.804806957021707</v>
      </c>
      <c r="P6" s="97">
        <f>CWP!Q$15</f>
        <v>21.930464308428395</v>
      </c>
      <c r="Q6" s="97">
        <f>CWP!R$15</f>
        <v>8.0872008360912737</v>
      </c>
      <c r="R6" s="97">
        <f>CWP!S$15</f>
        <v>5.1529704875962361</v>
      </c>
      <c r="S6" s="97">
        <f>CWP!T$15</f>
        <v>0</v>
      </c>
      <c r="T6" s="97">
        <f>CWP!U$15</f>
        <v>0</v>
      </c>
      <c r="U6" s="97">
        <f>CWP!V$15</f>
        <v>0</v>
      </c>
      <c r="V6" s="97">
        <f>CWP!W$15</f>
        <v>0.90194327158880216</v>
      </c>
      <c r="W6" s="65">
        <f>CWP!X$15</f>
        <v>5.5798643048935883</v>
      </c>
    </row>
    <row r="7" spans="1:23" ht="15" customHeight="1" x14ac:dyDescent="0.35">
      <c r="A7" s="162" t="s">
        <v>48</v>
      </c>
      <c r="B7" s="97">
        <f>CTB!C$15</f>
        <v>156.23532</v>
      </c>
      <c r="C7" s="97">
        <f>CTB!D$15</f>
        <v>157.56085300000001</v>
      </c>
      <c r="D7" s="97">
        <f>CTB!E$15</f>
        <v>163.465418</v>
      </c>
      <c r="E7" s="97">
        <f>CTB!F$15</f>
        <v>169.09840700000001</v>
      </c>
      <c r="F7" s="97">
        <f>CTB!G$15</f>
        <v>172.70495500000001</v>
      </c>
      <c r="G7" s="97">
        <f>CTB!H$15</f>
        <v>178.55605800000004</v>
      </c>
      <c r="H7" s="97">
        <f>CTB!I$15</f>
        <v>192.93418899999998</v>
      </c>
      <c r="I7" s="97">
        <f>CTB!J$15</f>
        <v>230.59255899999999</v>
      </c>
      <c r="J7" s="97">
        <f>CTB!K$15</f>
        <v>260.32532400000002</v>
      </c>
      <c r="K7" s="97">
        <f>CTB!L$15</f>
        <v>281.47026300000005</v>
      </c>
      <c r="L7" s="97">
        <f>CTB!M$15</f>
        <v>297.84630999999996</v>
      </c>
      <c r="M7" s="97">
        <f>CTB!N$15</f>
        <v>307.14695</v>
      </c>
      <c r="N7" s="97">
        <f>CTB!O$15</f>
        <v>330.52934399999998</v>
      </c>
      <c r="O7" s="97">
        <f>CTB!P$15</f>
        <v>372.97116599999998</v>
      </c>
      <c r="P7" s="97">
        <f>CTB!Q$15</f>
        <v>395.49499500000002</v>
      </c>
      <c r="Q7" s="97">
        <f>CTB!R$15</f>
        <v>396.18909499999995</v>
      </c>
      <c r="R7" s="97">
        <f>CTB!S$15</f>
        <v>397.36288099999996</v>
      </c>
      <c r="S7" s="97"/>
      <c r="T7" s="97"/>
      <c r="U7" s="97"/>
      <c r="V7" s="97"/>
      <c r="W7" s="65"/>
    </row>
    <row r="8" spans="1:23" ht="30" customHeight="1" x14ac:dyDescent="0.35">
      <c r="A8" s="162" t="s">
        <v>49</v>
      </c>
      <c r="B8" s="97">
        <f>DLA!C$15</f>
        <v>283.77679384697865</v>
      </c>
      <c r="C8" s="97">
        <f>DLA!D$15</f>
        <v>314.93159736140029</v>
      </c>
      <c r="D8" s="97">
        <f>DLA!E$15</f>
        <v>342.63217812172081</v>
      </c>
      <c r="E8" s="97">
        <f>DLA!F$15</f>
        <v>367.30849390723637</v>
      </c>
      <c r="F8" s="97">
        <f>DLA!G$15</f>
        <v>389.07840596534544</v>
      </c>
      <c r="G8" s="97">
        <f>DLA!H$15</f>
        <v>424.20171355611313</v>
      </c>
      <c r="H8" s="97">
        <f>DLA!I$15</f>
        <v>465.28932903114435</v>
      </c>
      <c r="I8" s="97">
        <f>DLA!J$15</f>
        <v>505.50765052719163</v>
      </c>
      <c r="J8" s="97">
        <f>DLA!K$15</f>
        <v>546.27217067565925</v>
      </c>
      <c r="K8" s="97">
        <f>DLA!L$15</f>
        <v>592.7898879679492</v>
      </c>
      <c r="L8" s="97">
        <f>DLA!M$15</f>
        <v>638.09656497269293</v>
      </c>
      <c r="M8" s="97">
        <f>DLA!N$15</f>
        <v>696.78178195623832</v>
      </c>
      <c r="N8" s="97">
        <f>DLA!O$15</f>
        <v>750.35476318873827</v>
      </c>
      <c r="O8" s="97">
        <f>DLA!P$15</f>
        <v>826.0514054468124</v>
      </c>
      <c r="P8" s="97">
        <f>DLA!Q$15</f>
        <v>865.37168172527515</v>
      </c>
      <c r="Q8" s="97">
        <f>DLA!R$15</f>
        <v>929.11616943497029</v>
      </c>
      <c r="R8" s="97">
        <f>DLA!S$15</f>
        <v>1003.9432926064935</v>
      </c>
      <c r="S8" s="97">
        <f>DLA!T$15</f>
        <v>1036.6334209562192</v>
      </c>
      <c r="T8" s="97">
        <f>DLA!U$15</f>
        <v>1049.4337039869845</v>
      </c>
      <c r="U8" s="97">
        <f>DLA!V$15</f>
        <v>1035.4267199181313</v>
      </c>
      <c r="V8" s="97">
        <f>DLA!W$15</f>
        <v>902.71251255179527</v>
      </c>
      <c r="W8" s="65">
        <f>DLA!X$15</f>
        <v>730.88804350351006</v>
      </c>
    </row>
    <row r="9" spans="1:23" ht="15" customHeight="1" x14ac:dyDescent="0.35">
      <c r="A9" s="62" t="s">
        <v>50</v>
      </c>
      <c r="B9" s="97"/>
      <c r="C9" s="97"/>
      <c r="D9" s="97"/>
      <c r="E9" s="97"/>
      <c r="F9" s="97"/>
      <c r="G9" s="97"/>
      <c r="H9" s="97">
        <f>'DLA (children)'!I$15</f>
        <v>56.582982342909709</v>
      </c>
      <c r="I9" s="97">
        <f>'DLA (children)'!J$15</f>
        <v>58.327797184047718</v>
      </c>
      <c r="J9" s="97">
        <f>'DLA (children)'!K$15</f>
        <v>62.034028248007729</v>
      </c>
      <c r="K9" s="97">
        <f>'DLA (children)'!L$15</f>
        <v>68.435137157740698</v>
      </c>
      <c r="L9" s="97">
        <f>'DLA (children)'!M$15</f>
        <v>72.559132668634945</v>
      </c>
      <c r="M9" s="97">
        <f>'DLA (children)'!N$15</f>
        <v>77.766993818037562</v>
      </c>
      <c r="N9" s="97">
        <f>'DLA (children)'!O$15</f>
        <v>83.730160240420247</v>
      </c>
      <c r="O9" s="97">
        <f>'DLA (children)'!P$15</f>
        <v>91.712115192716936</v>
      </c>
      <c r="P9" s="97">
        <f>'DLA (children)'!Q$15</f>
        <v>94.505447887645317</v>
      </c>
      <c r="Q9" s="97">
        <f>'DLA (children)'!R$15</f>
        <v>102.59511734303715</v>
      </c>
      <c r="R9" s="97">
        <f>'DLA (children)'!S$15</f>
        <v>109.51823131726609</v>
      </c>
      <c r="S9" s="97">
        <f>'DLA (children)'!T$15</f>
        <v>116.22551933789491</v>
      </c>
      <c r="T9" s="97">
        <f>'DLA (children)'!U$15</f>
        <v>136.51621513713337</v>
      </c>
      <c r="U9" s="97">
        <f>'DLA (children)'!V$15</f>
        <v>145.89101739267974</v>
      </c>
      <c r="V9" s="97">
        <f>'DLA (children)'!W$15</f>
        <v>150.31479806574794</v>
      </c>
      <c r="W9" s="65">
        <f>'DLA (children)'!X$15</f>
        <v>155.9675878708957</v>
      </c>
    </row>
    <row r="10" spans="1:23" ht="15" customHeight="1" x14ac:dyDescent="0.35">
      <c r="A10" s="62" t="s">
        <v>51</v>
      </c>
      <c r="B10" s="97"/>
      <c r="C10" s="97"/>
      <c r="D10" s="97"/>
      <c r="E10" s="97"/>
      <c r="F10" s="97"/>
      <c r="G10" s="97"/>
      <c r="H10" s="97">
        <f>'DLA (working age)'!I$15</f>
        <v>275.19218233790775</v>
      </c>
      <c r="I10" s="97">
        <f>'DLA (working age)'!J$15</f>
        <v>298.9064597094748</v>
      </c>
      <c r="J10" s="97">
        <f>'DLA (working age)'!K$15</f>
        <v>321.13150253988834</v>
      </c>
      <c r="K10" s="97">
        <f>'DLA (working age)'!L$15</f>
        <v>345.33128937522497</v>
      </c>
      <c r="L10" s="97">
        <f>'DLA (working age)'!M$15</f>
        <v>369.50773732602187</v>
      </c>
      <c r="M10" s="97">
        <f>'DLA (working age)'!N$15</f>
        <v>400.79283473990637</v>
      </c>
      <c r="N10" s="97">
        <f>'DLA (working age)'!O$15</f>
        <v>427.93454969431434</v>
      </c>
      <c r="O10" s="97">
        <f>'DLA (working age)'!P$15</f>
        <v>468.12733192309071</v>
      </c>
      <c r="P10" s="97">
        <f>'DLA (working age)'!Q$15</f>
        <v>486.81382829332642</v>
      </c>
      <c r="Q10" s="97">
        <f>'DLA (working age)'!R$15</f>
        <v>529.77058599833788</v>
      </c>
      <c r="R10" s="97">
        <f>'DLA (working age)'!S$15</f>
        <v>576.77187767268947</v>
      </c>
      <c r="S10" s="97">
        <f>'DLA (working age)'!T$15</f>
        <v>589.56666527656546</v>
      </c>
      <c r="T10" s="97">
        <f>'DLA (working age)'!U$15</f>
        <v>561.36141066378366</v>
      </c>
      <c r="U10" s="97">
        <f>'DLA (working age)'!V$15</f>
        <v>553.5879919541353</v>
      </c>
      <c r="V10" s="97">
        <f>'DLA (working age)'!W$15</f>
        <v>433.00139266505482</v>
      </c>
      <c r="W10" s="65">
        <f>'DLA (working age)'!X$15</f>
        <v>289.45206121474507</v>
      </c>
    </row>
    <row r="11" spans="1:23" ht="15" customHeight="1" x14ac:dyDescent="0.35">
      <c r="A11" s="62" t="s">
        <v>52</v>
      </c>
      <c r="B11" s="97"/>
      <c r="C11" s="97"/>
      <c r="D11" s="97"/>
      <c r="E11" s="97"/>
      <c r="F11" s="97"/>
      <c r="G11" s="97"/>
      <c r="H11" s="97">
        <f>'DLA (pensioners)'!I$15</f>
        <v>133.42638899491141</v>
      </c>
      <c r="I11" s="97">
        <f>'DLA (pensioners)'!J$15</f>
        <v>147.98550714282297</v>
      </c>
      <c r="J11" s="97">
        <f>'DLA (pensioners)'!K$15</f>
        <v>162.85298301939457</v>
      </c>
      <c r="K11" s="97">
        <f>'DLA (pensioners)'!L$15</f>
        <v>178.94977447091134</v>
      </c>
      <c r="L11" s="97">
        <f>'DLA (pensioners)'!M$15</f>
        <v>196.00244597544309</v>
      </c>
      <c r="M11" s="97">
        <f>'DLA (pensioners)'!N$15</f>
        <v>218.31070171710917</v>
      </c>
      <c r="N11" s="97">
        <f>'DLA (pensioners)'!O$15</f>
        <v>238.80835090870403</v>
      </c>
      <c r="O11" s="97">
        <f>'DLA (pensioners)'!P$15</f>
        <v>266.29224526829427</v>
      </c>
      <c r="P11" s="97">
        <f>'DLA (pensioners)'!Q$15</f>
        <v>283.66867555981946</v>
      </c>
      <c r="Q11" s="97">
        <f>'DLA (pensioners)'!R$15</f>
        <v>296.91776146369648</v>
      </c>
      <c r="R11" s="97">
        <f>'DLA (pensioners)'!S$15</f>
        <v>317.76347746807556</v>
      </c>
      <c r="S11" s="97">
        <f>'DLA (pensioners)'!T$15</f>
        <v>330.46416797968629</v>
      </c>
      <c r="T11" s="97">
        <f>'DLA (pensioners)'!U$15</f>
        <v>349.76500816632705</v>
      </c>
      <c r="U11" s="97">
        <f>'DLA (pensioners)'!V$15</f>
        <v>336.01279422970879</v>
      </c>
      <c r="V11" s="97">
        <f>'DLA (pensioners)'!W$15</f>
        <v>318.29499200200371</v>
      </c>
      <c r="W11" s="65">
        <f>'DLA (pensioners)'!X$15</f>
        <v>272.09648736730247</v>
      </c>
    </row>
    <row r="12" spans="1:23" ht="15" customHeight="1" x14ac:dyDescent="0.35">
      <c r="A12" s="162" t="s">
        <v>93</v>
      </c>
      <c r="B12" s="97"/>
      <c r="C12" s="97"/>
      <c r="D12" s="97"/>
      <c r="E12" s="97"/>
      <c r="F12" s="97"/>
      <c r="G12" s="97"/>
      <c r="H12" s="97">
        <f>DHP!I$15</f>
        <v>1.0089450000000002</v>
      </c>
      <c r="I12" s="97">
        <f>DHP!J$15</f>
        <v>1.1861796499999999</v>
      </c>
      <c r="J12" s="97">
        <f>DHP!K$15</f>
        <v>1.2789975899999999</v>
      </c>
      <c r="K12" s="97">
        <f>DHP!L$15</f>
        <v>1.2936049999999997</v>
      </c>
      <c r="L12" s="97">
        <f>DHP!M$15</f>
        <v>1.5599129999999999</v>
      </c>
      <c r="M12" s="97">
        <f>DHP!N$15</f>
        <v>1.5375809999999999</v>
      </c>
      <c r="N12" s="97">
        <f>DHP!O$15</f>
        <v>1.8503190000000003</v>
      </c>
      <c r="O12" s="97">
        <f>DHP!P$15</f>
        <v>1.6484820000000002</v>
      </c>
      <c r="P12" s="97">
        <f>DHP!Q$15</f>
        <v>1.6454279999999997</v>
      </c>
      <c r="Q12" s="97">
        <f>DHP!R$15</f>
        <v>1.7799039999999999</v>
      </c>
      <c r="R12" s="97">
        <f>DHP!S$15</f>
        <v>3.5112310000000004</v>
      </c>
      <c r="S12" s="97">
        <f>DHP!T$15</f>
        <v>7.6951799999999988</v>
      </c>
      <c r="T12" s="97">
        <f>DHP!U$15</f>
        <v>8.3813359999999992</v>
      </c>
      <c r="U12" s="97">
        <f>DHP!V$15</f>
        <v>6.8250890000000002</v>
      </c>
      <c r="V12" s="97">
        <f>DHP!W$15</f>
        <v>8.0477369999999997</v>
      </c>
      <c r="W12" s="65">
        <f>DHP!X$15</f>
        <v>10.694370000000001</v>
      </c>
    </row>
    <row r="13" spans="1:23" ht="30" customHeight="1" x14ac:dyDescent="0.35">
      <c r="A13" s="162" t="s">
        <v>103</v>
      </c>
      <c r="B13" s="97"/>
      <c r="C13" s="97"/>
      <c r="D13" s="97"/>
      <c r="E13" s="97"/>
      <c r="F13" s="97">
        <f>ESA!G$15</f>
        <v>0</v>
      </c>
      <c r="G13" s="97">
        <f>ESA!H$15</f>
        <v>0</v>
      </c>
      <c r="H13" s="97">
        <f>ESA!I$15</f>
        <v>0</v>
      </c>
      <c r="I13" s="97">
        <f>ESA!J$15</f>
        <v>0</v>
      </c>
      <c r="J13" s="97">
        <f>ESA!K$15</f>
        <v>0</v>
      </c>
      <c r="K13" s="97">
        <f>ESA!L$15</f>
        <v>0</v>
      </c>
      <c r="L13" s="97">
        <f>ESA!M$15</f>
        <v>0</v>
      </c>
      <c r="M13" s="97">
        <f>ESA!N$15</f>
        <v>0</v>
      </c>
      <c r="N13" s="97">
        <f>ESA!O$15</f>
        <v>9.8927820274566507</v>
      </c>
      <c r="O13" s="97">
        <f>ESA!P$15</f>
        <v>97.313122226160971</v>
      </c>
      <c r="P13" s="97">
        <f>ESA!Q$15</f>
        <v>167.55687468621281</v>
      </c>
      <c r="Q13" s="97">
        <f>ESA!R$15</f>
        <v>270.38965553536605</v>
      </c>
      <c r="R13" s="97">
        <f>ESA!S$15</f>
        <v>498.09388432289393</v>
      </c>
      <c r="S13" s="97">
        <f>ESA!T$15</f>
        <v>741.31359625584469</v>
      </c>
      <c r="T13" s="97">
        <f>ESA!U$15</f>
        <v>921.67455358333768</v>
      </c>
      <c r="U13" s="97">
        <f>ESA!V$15</f>
        <v>1059.7357561390293</v>
      </c>
      <c r="V13" s="97">
        <f>ESA!W$15</f>
        <v>1122.4928547169886</v>
      </c>
      <c r="W13" s="65">
        <f>ESA!X$15</f>
        <v>1162.1932985195263</v>
      </c>
    </row>
    <row r="14" spans="1:23" ht="15" customHeight="1" x14ac:dyDescent="0.35">
      <c r="A14" s="163" t="s">
        <v>53</v>
      </c>
      <c r="B14" s="97">
        <f>HB!C$15</f>
        <v>788.58516099999997</v>
      </c>
      <c r="C14" s="97">
        <f>HB!D$15</f>
        <v>765.877656</v>
      </c>
      <c r="D14" s="97">
        <f>HB!E$15</f>
        <v>757.22220100000004</v>
      </c>
      <c r="E14" s="97">
        <f>HB!F$15</f>
        <v>757.78247199999998</v>
      </c>
      <c r="F14" s="97">
        <f>HB!G$15</f>
        <v>754.284942</v>
      </c>
      <c r="G14" s="97">
        <f>HB!H$15</f>
        <v>776.976136</v>
      </c>
      <c r="H14" s="97">
        <f>HB!I$15</f>
        <v>851.03519600000004</v>
      </c>
      <c r="I14" s="97">
        <f>HB!J$15</f>
        <v>830.99465299999997</v>
      </c>
      <c r="J14" s="97">
        <f>HB!K$15</f>
        <v>880.75575800000001</v>
      </c>
      <c r="K14" s="97">
        <f>HB!L$15</f>
        <v>940.6925339999998</v>
      </c>
      <c r="L14" s="97">
        <f>HB!M$15</f>
        <v>1013.701966</v>
      </c>
      <c r="M14" s="97">
        <f>HB!N$15</f>
        <v>1078.71201</v>
      </c>
      <c r="N14" s="97">
        <f>HB!O$15</f>
        <v>1195.7198389999999</v>
      </c>
      <c r="O14" s="97">
        <f>HB!P$15</f>
        <v>1423.8055540000003</v>
      </c>
      <c r="P14" s="97">
        <f>HB!Q$15</f>
        <v>1525.7309399999997</v>
      </c>
      <c r="Q14" s="97">
        <f>HB!R$15</f>
        <v>1623.3984490000003</v>
      </c>
      <c r="R14" s="97">
        <f>HB!S$15</f>
        <v>1706.727719</v>
      </c>
      <c r="S14" s="97">
        <f>HB!T$15</f>
        <v>1726.592026</v>
      </c>
      <c r="T14" s="97">
        <f>HB!U$15</f>
        <v>1725.3058859999999</v>
      </c>
      <c r="U14" s="97">
        <f>HB!V$15</f>
        <v>1711.018374</v>
      </c>
      <c r="V14" s="97">
        <f>HB!W$15</f>
        <v>1649.4999399999999</v>
      </c>
      <c r="W14" s="65">
        <f>HB!X$15</f>
        <v>1537.9764180000002</v>
      </c>
    </row>
    <row r="15" spans="1:23" ht="15" customHeight="1" x14ac:dyDescent="0.35">
      <c r="A15" s="62" t="s">
        <v>187</v>
      </c>
      <c r="B15" s="97"/>
      <c r="C15" s="97"/>
      <c r="D15" s="97"/>
      <c r="E15" s="97"/>
      <c r="F15" s="97"/>
      <c r="G15" s="97"/>
      <c r="H15" s="97"/>
      <c r="I15" s="97"/>
      <c r="J15" s="97"/>
      <c r="K15" s="97"/>
      <c r="L15" s="97"/>
      <c r="M15" s="97"/>
      <c r="N15" s="97">
        <v>772.02017199999966</v>
      </c>
      <c r="O15" s="97">
        <v>978.40959300000009</v>
      </c>
      <c r="P15" s="97">
        <v>1065.4360710000001</v>
      </c>
      <c r="Q15" s="97">
        <v>1139.073963</v>
      </c>
      <c r="R15" s="97">
        <v>1208.3753750000001</v>
      </c>
      <c r="S15" s="97">
        <v>1221.385466</v>
      </c>
      <c r="T15" s="97">
        <v>1218.95885</v>
      </c>
      <c r="U15" s="97">
        <v>1208.7417890000002</v>
      </c>
      <c r="V15" s="97">
        <v>1161.6649689999999</v>
      </c>
      <c r="W15" s="65">
        <v>1071.219032</v>
      </c>
    </row>
    <row r="16" spans="1:23" ht="15" customHeight="1" x14ac:dyDescent="0.35">
      <c r="A16" s="62" t="s">
        <v>188</v>
      </c>
      <c r="B16" s="97"/>
      <c r="C16" s="97"/>
      <c r="D16" s="97"/>
      <c r="E16" s="97"/>
      <c r="F16" s="97"/>
      <c r="G16" s="97"/>
      <c r="H16" s="97"/>
      <c r="I16" s="97"/>
      <c r="J16" s="97"/>
      <c r="K16" s="97"/>
      <c r="L16" s="97"/>
      <c r="M16" s="97"/>
      <c r="N16" s="97">
        <v>423.69966700000015</v>
      </c>
      <c r="O16" s="97">
        <v>445.395961</v>
      </c>
      <c r="P16" s="97">
        <v>460.29486900000001</v>
      </c>
      <c r="Q16" s="97">
        <v>484.32448599999998</v>
      </c>
      <c r="R16" s="97">
        <v>498.35234500000001</v>
      </c>
      <c r="S16" s="97">
        <v>505.20656100000002</v>
      </c>
      <c r="T16" s="97">
        <v>506.347036</v>
      </c>
      <c r="U16" s="97">
        <v>502.27658500000001</v>
      </c>
      <c r="V16" s="97">
        <v>487.834971</v>
      </c>
      <c r="W16" s="65">
        <v>466.757385</v>
      </c>
    </row>
    <row r="17" spans="1:23" ht="15" customHeight="1" x14ac:dyDescent="0.35">
      <c r="A17" s="163" t="s">
        <v>54</v>
      </c>
      <c r="B17" s="97">
        <f>IB!C$15</f>
        <v>431.44984660594531</v>
      </c>
      <c r="C17" s="97">
        <f>IB!D$15</f>
        <v>425.85075629501836</v>
      </c>
      <c r="D17" s="97">
        <f>IB!E$15</f>
        <v>423.87889112685446</v>
      </c>
      <c r="E17" s="97">
        <f>IB!F$15</f>
        <v>407.0641150381565</v>
      </c>
      <c r="F17" s="97">
        <f>IB!G$15</f>
        <v>418.59427849078685</v>
      </c>
      <c r="G17" s="97">
        <f>IB!H$15</f>
        <v>424.6105750106376</v>
      </c>
      <c r="H17" s="97">
        <f>IB!I$15</f>
        <v>437.39041174139618</v>
      </c>
      <c r="I17" s="97">
        <f>IB!J$15</f>
        <v>444.01455936884315</v>
      </c>
      <c r="J17" s="97">
        <f>IB!K$15</f>
        <v>448.31056018550157</v>
      </c>
      <c r="K17" s="97">
        <f>IB!L$15</f>
        <v>456.12699352548594</v>
      </c>
      <c r="L17" s="97">
        <f>IB!M$15</f>
        <v>463.75504952965593</v>
      </c>
      <c r="M17" s="97">
        <f>IB!N$15</f>
        <v>481.65851878580446</v>
      </c>
      <c r="N17" s="97">
        <f>IB!O$15</f>
        <v>477.91943519843767</v>
      </c>
      <c r="O17" s="97">
        <f>IB!P$15</f>
        <v>451.21463943208425</v>
      </c>
      <c r="P17" s="97">
        <f>IB!Q$15</f>
        <v>414.38645732057006</v>
      </c>
      <c r="Q17" s="97">
        <f>IB!R$15</f>
        <v>367.45792817360785</v>
      </c>
      <c r="R17" s="97">
        <f>IB!S$15</f>
        <v>250.63929828972465</v>
      </c>
      <c r="S17" s="97">
        <f>IB!T$15</f>
        <v>115.50788612765074</v>
      </c>
      <c r="T17" s="97">
        <f>IB!U$15</f>
        <v>42.949558175175795</v>
      </c>
      <c r="U17" s="97">
        <f>IB!V$15</f>
        <v>11.838239619622675</v>
      </c>
      <c r="V17" s="97">
        <f>IB!W$15</f>
        <v>1.6877562754902509</v>
      </c>
      <c r="W17" s="65">
        <f>IB!X$15</f>
        <v>0.45815574775639967</v>
      </c>
    </row>
    <row r="18" spans="1:23" ht="30" customHeight="1" x14ac:dyDescent="0.35">
      <c r="A18" s="162" t="s">
        <v>55</v>
      </c>
      <c r="B18" s="97">
        <f>IS!C$15</f>
        <v>1041.2054529040483</v>
      </c>
      <c r="C18" s="97">
        <f>IS!D$15</f>
        <v>868.62189110523673</v>
      </c>
      <c r="D18" s="97">
        <f>IS!E$15</f>
        <v>849.86420301520661</v>
      </c>
      <c r="E18" s="97">
        <f>IS!F$15</f>
        <v>870.3204624504267</v>
      </c>
      <c r="F18" s="97">
        <f>IS!G$15</f>
        <v>920.00349966892747</v>
      </c>
      <c r="G18" s="97">
        <f>IS!H$15</f>
        <v>977.86435795830585</v>
      </c>
      <c r="H18" s="97">
        <f>IS!I$15</f>
        <v>935.77320900290499</v>
      </c>
      <c r="I18" s="97">
        <f>IS!J$15</f>
        <v>823.32668807656523</v>
      </c>
      <c r="J18" s="97">
        <f>IS!K$15</f>
        <v>616.88055515706776</v>
      </c>
      <c r="K18" s="97">
        <f>IS!L$15</f>
        <v>567.31245100832166</v>
      </c>
      <c r="L18" s="97">
        <f>IS!M$15</f>
        <v>558.61895176410508</v>
      </c>
      <c r="M18" s="97">
        <f>IS!N$15</f>
        <v>580.38997672035862</v>
      </c>
      <c r="N18" s="97">
        <f>IS!O$15</f>
        <v>565.01593975959406</v>
      </c>
      <c r="O18" s="97">
        <f>IS!P$15</f>
        <v>557.52203922674528</v>
      </c>
      <c r="P18" s="97">
        <f>IS!Q$15</f>
        <v>530.91493113837805</v>
      </c>
      <c r="Q18" s="97">
        <f>IS!R$15</f>
        <v>474.40821293127169</v>
      </c>
      <c r="R18" s="97">
        <f>IS!S$15</f>
        <v>364.53762407597924</v>
      </c>
      <c r="S18" s="97">
        <f>IS!T$15</f>
        <v>247.93790207556478</v>
      </c>
      <c r="T18" s="97">
        <f>IS!U$15</f>
        <v>201.49182782838307</v>
      </c>
      <c r="U18" s="97">
        <f>IS!V$15</f>
        <v>172.7874023549806</v>
      </c>
      <c r="V18" s="97">
        <f>IS!W$15</f>
        <v>148.40167009653484</v>
      </c>
      <c r="W18" s="65">
        <f>IS!X$15</f>
        <v>137.33340531219025</v>
      </c>
    </row>
    <row r="19" spans="1:23" ht="15" customHeight="1" x14ac:dyDescent="0.35">
      <c r="A19" s="62" t="s">
        <v>56</v>
      </c>
      <c r="B19" s="97">
        <f>'IS MIG'!C$15</f>
        <v>333.98058848300059</v>
      </c>
      <c r="C19" s="97">
        <f>'IS MIG'!D$15</f>
        <v>318.54557132973588</v>
      </c>
      <c r="D19" s="97">
        <f>'IS MIG'!E$15</f>
        <v>300.32940986181023</v>
      </c>
      <c r="E19" s="97">
        <f>'IS MIG'!F$15</f>
        <v>306.61433635595591</v>
      </c>
      <c r="F19" s="97">
        <f>'IS MIG'!G$15</f>
        <v>308.50231800594088</v>
      </c>
      <c r="G19" s="97">
        <f>'IS MIG'!H$15</f>
        <v>335.67535225790294</v>
      </c>
      <c r="H19" s="97">
        <f>'IS MIG'!I$15</f>
        <v>314.63316819094678</v>
      </c>
      <c r="I19" s="97">
        <f>'IS MIG'!J$15</f>
        <v>172.87504809488155</v>
      </c>
      <c r="J19" s="97">
        <f>'IS MIG'!K$15</f>
        <v>0</v>
      </c>
      <c r="K19" s="97">
        <f>'IS MIG'!L$15</f>
        <v>0</v>
      </c>
      <c r="L19" s="97">
        <f>'IS MIG'!M$15</f>
        <v>0</v>
      </c>
      <c r="M19" s="97">
        <f>'IS MIG'!N$15</f>
        <v>0</v>
      </c>
      <c r="N19" s="97">
        <f>'IS MIG'!O$15</f>
        <v>0</v>
      </c>
      <c r="O19" s="97">
        <f>'IS MIG'!P$15</f>
        <v>0</v>
      </c>
      <c r="P19" s="97">
        <f>'IS MIG'!Q$15</f>
        <v>0</v>
      </c>
      <c r="Q19" s="97">
        <f>'IS MIG'!R$15</f>
        <v>0</v>
      </c>
      <c r="R19" s="97">
        <f>'IS MIG'!S$15</f>
        <v>0</v>
      </c>
      <c r="S19" s="97">
        <f>'IS MIG'!T$15</f>
        <v>0</v>
      </c>
      <c r="T19" s="97">
        <f>'IS MIG'!U$15</f>
        <v>0</v>
      </c>
      <c r="U19" s="97">
        <f>'IS MIG'!V$15</f>
        <v>0</v>
      </c>
      <c r="V19" s="97">
        <f>'IS MIG'!W$15</f>
        <v>0</v>
      </c>
      <c r="W19" s="65">
        <f>'IS MIG'!X$15</f>
        <v>0</v>
      </c>
    </row>
    <row r="20" spans="1:23" ht="15" customHeight="1" x14ac:dyDescent="0.35">
      <c r="A20" s="62" t="s">
        <v>189</v>
      </c>
      <c r="B20" s="97"/>
      <c r="C20" s="97"/>
      <c r="D20" s="97"/>
      <c r="E20" s="97"/>
      <c r="F20" s="97">
        <f>'IS (incapacity)'!G$15</f>
        <v>297.79501293459418</v>
      </c>
      <c r="G20" s="97">
        <f>'IS (incapacity)'!H$15</f>
        <v>318.70591538525878</v>
      </c>
      <c r="H20" s="97">
        <f>'IS (incapacity)'!I$15</f>
        <v>296.08310017783799</v>
      </c>
      <c r="I20" s="97">
        <f>'IS (incapacity)'!J$15</f>
        <v>312.86090529246934</v>
      </c>
      <c r="J20" s="97">
        <f>'IS (incapacity)'!K$15</f>
        <v>311.8173922088759</v>
      </c>
      <c r="K20" s="97">
        <f>'IS (incapacity)'!L$15</f>
        <v>296.34486176506618</v>
      </c>
      <c r="L20" s="97">
        <f>'IS (incapacity)'!M$15</f>
        <v>307.04659590620321</v>
      </c>
      <c r="M20" s="97">
        <f>'IS (incapacity)'!N$15</f>
        <v>345.51444187336273</v>
      </c>
      <c r="N20" s="97">
        <f>'IS (incapacity)'!O$15</f>
        <v>352.080630978606</v>
      </c>
      <c r="O20" s="97">
        <f>'IS (incapacity)'!P$15</f>
        <v>349.07334263812555</v>
      </c>
      <c r="P20" s="97">
        <f>'IS (incapacity)'!Q$15</f>
        <v>329.34683340458724</v>
      </c>
      <c r="Q20" s="97">
        <f>'IS (incapacity)'!R$15</f>
        <v>287.52623932355795</v>
      </c>
      <c r="R20" s="97">
        <f>'IS (incapacity)'!S$15</f>
        <v>181.05095227081279</v>
      </c>
      <c r="S20" s="97">
        <f>'IS (incapacity)'!T$15</f>
        <v>77.015453143438378</v>
      </c>
      <c r="T20" s="97">
        <f>'IS (incapacity)'!U$15</f>
        <v>41.02969657060558</v>
      </c>
      <c r="U20" s="97">
        <f>'IS (incapacity)'!V$15</f>
        <v>20.237851276949804</v>
      </c>
      <c r="V20" s="97">
        <f>'IS (incapacity)'!W$15</f>
        <v>6.8833824941004629</v>
      </c>
      <c r="W20" s="65">
        <f>'IS (incapacity)'!X$15</f>
        <v>1.0867350524392887</v>
      </c>
    </row>
    <row r="21" spans="1:23" ht="15" customHeight="1" x14ac:dyDescent="0.35">
      <c r="A21" s="62" t="s">
        <v>190</v>
      </c>
      <c r="B21" s="97"/>
      <c r="C21" s="97"/>
      <c r="D21" s="97"/>
      <c r="E21" s="97"/>
      <c r="F21" s="97">
        <f>'IS (lone parent)'!G$15</f>
        <v>282.21073780804022</v>
      </c>
      <c r="G21" s="97">
        <f>'IS (lone parent)'!H$15</f>
        <v>288.57796300591633</v>
      </c>
      <c r="H21" s="97">
        <f>'IS (lone parent)'!I$15</f>
        <v>291.55980508809967</v>
      </c>
      <c r="I21" s="97">
        <f>'IS (lone parent)'!J$15</f>
        <v>302.62901206423811</v>
      </c>
      <c r="J21" s="97">
        <f>'IS (lone parent)'!K$15</f>
        <v>271.69435231134764</v>
      </c>
      <c r="K21" s="97">
        <f>'IS (lone parent)'!L$15</f>
        <v>231.61086315087726</v>
      </c>
      <c r="L21" s="97">
        <f>'IS (lone parent)'!M$15</f>
        <v>212.44199560930653</v>
      </c>
      <c r="M21" s="97">
        <f>'IS (lone parent)'!N$15</f>
        <v>200.70867103606923</v>
      </c>
      <c r="N21" s="97">
        <f>'IS (lone parent)'!O$15</f>
        <v>182.43557312582317</v>
      </c>
      <c r="O21" s="97">
        <f>'IS (lone parent)'!P$15</f>
        <v>175.31384550353661</v>
      </c>
      <c r="P21" s="97">
        <f>'IS (lone parent)'!Q$15</f>
        <v>163.04385011134323</v>
      </c>
      <c r="Q21" s="97">
        <f>'IS (lone parent)'!R$15</f>
        <v>146.69908758351758</v>
      </c>
      <c r="R21" s="97">
        <f>'IS (lone parent)'!S$15</f>
        <v>136.77206540869213</v>
      </c>
      <c r="S21" s="97">
        <f>'IS (lone parent)'!T$15</f>
        <v>122.5101936414452</v>
      </c>
      <c r="T21" s="97">
        <f>'IS (lone parent)'!U$15</f>
        <v>113.18929028739512</v>
      </c>
      <c r="U21" s="97">
        <f>'IS (lone parent)'!V$15</f>
        <v>104.94086627265676</v>
      </c>
      <c r="V21" s="97">
        <f>'IS (lone parent)'!W$15</f>
        <v>95.406392327864964</v>
      </c>
      <c r="W21" s="65">
        <f>'IS (lone parent)'!X$15</f>
        <v>89.060180416799341</v>
      </c>
    </row>
    <row r="22" spans="1:23" ht="15" customHeight="1" x14ac:dyDescent="0.35">
      <c r="A22" s="62" t="s">
        <v>191</v>
      </c>
      <c r="B22" s="97"/>
      <c r="C22" s="97"/>
      <c r="D22" s="97"/>
      <c r="E22" s="97"/>
      <c r="F22" s="97">
        <f>'IS (carer)'!G$15</f>
        <v>13.194071034201736</v>
      </c>
      <c r="G22" s="97">
        <f>'IS (carer)'!H$15</f>
        <v>16.796558088630672</v>
      </c>
      <c r="H22" s="97">
        <f>'IS (carer)'!I$15</f>
        <v>17.745959539258241</v>
      </c>
      <c r="I22" s="97">
        <f>'IS (carer)'!J$15</f>
        <v>19.090062929462185</v>
      </c>
      <c r="J22" s="97">
        <f>'IS (carer)'!K$15</f>
        <v>18.856874487849673</v>
      </c>
      <c r="K22" s="97">
        <f>'IS (carer)'!L$15</f>
        <v>17.735340970647144</v>
      </c>
      <c r="L22" s="97">
        <f>'IS (carer)'!M$15</f>
        <v>17.151331061181644</v>
      </c>
      <c r="M22" s="97">
        <f>'IS (carer)'!N$15</f>
        <v>16.802931170228966</v>
      </c>
      <c r="N22" s="97">
        <f>'IS (carer)'!O$15</f>
        <v>16.321276349437209</v>
      </c>
      <c r="O22" s="97">
        <f>'IS (carer)'!P$15</f>
        <v>18.184109787962736</v>
      </c>
      <c r="P22" s="97">
        <f>'IS (carer)'!Q$15</f>
        <v>23.119624222852657</v>
      </c>
      <c r="Q22" s="97">
        <f>'IS (carer)'!R$15</f>
        <v>26.012851822976291</v>
      </c>
      <c r="R22" s="97">
        <f>'IS (carer)'!S$15</f>
        <v>31.610030573046711</v>
      </c>
      <c r="S22" s="97">
        <f>'IS (carer)'!T$15</f>
        <v>35.156874282472458</v>
      </c>
      <c r="T22" s="97">
        <f>'IS (carer)'!U$15</f>
        <v>36.235512647812733</v>
      </c>
      <c r="U22" s="97">
        <f>'IS (carer)'!V$15</f>
        <v>37.946002665949017</v>
      </c>
      <c r="V22" s="97">
        <f>'IS (carer)'!W$15</f>
        <v>38.238546536920339</v>
      </c>
      <c r="W22" s="65">
        <f>'IS (carer)'!X$15</f>
        <v>40.428577460655887</v>
      </c>
    </row>
    <row r="23" spans="1:23" ht="15" customHeight="1" x14ac:dyDescent="0.35">
      <c r="A23" s="62" t="s">
        <v>192</v>
      </c>
      <c r="B23" s="97"/>
      <c r="C23" s="97"/>
      <c r="D23" s="97"/>
      <c r="E23" s="97"/>
      <c r="F23" s="97">
        <f>'IS (others)'!G$15</f>
        <v>18.301359886150404</v>
      </c>
      <c r="G23" s="97">
        <f>'IS (others)'!H$15</f>
        <v>18.10856922059704</v>
      </c>
      <c r="H23" s="97">
        <f>'IS (others)'!I$15</f>
        <v>15.751176006762265</v>
      </c>
      <c r="I23" s="97">
        <f>'IS (others)'!J$15</f>
        <v>15.871659695514239</v>
      </c>
      <c r="J23" s="97">
        <f>'IS (others)'!K$15</f>
        <v>14.511936148994403</v>
      </c>
      <c r="K23" s="97">
        <f>'IS (others)'!L$15</f>
        <v>19.937418817340252</v>
      </c>
      <c r="L23" s="97">
        <f>'IS (others)'!M$15</f>
        <v>20.441816343489894</v>
      </c>
      <c r="M23" s="97">
        <f>'IS (others)'!N$15</f>
        <v>17.76372152049569</v>
      </c>
      <c r="N23" s="97">
        <f>'IS (others)'!O$15</f>
        <v>15.748448313244241</v>
      </c>
      <c r="O23" s="97">
        <f>'IS (others)'!P$15</f>
        <v>15.953438357220975</v>
      </c>
      <c r="P23" s="97">
        <f>'IS (others)'!Q$15</f>
        <v>15.617095897405896</v>
      </c>
      <c r="Q23" s="97">
        <f>'IS (others)'!R$15</f>
        <v>14.21217130763403</v>
      </c>
      <c r="R23" s="97">
        <f>'IS (others)'!S$15</f>
        <v>15.064263348033666</v>
      </c>
      <c r="S23" s="97">
        <f>'IS (others)'!T$15</f>
        <v>13.248163101701596</v>
      </c>
      <c r="T23" s="97">
        <f>'IS (others)'!U$15</f>
        <v>11.057227843702316</v>
      </c>
      <c r="U23" s="97">
        <f>'IS (others)'!V$15</f>
        <v>9.5346386771486724</v>
      </c>
      <c r="V23" s="97">
        <f>'IS (others)'!W$15</f>
        <v>7.752412217883851</v>
      </c>
      <c r="W23" s="65">
        <f>'IS (others)'!X$15</f>
        <v>6.7577141161195415</v>
      </c>
    </row>
    <row r="24" spans="1:23" ht="30" customHeight="1" x14ac:dyDescent="0.35">
      <c r="A24" s="163" t="s">
        <v>61</v>
      </c>
      <c r="B24" s="97"/>
      <c r="C24" s="97"/>
      <c r="D24" s="97"/>
      <c r="E24" s="97"/>
      <c r="F24" s="97">
        <f>IIDB!G$15</f>
        <v>44.808311663224181</v>
      </c>
      <c r="G24" s="97">
        <f>IIDB!H$15</f>
        <v>45.976015724977188</v>
      </c>
      <c r="H24" s="97">
        <f>IIDB!I$15</f>
        <v>46.201641531371244</v>
      </c>
      <c r="I24" s="97">
        <f>IIDB!J$15</f>
        <v>46.443424437265584</v>
      </c>
      <c r="J24" s="97">
        <f>IIDB!K$15</f>
        <v>48.806567827967584</v>
      </c>
      <c r="K24" s="97">
        <f>IIDB!L$15</f>
        <v>49.089965481421984</v>
      </c>
      <c r="L24" s="97">
        <f>IIDB!M$15</f>
        <v>49.822216644486851</v>
      </c>
      <c r="M24" s="97">
        <f>IIDB!N$15</f>
        <v>50.699346802992039</v>
      </c>
      <c r="N24" s="97">
        <f>IIDB!O$15</f>
        <v>52.298048118199809</v>
      </c>
      <c r="O24" s="97">
        <f>IIDB!P$15</f>
        <v>54.490575809102964</v>
      </c>
      <c r="P24" s="97">
        <f>IIDB!Q$15</f>
        <v>56.971984969394647</v>
      </c>
      <c r="Q24" s="97">
        <f>IIDB!R$15</f>
        <v>57.054250825035886</v>
      </c>
      <c r="R24" s="97">
        <f>IIDB!S$15</f>
        <v>58.735862604277294</v>
      </c>
      <c r="S24" s="97">
        <f>IIDB!T$15</f>
        <v>59.020606951707066</v>
      </c>
      <c r="T24" s="97">
        <f>IIDB!U$15</f>
        <v>59.674186587483163</v>
      </c>
      <c r="U24" s="97">
        <f>IIDB!V$15</f>
        <v>58.626713939352193</v>
      </c>
      <c r="V24" s="97">
        <f>IIDB!W$15</f>
        <v>56.928367758003986</v>
      </c>
      <c r="W24" s="65">
        <f>IIDB!X$15</f>
        <v>55.680359969611288</v>
      </c>
    </row>
    <row r="25" spans="1:23" ht="15" customHeight="1" x14ac:dyDescent="0.35">
      <c r="A25" s="162" t="s">
        <v>62</v>
      </c>
      <c r="B25" s="97">
        <f>JSA!C$15</f>
        <v>157.29292046730154</v>
      </c>
      <c r="C25" s="97">
        <f>JSA!D$15</f>
        <v>256.67276144306504</v>
      </c>
      <c r="D25" s="97">
        <f>JSA!E$15</f>
        <v>225.22177469130546</v>
      </c>
      <c r="E25" s="97">
        <f>JSA!F$15</f>
        <v>198.00457343499619</v>
      </c>
      <c r="F25" s="97">
        <f>JSA!G$15</f>
        <v>163.88282990112239</v>
      </c>
      <c r="G25" s="97">
        <f>JSA!H$15</f>
        <v>144.59814234106156</v>
      </c>
      <c r="H25" s="97">
        <f>JSA!I$15</f>
        <v>141.57933032228334</v>
      </c>
      <c r="I25" s="97">
        <f>JSA!J$15</f>
        <v>135.27677097324641</v>
      </c>
      <c r="J25" s="97">
        <f>JSA!K$15</f>
        <v>112.47594817642906</v>
      </c>
      <c r="K25" s="97">
        <f>JSA!L$15</f>
        <v>119.27063857225812</v>
      </c>
      <c r="L25" s="97">
        <f>JSA!M$15</f>
        <v>126.18465883235726</v>
      </c>
      <c r="M25" s="97">
        <f>JSA!N$15</f>
        <v>110.61686920927858</v>
      </c>
      <c r="N25" s="97">
        <f>JSA!O$15</f>
        <v>163.49250775823697</v>
      </c>
      <c r="O25" s="97">
        <f>JSA!P$15</f>
        <v>283.01610450740674</v>
      </c>
      <c r="P25" s="97">
        <f>JSA!Q$15</f>
        <v>258.19620027799198</v>
      </c>
      <c r="Q25" s="97">
        <f>JSA!R$15</f>
        <v>284.61051106914891</v>
      </c>
      <c r="R25" s="97">
        <f>JSA!S$15</f>
        <v>295.76734341002373</v>
      </c>
      <c r="S25" s="97">
        <f>JSA!T$15</f>
        <v>241.0231573800354</v>
      </c>
      <c r="T25" s="97">
        <f>JSA!U$15</f>
        <v>158.14471228218892</v>
      </c>
      <c r="U25" s="97">
        <f>JSA!V$15</f>
        <v>118.89093237917294</v>
      </c>
      <c r="V25" s="97">
        <f>JSA!W$15</f>
        <v>100.35003734816604</v>
      </c>
      <c r="W25" s="65">
        <f>JSA!X$15</f>
        <v>80.955397542965443</v>
      </c>
    </row>
    <row r="26" spans="1:23" ht="15" customHeight="1" x14ac:dyDescent="0.35">
      <c r="A26" s="162" t="s">
        <v>63</v>
      </c>
      <c r="B26" s="97">
        <f>MA!C$15</f>
        <v>0</v>
      </c>
      <c r="C26" s="97">
        <f>MA!D$15</f>
        <v>0</v>
      </c>
      <c r="D26" s="97">
        <f>MA!E$15</f>
        <v>0</v>
      </c>
      <c r="E26" s="97">
        <f>MA!F$15</f>
        <v>0</v>
      </c>
      <c r="F26" s="97">
        <f>MA!G$15</f>
        <v>5.726652602726551</v>
      </c>
      <c r="G26" s="97">
        <f>MA!H$15</f>
        <v>6.362429724375164</v>
      </c>
      <c r="H26" s="97">
        <f>MA!I$15</f>
        <v>7.6765028565846887</v>
      </c>
      <c r="I26" s="97">
        <f>MA!J$15</f>
        <v>14.129899328233964</v>
      </c>
      <c r="J26" s="97">
        <f>MA!K$15</f>
        <v>14.711142573716522</v>
      </c>
      <c r="K26" s="97">
        <f>MA!L$15</f>
        <v>17.988995945190347</v>
      </c>
      <c r="L26" s="97">
        <f>MA!M$15</f>
        <v>19.79142870931863</v>
      </c>
      <c r="M26" s="97">
        <f>MA!N$15</f>
        <v>25.920308369138969</v>
      </c>
      <c r="N26" s="97">
        <f>MA!O$15</f>
        <v>33.565181123694153</v>
      </c>
      <c r="O26" s="97">
        <f>MA!P$15</f>
        <v>35.165757981553426</v>
      </c>
      <c r="P26" s="97">
        <f>MA!Q$15</f>
        <v>30.526992927956574</v>
      </c>
      <c r="Q26" s="97">
        <f>MA!R$15</f>
        <v>30.624683974983807</v>
      </c>
      <c r="R26" s="97">
        <f>MA!S$15</f>
        <v>38.601987997758819</v>
      </c>
      <c r="S26" s="97">
        <f>MA!T$15</f>
        <v>39.957797804148214</v>
      </c>
      <c r="T26" s="97">
        <f>MA!U$15</f>
        <v>42.253006460063069</v>
      </c>
      <c r="U26" s="97">
        <f>MA!V$15</f>
        <v>43.03218048806017</v>
      </c>
      <c r="V26" s="97">
        <f>MA!W$15</f>
        <v>39.271113525647912</v>
      </c>
      <c r="W26" s="65">
        <f>MA!X$15</f>
        <v>37.812673200829053</v>
      </c>
    </row>
    <row r="27" spans="1:23" ht="15" customHeight="1" x14ac:dyDescent="0.35">
      <c r="A27" s="162" t="s">
        <v>193</v>
      </c>
      <c r="B27" s="97"/>
      <c r="C27" s="97"/>
      <c r="D27" s="97"/>
      <c r="E27" s="97"/>
      <c r="F27" s="97"/>
      <c r="G27" s="97"/>
      <c r="H27" s="97"/>
      <c r="I27" s="97"/>
      <c r="J27" s="97">
        <f>O75TVL!K$15</f>
        <v>45.535750427477097</v>
      </c>
      <c r="K27" s="97">
        <f>O75TVL!L$15</f>
        <v>48.13787801874372</v>
      </c>
      <c r="L27" s="97">
        <f>O75TVL!M$15</f>
        <v>51.023544970730569</v>
      </c>
      <c r="M27" s="97">
        <f>O75TVL!N$15</f>
        <v>53.254305420085771</v>
      </c>
      <c r="N27" s="97">
        <f>O75TVL!O$15</f>
        <v>55.097941812388811</v>
      </c>
      <c r="O27" s="97">
        <f>O75TVL!P$15</f>
        <v>57.210924309914731</v>
      </c>
      <c r="P27" s="97">
        <f>O75TVL!Q$15</f>
        <v>60.108377304254432</v>
      </c>
      <c r="Q27" s="97">
        <f>O75TVL!R$15</f>
        <v>60.865727128667643</v>
      </c>
      <c r="R27" s="97">
        <f>O75TVL!S$15</f>
        <v>61.618306699451729</v>
      </c>
      <c r="S27" s="97">
        <f>O75TVL!T$15</f>
        <v>61.148614570340328</v>
      </c>
      <c r="T27" s="97">
        <f>O75TVL!U$15</f>
        <v>61.716162209965823</v>
      </c>
      <c r="U27" s="97">
        <f>O75TVL!V$15</f>
        <v>62.688899464148186</v>
      </c>
      <c r="V27" s="97">
        <f>O75TVL!W$15</f>
        <v>63.273816482933896</v>
      </c>
      <c r="W27" s="65">
        <f>O75TVL!X$15</f>
        <v>66.016490788731474</v>
      </c>
    </row>
    <row r="28" spans="1:23" ht="15" customHeight="1" x14ac:dyDescent="0.35">
      <c r="A28" s="162" t="s">
        <v>97</v>
      </c>
      <c r="B28" s="97"/>
      <c r="C28" s="97"/>
      <c r="D28" s="97"/>
      <c r="E28" s="97"/>
      <c r="F28" s="97"/>
      <c r="G28" s="97"/>
      <c r="H28" s="97"/>
      <c r="I28" s="97">
        <f>PC!J$15</f>
        <v>0</v>
      </c>
      <c r="J28" s="97">
        <f>PC!K$15</f>
        <v>457.21196737251631</v>
      </c>
      <c r="K28" s="97">
        <f>PC!L$15</f>
        <v>496.96071153214797</v>
      </c>
      <c r="L28" s="97">
        <f>PC!M$15</f>
        <v>534.41254505632446</v>
      </c>
      <c r="M28" s="97">
        <f>PC!N$15</f>
        <v>572.26797377991852</v>
      </c>
      <c r="N28" s="97">
        <f>PC!O$15</f>
        <v>599.70890272428346</v>
      </c>
      <c r="O28" s="97">
        <f>PC!P$15</f>
        <v>636.80724804236274</v>
      </c>
      <c r="P28" s="97">
        <f>PC!Q$15</f>
        <v>647.75691219326268</v>
      </c>
      <c r="Q28" s="97">
        <f>PC!R$15</f>
        <v>636.23965597997244</v>
      </c>
      <c r="R28" s="97">
        <f>PC!S$15</f>
        <v>591.09723954995127</v>
      </c>
      <c r="S28" s="97">
        <f>PC!T$15</f>
        <v>549.58549927341403</v>
      </c>
      <c r="T28" s="97">
        <f>PC!U$15</f>
        <v>507.85687861399128</v>
      </c>
      <c r="U28" s="97">
        <f>PC!V$15</f>
        <v>462.85154832013768</v>
      </c>
      <c r="V28" s="97">
        <f>PC!W$15</f>
        <v>428.26858825067541</v>
      </c>
      <c r="W28" s="65">
        <f>PC!X$15</f>
        <v>401.47883057471802</v>
      </c>
    </row>
    <row r="29" spans="1:23" ht="30" customHeight="1" x14ac:dyDescent="0.35">
      <c r="A29" s="162" t="s">
        <v>110</v>
      </c>
      <c r="B29" s="97"/>
      <c r="C29" s="97"/>
      <c r="D29" s="97"/>
      <c r="E29" s="97"/>
      <c r="F29" s="97"/>
      <c r="G29" s="97"/>
      <c r="H29" s="97"/>
      <c r="I29" s="97">
        <f>PIP!J$15</f>
        <v>0</v>
      </c>
      <c r="J29" s="97">
        <f>PIP!K$15</f>
        <v>0</v>
      </c>
      <c r="K29" s="97">
        <f>PIP!L$15</f>
        <v>0</v>
      </c>
      <c r="L29" s="97">
        <f>PIP!M$15</f>
        <v>0</v>
      </c>
      <c r="M29" s="97">
        <f>PIP!N$15</f>
        <v>0</v>
      </c>
      <c r="N29" s="97">
        <f>PIP!O$15</f>
        <v>0</v>
      </c>
      <c r="O29" s="97">
        <f>PIP!P$15</f>
        <v>0</v>
      </c>
      <c r="P29" s="97">
        <f>PIP!Q$15</f>
        <v>0</v>
      </c>
      <c r="Q29" s="97">
        <f>PIP!R$15</f>
        <v>0</v>
      </c>
      <c r="R29" s="97">
        <f>PIP!S$15</f>
        <v>0</v>
      </c>
      <c r="S29" s="97">
        <f>PIP!T$15</f>
        <v>11.74659489304856</v>
      </c>
      <c r="T29" s="97">
        <f>PIP!U$15</f>
        <v>95.176658068150871</v>
      </c>
      <c r="U29" s="97">
        <f>PIP!V$15</f>
        <v>180.43683002835508</v>
      </c>
      <c r="V29" s="97">
        <f>PIP!W$15</f>
        <v>356.41562777041423</v>
      </c>
      <c r="W29" s="65">
        <f>PIP!X$15</f>
        <v>632.34046641802752</v>
      </c>
    </row>
    <row r="30" spans="1:23" ht="15" customHeight="1" x14ac:dyDescent="0.35">
      <c r="A30" s="162" t="s">
        <v>64</v>
      </c>
      <c r="B30" s="97">
        <f>SDA!C$15</f>
        <v>75.461349887552217</v>
      </c>
      <c r="C30" s="97">
        <f>SDA!D$15</f>
        <v>84.667017616412025</v>
      </c>
      <c r="D30" s="97">
        <f>SDA!E$15</f>
        <v>83.932034756098219</v>
      </c>
      <c r="E30" s="97">
        <f>SDA!F$15</f>
        <v>87.098916471503998</v>
      </c>
      <c r="F30" s="97">
        <f>SDA!G$15</f>
        <v>84.128883903339258</v>
      </c>
      <c r="G30" s="97">
        <f>SDA!H$15</f>
        <v>86.937726508039916</v>
      </c>
      <c r="H30" s="97">
        <f>SDA!I$15</f>
        <v>80.198321840672435</v>
      </c>
      <c r="I30" s="97">
        <f>SDA!J$15</f>
        <v>78.580651357371664</v>
      </c>
      <c r="J30" s="97">
        <f>SDA!K$15</f>
        <v>77.528444879249307</v>
      </c>
      <c r="K30" s="97">
        <f>SDA!L$15</f>
        <v>76.067872368786055</v>
      </c>
      <c r="L30" s="97">
        <f>SDA!M$15</f>
        <v>76.655823220852355</v>
      </c>
      <c r="M30" s="97">
        <f>SDA!N$15</f>
        <v>76.37050835407355</v>
      </c>
      <c r="N30" s="97">
        <f>SDA!O$15</f>
        <v>75.801157081463117</v>
      </c>
      <c r="O30" s="97">
        <f>SDA!P$15</f>
        <v>77.48212023568729</v>
      </c>
      <c r="P30" s="97">
        <f>SDA!Q$15</f>
        <v>76.366673490934815</v>
      </c>
      <c r="Q30" s="97">
        <f>SDA!R$15</f>
        <v>75.977885703790733</v>
      </c>
      <c r="R30" s="97">
        <f>SDA!S$15</f>
        <v>76.792549768278064</v>
      </c>
      <c r="S30" s="97">
        <f>SDA!T$15</f>
        <v>75.311608543147258</v>
      </c>
      <c r="T30" s="97">
        <f>SDA!U$15</f>
        <v>63.016409887504693</v>
      </c>
      <c r="U30" s="97">
        <f>SDA!V$15</f>
        <v>38.45537816588218</v>
      </c>
      <c r="V30" s="97">
        <f>SDA!W$15</f>
        <v>18.768259464392298</v>
      </c>
      <c r="W30" s="65">
        <f>SDA!X$15</f>
        <v>10.079598530680283</v>
      </c>
    </row>
    <row r="31" spans="1:23" ht="15" customHeight="1" x14ac:dyDescent="0.35">
      <c r="A31" s="62" t="s">
        <v>51</v>
      </c>
      <c r="B31" s="97"/>
      <c r="C31" s="97"/>
      <c r="D31" s="97"/>
      <c r="E31" s="97"/>
      <c r="F31" s="97">
        <f>'SDA (working age)'!G$15</f>
        <v>71.780330022682847</v>
      </c>
      <c r="G31" s="97">
        <f>'SDA (working age)'!H$15</f>
        <v>74.27011164674542</v>
      </c>
      <c r="H31" s="97">
        <f>'SDA (working age)'!I$15</f>
        <v>67.581340710773688</v>
      </c>
      <c r="I31" s="97">
        <f>'SDA (working age)'!J$15</f>
        <v>65.182370467861077</v>
      </c>
      <c r="J31" s="97">
        <f>'SDA (working age)'!K$15</f>
        <v>67.740264542107965</v>
      </c>
      <c r="K31" s="97">
        <f>'SDA (working age)'!L$15</f>
        <v>65.79065563254656</v>
      </c>
      <c r="L31" s="97">
        <f>'SDA (working age)'!M$15</f>
        <v>65.765450968198863</v>
      </c>
      <c r="M31" s="97">
        <f>'SDA (working age)'!N$15</f>
        <v>59.964253691927389</v>
      </c>
      <c r="N31" s="97">
        <f>'SDA (working age)'!O$15</f>
        <v>61.266697577410937</v>
      </c>
      <c r="O31" s="97">
        <f>'SDA (working age)'!P$15</f>
        <v>62.361695918073835</v>
      </c>
      <c r="P31" s="97">
        <f>'SDA (working age)'!Q$15</f>
        <v>62.293882561233715</v>
      </c>
      <c r="Q31" s="97">
        <f>'SDA (working age)'!R$15</f>
        <v>61.891107692362787</v>
      </c>
      <c r="R31" s="97">
        <f>'SDA (working age)'!S$15</f>
        <v>63.445215797005453</v>
      </c>
      <c r="S31" s="97">
        <f>'SDA (working age)'!T$15</f>
        <v>63.181503396909015</v>
      </c>
      <c r="T31" s="97">
        <f>'SDA (working age)'!U$15</f>
        <v>51.382921115193966</v>
      </c>
      <c r="U31" s="97">
        <f>'SDA (working age)'!V$15</f>
        <v>27.708907817438607</v>
      </c>
      <c r="V31" s="97">
        <f>'SDA (working age)'!W$15</f>
        <v>8.9066218379042308</v>
      </c>
      <c r="W31" s="65">
        <f>'SDA (working age)'!X$15</f>
        <v>1.0154508997340115</v>
      </c>
    </row>
    <row r="32" spans="1:23" ht="15" customHeight="1" x14ac:dyDescent="0.35">
      <c r="A32" s="62" t="s">
        <v>52</v>
      </c>
      <c r="B32" s="97"/>
      <c r="C32" s="97"/>
      <c r="D32" s="97"/>
      <c r="E32" s="97"/>
      <c r="F32" s="97">
        <f>'SDA (pensioners)'!G$15</f>
        <v>12.348553880656423</v>
      </c>
      <c r="G32" s="97">
        <f>'SDA (pensioners)'!H$15</f>
        <v>12.667614861294487</v>
      </c>
      <c r="H32" s="97">
        <f>'SDA (pensioners)'!I$15</f>
        <v>12.616981129898747</v>
      </c>
      <c r="I32" s="97">
        <f>'SDA (pensioners)'!J$15</f>
        <v>13.398280889510595</v>
      </c>
      <c r="J32" s="97">
        <f>'SDA (pensioners)'!K$15</f>
        <v>9.7881803371413252</v>
      </c>
      <c r="K32" s="97">
        <f>'SDA (pensioners)'!L$15</f>
        <v>10.277216736239497</v>
      </c>
      <c r="L32" s="97">
        <f>'SDA (pensioners)'!M$15</f>
        <v>10.890372252653494</v>
      </c>
      <c r="M32" s="97">
        <f>'SDA (pensioners)'!N$15</f>
        <v>16.406254662146161</v>
      </c>
      <c r="N32" s="97">
        <f>'SDA (pensioners)'!O$15</f>
        <v>14.534459504052183</v>
      </c>
      <c r="O32" s="97">
        <f>'SDA (pensioners)'!P$15</f>
        <v>15.120424317613463</v>
      </c>
      <c r="P32" s="97">
        <f>'SDA (pensioners)'!Q$15</f>
        <v>14.072790929701108</v>
      </c>
      <c r="Q32" s="97">
        <f>'SDA (pensioners)'!R$15</f>
        <v>14.086778011427946</v>
      </c>
      <c r="R32" s="97">
        <f>'SDA (pensioners)'!S$15</f>
        <v>13.347333971272608</v>
      </c>
      <c r="S32" s="97">
        <f>'SDA (pensioners)'!T$15</f>
        <v>12.130105146238247</v>
      </c>
      <c r="T32" s="97">
        <f>'SDA (pensioners)'!U$15</f>
        <v>11.633488772310734</v>
      </c>
      <c r="U32" s="97">
        <f>'SDA (pensioners)'!V$15</f>
        <v>10.74647034844357</v>
      </c>
      <c r="V32" s="97">
        <f>'SDA (pensioners)'!W$15</f>
        <v>9.8616376264880667</v>
      </c>
      <c r="W32" s="65">
        <f>'SDA (pensioners)'!X$15</f>
        <v>9.0641476309462732</v>
      </c>
    </row>
    <row r="33" spans="1:23" ht="15.5" x14ac:dyDescent="0.35">
      <c r="A33" s="164" t="s">
        <v>65</v>
      </c>
      <c r="B33" s="97">
        <f>SP!C$15</f>
        <v>0</v>
      </c>
      <c r="C33" s="97">
        <f>SP!D$15</f>
        <v>0</v>
      </c>
      <c r="D33" s="97">
        <f>SP!E$15</f>
        <v>0</v>
      </c>
      <c r="E33" s="97">
        <f>SP!F$15</f>
        <v>3579.6421723121757</v>
      </c>
      <c r="F33" s="97">
        <f>SP!G$15</f>
        <v>3671.8606014967204</v>
      </c>
      <c r="G33" s="97">
        <f>SP!H$15</f>
        <v>3975.8153133982541</v>
      </c>
      <c r="H33" s="97">
        <f>SP!I$15</f>
        <v>4229.1169916993895</v>
      </c>
      <c r="I33" s="97">
        <f>SP!J$15</f>
        <v>4434.7565279753071</v>
      </c>
      <c r="J33" s="97">
        <f>SP!K$15</f>
        <v>4659.7577067058774</v>
      </c>
      <c r="K33" s="97">
        <f>SP!L$15</f>
        <v>4915.9497002847811</v>
      </c>
      <c r="L33" s="97">
        <f>SP!M$15</f>
        <v>5140.3288486492984</v>
      </c>
      <c r="M33" s="97">
        <f>SP!N$15</f>
        <v>5535.2685935744248</v>
      </c>
      <c r="N33" s="97">
        <f>SP!O$15</f>
        <v>5937.2248400972921</v>
      </c>
      <c r="O33" s="97">
        <f>SP!P$15</f>
        <v>6460.3923623176488</v>
      </c>
      <c r="P33" s="97">
        <f>SP!Q$15</f>
        <v>6748.8269766286667</v>
      </c>
      <c r="Q33" s="97">
        <f>SP!R$15</f>
        <v>7188.5839454686984</v>
      </c>
      <c r="R33" s="97">
        <f>SP!S$15</f>
        <v>7760.0861872096575</v>
      </c>
      <c r="S33" s="97">
        <f>SP!T$15</f>
        <v>8109.3169036560648</v>
      </c>
      <c r="T33" s="97">
        <f>SP!U$15</f>
        <v>8460.8207568988673</v>
      </c>
      <c r="U33" s="97">
        <f>SP!V$15</f>
        <v>8769.9275937131588</v>
      </c>
      <c r="V33" s="97">
        <f>SP!W$15</f>
        <v>9015.8940540945841</v>
      </c>
      <c r="W33" s="65">
        <f>SP!X$15</f>
        <v>9272.3057660545383</v>
      </c>
    </row>
    <row r="34" spans="1:23" ht="30" customHeight="1" x14ac:dyDescent="0.35">
      <c r="A34" s="164" t="s">
        <v>98</v>
      </c>
      <c r="B34" s="97"/>
      <c r="C34" s="97"/>
      <c r="D34" s="97"/>
      <c r="E34" s="97"/>
      <c r="F34" s="97"/>
      <c r="G34" s="97"/>
      <c r="H34" s="97"/>
      <c r="I34" s="97"/>
      <c r="J34" s="97">
        <f>SMP!K$15</f>
        <v>102.71698546968817</v>
      </c>
      <c r="K34" s="97">
        <f>SMP!L$15</f>
        <v>86.984488136559563</v>
      </c>
      <c r="L34" s="97">
        <f>SMP!M$15</f>
        <v>96.545619925609103</v>
      </c>
      <c r="M34" s="97">
        <f>SMP!N$15</f>
        <v>131.47718862099003</v>
      </c>
      <c r="N34" s="97">
        <f>SMP!O$15</f>
        <v>135.01930240744935</v>
      </c>
      <c r="O34" s="97">
        <f>SMP!P$15</f>
        <v>163.19782314714797</v>
      </c>
      <c r="P34" s="97">
        <f>SMP!Q$15</f>
        <v>172.93597757215002</v>
      </c>
      <c r="Q34" s="97">
        <f>SMP!R$15</f>
        <v>169.38684996397842</v>
      </c>
      <c r="R34" s="97">
        <f>SMP!S$15</f>
        <v>173.2202684669432</v>
      </c>
      <c r="S34" s="97">
        <f>SMP!T$15</f>
        <v>171.65975231854284</v>
      </c>
      <c r="T34" s="97">
        <f>SMP!U$15</f>
        <v>175.37783529888515</v>
      </c>
      <c r="U34" s="97">
        <f>SMP!V$15</f>
        <v>193.95036089999999</v>
      </c>
      <c r="V34" s="97">
        <f>SMP!W$15</f>
        <v>211.85593402699999</v>
      </c>
      <c r="W34" s="65">
        <f>SMP!X$15</f>
        <v>202.07462112526525</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UC!T$15</f>
        <v>1.1009064037589835E-2</v>
      </c>
      <c r="T35" s="97">
        <f>UC!U$15</f>
        <v>1.2704200220169062</v>
      </c>
      <c r="U35" s="97">
        <f>UC!V$15</f>
        <v>24.011892054479063</v>
      </c>
      <c r="V35" s="97">
        <f>UC!W$15</f>
        <v>94.789023869199568</v>
      </c>
      <c r="W35" s="65">
        <f>UC!X$15</f>
        <v>260.936437388782</v>
      </c>
    </row>
    <row r="36" spans="1:23" ht="15" customHeight="1" x14ac:dyDescent="0.35">
      <c r="A36" s="164" t="s">
        <v>66</v>
      </c>
      <c r="B36" s="97"/>
      <c r="C36" s="97"/>
      <c r="D36" s="97"/>
      <c r="E36" s="97"/>
      <c r="F36" s="97">
        <f>WFP!G$15</f>
        <v>168.65384258670733</v>
      </c>
      <c r="G36" s="97">
        <f>WFP!H$15</f>
        <v>162.94290304266903</v>
      </c>
      <c r="H36" s="97">
        <f>WFP!I$15</f>
        <v>166.17920427657677</v>
      </c>
      <c r="I36" s="97">
        <f>WFP!J$15</f>
        <v>189.24945463067462</v>
      </c>
      <c r="J36" s="97">
        <f>WFP!K$15</f>
        <v>247.12609670658392</v>
      </c>
      <c r="K36" s="97">
        <f>WFP!L$15</f>
        <v>314.31548671268826</v>
      </c>
      <c r="L36" s="97">
        <f>WFP!M$15</f>
        <v>200.69891591385795</v>
      </c>
      <c r="M36" s="97">
        <f>WFP!N$15</f>
        <v>206.55353677926658</v>
      </c>
      <c r="N36" s="97">
        <f>WFP!O$15</f>
        <v>271.11247834644774</v>
      </c>
      <c r="O36" s="97">
        <f>WFP!P$15</f>
        <v>273.79656197966301</v>
      </c>
      <c r="P36" s="97">
        <f>WFP!Q$15</f>
        <v>279.71823212623411</v>
      </c>
      <c r="Q36" s="97">
        <f>WFP!R$15</f>
        <v>215.50056255389256</v>
      </c>
      <c r="R36" s="97">
        <f>WFP!S$15</f>
        <v>214.79229944685312</v>
      </c>
      <c r="S36" s="97">
        <f>WFP!T$15</f>
        <v>214.82642176574137</v>
      </c>
      <c r="T36" s="97">
        <f>WFP!U$15</f>
        <v>212.78147302395587</v>
      </c>
      <c r="U36" s="97">
        <f>WFP!V$15</f>
        <v>210.60286536020124</v>
      </c>
      <c r="V36" s="97">
        <f>WFP!W$15</f>
        <v>208.57894869397441</v>
      </c>
      <c r="W36" s="65">
        <f>WFP!X$15</f>
        <v>206.68084389227019</v>
      </c>
    </row>
    <row r="37" spans="1:23" ht="30" customHeight="1" x14ac:dyDescent="0.35">
      <c r="A37" s="165" t="s">
        <v>194</v>
      </c>
      <c r="B37" s="91">
        <f>SUM(B3:B36)-SUM(B9:B11,B19:B23)</f>
        <v>3143.3461222571304</v>
      </c>
      <c r="C37" s="91">
        <f>SUM(C3:C36)-SUM(C9:C11,C19:C23)</f>
        <v>3105.850815801216</v>
      </c>
      <c r="D37" s="91">
        <f>SUM(D3:D36)-SUM(D9:D11,D19:D23)</f>
        <v>3094.6817588574654</v>
      </c>
      <c r="E37" s="91">
        <f>SUM(E3:E36)-SUM(E9:E11,E19:E23)</f>
        <v>6772.6750758455273</v>
      </c>
      <c r="F37" s="91">
        <f t="shared" ref="F37:M37" si="0">SUM(F3:F36)-SUM(F9:F11,F19:F23,F31:F32)</f>
        <v>7140.7726762916081</v>
      </c>
      <c r="G37" s="91">
        <f t="shared" si="0"/>
        <v>7645.1533609143971</v>
      </c>
      <c r="H37" s="91">
        <f t="shared" si="0"/>
        <v>8016.3869762039676</v>
      </c>
      <c r="I37" s="91">
        <f t="shared" si="0"/>
        <v>8215.1777215813381</v>
      </c>
      <c r="J37" s="91">
        <f t="shared" si="0"/>
        <v>9020.6737841154099</v>
      </c>
      <c r="K37" s="91">
        <f t="shared" si="0"/>
        <v>9492.0841697011456</v>
      </c>
      <c r="L37" s="91">
        <f t="shared" si="0"/>
        <v>9816.8991918484826</v>
      </c>
      <c r="M37" s="91">
        <f t="shared" si="0"/>
        <v>10487.488260837412</v>
      </c>
      <c r="N37" s="91">
        <f t="shared" ref="N37:V37" si="1">SUM(N3:N36)-SUM(N9:N11,N19:N23,N31:N32,N15:N16)</f>
        <v>11264.262700928268</v>
      </c>
      <c r="O37" s="91">
        <f t="shared" si="1"/>
        <v>12443.688056239418</v>
      </c>
      <c r="P37" s="91">
        <f t="shared" si="1"/>
        <v>12926.91293935449</v>
      </c>
      <c r="Q37" s="91">
        <f t="shared" si="1"/>
        <v>13483.73975490671</v>
      </c>
      <c r="R37" s="91">
        <f t="shared" si="1"/>
        <v>14219.512300943019</v>
      </c>
      <c r="S37" s="91">
        <f t="shared" si="1"/>
        <v>14121.176737881888</v>
      </c>
      <c r="T37" s="91">
        <f t="shared" si="1"/>
        <v>14516.378986027074</v>
      </c>
      <c r="U37" s="91">
        <f t="shared" si="1"/>
        <v>14907.66077616749</v>
      </c>
      <c r="V37" s="91">
        <f t="shared" si="1"/>
        <v>15176.423775937343</v>
      </c>
      <c r="W37" s="60">
        <f t="shared" ref="W37" si="2">SUM(W3:W36)-SUM(W9:W11,W19:W23,W31:W32,W15:W16)</f>
        <v>15564.741699563643</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311.84212853598575</v>
      </c>
      <c r="C41" s="97">
        <v>342.56863668901894</v>
      </c>
      <c r="D41" s="97">
        <v>362.22961788595637</v>
      </c>
      <c r="E41" s="97">
        <v>383.04496367920837</v>
      </c>
      <c r="F41" s="97">
        <v>392.51173749304246</v>
      </c>
      <c r="G41" s="97">
        <v>408.71139608344549</v>
      </c>
      <c r="H41" s="97">
        <v>419.30363562667571</v>
      </c>
      <c r="I41" s="97">
        <v>438.76955725783</v>
      </c>
      <c r="J41" s="97">
        <v>457.30329406648485</v>
      </c>
      <c r="K41" s="97">
        <v>479.00516527966977</v>
      </c>
      <c r="L41" s="97">
        <v>493.9192797523591</v>
      </c>
      <c r="M41" s="97">
        <v>516.85919064297104</v>
      </c>
      <c r="N41" s="97">
        <v>539.47006742973053</v>
      </c>
      <c r="O41" s="97">
        <v>579.15322457583432</v>
      </c>
      <c r="P41" s="97">
        <v>582.25152773236334</v>
      </c>
      <c r="Q41" s="97">
        <v>585.63240357777704</v>
      </c>
      <c r="R41" s="97">
        <v>584.81753611605973</v>
      </c>
      <c r="S41" s="97">
        <v>556.02271804998566</v>
      </c>
      <c r="T41" s="97">
        <v>551.90935873819649</v>
      </c>
      <c r="U41" s="97">
        <v>552.49722649085788</v>
      </c>
      <c r="V41" s="97">
        <v>534.96447591708397</v>
      </c>
      <c r="W41" s="65">
        <v>523.84052540239179</v>
      </c>
    </row>
    <row r="42" spans="1:23" ht="15.5" x14ac:dyDescent="0.35">
      <c r="A42" s="162" t="s">
        <v>186</v>
      </c>
      <c r="B42" s="97" t="s">
        <v>215</v>
      </c>
      <c r="C42" s="97" t="s">
        <v>215</v>
      </c>
      <c r="D42" s="97" t="s">
        <v>215</v>
      </c>
      <c r="E42" s="97">
        <v>105.16531046647437</v>
      </c>
      <c r="F42" s="97">
        <v>100.98680488796246</v>
      </c>
      <c r="G42" s="97">
        <v>115.08769693797983</v>
      </c>
      <c r="H42" s="97">
        <v>116.19013877937653</v>
      </c>
      <c r="I42" s="97">
        <v>105.61284229736962</v>
      </c>
      <c r="J42" s="97">
        <v>94.101914497947121</v>
      </c>
      <c r="K42" s="97">
        <v>87.121338538305423</v>
      </c>
      <c r="L42" s="97">
        <v>76.977970572882953</v>
      </c>
      <c r="M42" s="97">
        <v>69.257667844109761</v>
      </c>
      <c r="N42" s="97">
        <v>61.650867084089171</v>
      </c>
      <c r="O42" s="97">
        <v>58.692556051001318</v>
      </c>
      <c r="P42" s="97">
        <v>54.67240435293121</v>
      </c>
      <c r="Q42" s="97">
        <v>52.627104490092911</v>
      </c>
      <c r="R42" s="97">
        <v>51.739012280153176</v>
      </c>
      <c r="S42" s="97">
        <v>50.321470598951819</v>
      </c>
      <c r="T42" s="97">
        <v>48.655297806178666</v>
      </c>
      <c r="U42" s="97">
        <v>48.265226283997421</v>
      </c>
      <c r="V42" s="97">
        <v>46.940547770770237</v>
      </c>
      <c r="W42" s="65">
        <v>41.169875370821963</v>
      </c>
    </row>
    <row r="43" spans="1:23" ht="15.5" x14ac:dyDescent="0.35">
      <c r="A43" s="162" t="s">
        <v>47</v>
      </c>
      <c r="B43" s="97" t="s">
        <v>215</v>
      </c>
      <c r="C43" s="97" t="s">
        <v>215</v>
      </c>
      <c r="D43" s="97" t="s">
        <v>215</v>
      </c>
      <c r="E43" s="97" t="s">
        <v>215</v>
      </c>
      <c r="F43" s="97" t="s">
        <v>215</v>
      </c>
      <c r="G43" s="97">
        <v>94.726701669353233</v>
      </c>
      <c r="H43" s="97">
        <v>98.664062598413409</v>
      </c>
      <c r="I43" s="97">
        <v>101.86825447245867</v>
      </c>
      <c r="J43" s="97">
        <v>103.30094099227138</v>
      </c>
      <c r="K43" s="97">
        <v>105.86779101579945</v>
      </c>
      <c r="L43" s="97">
        <v>105.66512213600492</v>
      </c>
      <c r="M43" s="97">
        <v>111.3817269880372</v>
      </c>
      <c r="N43" s="97">
        <v>114.90275482417329</v>
      </c>
      <c r="O43" s="97">
        <v>123.64964447389583</v>
      </c>
      <c r="P43" s="97">
        <v>127.59181514281072</v>
      </c>
      <c r="Q43" s="97">
        <v>139.60621288812791</v>
      </c>
      <c r="R43" s="97">
        <v>152.66457001473469</v>
      </c>
      <c r="S43" s="97">
        <v>162.12941825100984</v>
      </c>
      <c r="T43" s="97">
        <v>175.19255869289154</v>
      </c>
      <c r="U43" s="97">
        <v>188.29508625487895</v>
      </c>
      <c r="V43" s="97">
        <v>191.89318435213809</v>
      </c>
      <c r="W43" s="65">
        <v>199.67575824740308</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15.981057297491624</v>
      </c>
      <c r="P44" s="97">
        <v>24.932137505622542</v>
      </c>
      <c r="Q44" s="97">
        <v>9.0635883444668917</v>
      </c>
      <c r="R44" s="97">
        <v>5.6575622404770129</v>
      </c>
      <c r="S44" s="97" t="s">
        <v>215</v>
      </c>
      <c r="T44" s="97" t="s">
        <v>215</v>
      </c>
      <c r="U44" s="97" t="s">
        <v>215</v>
      </c>
      <c r="V44" s="97">
        <v>0.93269481057224812</v>
      </c>
      <c r="W44" s="65">
        <v>5.6645300827337834</v>
      </c>
    </row>
    <row r="45" spans="1:23" ht="15.5" x14ac:dyDescent="0.35">
      <c r="A45" s="162" t="s">
        <v>48</v>
      </c>
      <c r="B45" s="97">
        <v>232.73585020735996</v>
      </c>
      <c r="C45" s="97">
        <v>232.98574113578249</v>
      </c>
      <c r="D45" s="97">
        <v>238.31123917974855</v>
      </c>
      <c r="E45" s="97">
        <v>245.44147089522218</v>
      </c>
      <c r="F45" s="97">
        <v>245.58638617180932</v>
      </c>
      <c r="G45" s="97">
        <v>250.82561971364973</v>
      </c>
      <c r="H45" s="97">
        <v>264.82629240240431</v>
      </c>
      <c r="I45" s="97">
        <v>309.7376823203038</v>
      </c>
      <c r="J45" s="97">
        <v>340.20650665237065</v>
      </c>
      <c r="K45" s="97">
        <v>358.48121537140327</v>
      </c>
      <c r="L45" s="97">
        <v>367.81800166421726</v>
      </c>
      <c r="M45" s="97">
        <v>370.11475319762491</v>
      </c>
      <c r="N45" s="97">
        <v>388.19484902839883</v>
      </c>
      <c r="O45" s="97">
        <v>431.76797710499756</v>
      </c>
      <c r="P45" s="97">
        <v>449.62730653795887</v>
      </c>
      <c r="Q45" s="97">
        <v>444.02197205509816</v>
      </c>
      <c r="R45" s="97">
        <v>436.27364773856084</v>
      </c>
      <c r="S45" s="97" t="s">
        <v>215</v>
      </c>
      <c r="T45" s="97" t="s">
        <v>215</v>
      </c>
      <c r="U45" s="97" t="s">
        <v>215</v>
      </c>
      <c r="V45" s="97" t="s">
        <v>215</v>
      </c>
      <c r="W45" s="65" t="s">
        <v>215</v>
      </c>
    </row>
    <row r="46" spans="1:23" ht="26.25" customHeight="1" x14ac:dyDescent="0.35">
      <c r="A46" s="162" t="s">
        <v>49</v>
      </c>
      <c r="B46" s="97">
        <v>422.7279297990703</v>
      </c>
      <c r="C46" s="97">
        <v>465.69036801496429</v>
      </c>
      <c r="D46" s="97">
        <v>499.51298537678235</v>
      </c>
      <c r="E46" s="97">
        <v>533.13770730495912</v>
      </c>
      <c r="F46" s="97">
        <v>553.26935847623668</v>
      </c>
      <c r="G46" s="97">
        <v>595.8949748224403</v>
      </c>
      <c r="H46" s="97">
        <v>638.6677682187285</v>
      </c>
      <c r="I46" s="97">
        <v>679.01049690625291</v>
      </c>
      <c r="J46" s="97">
        <v>713.8965353481077</v>
      </c>
      <c r="K46" s="97">
        <v>754.97865115018692</v>
      </c>
      <c r="L46" s="97">
        <v>788.00171604293939</v>
      </c>
      <c r="M46" s="97">
        <v>839.62812348074567</v>
      </c>
      <c r="N46" s="97">
        <v>881.26473277299169</v>
      </c>
      <c r="O46" s="97">
        <v>956.27377349194433</v>
      </c>
      <c r="P46" s="97">
        <v>983.8170983892204</v>
      </c>
      <c r="Q46" s="97">
        <v>1041.290633758595</v>
      </c>
      <c r="R46" s="97">
        <v>1102.2519297369809</v>
      </c>
      <c r="S46" s="97">
        <v>1119.030765086876</v>
      </c>
      <c r="T46" s="97">
        <v>1116.6610304364294</v>
      </c>
      <c r="U46" s="97">
        <v>1094.3766413561289</v>
      </c>
      <c r="V46" s="97">
        <v>933.49027862091975</v>
      </c>
      <c r="W46" s="65">
        <v>741.97813482760421</v>
      </c>
    </row>
    <row r="47" spans="1:23" ht="15.5" x14ac:dyDescent="0.35">
      <c r="A47" s="62" t="s">
        <v>50</v>
      </c>
      <c r="B47" s="97" t="s">
        <v>215</v>
      </c>
      <c r="C47" s="97" t="s">
        <v>215</v>
      </c>
      <c r="D47" s="97" t="s">
        <v>215</v>
      </c>
      <c r="E47" s="97" t="s">
        <v>215</v>
      </c>
      <c r="F47" s="97" t="s">
        <v>215</v>
      </c>
      <c r="G47" s="97" t="s">
        <v>215</v>
      </c>
      <c r="H47" s="97">
        <v>77.667216498074836</v>
      </c>
      <c r="I47" s="97">
        <v>78.347353414104248</v>
      </c>
      <c r="J47" s="97">
        <v>81.069254882898704</v>
      </c>
      <c r="K47" s="97">
        <v>87.159158061452345</v>
      </c>
      <c r="L47" s="97">
        <v>89.605122791906112</v>
      </c>
      <c r="M47" s="97">
        <v>93.709905710879411</v>
      </c>
      <c r="N47" s="97">
        <v>98.338067417256553</v>
      </c>
      <c r="O47" s="97">
        <v>106.17001543969195</v>
      </c>
      <c r="P47" s="97">
        <v>107.44062636465323</v>
      </c>
      <c r="Q47" s="97">
        <v>114.98167642872542</v>
      </c>
      <c r="R47" s="97">
        <v>120.24253033000124</v>
      </c>
      <c r="S47" s="97">
        <v>125.46376491251188</v>
      </c>
      <c r="T47" s="97">
        <v>145.26152236883303</v>
      </c>
      <c r="U47" s="97">
        <v>154.19702673971304</v>
      </c>
      <c r="V47" s="97">
        <v>155.43974496442053</v>
      </c>
      <c r="W47" s="65">
        <v>158.33415387024579</v>
      </c>
    </row>
    <row r="48" spans="1:23" ht="15.5" x14ac:dyDescent="0.35">
      <c r="A48" s="62" t="s">
        <v>51</v>
      </c>
      <c r="B48" s="97" t="s">
        <v>215</v>
      </c>
      <c r="C48" s="97" t="s">
        <v>215</v>
      </c>
      <c r="D48" s="97" t="s">
        <v>215</v>
      </c>
      <c r="E48" s="97" t="s">
        <v>215</v>
      </c>
      <c r="F48" s="97" t="s">
        <v>215</v>
      </c>
      <c r="G48" s="97" t="s">
        <v>215</v>
      </c>
      <c r="H48" s="97">
        <v>377.73567103067734</v>
      </c>
      <c r="I48" s="97">
        <v>401.49861930705231</v>
      </c>
      <c r="J48" s="97">
        <v>419.67114446046855</v>
      </c>
      <c r="K48" s="97">
        <v>439.81477475297055</v>
      </c>
      <c r="L48" s="97">
        <v>456.31452524197425</v>
      </c>
      <c r="M48" s="97">
        <v>482.95886093981039</v>
      </c>
      <c r="N48" s="97">
        <v>502.59376641796803</v>
      </c>
      <c r="O48" s="97">
        <v>541.92497854376404</v>
      </c>
      <c r="P48" s="97">
        <v>553.44515902397382</v>
      </c>
      <c r="Q48" s="97">
        <v>593.73108270879334</v>
      </c>
      <c r="R48" s="97">
        <v>633.25082189869488</v>
      </c>
      <c r="S48" s="97">
        <v>636.42867688520778</v>
      </c>
      <c r="T48" s="97">
        <v>597.32254538571851</v>
      </c>
      <c r="U48" s="97">
        <v>585.10540212614194</v>
      </c>
      <c r="V48" s="97">
        <v>447.76447103801081</v>
      </c>
      <c r="W48" s="65">
        <v>293.84404685652879</v>
      </c>
    </row>
    <row r="49" spans="1:23" ht="15.5" x14ac:dyDescent="0.35">
      <c r="A49" s="62" t="s">
        <v>52</v>
      </c>
      <c r="B49" s="97" t="s">
        <v>215</v>
      </c>
      <c r="C49" s="97" t="s">
        <v>215</v>
      </c>
      <c r="D49" s="97" t="s">
        <v>215</v>
      </c>
      <c r="E49" s="97" t="s">
        <v>215</v>
      </c>
      <c r="F49" s="97" t="s">
        <v>215</v>
      </c>
      <c r="G49" s="97" t="s">
        <v>215</v>
      </c>
      <c r="H49" s="97">
        <v>183.14439804219123</v>
      </c>
      <c r="I49" s="97">
        <v>198.77782786309575</v>
      </c>
      <c r="J49" s="97">
        <v>212.82464417847436</v>
      </c>
      <c r="K49" s="97">
        <v>227.91087043809952</v>
      </c>
      <c r="L49" s="97">
        <v>242.04841752105705</v>
      </c>
      <c r="M49" s="97">
        <v>263.06629932814946</v>
      </c>
      <c r="N49" s="97">
        <v>280.47183528650714</v>
      </c>
      <c r="O49" s="97">
        <v>308.27172323084966</v>
      </c>
      <c r="P49" s="97">
        <v>322.49506100867785</v>
      </c>
      <c r="Q49" s="97">
        <v>332.76536796979673</v>
      </c>
      <c r="R49" s="97">
        <v>348.87967160950632</v>
      </c>
      <c r="S49" s="97">
        <v>356.73128345311591</v>
      </c>
      <c r="T49" s="97">
        <v>372.17115568689695</v>
      </c>
      <c r="U49" s="97">
        <v>355.14300155482937</v>
      </c>
      <c r="V49" s="97">
        <v>329.14718322412261</v>
      </c>
      <c r="W49" s="65">
        <v>276.22512912124864</v>
      </c>
    </row>
    <row r="50" spans="1:23" ht="17.25" customHeight="1" x14ac:dyDescent="0.35">
      <c r="A50" s="162" t="s">
        <v>93</v>
      </c>
      <c r="B50" s="97" t="s">
        <v>215</v>
      </c>
      <c r="C50" s="97" t="s">
        <v>215</v>
      </c>
      <c r="D50" s="97" t="s">
        <v>215</v>
      </c>
      <c r="E50" s="97" t="s">
        <v>215</v>
      </c>
      <c r="F50" s="97" t="s">
        <v>215</v>
      </c>
      <c r="G50" s="97" t="s">
        <v>215</v>
      </c>
      <c r="H50" s="97">
        <v>1.3849031370378004</v>
      </c>
      <c r="I50" s="97">
        <v>1.5933061205435912</v>
      </c>
      <c r="J50" s="97">
        <v>1.6714597543752636</v>
      </c>
      <c r="K50" s="97">
        <v>1.6475384918744469</v>
      </c>
      <c r="L50" s="97">
        <v>1.9263763329148988</v>
      </c>
      <c r="M50" s="97">
        <v>1.852798513338183</v>
      </c>
      <c r="N50" s="97">
        <v>2.1731332418684679</v>
      </c>
      <c r="O50" s="97">
        <v>1.9083559355738529</v>
      </c>
      <c r="P50" s="97">
        <v>1.8706415228899178</v>
      </c>
      <c r="Q50" s="97">
        <v>1.9947961569935626</v>
      </c>
      <c r="R50" s="97">
        <v>3.8550595178081446</v>
      </c>
      <c r="S50" s="97">
        <v>8.3068353661008434</v>
      </c>
      <c r="T50" s="97">
        <v>8.9182492030101752</v>
      </c>
      <c r="U50" s="97">
        <v>7.2136616074261966</v>
      </c>
      <c r="V50" s="97">
        <v>8.3221226580337646</v>
      </c>
      <c r="W50" s="65">
        <v>10.856640461266732</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11.618717355453294</v>
      </c>
      <c r="O51" s="97">
        <v>112.65398979759445</v>
      </c>
      <c r="P51" s="97">
        <v>190.49077032461602</v>
      </c>
      <c r="Q51" s="97">
        <v>303.03445902293686</v>
      </c>
      <c r="R51" s="97">
        <v>546.86848274038391</v>
      </c>
      <c r="S51" s="97">
        <v>800.23729123288263</v>
      </c>
      <c r="T51" s="97">
        <v>980.71755540278559</v>
      </c>
      <c r="U51" s="97">
        <v>1120.0696632786598</v>
      </c>
      <c r="V51" s="97">
        <v>1160.7639787087046</v>
      </c>
      <c r="W51" s="65">
        <v>1179.8277774679698</v>
      </c>
    </row>
    <row r="52" spans="1:23" ht="15.5" x14ac:dyDescent="0.35">
      <c r="A52" s="163" t="s">
        <v>53</v>
      </c>
      <c r="B52" s="97">
        <v>1174.7154094621039</v>
      </c>
      <c r="C52" s="97">
        <v>1132.5057582830925</v>
      </c>
      <c r="D52" s="97">
        <v>1103.9311143762936</v>
      </c>
      <c r="E52" s="97">
        <v>1099.8994481733794</v>
      </c>
      <c r="F52" s="97">
        <v>1072.5929261820704</v>
      </c>
      <c r="G52" s="97">
        <v>1091.4528635870588</v>
      </c>
      <c r="H52" s="97">
        <v>1168.1521913186339</v>
      </c>
      <c r="I52" s="97">
        <v>1116.2127648741048</v>
      </c>
      <c r="J52" s="97">
        <v>1151.0168701187929</v>
      </c>
      <c r="K52" s="97">
        <v>1198.0683120302658</v>
      </c>
      <c r="L52" s="97">
        <v>1251.8464016465684</v>
      </c>
      <c r="M52" s="97">
        <v>1299.8573788620197</v>
      </c>
      <c r="N52" s="97">
        <v>1404.3300263859971</v>
      </c>
      <c r="O52" s="97">
        <v>1648.2605088068403</v>
      </c>
      <c r="P52" s="97">
        <v>1734.5612503992065</v>
      </c>
      <c r="Q52" s="97">
        <v>1819.3953085865926</v>
      </c>
      <c r="R52" s="97">
        <v>1873.8547641661667</v>
      </c>
      <c r="S52" s="97">
        <v>1863.831087044684</v>
      </c>
      <c r="T52" s="97">
        <v>1835.8299730219937</v>
      </c>
      <c r="U52" s="97">
        <v>1808.4317368058637</v>
      </c>
      <c r="V52" s="97">
        <v>1705.7392438519469</v>
      </c>
      <c r="W52" s="65">
        <v>1561.312822366617</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906.7099776666679</v>
      </c>
      <c r="O53" s="97">
        <v>1132.6503742376001</v>
      </c>
      <c r="P53" s="97">
        <v>1211.2647617503112</v>
      </c>
      <c r="Q53" s="97">
        <v>1276.5971445223045</v>
      </c>
      <c r="R53" s="97">
        <v>1326.7025127309298</v>
      </c>
      <c r="S53" s="97">
        <v>1318.4679220772432</v>
      </c>
      <c r="T53" s="97">
        <v>1297.0460547715425</v>
      </c>
      <c r="U53" s="97">
        <v>1277.5590525780626</v>
      </c>
      <c r="V53" s="97">
        <v>1201.271656809733</v>
      </c>
      <c r="W53" s="65">
        <v>1087.4731176955895</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497.62004871932925</v>
      </c>
      <c r="O54" s="97">
        <v>515.61013456924013</v>
      </c>
      <c r="P54" s="97">
        <v>523.29648864889577</v>
      </c>
      <c r="Q54" s="97">
        <v>542.79816406428802</v>
      </c>
      <c r="R54" s="97">
        <v>547.15225253315941</v>
      </c>
      <c r="S54" s="97">
        <v>545.36316604692604</v>
      </c>
      <c r="T54" s="97">
        <v>538.78391825045139</v>
      </c>
      <c r="U54" s="97">
        <v>530.8726842278013</v>
      </c>
      <c r="V54" s="97">
        <v>504.46758704221378</v>
      </c>
      <c r="W54" s="65">
        <v>473.83970365585378</v>
      </c>
    </row>
    <row r="55" spans="1:23" ht="15.5" x14ac:dyDescent="0.35">
      <c r="A55" s="163" t="s">
        <v>54</v>
      </c>
      <c r="B55" s="97">
        <v>642.7090037750088</v>
      </c>
      <c r="C55" s="97">
        <v>629.70688581273635</v>
      </c>
      <c r="D55" s="97">
        <v>617.9600862524843</v>
      </c>
      <c r="E55" s="97">
        <v>590.84184715960725</v>
      </c>
      <c r="F55" s="97">
        <v>595.24091898086112</v>
      </c>
      <c r="G55" s="97">
        <v>596.46932065453814</v>
      </c>
      <c r="H55" s="97">
        <v>600.37301669656381</v>
      </c>
      <c r="I55" s="97">
        <v>596.41144159979774</v>
      </c>
      <c r="J55" s="97">
        <v>585.87527034471998</v>
      </c>
      <c r="K55" s="97">
        <v>580.92445454076392</v>
      </c>
      <c r="L55" s="97">
        <v>572.70293387112361</v>
      </c>
      <c r="M55" s="97">
        <v>580.40271539711398</v>
      </c>
      <c r="N55" s="97">
        <v>561.29922006136667</v>
      </c>
      <c r="O55" s="97">
        <v>522.34609500014778</v>
      </c>
      <c r="P55" s="97">
        <v>471.10448684908073</v>
      </c>
      <c r="Q55" s="97">
        <v>411.82202128740062</v>
      </c>
      <c r="R55" s="97">
        <v>275.18252499153647</v>
      </c>
      <c r="S55" s="97">
        <v>124.68909025503216</v>
      </c>
      <c r="T55" s="97">
        <v>45.700931565731373</v>
      </c>
      <c r="U55" s="97">
        <v>12.512225795675892</v>
      </c>
      <c r="V55" s="97">
        <v>1.7452999199024637</v>
      </c>
      <c r="W55" s="65">
        <v>0.46510754992150477</v>
      </c>
    </row>
    <row r="56" spans="1:23" ht="27" customHeight="1" x14ac:dyDescent="0.35">
      <c r="A56" s="162" t="s">
        <v>55</v>
      </c>
      <c r="B56" s="97">
        <v>1551.0310749333951</v>
      </c>
      <c r="C56" s="97">
        <v>1284.4339898687813</v>
      </c>
      <c r="D56" s="97">
        <v>1238.9910589838842</v>
      </c>
      <c r="E56" s="97">
        <v>1263.2451023269705</v>
      </c>
      <c r="F56" s="97">
        <v>1308.2446577697162</v>
      </c>
      <c r="G56" s="97">
        <v>1373.6494652048279</v>
      </c>
      <c r="H56" s="97">
        <v>1284.4657069553366</v>
      </c>
      <c r="I56" s="97">
        <v>1105.9129629472868</v>
      </c>
      <c r="J56" s="97">
        <v>806.1711994326032</v>
      </c>
      <c r="K56" s="97">
        <v>722.53052512617569</v>
      </c>
      <c r="L56" s="97">
        <v>689.85278524898604</v>
      </c>
      <c r="M56" s="97">
        <v>699.37498318713824</v>
      </c>
      <c r="N56" s="97">
        <v>663.59093803669828</v>
      </c>
      <c r="O56" s="97">
        <v>645.41225974660176</v>
      </c>
      <c r="P56" s="97">
        <v>603.58248146360188</v>
      </c>
      <c r="Q56" s="97">
        <v>531.68467512938025</v>
      </c>
      <c r="R56" s="97">
        <v>400.23405959142849</v>
      </c>
      <c r="S56" s="97">
        <v>267.64537457969141</v>
      </c>
      <c r="T56" s="97">
        <v>214.39951016682076</v>
      </c>
      <c r="U56" s="97">
        <v>182.62470285955629</v>
      </c>
      <c r="V56" s="97">
        <v>153.46138935708564</v>
      </c>
      <c r="W56" s="65">
        <v>139.41722652160604</v>
      </c>
    </row>
    <row r="57" spans="1:23" ht="15.5" x14ac:dyDescent="0.35">
      <c r="A57" s="62" t="s">
        <v>56</v>
      </c>
      <c r="B57" s="97">
        <v>497.51398219906707</v>
      </c>
      <c r="C57" s="97">
        <v>471.03436296946029</v>
      </c>
      <c r="D57" s="97">
        <v>437.84107184242839</v>
      </c>
      <c r="E57" s="97">
        <v>445.04188447362611</v>
      </c>
      <c r="F57" s="97">
        <v>438.69018931567609</v>
      </c>
      <c r="G57" s="97">
        <v>471.53806594837664</v>
      </c>
      <c r="H57" s="97">
        <v>431.8733544878898</v>
      </c>
      <c r="I57" s="97">
        <v>232.21008067272314</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423.46440521404958</v>
      </c>
      <c r="G58" s="97">
        <v>447.70034480103459</v>
      </c>
      <c r="H58" s="97">
        <v>406.41106726349312</v>
      </c>
      <c r="I58" s="97">
        <v>420.24257900672995</v>
      </c>
      <c r="J58" s="97">
        <v>407.49898660198647</v>
      </c>
      <c r="K58" s="97">
        <v>377.42554073860157</v>
      </c>
      <c r="L58" s="97">
        <v>379.17966928655289</v>
      </c>
      <c r="M58" s="97">
        <v>416.34791548532309</v>
      </c>
      <c r="N58" s="97">
        <v>413.50606192642118</v>
      </c>
      <c r="O58" s="97">
        <v>404.10279601116184</v>
      </c>
      <c r="P58" s="97">
        <v>374.42529360077089</v>
      </c>
      <c r="Q58" s="97">
        <v>322.23998442469076</v>
      </c>
      <c r="R58" s="97">
        <v>198.77991415541297</v>
      </c>
      <c r="S58" s="97">
        <v>83.137066307506316</v>
      </c>
      <c r="T58" s="97">
        <v>43.658082522947723</v>
      </c>
      <c r="U58" s="97">
        <v>21.390052316289797</v>
      </c>
      <c r="V58" s="97">
        <v>7.1180697652105716</v>
      </c>
      <c r="W58" s="65">
        <v>1.1032245696557352</v>
      </c>
    </row>
    <row r="59" spans="1:23" ht="15.5" x14ac:dyDescent="0.35">
      <c r="A59" s="62" t="s">
        <v>190</v>
      </c>
      <c r="B59" s="97" t="s">
        <v>215</v>
      </c>
      <c r="C59" s="97" t="s">
        <v>215</v>
      </c>
      <c r="D59" s="97" t="s">
        <v>215</v>
      </c>
      <c r="E59" s="97" t="s">
        <v>215</v>
      </c>
      <c r="F59" s="97">
        <v>401.30357138367333</v>
      </c>
      <c r="G59" s="97">
        <v>405.37827289322013</v>
      </c>
      <c r="H59" s="97">
        <v>400.20227931219125</v>
      </c>
      <c r="I59" s="97">
        <v>406.49884456878931</v>
      </c>
      <c r="J59" s="97">
        <v>355.06413689135371</v>
      </c>
      <c r="K59" s="97">
        <v>294.98016177839088</v>
      </c>
      <c r="L59" s="97">
        <v>262.35003648214933</v>
      </c>
      <c r="M59" s="97">
        <v>241.85569886055532</v>
      </c>
      <c r="N59" s="97">
        <v>214.26403147730309</v>
      </c>
      <c r="O59" s="97">
        <v>202.95108933852566</v>
      </c>
      <c r="P59" s="97">
        <v>185.36003767416054</v>
      </c>
      <c r="Q59" s="97">
        <v>164.41042671181307</v>
      </c>
      <c r="R59" s="97">
        <v>150.16512799187996</v>
      </c>
      <c r="S59" s="97">
        <v>132.24797980666077</v>
      </c>
      <c r="T59" s="97">
        <v>120.44026130140219</v>
      </c>
      <c r="U59" s="97">
        <v>110.91546177362825</v>
      </c>
      <c r="V59" s="97">
        <v>98.659250334967922</v>
      </c>
      <c r="W59" s="65">
        <v>90.411530384748104</v>
      </c>
    </row>
    <row r="60" spans="1:23" ht="15.5" x14ac:dyDescent="0.35">
      <c r="A60" s="62" t="s">
        <v>191</v>
      </c>
      <c r="B60" s="97" t="s">
        <v>215</v>
      </c>
      <c r="C60" s="97" t="s">
        <v>215</v>
      </c>
      <c r="D60" s="97" t="s">
        <v>215</v>
      </c>
      <c r="E60" s="97" t="s">
        <v>215</v>
      </c>
      <c r="F60" s="97">
        <v>18.761964439200664</v>
      </c>
      <c r="G60" s="97">
        <v>23.59487064637764</v>
      </c>
      <c r="H60" s="97">
        <v>24.358547825366706</v>
      </c>
      <c r="I60" s="97">
        <v>25.642249137450992</v>
      </c>
      <c r="J60" s="97">
        <v>24.643132282795303</v>
      </c>
      <c r="K60" s="97">
        <v>22.587773636975037</v>
      </c>
      <c r="L60" s="97">
        <v>21.180615992205013</v>
      </c>
      <c r="M60" s="97">
        <v>20.247678588590809</v>
      </c>
      <c r="N60" s="97">
        <v>19.168753163472694</v>
      </c>
      <c r="O60" s="97">
        <v>21.050732641900414</v>
      </c>
      <c r="P60" s="97">
        <v>26.284060478416396</v>
      </c>
      <c r="Q60" s="97">
        <v>29.153446954957175</v>
      </c>
      <c r="R60" s="97">
        <v>34.705363793732211</v>
      </c>
      <c r="S60" s="97">
        <v>37.951336635556736</v>
      </c>
      <c r="T60" s="97">
        <v>38.55678042164412</v>
      </c>
      <c r="U60" s="97">
        <v>40.106381409333785</v>
      </c>
      <c r="V60" s="97">
        <v>39.542280587099619</v>
      </c>
      <c r="W60" s="65">
        <v>41.042018356463529</v>
      </c>
    </row>
    <row r="61" spans="1:23" ht="15.5" x14ac:dyDescent="0.35">
      <c r="A61" s="62" t="s">
        <v>192</v>
      </c>
      <c r="B61" s="97" t="s">
        <v>215</v>
      </c>
      <c r="C61" s="97" t="s">
        <v>215</v>
      </c>
      <c r="D61" s="97" t="s">
        <v>215</v>
      </c>
      <c r="E61" s="97" t="s">
        <v>215</v>
      </c>
      <c r="F61" s="97">
        <v>26.024527417116627</v>
      </c>
      <c r="G61" s="97">
        <v>25.437910915818801</v>
      </c>
      <c r="H61" s="97">
        <v>21.620458066395681</v>
      </c>
      <c r="I61" s="97">
        <v>21.319209561593702</v>
      </c>
      <c r="J61" s="97">
        <v>18.964943656467479</v>
      </c>
      <c r="K61" s="97">
        <v>25.392345368323394</v>
      </c>
      <c r="L61" s="97">
        <v>25.244120156631755</v>
      </c>
      <c r="M61" s="97">
        <v>21.405439339148899</v>
      </c>
      <c r="N61" s="97">
        <v>18.495987198617353</v>
      </c>
      <c r="O61" s="97">
        <v>18.468408379232663</v>
      </c>
      <c r="P61" s="97">
        <v>17.754643808566072</v>
      </c>
      <c r="Q61" s="97">
        <v>15.928041460102644</v>
      </c>
      <c r="R61" s="97">
        <v>16.539393676635221</v>
      </c>
      <c r="S61" s="97">
        <v>14.301200204424989</v>
      </c>
      <c r="T61" s="97">
        <v>11.765560216724412</v>
      </c>
      <c r="U61" s="97">
        <v>10.077474003053773</v>
      </c>
      <c r="V61" s="97">
        <v>8.0167288484786461</v>
      </c>
      <c r="W61" s="65">
        <v>6.8602519361810703</v>
      </c>
    </row>
    <row r="62" spans="1:23" ht="26.25" customHeight="1" x14ac:dyDescent="0.35">
      <c r="A62" s="163" t="s">
        <v>196</v>
      </c>
      <c r="B62" s="97" t="s">
        <v>215</v>
      </c>
      <c r="C62" s="97" t="s">
        <v>215</v>
      </c>
      <c r="D62" s="97" t="s">
        <v>215</v>
      </c>
      <c r="E62" s="97" t="s">
        <v>215</v>
      </c>
      <c r="F62" s="97">
        <v>63.717403660082368</v>
      </c>
      <c r="G62" s="97">
        <v>64.584549890667418</v>
      </c>
      <c r="H62" s="97">
        <v>63.417528500653603</v>
      </c>
      <c r="I62" s="97">
        <v>62.383967230342428</v>
      </c>
      <c r="J62" s="97">
        <v>63.782930094211004</v>
      </c>
      <c r="K62" s="97">
        <v>62.521100100440748</v>
      </c>
      <c r="L62" s="97">
        <v>61.526725527191722</v>
      </c>
      <c r="M62" s="97">
        <v>61.093155016744234</v>
      </c>
      <c r="N62" s="97">
        <v>61.422180094619719</v>
      </c>
      <c r="O62" s="97">
        <v>63.080709269581725</v>
      </c>
      <c r="P62" s="97">
        <v>64.76987186629249</v>
      </c>
      <c r="Q62" s="97">
        <v>63.942549871188774</v>
      </c>
      <c r="R62" s="97">
        <v>64.487425113668294</v>
      </c>
      <c r="S62" s="97">
        <v>63.711890450278958</v>
      </c>
      <c r="T62" s="97">
        <v>63.496949289958337</v>
      </c>
      <c r="U62" s="97">
        <v>61.964507058276176</v>
      </c>
      <c r="V62" s="97">
        <v>58.869326768974162</v>
      </c>
      <c r="W62" s="65">
        <v>56.525222985924209</v>
      </c>
    </row>
    <row r="63" spans="1:23" ht="15.5" x14ac:dyDescent="0.35">
      <c r="A63" s="162" t="s">
        <v>62</v>
      </c>
      <c r="B63" s="97">
        <v>234.3113041056022</v>
      </c>
      <c r="C63" s="97">
        <v>379.54283957945063</v>
      </c>
      <c r="D63" s="97">
        <v>328.34394499848975</v>
      </c>
      <c r="E63" s="97">
        <v>287.39793951971706</v>
      </c>
      <c r="F63" s="97">
        <v>233.04132733786346</v>
      </c>
      <c r="G63" s="97">
        <v>203.12342839770406</v>
      </c>
      <c r="H63" s="97">
        <v>194.33532918349476</v>
      </c>
      <c r="I63" s="97">
        <v>181.7071361484301</v>
      </c>
      <c r="J63" s="97">
        <v>146.98934711213883</v>
      </c>
      <c r="K63" s="97">
        <v>151.90337699548195</v>
      </c>
      <c r="L63" s="97">
        <v>155.82865220790774</v>
      </c>
      <c r="M63" s="97">
        <v>133.29429202173776</v>
      </c>
      <c r="N63" s="97">
        <v>192.0160812302436</v>
      </c>
      <c r="O63" s="97">
        <v>327.63200502019396</v>
      </c>
      <c r="P63" s="97">
        <v>293.53610932378274</v>
      </c>
      <c r="Q63" s="97">
        <v>318.97223317702083</v>
      </c>
      <c r="R63" s="97">
        <v>324.72962111283533</v>
      </c>
      <c r="S63" s="97">
        <v>260.18100782226901</v>
      </c>
      <c r="T63" s="97">
        <v>168.27555347630795</v>
      </c>
      <c r="U63" s="97">
        <v>125.65974661645348</v>
      </c>
      <c r="V63" s="97">
        <v>103.77144774359638</v>
      </c>
      <c r="W63" s="65">
        <v>82.183770013838298</v>
      </c>
    </row>
    <row r="64" spans="1:23" ht="15.5" x14ac:dyDescent="0.35">
      <c r="A64" s="162" t="s">
        <v>63</v>
      </c>
      <c r="B64" s="97" t="s">
        <v>215</v>
      </c>
      <c r="C64" s="97" t="s">
        <v>215</v>
      </c>
      <c r="D64" s="97" t="s">
        <v>215</v>
      </c>
      <c r="E64" s="97" t="s">
        <v>215</v>
      </c>
      <c r="F64" s="97">
        <v>8.14329801692719</v>
      </c>
      <c r="G64" s="97">
        <v>8.9375874242303546</v>
      </c>
      <c r="H64" s="97">
        <v>10.536959782310998</v>
      </c>
      <c r="I64" s="97">
        <v>18.97963355073572</v>
      </c>
      <c r="J64" s="97">
        <v>19.225276845786475</v>
      </c>
      <c r="K64" s="97">
        <v>22.910829232937761</v>
      </c>
      <c r="L64" s="97">
        <v>24.440939885880734</v>
      </c>
      <c r="M64" s="97">
        <v>31.234197620553289</v>
      </c>
      <c r="N64" s="97">
        <v>39.421100290942142</v>
      </c>
      <c r="O64" s="97">
        <v>40.70944236761521</v>
      </c>
      <c r="P64" s="97">
        <v>34.705292811355129</v>
      </c>
      <c r="Q64" s="97">
        <v>34.322076866190557</v>
      </c>
      <c r="R64" s="97">
        <v>42.381991169785152</v>
      </c>
      <c r="S64" s="97">
        <v>43.133864048794841</v>
      </c>
      <c r="T64" s="97">
        <v>44.959758347266032</v>
      </c>
      <c r="U64" s="97">
        <v>45.482130455815934</v>
      </c>
      <c r="V64" s="97">
        <v>40.610052699039585</v>
      </c>
      <c r="W64" s="65">
        <v>38.386421810801096</v>
      </c>
    </row>
    <row r="65" spans="1:23" ht="15.5" x14ac:dyDescent="0.35">
      <c r="A65" s="162" t="s">
        <v>193</v>
      </c>
      <c r="B65" s="97" t="s">
        <v>215</v>
      </c>
      <c r="C65" s="97" t="s">
        <v>215</v>
      </c>
      <c r="D65" s="97" t="s">
        <v>215</v>
      </c>
      <c r="E65" s="97" t="s">
        <v>215</v>
      </c>
      <c r="F65" s="97" t="s">
        <v>215</v>
      </c>
      <c r="G65" s="97" t="s">
        <v>215</v>
      </c>
      <c r="H65" s="97" t="s">
        <v>215</v>
      </c>
      <c r="I65" s="97" t="s">
        <v>215</v>
      </c>
      <c r="J65" s="97">
        <v>59.508457889122511</v>
      </c>
      <c r="K65" s="97">
        <v>61.308519179376347</v>
      </c>
      <c r="L65" s="97">
        <v>63.010276504545054</v>
      </c>
      <c r="M65" s="97">
        <v>64.171902430631278</v>
      </c>
      <c r="N65" s="97">
        <v>64.710554726529153</v>
      </c>
      <c r="O65" s="97">
        <v>66.229905444216072</v>
      </c>
      <c r="P65" s="97">
        <v>68.335549449062682</v>
      </c>
      <c r="Q65" s="97">
        <v>68.214195017756595</v>
      </c>
      <c r="R65" s="97">
        <v>67.652125340925366</v>
      </c>
      <c r="S65" s="97">
        <v>66.009043856150541</v>
      </c>
      <c r="T65" s="97">
        <v>65.669735044851379</v>
      </c>
      <c r="U65" s="97">
        <v>66.257964881677935</v>
      </c>
      <c r="V65" s="97">
        <v>65.431122042493996</v>
      </c>
      <c r="W65" s="65">
        <v>67.018188542923482</v>
      </c>
    </row>
    <row r="66" spans="1:23" ht="15.5" x14ac:dyDescent="0.35">
      <c r="A66" s="162" t="s">
        <v>97</v>
      </c>
      <c r="B66" s="97" t="s">
        <v>215</v>
      </c>
      <c r="C66" s="97" t="s">
        <v>215</v>
      </c>
      <c r="D66" s="97" t="s">
        <v>215</v>
      </c>
      <c r="E66" s="97" t="s">
        <v>215</v>
      </c>
      <c r="F66" s="97" t="s">
        <v>215</v>
      </c>
      <c r="G66" s="97" t="s">
        <v>215</v>
      </c>
      <c r="H66" s="97" t="s">
        <v>215</v>
      </c>
      <c r="I66" s="97" t="s">
        <v>215</v>
      </c>
      <c r="J66" s="97">
        <v>597.50808653353067</v>
      </c>
      <c r="K66" s="97">
        <v>632.93037766437772</v>
      </c>
      <c r="L66" s="97">
        <v>659.95967647511145</v>
      </c>
      <c r="M66" s="97">
        <v>689.58789881670452</v>
      </c>
      <c r="N66" s="97">
        <v>704.33657761424035</v>
      </c>
      <c r="O66" s="97">
        <v>737.19633676199896</v>
      </c>
      <c r="P66" s="97">
        <v>736.41689377333796</v>
      </c>
      <c r="Q66" s="97">
        <v>713.05442353955914</v>
      </c>
      <c r="R66" s="97">
        <v>648.97895902524215</v>
      </c>
      <c r="S66" s="97">
        <v>593.26958720401421</v>
      </c>
      <c r="T66" s="97">
        <v>540.39048225037914</v>
      </c>
      <c r="U66" s="97">
        <v>489.2030630010463</v>
      </c>
      <c r="V66" s="97">
        <v>442.87030279506882</v>
      </c>
      <c r="W66" s="65">
        <v>407.57064851501627</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12.680279069344103</v>
      </c>
      <c r="T67" s="97">
        <v>101.27372950582802</v>
      </c>
      <c r="U67" s="97">
        <v>190.70963519175078</v>
      </c>
      <c r="V67" s="97">
        <v>368.56753290341032</v>
      </c>
      <c r="W67" s="65">
        <v>641.93525125932933</v>
      </c>
    </row>
    <row r="68" spans="1:23" ht="15.5" x14ac:dyDescent="0.35">
      <c r="A68" s="162" t="s">
        <v>64</v>
      </c>
      <c r="B68" s="97">
        <v>112.41095434677979</v>
      </c>
      <c r="C68" s="97">
        <v>125.19739182369182</v>
      </c>
      <c r="D68" s="97">
        <v>122.36194942225328</v>
      </c>
      <c r="E68" s="97">
        <v>126.42157044179626</v>
      </c>
      <c r="F68" s="97">
        <v>119.63124376187578</v>
      </c>
      <c r="G68" s="97">
        <v>122.12528307426513</v>
      </c>
      <c r="H68" s="97">
        <v>110.08222202628922</v>
      </c>
      <c r="I68" s="97">
        <v>105.55149278104909</v>
      </c>
      <c r="J68" s="97">
        <v>101.31815450486206</v>
      </c>
      <c r="K68" s="97">
        <v>96.88022829423798</v>
      </c>
      <c r="L68" s="97">
        <v>94.664230397950604</v>
      </c>
      <c r="M68" s="97">
        <v>92.027128548875652</v>
      </c>
      <c r="N68" s="97">
        <v>89.025737846188093</v>
      </c>
      <c r="O68" s="97">
        <v>89.69674164026101</v>
      </c>
      <c r="P68" s="97">
        <v>86.819156108392121</v>
      </c>
      <c r="Q68" s="97">
        <v>85.150881406198252</v>
      </c>
      <c r="R68" s="97">
        <v>84.312268227569177</v>
      </c>
      <c r="S68" s="97">
        <v>81.297790737079339</v>
      </c>
      <c r="T68" s="97">
        <v>67.053277336190945</v>
      </c>
      <c r="U68" s="97">
        <v>40.644757170826622</v>
      </c>
      <c r="V68" s="97">
        <v>19.408158758229273</v>
      </c>
      <c r="W68" s="65">
        <v>10.232540789360032</v>
      </c>
    </row>
    <row r="69" spans="1:23" ht="15.5" x14ac:dyDescent="0.35">
      <c r="A69" s="62" t="s">
        <v>51</v>
      </c>
      <c r="B69" s="97" t="s">
        <v>215</v>
      </c>
      <c r="C69" s="97" t="s">
        <v>215</v>
      </c>
      <c r="D69" s="97" t="s">
        <v>215</v>
      </c>
      <c r="E69" s="97" t="s">
        <v>215</v>
      </c>
      <c r="F69" s="97">
        <v>102.07160442206482</v>
      </c>
      <c r="G69" s="97">
        <v>104.33052223855027</v>
      </c>
      <c r="H69" s="97">
        <v>92.763838222669094</v>
      </c>
      <c r="I69" s="97">
        <v>87.554587383102458</v>
      </c>
      <c r="J69" s="97">
        <v>88.526457608780305</v>
      </c>
      <c r="K69" s="97">
        <v>83.791139923142595</v>
      </c>
      <c r="L69" s="97">
        <v>81.215432058463207</v>
      </c>
      <c r="M69" s="97">
        <v>72.257448611706778</v>
      </c>
      <c r="N69" s="97">
        <v>71.955536923619135</v>
      </c>
      <c r="O69" s="97">
        <v>72.192667288880244</v>
      </c>
      <c r="P69" s="97">
        <v>70.820189847913099</v>
      </c>
      <c r="Q69" s="97">
        <v>69.363372281201691</v>
      </c>
      <c r="R69" s="97">
        <v>69.65792994469389</v>
      </c>
      <c r="S69" s="97">
        <v>68.203517903527214</v>
      </c>
      <c r="T69" s="97">
        <v>54.674540584450185</v>
      </c>
      <c r="U69" s="97">
        <v>29.286458316714768</v>
      </c>
      <c r="V69" s="97">
        <v>9.210290967977846</v>
      </c>
      <c r="W69" s="65">
        <v>1.0308587906049609</v>
      </c>
    </row>
    <row r="70" spans="1:23" ht="15.5" x14ac:dyDescent="0.35">
      <c r="A70" s="62" t="s">
        <v>52</v>
      </c>
      <c r="B70" s="97" t="s">
        <v>215</v>
      </c>
      <c r="C70" s="97" t="s">
        <v>215</v>
      </c>
      <c r="D70" s="97" t="s">
        <v>215</v>
      </c>
      <c r="E70" s="97" t="s">
        <v>215</v>
      </c>
      <c r="F70" s="97">
        <v>17.559639339810968</v>
      </c>
      <c r="G70" s="97">
        <v>17.794760835714843</v>
      </c>
      <c r="H70" s="97">
        <v>17.318383803620122</v>
      </c>
      <c r="I70" s="97">
        <v>17.996905397946644</v>
      </c>
      <c r="J70" s="97">
        <v>12.79169689608174</v>
      </c>
      <c r="K70" s="97">
        <v>13.089088371095389</v>
      </c>
      <c r="L70" s="97">
        <v>13.448798339487398</v>
      </c>
      <c r="M70" s="97">
        <v>19.769679937168867</v>
      </c>
      <c r="N70" s="97">
        <v>17.070200922568965</v>
      </c>
      <c r="O70" s="97">
        <v>17.504074351380766</v>
      </c>
      <c r="P70" s="97">
        <v>15.998966260479042</v>
      </c>
      <c r="Q70" s="97">
        <v>15.787509124996564</v>
      </c>
      <c r="R70" s="97">
        <v>14.654338282875276</v>
      </c>
      <c r="S70" s="97">
        <v>13.094272833552138</v>
      </c>
      <c r="T70" s="97">
        <v>12.378736751740778</v>
      </c>
      <c r="U70" s="97">
        <v>11.358298854111849</v>
      </c>
      <c r="V70" s="97">
        <v>10.197867790251427</v>
      </c>
      <c r="W70" s="65">
        <v>9.201681998755074</v>
      </c>
    </row>
    <row r="71" spans="1:23" ht="15.5" x14ac:dyDescent="0.35">
      <c r="A71" s="164" t="s">
        <v>65</v>
      </c>
      <c r="B71" s="97" t="s">
        <v>215</v>
      </c>
      <c r="C71" s="97" t="s">
        <v>215</v>
      </c>
      <c r="D71" s="97" t="s">
        <v>215</v>
      </c>
      <c r="E71" s="97">
        <v>5195.7475864977769</v>
      </c>
      <c r="F71" s="97">
        <v>5221.3845031153023</v>
      </c>
      <c r="G71" s="97">
        <v>5585.0042335171593</v>
      </c>
      <c r="H71" s="97">
        <v>5804.9917376114145</v>
      </c>
      <c r="I71" s="97">
        <v>5956.8756883864116</v>
      </c>
      <c r="J71" s="97">
        <v>6089.6107489138021</v>
      </c>
      <c r="K71" s="97">
        <v>6260.9655616187547</v>
      </c>
      <c r="L71" s="97">
        <v>6347.9231453534267</v>
      </c>
      <c r="M71" s="97">
        <v>6670.0469250740152</v>
      </c>
      <c r="N71" s="97">
        <v>6973.0574373730278</v>
      </c>
      <c r="O71" s="97">
        <v>7478.8369607704954</v>
      </c>
      <c r="P71" s="97">
        <v>7672.5544802210798</v>
      </c>
      <c r="Q71" s="97">
        <v>8056.4792419403411</v>
      </c>
      <c r="R71" s="97">
        <v>8519.9732273422342</v>
      </c>
      <c r="S71" s="97">
        <v>8753.8901559430196</v>
      </c>
      <c r="T71" s="97">
        <v>9002.825799135755</v>
      </c>
      <c r="U71" s="97">
        <v>9269.2256441895806</v>
      </c>
      <c r="V71" s="97">
        <v>9323.2887941060253</v>
      </c>
      <c r="W71" s="65">
        <v>9412.9986103888787</v>
      </c>
    </row>
    <row r="72" spans="1:23" ht="27" customHeight="1" x14ac:dyDescent="0.35">
      <c r="A72" s="164" t="s">
        <v>98</v>
      </c>
      <c r="B72" s="97" t="s">
        <v>215</v>
      </c>
      <c r="C72" s="97" t="s">
        <v>215</v>
      </c>
      <c r="D72" s="97" t="s">
        <v>215</v>
      </c>
      <c r="E72" s="97" t="s">
        <v>215</v>
      </c>
      <c r="F72" s="97" t="s">
        <v>215</v>
      </c>
      <c r="G72" s="97" t="s">
        <v>215</v>
      </c>
      <c r="H72" s="97" t="s">
        <v>215</v>
      </c>
      <c r="I72" s="97" t="s">
        <v>215</v>
      </c>
      <c r="J72" s="97">
        <v>134.23583331641188</v>
      </c>
      <c r="K72" s="97">
        <v>110.78365683572504</v>
      </c>
      <c r="L72" s="97">
        <v>119.22664742924155</v>
      </c>
      <c r="M72" s="97">
        <v>158.43115882340783</v>
      </c>
      <c r="N72" s="97">
        <v>158.57532369041198</v>
      </c>
      <c r="O72" s="97">
        <v>188.92504405604168</v>
      </c>
      <c r="P72" s="97">
        <v>196.60612342078988</v>
      </c>
      <c r="Q72" s="97">
        <v>189.83733805496774</v>
      </c>
      <c r="R72" s="97">
        <v>190.18243021628919</v>
      </c>
      <c r="S72" s="97">
        <v>185.30421659997339</v>
      </c>
      <c r="T72" s="97">
        <v>186.61264026163997</v>
      </c>
      <c r="U72" s="97">
        <v>204.9925315509856</v>
      </c>
      <c r="V72" s="97">
        <v>219.07911115944805</v>
      </c>
      <c r="W72" s="65">
        <v>205.14078977103838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1.1884125192018927E-2</v>
      </c>
      <c r="T73" s="97">
        <v>1.3518038590554589</v>
      </c>
      <c r="U73" s="97">
        <v>25.37896045532267</v>
      </c>
      <c r="V73" s="97">
        <v>98.020832847143126</v>
      </c>
      <c r="W73" s="65">
        <v>264.89574271077618</v>
      </c>
    </row>
    <row r="74" spans="1:23" ht="15.5" x14ac:dyDescent="0.35">
      <c r="A74" s="164" t="s">
        <v>66</v>
      </c>
      <c r="B74" s="97" t="s">
        <v>215</v>
      </c>
      <c r="C74" s="97" t="s">
        <v>215</v>
      </c>
      <c r="D74" s="97" t="s">
        <v>215</v>
      </c>
      <c r="E74" s="97" t="s">
        <v>215</v>
      </c>
      <c r="F74" s="97">
        <v>239.82570572372197</v>
      </c>
      <c r="G74" s="97">
        <v>228.89312797003279</v>
      </c>
      <c r="H74" s="97">
        <v>228.10173132636228</v>
      </c>
      <c r="I74" s="97">
        <v>254.20459234196991</v>
      </c>
      <c r="J74" s="97">
        <v>322.95707836392751</v>
      </c>
      <c r="K74" s="97">
        <v>400.31297262410493</v>
      </c>
      <c r="L74" s="97">
        <v>247.84820798219729</v>
      </c>
      <c r="M74" s="97">
        <v>248.89881305073934</v>
      </c>
      <c r="N74" s="97">
        <v>318.41187329320553</v>
      </c>
      <c r="O74" s="97">
        <v>316.95905335551379</v>
      </c>
      <c r="P74" s="97">
        <v>318.00391127700158</v>
      </c>
      <c r="Q74" s="97">
        <v>241.5184717897458</v>
      </c>
      <c r="R74" s="97">
        <v>235.82529840232331</v>
      </c>
      <c r="S74" s="97">
        <v>231.90201111560182</v>
      </c>
      <c r="T74" s="97">
        <v>226.41237652460487</v>
      </c>
      <c r="U74" s="97">
        <v>222.59311259718839</v>
      </c>
      <c r="V74" s="97">
        <v>215.69039779940454</v>
      </c>
      <c r="W74" s="65">
        <v>209.81690481716768</v>
      </c>
    </row>
    <row r="75" spans="1:23" s="169" customFormat="1" ht="40.5" customHeight="1" x14ac:dyDescent="0.35">
      <c r="A75" s="171" t="s">
        <v>194</v>
      </c>
      <c r="B75" s="172">
        <v>4682.4836551653061</v>
      </c>
      <c r="C75" s="172">
        <v>4592.6316112075183</v>
      </c>
      <c r="D75" s="172">
        <v>4511.6419964758925</v>
      </c>
      <c r="E75" s="172">
        <v>9830.3429464651108</v>
      </c>
      <c r="F75" s="172">
        <v>10154.176271577473</v>
      </c>
      <c r="G75" s="172">
        <v>10739.486248947349</v>
      </c>
      <c r="H75" s="172">
        <v>11003.493224163696</v>
      </c>
      <c r="I75" s="172">
        <v>11034.831819234887</v>
      </c>
      <c r="J75" s="172">
        <v>11788.679904781466</v>
      </c>
      <c r="K75" s="172">
        <v>12089.141614089882</v>
      </c>
      <c r="L75" s="172">
        <v>12123.139089031449</v>
      </c>
      <c r="M75" s="172">
        <v>12637.51480951651</v>
      </c>
      <c r="N75" s="172">
        <v>13229.472172380172</v>
      </c>
      <c r="O75" s="172">
        <v>14405.365640967841</v>
      </c>
      <c r="P75" s="172">
        <v>14696.249308471395</v>
      </c>
      <c r="Q75" s="172">
        <v>15111.664586960436</v>
      </c>
      <c r="R75" s="172">
        <v>15611.922495085162</v>
      </c>
      <c r="S75" s="172">
        <v>15243.605781436929</v>
      </c>
      <c r="T75" s="172">
        <v>15446.306570065872</v>
      </c>
      <c r="U75" s="172">
        <v>15756.398223901962</v>
      </c>
      <c r="V75" s="172">
        <v>15693.86029558999</v>
      </c>
      <c r="W75" s="173">
        <v>15800.912489903392</v>
      </c>
    </row>
    <row r="81" spans="2:22" x14ac:dyDescent="0.25">
      <c r="B81" s="158"/>
      <c r="C81" s="158"/>
      <c r="D81" s="158"/>
      <c r="E81" s="158"/>
      <c r="F81" s="158"/>
      <c r="G81" s="158"/>
      <c r="H81" s="158"/>
      <c r="I81" s="158"/>
      <c r="J81" s="158"/>
      <c r="K81" s="158"/>
      <c r="L81" s="158"/>
      <c r="M81" s="158"/>
      <c r="N81" s="158"/>
      <c r="O81" s="158"/>
      <c r="P81" s="158"/>
      <c r="Q81" s="158"/>
      <c r="R81" s="158"/>
      <c r="S81" s="158"/>
      <c r="T81" s="158"/>
      <c r="U81" s="158"/>
      <c r="V81" s="158"/>
    </row>
  </sheetData>
  <pageMargins left="0.75" right="0.75" top="1" bottom="1" header="0.5" footer="0.5"/>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3" width="8.84375" style="174"/>
    <col min="24" max="16384" width="8.84375" style="158"/>
  </cols>
  <sheetData>
    <row r="1" spans="1:23" ht="60" customHeight="1" x14ac:dyDescent="0.35">
      <c r="A1" s="159" t="s">
        <v>207</v>
      </c>
      <c r="B1" s="156"/>
      <c r="C1" s="156"/>
      <c r="D1" s="156"/>
      <c r="E1" s="156"/>
      <c r="F1" s="156"/>
      <c r="G1" s="156"/>
      <c r="H1" s="156"/>
      <c r="I1" s="156"/>
      <c r="J1" s="156"/>
      <c r="K1" s="156"/>
      <c r="L1" s="156"/>
      <c r="M1" s="156"/>
      <c r="N1" s="156"/>
      <c r="O1" s="156"/>
      <c r="P1" s="156"/>
      <c r="Q1" s="156"/>
      <c r="R1" s="156"/>
      <c r="S1" s="156"/>
      <c r="T1" s="156"/>
      <c r="U1" s="156"/>
      <c r="V1" s="157"/>
      <c r="W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AA!C$17</f>
        <v>235.52173555240063</v>
      </c>
      <c r="C3" s="97">
        <f>AA!D$17</f>
        <v>255.78880773856079</v>
      </c>
      <c r="D3" s="97">
        <f>AA!E$17</f>
        <v>274.14807539872993</v>
      </c>
      <c r="E3" s="97">
        <f>AA!F$17</f>
        <v>289.73066140997878</v>
      </c>
      <c r="F3" s="97">
        <f>AA!G$17</f>
        <v>305.89976497679004</v>
      </c>
      <c r="G3" s="97">
        <f>AA!H$17</f>
        <v>318.92918253715317</v>
      </c>
      <c r="H3" s="97">
        <f>AA!I$17</f>
        <v>319.39269424933536</v>
      </c>
      <c r="I3" s="97">
        <f>AA!J$17</f>
        <v>338.9537532775725</v>
      </c>
      <c r="J3" s="97">
        <f>AA!K$17</f>
        <v>359.56950497924834</v>
      </c>
      <c r="K3" s="97">
        <f>AA!L$17</f>
        <v>380.83581983981196</v>
      </c>
      <c r="L3" s="97">
        <f>AA!M$17</f>
        <v>397.56874210229205</v>
      </c>
      <c r="M3" s="97">
        <f>AA!N$17</f>
        <v>420.8638475494493</v>
      </c>
      <c r="N3" s="97">
        <f>AA!O$17</f>
        <v>443.76888460049446</v>
      </c>
      <c r="O3" s="97">
        <f>AA!P$17</f>
        <v>475.05056217456848</v>
      </c>
      <c r="P3" s="97">
        <f>AA!Q$17</f>
        <v>480.75853433642618</v>
      </c>
      <c r="Q3" s="97">
        <f>AA!R$17</f>
        <v>481.52742321945755</v>
      </c>
      <c r="R3" s="97">
        <f>AA!S$17</f>
        <v>489.57913257783514</v>
      </c>
      <c r="S3" s="97">
        <f>AA!T$17</f>
        <v>480.71213398377887</v>
      </c>
      <c r="T3" s="97">
        <f>AA!U$17</f>
        <v>484.65565129278275</v>
      </c>
      <c r="U3" s="97">
        <f>AA!V$17</f>
        <v>487.19136436650342</v>
      </c>
      <c r="V3" s="97">
        <f>AA!W$17</f>
        <v>486.54269343157512</v>
      </c>
      <c r="W3" s="65">
        <f>AA!X$17</f>
        <v>491.72336515348945</v>
      </c>
    </row>
    <row r="4" spans="1:23" ht="15" customHeight="1" x14ac:dyDescent="0.35">
      <c r="A4" s="162" t="s">
        <v>186</v>
      </c>
      <c r="B4" s="97">
        <f>BBWB!C$17</f>
        <v>110.32653354116538</v>
      </c>
      <c r="C4" s="97">
        <f>BBWB!D$17</f>
        <v>110.36040268947319</v>
      </c>
      <c r="D4" s="97">
        <f>BBWB!E$17</f>
        <v>108.70147692476428</v>
      </c>
      <c r="E4" s="97">
        <f>BBWB!F$17</f>
        <v>110.65932155313423</v>
      </c>
      <c r="F4" s="97">
        <f>BBWB!G$17</f>
        <v>106.24210662123465</v>
      </c>
      <c r="G4" s="97">
        <f>BBWB!H$17</f>
        <v>120.52379102236871</v>
      </c>
      <c r="H4" s="97">
        <f>BBWB!I$17</f>
        <v>113.04989283208553</v>
      </c>
      <c r="I4" s="97">
        <f>BBWB!J$17</f>
        <v>104.06399959295175</v>
      </c>
      <c r="J4" s="97">
        <f>BBWB!K$17</f>
        <v>95.304850830212843</v>
      </c>
      <c r="K4" s="97">
        <f>BBWB!L$17</f>
        <v>90.215291813546202</v>
      </c>
      <c r="L4" s="97">
        <f>BBWB!M$17</f>
        <v>81.841771193848274</v>
      </c>
      <c r="M4" s="97">
        <f>BBWB!N$17</f>
        <v>74.246944126917398</v>
      </c>
      <c r="N4" s="97">
        <f>BBWB!O$17</f>
        <v>67.358405747376239</v>
      </c>
      <c r="O4" s="97">
        <f>BBWB!P$17</f>
        <v>64.50981755203712</v>
      </c>
      <c r="P4" s="97">
        <f>BBWB!Q$17</f>
        <v>61.008404424376096</v>
      </c>
      <c r="Q4" s="97">
        <f>BBWB!R$17</f>
        <v>58.847291610674958</v>
      </c>
      <c r="R4" s="97">
        <f>BBWB!S$17</f>
        <v>58.471235093005973</v>
      </c>
      <c r="S4" s="97">
        <f>BBWB!T$17</f>
        <v>57.13011318034404</v>
      </c>
      <c r="T4" s="97">
        <f>BBWB!U$17</f>
        <v>55.609698912529794</v>
      </c>
      <c r="U4" s="97">
        <f>BBWB!V$17</f>
        <v>54.734278768480628</v>
      </c>
      <c r="V4" s="97">
        <f>BBWB!W$17</f>
        <v>53.215537714560064</v>
      </c>
      <c r="W4" s="65">
        <f>BBWB!X$17</f>
        <v>47.256720300342444</v>
      </c>
    </row>
    <row r="5" spans="1:23" ht="15" customHeight="1" x14ac:dyDescent="0.35">
      <c r="A5" s="162" t="s">
        <v>47</v>
      </c>
      <c r="B5" s="97"/>
      <c r="C5" s="97"/>
      <c r="D5" s="97"/>
      <c r="E5" s="97"/>
      <c r="F5" s="97"/>
      <c r="G5" s="97">
        <f>CA!H$17</f>
        <v>90.575987571027014</v>
      </c>
      <c r="H5" s="97">
        <f>CA!I$17</f>
        <v>96.27512355453743</v>
      </c>
      <c r="I5" s="97">
        <f>CA!J$17</f>
        <v>102.89679062395339</v>
      </c>
      <c r="J5" s="97">
        <f>CA!K$17</f>
        <v>106.44191596559762</v>
      </c>
      <c r="K5" s="97">
        <f>CA!L$17</f>
        <v>110.53174704055579</v>
      </c>
      <c r="L5" s="97">
        <f>CA!M$17</f>
        <v>112.19432951615933</v>
      </c>
      <c r="M5" s="97">
        <f>CA!N$17</f>
        <v>119.7266986830539</v>
      </c>
      <c r="N5" s="97">
        <f>CA!O$17</f>
        <v>125.31564813197276</v>
      </c>
      <c r="O5" s="97">
        <f>CA!P$17</f>
        <v>135.46716395669057</v>
      </c>
      <c r="P5" s="97">
        <f>CA!Q$17</f>
        <v>140.59413863539078</v>
      </c>
      <c r="Q5" s="97">
        <f>CA!R$17</f>
        <v>153.20936805849277</v>
      </c>
      <c r="R5" s="97">
        <f>CA!S$17</f>
        <v>169.27049815409515</v>
      </c>
      <c r="S5" s="97">
        <f>CA!T$17</f>
        <v>182.49497274855977</v>
      </c>
      <c r="T5" s="97">
        <f>CA!U$17</f>
        <v>202.81125735181311</v>
      </c>
      <c r="U5" s="97">
        <f>CA!V$17</f>
        <v>222.35454479631977</v>
      </c>
      <c r="V5" s="97">
        <f>CA!W$17</f>
        <v>234.47653208565691</v>
      </c>
      <c r="W5" s="65">
        <f>CA!X$17</f>
        <v>249.21210812607322</v>
      </c>
    </row>
    <row r="6" spans="1:23" ht="15" customHeight="1" x14ac:dyDescent="0.35">
      <c r="A6" s="162" t="s">
        <v>105</v>
      </c>
      <c r="B6" s="97"/>
      <c r="C6" s="97"/>
      <c r="D6" s="97"/>
      <c r="E6" s="97"/>
      <c r="F6" s="97"/>
      <c r="G6" s="97">
        <f>CWP!H$17</f>
        <v>0</v>
      </c>
      <c r="H6" s="97">
        <f>CWP!I$17</f>
        <v>0</v>
      </c>
      <c r="I6" s="97">
        <f>CWP!J$17</f>
        <v>0</v>
      </c>
      <c r="J6" s="97">
        <f>CWP!K$17</f>
        <v>0</v>
      </c>
      <c r="K6" s="97">
        <f>CWP!L$17</f>
        <v>0</v>
      </c>
      <c r="L6" s="97">
        <f>CWP!M$17</f>
        <v>0</v>
      </c>
      <c r="M6" s="97">
        <f>CWP!N$17</f>
        <v>0</v>
      </c>
      <c r="N6" s="97">
        <f>CWP!O$17</f>
        <v>0</v>
      </c>
      <c r="O6" s="97">
        <f>CWP!P$17</f>
        <v>52.924311070525668</v>
      </c>
      <c r="P6" s="97">
        <f>CWP!Q$17</f>
        <v>51.126861882376105</v>
      </c>
      <c r="Q6" s="97">
        <f>CWP!R$17</f>
        <v>2.2223607966091854</v>
      </c>
      <c r="R6" s="97">
        <f>CWP!S$17</f>
        <v>8.4338971086398633</v>
      </c>
      <c r="S6" s="97">
        <f>CWP!T$17</f>
        <v>0.8663560371517024</v>
      </c>
      <c r="T6" s="97">
        <f>CWP!U$17</f>
        <v>7.2837600000000009</v>
      </c>
      <c r="U6" s="97">
        <f>CWP!V$17</f>
        <v>3.4792212000000018</v>
      </c>
      <c r="V6" s="97">
        <f>CWP!W$17</f>
        <v>0.7444641895718469</v>
      </c>
      <c r="W6" s="65">
        <f>CWP!X$17</f>
        <v>8.29360307928631</v>
      </c>
    </row>
    <row r="7" spans="1:23" ht="15" customHeight="1" x14ac:dyDescent="0.35">
      <c r="A7" s="162" t="s">
        <v>48</v>
      </c>
      <c r="B7" s="97">
        <f>CTB!C$17</f>
        <v>245.97230400000001</v>
      </c>
      <c r="C7" s="97">
        <f>CTB!D$17</f>
        <v>286.97336100000001</v>
      </c>
      <c r="D7" s="97">
        <f>CTB!E$17</f>
        <v>302.71302400000002</v>
      </c>
      <c r="E7" s="97">
        <f>CTB!F$17</f>
        <v>306.59022800000002</v>
      </c>
      <c r="F7" s="97">
        <f>CTB!G$17</f>
        <v>310.0038780000001</v>
      </c>
      <c r="G7" s="97">
        <f>CTB!H$17</f>
        <v>315.82490200000001</v>
      </c>
      <c r="H7" s="97">
        <f>CTB!I$17</f>
        <v>321.58770800000008</v>
      </c>
      <c r="I7" s="97">
        <f>CTB!J$17</f>
        <v>337.22303699999998</v>
      </c>
      <c r="J7" s="97">
        <f>CTB!K$17</f>
        <v>357.53287299999994</v>
      </c>
      <c r="K7" s="97">
        <f>CTB!L$17</f>
        <v>367.77686899999998</v>
      </c>
      <c r="L7" s="97">
        <f>CTB!M$17</f>
        <v>372.60758899999996</v>
      </c>
      <c r="M7" s="97">
        <f>CTB!N$17</f>
        <v>366.47791000000001</v>
      </c>
      <c r="N7" s="97">
        <f>CTB!O$17</f>
        <v>363.15031399999998</v>
      </c>
      <c r="O7" s="97">
        <f>CTB!P$17</f>
        <v>379.68044099999997</v>
      </c>
      <c r="P7" s="97">
        <f>CTB!Q$17</f>
        <v>387.43845200000004</v>
      </c>
      <c r="Q7" s="97">
        <f>CTB!R$17</f>
        <v>383.50048700000002</v>
      </c>
      <c r="R7" s="97">
        <f>CTB!S$17</f>
        <v>379.46312099999989</v>
      </c>
      <c r="S7" s="97"/>
      <c r="T7" s="97"/>
      <c r="U7" s="97"/>
      <c r="V7" s="97"/>
      <c r="W7" s="65"/>
    </row>
    <row r="8" spans="1:23" ht="30" customHeight="1" x14ac:dyDescent="0.35">
      <c r="A8" s="162" t="s">
        <v>49</v>
      </c>
      <c r="B8" s="97">
        <f>DLA!C$17</f>
        <v>520.9974468034352</v>
      </c>
      <c r="C8" s="97">
        <f>DLA!D$17</f>
        <v>569.95654471482487</v>
      </c>
      <c r="D8" s="97">
        <f>DLA!E$17</f>
        <v>610.47482417489528</v>
      </c>
      <c r="E8" s="97">
        <f>DLA!F$17</f>
        <v>644.41310563771822</v>
      </c>
      <c r="F8" s="97">
        <f>DLA!G$17</f>
        <v>688.85186719223543</v>
      </c>
      <c r="G8" s="97">
        <f>DLA!H$17</f>
        <v>748.00269915087495</v>
      </c>
      <c r="H8" s="97">
        <f>DLA!I$17</f>
        <v>795.50670391805477</v>
      </c>
      <c r="I8" s="97">
        <f>DLA!J$17</f>
        <v>856.05377933393368</v>
      </c>
      <c r="J8" s="97">
        <f>DLA!K$17</f>
        <v>912.39734270726149</v>
      </c>
      <c r="K8" s="97">
        <f>DLA!L$17</f>
        <v>974.0627745184695</v>
      </c>
      <c r="L8" s="97">
        <f>DLA!M$17</f>
        <v>1033.4122760824168</v>
      </c>
      <c r="M8" s="97">
        <f>DLA!N$17</f>
        <v>1109.5020931147133</v>
      </c>
      <c r="N8" s="97">
        <f>DLA!O$17</f>
        <v>1178.5268469721732</v>
      </c>
      <c r="O8" s="97">
        <f>DLA!P$17</f>
        <v>1275.7561809712158</v>
      </c>
      <c r="P8" s="97">
        <f>DLA!Q$17</f>
        <v>1311.2769436766002</v>
      </c>
      <c r="Q8" s="97">
        <f>DLA!R$17</f>
        <v>1371.3880641369767</v>
      </c>
      <c r="R8" s="97">
        <f>DLA!S$17</f>
        <v>1448.8842477924795</v>
      </c>
      <c r="S8" s="97">
        <f>DLA!T$17</f>
        <v>1471.206483935408</v>
      </c>
      <c r="T8" s="97">
        <f>DLA!U$17</f>
        <v>1466.6097511418827</v>
      </c>
      <c r="U8" s="97">
        <f>DLA!V$17</f>
        <v>1399.6265774206977</v>
      </c>
      <c r="V8" s="97">
        <f>DLA!W$17</f>
        <v>1218.7676627197543</v>
      </c>
      <c r="W8" s="65">
        <f>DLA!X$17</f>
        <v>998.91125700939699</v>
      </c>
    </row>
    <row r="9" spans="1:23" ht="15" customHeight="1" x14ac:dyDescent="0.35">
      <c r="A9" s="62" t="s">
        <v>50</v>
      </c>
      <c r="B9" s="97"/>
      <c r="C9" s="97"/>
      <c r="D9" s="97"/>
      <c r="E9" s="97"/>
      <c r="F9" s="97"/>
      <c r="G9" s="97"/>
      <c r="H9" s="97">
        <f>'DLA (children)'!I$17</f>
        <v>71.787288671053574</v>
      </c>
      <c r="I9" s="97">
        <f>'DLA (children)'!J$17</f>
        <v>74.045572532362314</v>
      </c>
      <c r="J9" s="97">
        <f>'DLA (children)'!K$17</f>
        <v>78.088982870851439</v>
      </c>
      <c r="K9" s="97">
        <f>'DLA (children)'!L$17</f>
        <v>84.818945467231202</v>
      </c>
      <c r="L9" s="97">
        <f>'DLA (children)'!M$17</f>
        <v>88.594113608094816</v>
      </c>
      <c r="M9" s="97">
        <f>'DLA (children)'!N$17</f>
        <v>93.122981930425453</v>
      </c>
      <c r="N9" s="97">
        <f>'DLA (children)'!O$17</f>
        <v>97.11765739464586</v>
      </c>
      <c r="O9" s="97">
        <f>'DLA (children)'!P$17</f>
        <v>102.70921078392762</v>
      </c>
      <c r="P9" s="97">
        <f>'DLA (children)'!Q$17</f>
        <v>103.28255730096836</v>
      </c>
      <c r="Q9" s="97">
        <f>'DLA (children)'!R$17</f>
        <v>109.40931845108697</v>
      </c>
      <c r="R9" s="97">
        <f>'DLA (children)'!S$17</f>
        <v>114.21388792941426</v>
      </c>
      <c r="S9" s="97">
        <f>'DLA (children)'!T$17</f>
        <v>118.37804840905017</v>
      </c>
      <c r="T9" s="97">
        <f>'DLA (children)'!U$17</f>
        <v>137.85508980093923</v>
      </c>
      <c r="U9" s="97">
        <f>'DLA (children)'!V$17</f>
        <v>146.94931560049116</v>
      </c>
      <c r="V9" s="97">
        <f>'DLA (children)'!W$17</f>
        <v>151.58034769134554</v>
      </c>
      <c r="W9" s="65">
        <f>'DLA (children)'!X$17</f>
        <v>156.96986001898529</v>
      </c>
    </row>
    <row r="10" spans="1:23" ht="15" customHeight="1" x14ac:dyDescent="0.35">
      <c r="A10" s="62" t="s">
        <v>51</v>
      </c>
      <c r="B10" s="97"/>
      <c r="C10" s="97"/>
      <c r="D10" s="97"/>
      <c r="E10" s="97"/>
      <c r="F10" s="97"/>
      <c r="G10" s="97"/>
      <c r="H10" s="97">
        <f>'DLA (working age)'!I$17</f>
        <v>463.70597868384721</v>
      </c>
      <c r="I10" s="97">
        <f>'DLA (working age)'!J$17</f>
        <v>498.51362737330913</v>
      </c>
      <c r="J10" s="97">
        <f>'DLA (working age)'!K$17</f>
        <v>528.11585137056773</v>
      </c>
      <c r="K10" s="97">
        <f>'DLA (working age)'!L$17</f>
        <v>559.13556627708545</v>
      </c>
      <c r="L10" s="97">
        <f>'DLA (working age)'!M$17</f>
        <v>589.58367833395539</v>
      </c>
      <c r="M10" s="97">
        <f>'DLA (working age)'!N$17</f>
        <v>628.76168580698641</v>
      </c>
      <c r="N10" s="97">
        <f>'DLA (working age)'!O$17</f>
        <v>666.68791780170011</v>
      </c>
      <c r="O10" s="97">
        <f>'DLA (working age)'!P$17</f>
        <v>719.85794622464607</v>
      </c>
      <c r="P10" s="97">
        <f>'DLA (working age)'!Q$17</f>
        <v>734.54428654595267</v>
      </c>
      <c r="Q10" s="97">
        <f>'DLA (working age)'!R$17</f>
        <v>774.59908221535852</v>
      </c>
      <c r="R10" s="97">
        <f>'DLA (working age)'!S$17</f>
        <v>822.41559449458703</v>
      </c>
      <c r="S10" s="97">
        <f>'DLA (working age)'!T$17</f>
        <v>827.91485565256551</v>
      </c>
      <c r="T10" s="97">
        <f>'DLA (working age)'!U$17</f>
        <v>776.43000440214018</v>
      </c>
      <c r="U10" s="97">
        <f>'DLA (working age)'!V$17</f>
        <v>728.52233699898682</v>
      </c>
      <c r="V10" s="97">
        <f>'DLA (working age)'!W$17</f>
        <v>573.39298655042614</v>
      </c>
      <c r="W10" s="65">
        <f>'DLA (working age)'!X$17</f>
        <v>409.24389243329387</v>
      </c>
    </row>
    <row r="11" spans="1:23" ht="15" customHeight="1" x14ac:dyDescent="0.35">
      <c r="A11" s="62" t="s">
        <v>52</v>
      </c>
      <c r="B11" s="97"/>
      <c r="C11" s="97"/>
      <c r="D11" s="97"/>
      <c r="E11" s="97"/>
      <c r="F11" s="97"/>
      <c r="G11" s="97"/>
      <c r="H11" s="97">
        <f>'DLA (pensioners)'!I$17</f>
        <v>260.14816334656496</v>
      </c>
      <c r="I11" s="97">
        <f>'DLA (pensioners)'!J$17</f>
        <v>284.29399383668681</v>
      </c>
      <c r="J11" s="97">
        <f>'DLA (pensioners)'!K$17</f>
        <v>306.95206550998785</v>
      </c>
      <c r="K11" s="97">
        <f>'DLA (pensioners)'!L$17</f>
        <v>330.15328018549599</v>
      </c>
      <c r="L11" s="97">
        <f>'DLA (pensioners)'!M$17</f>
        <v>355.23605611349257</v>
      </c>
      <c r="M11" s="97">
        <f>'DLA (pensioners)'!N$17</f>
        <v>387.53660065852358</v>
      </c>
      <c r="N11" s="97">
        <f>'DLA (pensioners)'!O$17</f>
        <v>414.84500177742569</v>
      </c>
      <c r="O11" s="97">
        <f>'DLA (pensioners)'!P$17</f>
        <v>453.29533417868856</v>
      </c>
      <c r="P11" s="97">
        <f>'DLA (pensioners)'!Q$17</f>
        <v>474.46962753662137</v>
      </c>
      <c r="Q11" s="97">
        <f>'DLA (pensioners)'!R$17</f>
        <v>488.01902898876091</v>
      </c>
      <c r="R11" s="97">
        <f>'DLA (pensioners)'!S$17</f>
        <v>514.19849478163974</v>
      </c>
      <c r="S11" s="97">
        <f>'DLA (pensioners)'!T$17</f>
        <v>527.45924385536023</v>
      </c>
      <c r="T11" s="97">
        <f>'DLA (pensioners)'!U$17</f>
        <v>551.62341203790731</v>
      </c>
      <c r="U11" s="97">
        <f>'DLA (pensioners)'!V$17</f>
        <v>523.78059052684068</v>
      </c>
      <c r="V11" s="97">
        <f>'DLA (pensioners)'!W$17</f>
        <v>493.14220981515393</v>
      </c>
      <c r="W11" s="65">
        <f>'DLA (pensioners)'!X$17</f>
        <v>423.35030270444378</v>
      </c>
    </row>
    <row r="12" spans="1:23" ht="15" customHeight="1" x14ac:dyDescent="0.35">
      <c r="A12" s="162" t="s">
        <v>93</v>
      </c>
      <c r="B12" s="97"/>
      <c r="C12" s="97"/>
      <c r="D12" s="97"/>
      <c r="E12" s="97"/>
      <c r="F12" s="97"/>
      <c r="G12" s="97"/>
      <c r="H12" s="97">
        <f>DHP!I$17</f>
        <v>1.6292337600000002</v>
      </c>
      <c r="I12" s="97">
        <f>DHP!J$17</f>
        <v>1.7023909999999993</v>
      </c>
      <c r="J12" s="97">
        <f>DHP!K$17</f>
        <v>2.2400010000000004</v>
      </c>
      <c r="K12" s="97">
        <f>DHP!L$17</f>
        <v>2.0154389999999998</v>
      </c>
      <c r="L12" s="97">
        <f>DHP!M$17</f>
        <v>2.3118630000000002</v>
      </c>
      <c r="M12" s="97">
        <f>DHP!N$17</f>
        <v>2.3136450000000002</v>
      </c>
      <c r="N12" s="97">
        <f>DHP!O$17</f>
        <v>2.4516200000000001</v>
      </c>
      <c r="O12" s="97">
        <f>DHP!P$17</f>
        <v>2.5981249999999996</v>
      </c>
      <c r="P12" s="97">
        <f>DHP!Q$17</f>
        <v>2.6909939999999999</v>
      </c>
      <c r="Q12" s="97">
        <f>DHP!R$17</f>
        <v>2.563689000000001</v>
      </c>
      <c r="R12" s="97">
        <f>DHP!S$17</f>
        <v>4.0779430000000003</v>
      </c>
      <c r="S12" s="97">
        <f>DHP!T$17</f>
        <v>28.700215000000007</v>
      </c>
      <c r="T12" s="97">
        <f>DHP!U$17</f>
        <v>50.352308999999998</v>
      </c>
      <c r="U12" s="97">
        <f>DHP!V$17</f>
        <v>49.022978999999992</v>
      </c>
      <c r="V12" s="97">
        <f>DHP!W$17</f>
        <v>51.734445999999991</v>
      </c>
      <c r="W12" s="65">
        <f>DHP!X$17</f>
        <v>59.224703000000012</v>
      </c>
    </row>
    <row r="13" spans="1:23" ht="30" customHeight="1" x14ac:dyDescent="0.35">
      <c r="A13" s="162" t="s">
        <v>103</v>
      </c>
      <c r="B13" s="97"/>
      <c r="C13" s="97"/>
      <c r="D13" s="97"/>
      <c r="E13" s="97"/>
      <c r="F13" s="97">
        <f>ESA!G$17</f>
        <v>0</v>
      </c>
      <c r="G13" s="97">
        <f>ESA!H$17</f>
        <v>0</v>
      </c>
      <c r="H13" s="97">
        <f>ESA!I$17</f>
        <v>0</v>
      </c>
      <c r="I13" s="97">
        <f>ESA!J$17</f>
        <v>0</v>
      </c>
      <c r="J13" s="97">
        <f>ESA!K$17</f>
        <v>0</v>
      </c>
      <c r="K13" s="97">
        <f>ESA!L$17</f>
        <v>0</v>
      </c>
      <c r="L13" s="97">
        <f>ESA!M$17</f>
        <v>0</v>
      </c>
      <c r="M13" s="97">
        <f>ESA!N$17</f>
        <v>0</v>
      </c>
      <c r="N13" s="97">
        <f>ESA!O$17</f>
        <v>13.693339017760046</v>
      </c>
      <c r="O13" s="97">
        <f>ESA!P$17</f>
        <v>129.69692455645347</v>
      </c>
      <c r="P13" s="97">
        <f>ESA!Q$17</f>
        <v>224.10338173497468</v>
      </c>
      <c r="Q13" s="97">
        <f>ESA!R$17</f>
        <v>380.65448083307484</v>
      </c>
      <c r="R13" s="97">
        <f>ESA!S$17</f>
        <v>752.51314872699754</v>
      </c>
      <c r="S13" s="97">
        <f>ESA!T$17</f>
        <v>1210.186945793175</v>
      </c>
      <c r="T13" s="97">
        <f>ESA!U$17</f>
        <v>1432.888323816012</v>
      </c>
      <c r="U13" s="97">
        <f>ESA!V$17</f>
        <v>1583.3093977172214</v>
      </c>
      <c r="V13" s="97">
        <f>ESA!W$17</f>
        <v>1663.9163015284953</v>
      </c>
      <c r="W13" s="65">
        <f>ESA!X$17</f>
        <v>1731.9439983560678</v>
      </c>
    </row>
    <row r="14" spans="1:23" ht="15" customHeight="1" x14ac:dyDescent="0.35">
      <c r="A14" s="163" t="s">
        <v>53</v>
      </c>
      <c r="B14" s="97">
        <f>HB!C$17</f>
        <v>966.81474000000003</v>
      </c>
      <c r="C14" s="97">
        <f>HB!D$17</f>
        <v>1013.804118</v>
      </c>
      <c r="D14" s="97">
        <f>HB!E$17</f>
        <v>1038.7991669999999</v>
      </c>
      <c r="E14" s="97">
        <f>HB!F$17</f>
        <v>1053.593895</v>
      </c>
      <c r="F14" s="97">
        <f>HB!G$17</f>
        <v>1073.490403</v>
      </c>
      <c r="G14" s="97">
        <f>HB!H$17</f>
        <v>1118.0910160000001</v>
      </c>
      <c r="H14" s="97">
        <f>HB!I$17</f>
        <v>1243.2672259999997</v>
      </c>
      <c r="I14" s="97">
        <f>HB!J$17</f>
        <v>1149.8612230000001</v>
      </c>
      <c r="J14" s="97">
        <f>HB!K$17</f>
        <v>1188.4019659999999</v>
      </c>
      <c r="K14" s="97">
        <f>HB!L$17</f>
        <v>1213.6196590000002</v>
      </c>
      <c r="L14" s="97">
        <f>HB!M$17</f>
        <v>1259.126917</v>
      </c>
      <c r="M14" s="97">
        <f>HB!N$17</f>
        <v>1295.596509</v>
      </c>
      <c r="N14" s="97">
        <f>HB!O$17</f>
        <v>1391.7048940000004</v>
      </c>
      <c r="O14" s="97">
        <f>HB!P$17</f>
        <v>1555.873828</v>
      </c>
      <c r="P14" s="97">
        <f>HB!Q$17</f>
        <v>1660.5917810000001</v>
      </c>
      <c r="Q14" s="97">
        <f>HB!R$17</f>
        <v>1727.74181</v>
      </c>
      <c r="R14" s="97">
        <f>HB!S$17</f>
        <v>1788.8031080000001</v>
      </c>
      <c r="S14" s="97">
        <f>HB!T$17</f>
        <v>1770.1567690000002</v>
      </c>
      <c r="T14" s="97">
        <f>HB!U$17</f>
        <v>1776.1796779999997</v>
      </c>
      <c r="U14" s="97">
        <f>HB!V$17</f>
        <v>1772.0657939999999</v>
      </c>
      <c r="V14" s="97">
        <f>HB!W$17</f>
        <v>1733.1241800000003</v>
      </c>
      <c r="W14" s="65">
        <f>HB!X$17</f>
        <v>1671.4567889999998</v>
      </c>
    </row>
    <row r="15" spans="1:23" ht="15" customHeight="1" x14ac:dyDescent="0.35">
      <c r="A15" s="62" t="s">
        <v>187</v>
      </c>
      <c r="B15" s="97"/>
      <c r="C15" s="97"/>
      <c r="D15" s="97"/>
      <c r="E15" s="97"/>
      <c r="F15" s="97"/>
      <c r="G15" s="97"/>
      <c r="H15" s="97"/>
      <c r="I15" s="97"/>
      <c r="J15" s="97"/>
      <c r="K15" s="97"/>
      <c r="L15" s="97"/>
      <c r="M15" s="97"/>
      <c r="N15" s="97">
        <v>883.91413000000011</v>
      </c>
      <c r="O15" s="97">
        <v>1040.390404</v>
      </c>
      <c r="P15" s="97">
        <v>1133.413403</v>
      </c>
      <c r="Q15" s="97">
        <v>1190.1253919999999</v>
      </c>
      <c r="R15" s="97">
        <v>1249.6695220000001</v>
      </c>
      <c r="S15" s="97">
        <v>1231.38941</v>
      </c>
      <c r="T15" s="97">
        <v>1239.4390480000002</v>
      </c>
      <c r="U15" s="97">
        <v>1241.23936</v>
      </c>
      <c r="V15" s="97">
        <v>1213.4478080000001</v>
      </c>
      <c r="W15" s="65">
        <v>1168.8059330000001</v>
      </c>
    </row>
    <row r="16" spans="1:23" ht="15" customHeight="1" x14ac:dyDescent="0.35">
      <c r="A16" s="62" t="s">
        <v>188</v>
      </c>
      <c r="B16" s="97"/>
      <c r="C16" s="97"/>
      <c r="D16" s="97"/>
      <c r="E16" s="97"/>
      <c r="F16" s="97"/>
      <c r="G16" s="97"/>
      <c r="H16" s="97"/>
      <c r="I16" s="97"/>
      <c r="J16" s="97"/>
      <c r="K16" s="97"/>
      <c r="L16" s="97"/>
      <c r="M16" s="97"/>
      <c r="N16" s="97">
        <v>507.79076700000002</v>
      </c>
      <c r="O16" s="97">
        <v>515.48342400000001</v>
      </c>
      <c r="P16" s="97">
        <v>527.17837899999995</v>
      </c>
      <c r="Q16" s="97">
        <v>537.61641799999995</v>
      </c>
      <c r="R16" s="97">
        <v>539.13358700000003</v>
      </c>
      <c r="S16" s="97">
        <v>538.76735900000006</v>
      </c>
      <c r="T16" s="97">
        <v>536.74063000000001</v>
      </c>
      <c r="U16" s="97">
        <v>530.82643399999995</v>
      </c>
      <c r="V16" s="97">
        <v>519.67637200000001</v>
      </c>
      <c r="W16" s="65">
        <v>502.65085499999998</v>
      </c>
    </row>
    <row r="17" spans="1:23" ht="15" customHeight="1" x14ac:dyDescent="0.35">
      <c r="A17" s="163" t="s">
        <v>54</v>
      </c>
      <c r="B17" s="97">
        <f>IB!C$17</f>
        <v>961.50063011366353</v>
      </c>
      <c r="C17" s="97">
        <f>IB!D$17</f>
        <v>927.58950811159718</v>
      </c>
      <c r="D17" s="97">
        <f>IB!E$17</f>
        <v>898.49812628222855</v>
      </c>
      <c r="E17" s="97">
        <f>IB!F$17</f>
        <v>846.46172617274397</v>
      </c>
      <c r="F17" s="97">
        <f>IB!G$17</f>
        <v>853.61145762154092</v>
      </c>
      <c r="G17" s="97">
        <f>IB!H$17</f>
        <v>843.46537124903125</v>
      </c>
      <c r="H17" s="97">
        <f>IB!I$17</f>
        <v>835.4864525630735</v>
      </c>
      <c r="I17" s="97">
        <f>IB!J$17</f>
        <v>822.90610864890766</v>
      </c>
      <c r="J17" s="97">
        <f>IB!K$17</f>
        <v>809.11624661142741</v>
      </c>
      <c r="K17" s="97">
        <f>IB!L$17</f>
        <v>798.94793012489515</v>
      </c>
      <c r="L17" s="97">
        <f>IB!M$17</f>
        <v>779.76772086976234</v>
      </c>
      <c r="M17" s="97">
        <f>IB!N$17</f>
        <v>783.76441525070834</v>
      </c>
      <c r="N17" s="97">
        <f>IB!O$17</f>
        <v>758.52661317414788</v>
      </c>
      <c r="O17" s="97">
        <f>IB!P$17</f>
        <v>705.68227503894707</v>
      </c>
      <c r="P17" s="97">
        <f>IB!Q$17</f>
        <v>635.17297066111519</v>
      </c>
      <c r="Q17" s="97">
        <f>IB!R$17</f>
        <v>565.29418237353366</v>
      </c>
      <c r="R17" s="97">
        <f>IB!S$17</f>
        <v>370.83709101362371</v>
      </c>
      <c r="S17" s="97">
        <f>IB!T$17</f>
        <v>99.174183283887686</v>
      </c>
      <c r="T17" s="97">
        <f>IB!U$17</f>
        <v>9.5469746061879466</v>
      </c>
      <c r="U17" s="97">
        <f>IB!V$17</f>
        <v>2.884148059432599</v>
      </c>
      <c r="V17" s="97">
        <f>IB!W$17</f>
        <v>1.4173143096535115</v>
      </c>
      <c r="W17" s="65">
        <f>IB!X$17</f>
        <v>1.2178778512453849</v>
      </c>
    </row>
    <row r="18" spans="1:23" ht="30" customHeight="1" x14ac:dyDescent="0.35">
      <c r="A18" s="162" t="s">
        <v>55</v>
      </c>
      <c r="B18" s="97">
        <f>IS!C$17</f>
        <v>1355.9845081785279</v>
      </c>
      <c r="C18" s="97">
        <f>IS!D$17</f>
        <v>1142.6990169570074</v>
      </c>
      <c r="D18" s="97">
        <f>IS!E$17</f>
        <v>1137.6417816166213</v>
      </c>
      <c r="E18" s="97">
        <f>IS!F$17</f>
        <v>1182.8922635816684</v>
      </c>
      <c r="F18" s="97">
        <f>IS!G$17</f>
        <v>1274.6695007044068</v>
      </c>
      <c r="G18" s="97">
        <f>IS!H$17</f>
        <v>1373.6755291420416</v>
      </c>
      <c r="H18" s="97">
        <f>IS!I$17</f>
        <v>1403.5892739751671</v>
      </c>
      <c r="I18" s="97">
        <f>IS!J$17</f>
        <v>1266.0448067206455</v>
      </c>
      <c r="J18" s="97">
        <f>IS!K$17</f>
        <v>990.99489136437478</v>
      </c>
      <c r="K18" s="97">
        <f>IS!L$17</f>
        <v>906.79250929568389</v>
      </c>
      <c r="L18" s="97">
        <f>IS!M$17</f>
        <v>875.62368118983591</v>
      </c>
      <c r="M18" s="97">
        <f>IS!N$17</f>
        <v>892.41667965231909</v>
      </c>
      <c r="N18" s="97">
        <f>IS!O$17</f>
        <v>851.9793429863596</v>
      </c>
      <c r="O18" s="97">
        <f>IS!P$17</f>
        <v>815.10185037254837</v>
      </c>
      <c r="P18" s="97">
        <f>IS!Q$17</f>
        <v>760.75138741847331</v>
      </c>
      <c r="Q18" s="97">
        <f>IS!R$17</f>
        <v>674.71607897963975</v>
      </c>
      <c r="R18" s="97">
        <f>IS!S$17</f>
        <v>496.90784454384811</v>
      </c>
      <c r="S18" s="97">
        <f>IS!T$17</f>
        <v>313.4339698479971</v>
      </c>
      <c r="T18" s="97">
        <f>IS!U$17</f>
        <v>250.94770542376179</v>
      </c>
      <c r="U18" s="97">
        <f>IS!V$17</f>
        <v>221.80835360294938</v>
      </c>
      <c r="V18" s="97">
        <f>IS!W$17</f>
        <v>192.84911693136189</v>
      </c>
      <c r="W18" s="65">
        <f>IS!X$17</f>
        <v>189.18129861408499</v>
      </c>
    </row>
    <row r="19" spans="1:23" ht="15" customHeight="1" x14ac:dyDescent="0.35">
      <c r="A19" s="62" t="s">
        <v>56</v>
      </c>
      <c r="B19" s="97">
        <f>'IS MIG'!C$17</f>
        <v>343.66691445725144</v>
      </c>
      <c r="C19" s="97">
        <f>'IS MIG'!D$17</f>
        <v>345.14838307448491</v>
      </c>
      <c r="D19" s="97">
        <f>'IS MIG'!E$17</f>
        <v>335.40321407339587</v>
      </c>
      <c r="E19" s="97">
        <f>'IS MIG'!F$17</f>
        <v>352.69658725538926</v>
      </c>
      <c r="F19" s="97">
        <f>'IS MIG'!G$17</f>
        <v>371.56109560791134</v>
      </c>
      <c r="G19" s="97">
        <f>'IS MIG'!H$17</f>
        <v>412.22323972392519</v>
      </c>
      <c r="H19" s="97">
        <f>'IS MIG'!I$17</f>
        <v>420.830357205182</v>
      </c>
      <c r="I19" s="97">
        <f>'IS MIG'!J$17</f>
        <v>234.48138561495739</v>
      </c>
      <c r="J19" s="97">
        <f>'IS MIG'!K$17</f>
        <v>0</v>
      </c>
      <c r="K19" s="97">
        <f>'IS MIG'!L$17</f>
        <v>0</v>
      </c>
      <c r="L19" s="97">
        <f>'IS MIG'!M$17</f>
        <v>0</v>
      </c>
      <c r="M19" s="97">
        <f>'IS MIG'!N$17</f>
        <v>0</v>
      </c>
      <c r="N19" s="97">
        <f>'IS MIG'!O$17</f>
        <v>0</v>
      </c>
      <c r="O19" s="97">
        <f>'IS MIG'!P$17</f>
        <v>0</v>
      </c>
      <c r="P19" s="97">
        <f>'IS MIG'!Q$17</f>
        <v>0</v>
      </c>
      <c r="Q19" s="97">
        <f>'IS MIG'!R$17</f>
        <v>0</v>
      </c>
      <c r="R19" s="97">
        <f>'IS MIG'!S$17</f>
        <v>0</v>
      </c>
      <c r="S19" s="97">
        <f>'IS MIG'!T$17</f>
        <v>0</v>
      </c>
      <c r="T19" s="97">
        <f>'IS MIG'!U$17</f>
        <v>0</v>
      </c>
      <c r="U19" s="97">
        <f>'IS MIG'!V$17</f>
        <v>0</v>
      </c>
      <c r="V19" s="97">
        <f>'IS MIG'!W$17</f>
        <v>0</v>
      </c>
      <c r="W19" s="65">
        <f>'IS MIG'!X$17</f>
        <v>0</v>
      </c>
    </row>
    <row r="20" spans="1:23" ht="15" customHeight="1" x14ac:dyDescent="0.35">
      <c r="A20" s="62" t="s">
        <v>189</v>
      </c>
      <c r="B20" s="97"/>
      <c r="C20" s="97"/>
      <c r="D20" s="97"/>
      <c r="E20" s="97"/>
      <c r="F20" s="97">
        <f>'IS (incapacity)'!G$17</f>
        <v>463.19457050602659</v>
      </c>
      <c r="G20" s="97">
        <f>'IS (incapacity)'!H$17</f>
        <v>500.21828847215909</v>
      </c>
      <c r="H20" s="97">
        <f>'IS (incapacity)'!I$17</f>
        <v>509.39714809738996</v>
      </c>
      <c r="I20" s="97">
        <f>'IS (incapacity)'!J$17</f>
        <v>542.81021772001657</v>
      </c>
      <c r="J20" s="97">
        <f>'IS (incapacity)'!K$17</f>
        <v>545.10163338157486</v>
      </c>
      <c r="K20" s="97">
        <f>'IS (incapacity)'!L$17</f>
        <v>510.6589429105976</v>
      </c>
      <c r="L20" s="97">
        <f>'IS (incapacity)'!M$17</f>
        <v>513.91750011843567</v>
      </c>
      <c r="M20" s="97">
        <f>'IS (incapacity)'!N$17</f>
        <v>563.2004334148528</v>
      </c>
      <c r="N20" s="97">
        <f>'IS (incapacity)'!O$17</f>
        <v>560.39270552427456</v>
      </c>
      <c r="O20" s="97">
        <f>'IS (incapacity)'!P$17</f>
        <v>539.75354297634294</v>
      </c>
      <c r="P20" s="97">
        <f>'IS (incapacity)'!Q$17</f>
        <v>493.32394243276656</v>
      </c>
      <c r="Q20" s="97">
        <f>'IS (incapacity)'!R$17</f>
        <v>430.35654690977435</v>
      </c>
      <c r="R20" s="97">
        <f>'IS (incapacity)'!S$17</f>
        <v>264.73565116315467</v>
      </c>
      <c r="S20" s="97">
        <f>'IS (incapacity)'!T$17</f>
        <v>98.056230434508294</v>
      </c>
      <c r="T20" s="97">
        <f>'IS (incapacity)'!U$17</f>
        <v>46.88913661560769</v>
      </c>
      <c r="U20" s="97">
        <f>'IS (incapacity)'!V$17</f>
        <v>28.333469702596123</v>
      </c>
      <c r="V20" s="97">
        <f>'IS (incapacity)'!W$17</f>
        <v>10.444830641806021</v>
      </c>
      <c r="W20" s="65">
        <f>'IS (incapacity)'!X$17</f>
        <v>3.2345257913840482</v>
      </c>
    </row>
    <row r="21" spans="1:23" ht="15" customHeight="1" x14ac:dyDescent="0.35">
      <c r="A21" s="62" t="s">
        <v>190</v>
      </c>
      <c r="B21" s="97"/>
      <c r="C21" s="97"/>
      <c r="D21" s="97"/>
      <c r="E21" s="97"/>
      <c r="F21" s="97">
        <f>'IS (lone parent)'!G$17</f>
        <v>389.13988845678671</v>
      </c>
      <c r="G21" s="97">
        <f>'IS (lone parent)'!H$17</f>
        <v>402.44030692791245</v>
      </c>
      <c r="H21" s="97">
        <f>'IS (lone parent)'!I$17</f>
        <v>412.71808139062722</v>
      </c>
      <c r="I21" s="97">
        <f>'IS (lone parent)'!J$17</f>
        <v>425.96105833939151</v>
      </c>
      <c r="J21" s="97">
        <f>'IS (lone parent)'!K$17</f>
        <v>385.14393113552796</v>
      </c>
      <c r="K21" s="97">
        <f>'IS (lone parent)'!L$17</f>
        <v>327.51264004701409</v>
      </c>
      <c r="L21" s="97">
        <f>'IS (lone parent)'!M$17</f>
        <v>296.34681557132365</v>
      </c>
      <c r="M21" s="97">
        <f>'IS (lone parent)'!N$17</f>
        <v>273.19805354427342</v>
      </c>
      <c r="N21" s="97">
        <f>'IS (lone parent)'!O$17</f>
        <v>244.11034951270261</v>
      </c>
      <c r="O21" s="97">
        <f>'IS (lone parent)'!P$17</f>
        <v>225.57473393420807</v>
      </c>
      <c r="P21" s="97">
        <f>'IS (lone parent)'!Q$17</f>
        <v>205.90246233925416</v>
      </c>
      <c r="Q21" s="97">
        <f>'IS (lone parent)'!R$17</f>
        <v>183.11387856869283</v>
      </c>
      <c r="R21" s="97">
        <f>'IS (lone parent)'!S$17</f>
        <v>166.79602980974994</v>
      </c>
      <c r="S21" s="97">
        <f>'IS (lone parent)'!T$17</f>
        <v>147.2384157151196</v>
      </c>
      <c r="T21" s="97">
        <f>'IS (lone parent)'!U$17</f>
        <v>135.02775280691478</v>
      </c>
      <c r="U21" s="97">
        <f>'IS (lone parent)'!V$17</f>
        <v>122.51458046614628</v>
      </c>
      <c r="V21" s="97">
        <f>'IS (lone parent)'!W$17</f>
        <v>111.25391734957337</v>
      </c>
      <c r="W21" s="65">
        <f>'IS (lone parent)'!X$17</f>
        <v>109.80561209812186</v>
      </c>
    </row>
    <row r="22" spans="1:23" ht="15" customHeight="1" x14ac:dyDescent="0.35">
      <c r="A22" s="62" t="s">
        <v>191</v>
      </c>
      <c r="B22" s="97"/>
      <c r="C22" s="97"/>
      <c r="D22" s="97"/>
      <c r="E22" s="97"/>
      <c r="F22" s="97">
        <f>'IS (carer)'!G$17</f>
        <v>20.339425473119267</v>
      </c>
      <c r="G22" s="97">
        <f>'IS (carer)'!H$17</f>
        <v>27.033833995701908</v>
      </c>
      <c r="H22" s="97">
        <f>'IS (carer)'!I$17</f>
        <v>29.465966575232304</v>
      </c>
      <c r="I22" s="97">
        <f>'IS (carer)'!J$17</f>
        <v>32.198873888868029</v>
      </c>
      <c r="J22" s="97">
        <f>'IS (carer)'!K$17</f>
        <v>32.210672317646399</v>
      </c>
      <c r="K22" s="97">
        <f>'IS (carer)'!L$17</f>
        <v>30.702629114157961</v>
      </c>
      <c r="L22" s="97">
        <f>'IS (carer)'!M$17</f>
        <v>29.784401875794522</v>
      </c>
      <c r="M22" s="97">
        <f>'IS (carer)'!N$17</f>
        <v>28.641994221438491</v>
      </c>
      <c r="N22" s="97">
        <f>'IS (carer)'!O$17</f>
        <v>27.381863475277974</v>
      </c>
      <c r="O22" s="97">
        <f>'IS (carer)'!P$17</f>
        <v>29.634124370642063</v>
      </c>
      <c r="P22" s="97">
        <f>'IS (carer)'!Q$17</f>
        <v>37.92507067715772</v>
      </c>
      <c r="Q22" s="97">
        <f>'IS (carer)'!R$17</f>
        <v>41.738783021245112</v>
      </c>
      <c r="R22" s="97">
        <f>'IS (carer)'!S$17</f>
        <v>49.052913260490534</v>
      </c>
      <c r="S22" s="97">
        <f>'IS (carer)'!T$17</f>
        <v>54.453126633088232</v>
      </c>
      <c r="T22" s="97">
        <f>'IS (carer)'!U$17</f>
        <v>57.611891104125156</v>
      </c>
      <c r="U22" s="97">
        <f>'IS (carer)'!V$17</f>
        <v>61.168705389525407</v>
      </c>
      <c r="V22" s="97">
        <f>'IS (carer)'!W$17</f>
        <v>62.013715667937305</v>
      </c>
      <c r="W22" s="65">
        <f>'IS (carer)'!X$17</f>
        <v>67.202813895349308</v>
      </c>
    </row>
    <row r="23" spans="1:23" ht="15" customHeight="1" x14ac:dyDescent="0.35">
      <c r="A23" s="62" t="s">
        <v>192</v>
      </c>
      <c r="B23" s="97"/>
      <c r="C23" s="97"/>
      <c r="D23" s="97"/>
      <c r="E23" s="97"/>
      <c r="F23" s="97">
        <f>'IS (others)'!G$17</f>
        <v>30.434520660562733</v>
      </c>
      <c r="G23" s="97">
        <f>'IS (others)'!H$17</f>
        <v>31.759860022343432</v>
      </c>
      <c r="H23" s="97">
        <f>'IS (others)'!I$17</f>
        <v>31.177720706735965</v>
      </c>
      <c r="I23" s="97">
        <f>'IS (others)'!J$17</f>
        <v>30.593271157411788</v>
      </c>
      <c r="J23" s="97">
        <f>'IS (others)'!K$17</f>
        <v>28.538654529625127</v>
      </c>
      <c r="K23" s="97">
        <f>'IS (others)'!L$17</f>
        <v>34.924809665601124</v>
      </c>
      <c r="L23" s="97">
        <f>'IS (others)'!M$17</f>
        <v>31.812729534132217</v>
      </c>
      <c r="M23" s="97">
        <f>'IS (others)'!N$17</f>
        <v>28.836545429822948</v>
      </c>
      <c r="N23" s="97">
        <f>'IS (others)'!O$17</f>
        <v>23.92129020005968</v>
      </c>
      <c r="O23" s="97">
        <f>'IS (others)'!P$17</f>
        <v>22.369206729904064</v>
      </c>
      <c r="P23" s="97">
        <f>'IS (others)'!Q$17</f>
        <v>24.242158890943568</v>
      </c>
      <c r="Q23" s="97">
        <f>'IS (others)'!R$17</f>
        <v>18.899021128397003</v>
      </c>
      <c r="R23" s="97">
        <f>'IS (others)'!S$17</f>
        <v>15.933234628134485</v>
      </c>
      <c r="S23" s="97">
        <f>'IS (others)'!T$17</f>
        <v>13.589304776707225</v>
      </c>
      <c r="T23" s="97">
        <f>'IS (others)'!U$17</f>
        <v>11.366675090613402</v>
      </c>
      <c r="U23" s="97">
        <f>'IS (others)'!V$17</f>
        <v>9.7001342215839408</v>
      </c>
      <c r="V23" s="97">
        <f>'IS (others)'!W$17</f>
        <v>8.6832187198405535</v>
      </c>
      <c r="W23" s="65">
        <f>'IS (others)'!X$17</f>
        <v>8.4114401286923268</v>
      </c>
    </row>
    <row r="24" spans="1:23" ht="30" customHeight="1" x14ac:dyDescent="0.35">
      <c r="A24" s="163" t="s">
        <v>61</v>
      </c>
      <c r="B24" s="97"/>
      <c r="C24" s="97"/>
      <c r="D24" s="97"/>
      <c r="E24" s="97"/>
      <c r="F24" s="97">
        <f>IIDB!G$17</f>
        <v>68.998675818541116</v>
      </c>
      <c r="G24" s="97">
        <f>IIDB!H$17</f>
        <v>70.796780478552577</v>
      </c>
      <c r="H24" s="97">
        <f>IIDB!I$17</f>
        <v>71.144213383159368</v>
      </c>
      <c r="I24" s="97">
        <f>IIDB!J$17</f>
        <v>71.516526012736989</v>
      </c>
      <c r="J24" s="97">
        <f>IIDB!K$17</f>
        <v>75.026987825501394</v>
      </c>
      <c r="K24" s="97">
        <f>IIDB!L$17</f>
        <v>75.231171566979938</v>
      </c>
      <c r="L24" s="97">
        <f>IIDB!M$17</f>
        <v>75.709506348085569</v>
      </c>
      <c r="M24" s="97">
        <f>IIDB!N$17</f>
        <v>76.372823109484401</v>
      </c>
      <c r="N24" s="97">
        <f>IIDB!O$17</f>
        <v>79.308999919114129</v>
      </c>
      <c r="O24" s="97">
        <f>IIDB!P$17</f>
        <v>82.630249002169208</v>
      </c>
      <c r="P24" s="97">
        <f>IIDB!Q$17</f>
        <v>88.012717609554443</v>
      </c>
      <c r="Q24" s="97">
        <f>IIDB!R$17</f>
        <v>87.564039408844465</v>
      </c>
      <c r="R24" s="97">
        <f>IIDB!S$17</f>
        <v>88.814849346805772</v>
      </c>
      <c r="S24" s="97">
        <f>IIDB!T$17</f>
        <v>88.295335392137758</v>
      </c>
      <c r="T24" s="97">
        <f>IIDB!U$17</f>
        <v>88.778995428025212</v>
      </c>
      <c r="U24" s="97">
        <f>IIDB!V$17</f>
        <v>87.233891785054041</v>
      </c>
      <c r="V24" s="97">
        <f>IIDB!W$17</f>
        <v>83.953090462048294</v>
      </c>
      <c r="W24" s="65">
        <f>IIDB!X$17</f>
        <v>82.021345561677023</v>
      </c>
    </row>
    <row r="25" spans="1:23" ht="15" customHeight="1" x14ac:dyDescent="0.35">
      <c r="A25" s="162" t="s">
        <v>62</v>
      </c>
      <c r="B25" s="97">
        <f>JSA!C$17</f>
        <v>202.18998298408343</v>
      </c>
      <c r="C25" s="97">
        <f>JSA!D$17</f>
        <v>382.44069280319292</v>
      </c>
      <c r="D25" s="97">
        <f>JSA!E$17</f>
        <v>361.22812383191547</v>
      </c>
      <c r="E25" s="97">
        <f>JSA!F$17</f>
        <v>336.25359285452873</v>
      </c>
      <c r="F25" s="97">
        <f>JSA!G$17</f>
        <v>306.57317028479923</v>
      </c>
      <c r="G25" s="97">
        <f>JSA!H$17</f>
        <v>283.2311209421481</v>
      </c>
      <c r="H25" s="97">
        <f>JSA!I$17</f>
        <v>282.51719167786848</v>
      </c>
      <c r="I25" s="97">
        <f>JSA!J$17</f>
        <v>275.70718283082351</v>
      </c>
      <c r="J25" s="97">
        <f>JSA!K$17</f>
        <v>241.96719216815242</v>
      </c>
      <c r="K25" s="97">
        <f>JSA!L$17</f>
        <v>229.03625153878303</v>
      </c>
      <c r="L25" s="97">
        <f>JSA!M$17</f>
        <v>228.00360977689624</v>
      </c>
      <c r="M25" s="97">
        <f>JSA!N$17</f>
        <v>203.88192431757452</v>
      </c>
      <c r="N25" s="97">
        <f>JSA!O$17</f>
        <v>251.22492044387664</v>
      </c>
      <c r="O25" s="97">
        <f>JSA!P$17</f>
        <v>407.12786662739722</v>
      </c>
      <c r="P25" s="97">
        <f>JSA!Q$17</f>
        <v>427.7314278060403</v>
      </c>
      <c r="Q25" s="97">
        <f>JSA!R$17</f>
        <v>461.43444522756005</v>
      </c>
      <c r="R25" s="97">
        <f>JSA!S$17</f>
        <v>477.86324134124743</v>
      </c>
      <c r="S25" s="97">
        <f>JSA!T$17</f>
        <v>408.71693474109554</v>
      </c>
      <c r="T25" s="97">
        <f>JSA!U$17</f>
        <v>310.58901090989474</v>
      </c>
      <c r="U25" s="97">
        <f>JSA!V$17</f>
        <v>240.11173335466211</v>
      </c>
      <c r="V25" s="97">
        <f>JSA!W$17</f>
        <v>195.64411584200559</v>
      </c>
      <c r="W25" s="65">
        <f>JSA!X$17</f>
        <v>172.38300929129494</v>
      </c>
    </row>
    <row r="26" spans="1:23" ht="15" customHeight="1" x14ac:dyDescent="0.35">
      <c r="A26" s="162" t="s">
        <v>63</v>
      </c>
      <c r="B26" s="97">
        <f>MA!C$17</f>
        <v>2.6056231306099424</v>
      </c>
      <c r="C26" s="97">
        <f>MA!D$17</f>
        <v>2.9122790433581911</v>
      </c>
      <c r="D26" s="97">
        <f>MA!E$17</f>
        <v>3.2810239246648711</v>
      </c>
      <c r="E26" s="97">
        <f>MA!F$17</f>
        <v>3.4199883387298904</v>
      </c>
      <c r="F26" s="97">
        <f>MA!G$17</f>
        <v>3.8763701577264311</v>
      </c>
      <c r="G26" s="97">
        <f>MA!H$17</f>
        <v>3.8582135530232153</v>
      </c>
      <c r="H26" s="97">
        <f>MA!I$17</f>
        <v>5.374870335440078</v>
      </c>
      <c r="I26" s="97">
        <f>MA!J$17</f>
        <v>9.6274413520920525</v>
      </c>
      <c r="J26" s="97">
        <f>MA!K$17</f>
        <v>11.572007590896671</v>
      </c>
      <c r="K26" s="97">
        <f>MA!L$17</f>
        <v>12.864673037878816</v>
      </c>
      <c r="L26" s="97">
        <f>MA!M$17</f>
        <v>14.189909005871653</v>
      </c>
      <c r="M26" s="97">
        <f>MA!N$17</f>
        <v>20.93018330643628</v>
      </c>
      <c r="N26" s="97">
        <f>MA!O$17</f>
        <v>23.511906890159111</v>
      </c>
      <c r="O26" s="97">
        <f>MA!P$17</f>
        <v>27.532796137393937</v>
      </c>
      <c r="P26" s="97">
        <f>MA!Q$17</f>
        <v>25.532487246335123</v>
      </c>
      <c r="Q26" s="97">
        <f>MA!R$17</f>
        <v>23.96062278927003</v>
      </c>
      <c r="R26" s="97">
        <f>MA!S$17</f>
        <v>26.717651259109463</v>
      </c>
      <c r="S26" s="97">
        <f>MA!T$17</f>
        <v>27.057095784543634</v>
      </c>
      <c r="T26" s="97">
        <f>MA!U$17</f>
        <v>30.066093442421188</v>
      </c>
      <c r="U26" s="97">
        <f>MA!V$17</f>
        <v>29.016743667251006</v>
      </c>
      <c r="V26" s="97">
        <f>MA!W$17</f>
        <v>27.087840354670838</v>
      </c>
      <c r="W26" s="65">
        <f>MA!X$17</f>
        <v>27.803251026810564</v>
      </c>
    </row>
    <row r="27" spans="1:23" ht="15" customHeight="1" x14ac:dyDescent="0.35">
      <c r="A27" s="162" t="s">
        <v>193</v>
      </c>
      <c r="B27" s="97"/>
      <c r="C27" s="97"/>
      <c r="D27" s="97"/>
      <c r="E27" s="97"/>
      <c r="F27" s="97"/>
      <c r="G27" s="97"/>
      <c r="H27" s="97"/>
      <c r="I27" s="97"/>
      <c r="J27" s="97">
        <f>O75TVL!K$17</f>
        <v>35.596006133002504</v>
      </c>
      <c r="K27" s="97">
        <f>O75TVL!L$17</f>
        <v>37.726829316514866</v>
      </c>
      <c r="L27" s="97">
        <f>O75TVL!M$17</f>
        <v>40.077880571241906</v>
      </c>
      <c r="M27" s="97">
        <f>O75TVL!N$17</f>
        <v>41.95455662025882</v>
      </c>
      <c r="N27" s="97">
        <f>O75TVL!O$17</f>
        <v>43.587689418749193</v>
      </c>
      <c r="O27" s="97">
        <f>O75TVL!P$17</f>
        <v>45.508749290528669</v>
      </c>
      <c r="P27" s="97">
        <f>O75TVL!Q$17</f>
        <v>48.032792714426463</v>
      </c>
      <c r="Q27" s="97">
        <f>O75TVL!R$17</f>
        <v>48.768667621030637</v>
      </c>
      <c r="R27" s="97">
        <f>O75TVL!S$17</f>
        <v>49.422416684716374</v>
      </c>
      <c r="S27" s="97">
        <f>O75TVL!T$17</f>
        <v>48.718726903235861</v>
      </c>
      <c r="T27" s="97">
        <f>O75TVL!U$17</f>
        <v>48.938684880723535</v>
      </c>
      <c r="U27" s="97">
        <f>O75TVL!V$17</f>
        <v>49.779377784060713</v>
      </c>
      <c r="V27" s="97">
        <f>O75TVL!W$17</f>
        <v>50.24384287276613</v>
      </c>
      <c r="W27" s="65">
        <f>O75TVL!X$17</f>
        <v>52.4217184069349</v>
      </c>
    </row>
    <row r="28" spans="1:23" ht="15" customHeight="1" x14ac:dyDescent="0.35">
      <c r="A28" s="162" t="s">
        <v>97</v>
      </c>
      <c r="B28" s="97"/>
      <c r="C28" s="97"/>
      <c r="D28" s="97"/>
      <c r="E28" s="97"/>
      <c r="F28" s="97"/>
      <c r="G28" s="97"/>
      <c r="H28" s="97"/>
      <c r="I28" s="97">
        <f>PC!J$17</f>
        <v>0</v>
      </c>
      <c r="J28" s="97">
        <f>PC!K$17</f>
        <v>601.87958706563325</v>
      </c>
      <c r="K28" s="97">
        <f>PC!L$17</f>
        <v>644.32263497448969</v>
      </c>
      <c r="L28" s="97">
        <f>PC!M$17</f>
        <v>685.55196583556574</v>
      </c>
      <c r="M28" s="97">
        <f>PC!N$17</f>
        <v>734.65774001944692</v>
      </c>
      <c r="N28" s="97">
        <f>PC!O$17</f>
        <v>758.8170996799513</v>
      </c>
      <c r="O28" s="97">
        <f>PC!P$17</f>
        <v>787.00419404650609</v>
      </c>
      <c r="P28" s="97">
        <f>PC!Q$17</f>
        <v>784.97197793876671</v>
      </c>
      <c r="Q28" s="97">
        <f>PC!R$17</f>
        <v>751.1840180626607</v>
      </c>
      <c r="R28" s="97">
        <f>PC!S$17</f>
        <v>687.84738915366529</v>
      </c>
      <c r="S28" s="97">
        <f>PC!T$17</f>
        <v>636.96221376158235</v>
      </c>
      <c r="T28" s="97">
        <f>PC!U$17</f>
        <v>587.33262379467828</v>
      </c>
      <c r="U28" s="97">
        <f>PC!V$17</f>
        <v>533.07114575373942</v>
      </c>
      <c r="V28" s="97">
        <f>PC!W$17</f>
        <v>488.49360195543039</v>
      </c>
      <c r="W28" s="65">
        <f>PC!X$17</f>
        <v>458.38848570672411</v>
      </c>
    </row>
    <row r="29" spans="1:23" ht="30" customHeight="1" x14ac:dyDescent="0.35">
      <c r="A29" s="162" t="s">
        <v>110</v>
      </c>
      <c r="B29" s="97"/>
      <c r="C29" s="97"/>
      <c r="D29" s="97"/>
      <c r="E29" s="97"/>
      <c r="F29" s="97"/>
      <c r="G29" s="97"/>
      <c r="H29" s="97"/>
      <c r="I29" s="97">
        <f>PIP!J$17</f>
        <v>0</v>
      </c>
      <c r="J29" s="97">
        <f>PIP!K$17</f>
        <v>0</v>
      </c>
      <c r="K29" s="97">
        <f>PIP!L$17</f>
        <v>0</v>
      </c>
      <c r="L29" s="97">
        <f>PIP!M$17</f>
        <v>0</v>
      </c>
      <c r="M29" s="97">
        <f>PIP!N$17</f>
        <v>0</v>
      </c>
      <c r="N29" s="97">
        <f>PIP!O$17</f>
        <v>0</v>
      </c>
      <c r="O29" s="97">
        <f>PIP!P$17</f>
        <v>0</v>
      </c>
      <c r="P29" s="97">
        <f>PIP!Q$17</f>
        <v>0</v>
      </c>
      <c r="Q29" s="97">
        <f>PIP!R$17</f>
        <v>0</v>
      </c>
      <c r="R29" s="97">
        <f>PIP!S$17</f>
        <v>0</v>
      </c>
      <c r="S29" s="97">
        <f>PIP!T$17</f>
        <v>20.938776043336539</v>
      </c>
      <c r="T29" s="97">
        <f>PIP!U$17</f>
        <v>162.78826464356158</v>
      </c>
      <c r="U29" s="97">
        <f>PIP!V$17</f>
        <v>318.36338476372464</v>
      </c>
      <c r="V29" s="97">
        <f>PIP!W$17</f>
        <v>552.05468353362494</v>
      </c>
      <c r="W29" s="65">
        <f>PIP!X$17</f>
        <v>929.62475861587507</v>
      </c>
    </row>
    <row r="30" spans="1:23" ht="15" customHeight="1" x14ac:dyDescent="0.35">
      <c r="A30" s="162" t="s">
        <v>64</v>
      </c>
      <c r="B30" s="97">
        <f>SDA!C$17</f>
        <v>104.68634335714191</v>
      </c>
      <c r="C30" s="97">
        <f>SDA!D$17</f>
        <v>115.33212866562283</v>
      </c>
      <c r="D30" s="97">
        <f>SDA!E$17</f>
        <v>114.10357322499544</v>
      </c>
      <c r="E30" s="97">
        <f>SDA!F$17</f>
        <v>115.96301998965093</v>
      </c>
      <c r="F30" s="97">
        <f>SDA!G$17</f>
        <v>112.39304163388759</v>
      </c>
      <c r="G30" s="97">
        <f>SDA!H$17</f>
        <v>114.86633249938279</v>
      </c>
      <c r="H30" s="97">
        <f>SDA!I$17</f>
        <v>105.91340624404414</v>
      </c>
      <c r="I30" s="97">
        <f>SDA!J$17</f>
        <v>103.36100182838777</v>
      </c>
      <c r="J30" s="97">
        <f>SDA!K$17</f>
        <v>101.69580507792783</v>
      </c>
      <c r="K30" s="97">
        <f>SDA!L$17</f>
        <v>99.909188573873919</v>
      </c>
      <c r="L30" s="97">
        <f>SDA!M$17</f>
        <v>99.979694949383671</v>
      </c>
      <c r="M30" s="97">
        <f>SDA!N$17</f>
        <v>99.197680451535206</v>
      </c>
      <c r="N30" s="97">
        <f>SDA!O$17</f>
        <v>98.014267529290208</v>
      </c>
      <c r="O30" s="97">
        <f>SDA!P$17</f>
        <v>100.05022410837149</v>
      </c>
      <c r="P30" s="97">
        <f>SDA!Q$17</f>
        <v>97.785044485309342</v>
      </c>
      <c r="Q30" s="97">
        <f>SDA!R$17</f>
        <v>96.715381593465295</v>
      </c>
      <c r="R30" s="97">
        <f>SDA!S$17</f>
        <v>96.763792211091612</v>
      </c>
      <c r="S30" s="97">
        <f>SDA!T$17</f>
        <v>90.980158170608561</v>
      </c>
      <c r="T30" s="97">
        <f>SDA!U$17</f>
        <v>77.146171271908187</v>
      </c>
      <c r="U30" s="97">
        <f>SDA!V$17</f>
        <v>51.033915482722904</v>
      </c>
      <c r="V30" s="97">
        <f>SDA!W$17</f>
        <v>21.560615797405926</v>
      </c>
      <c r="W30" s="65">
        <f>SDA!X$17</f>
        <v>12.062760837061363</v>
      </c>
    </row>
    <row r="31" spans="1:23" ht="15" customHeight="1" x14ac:dyDescent="0.35">
      <c r="A31" s="62" t="s">
        <v>51</v>
      </c>
      <c r="B31" s="97"/>
      <c r="C31" s="97"/>
      <c r="D31" s="97"/>
      <c r="E31" s="97"/>
      <c r="F31" s="97">
        <f>'SDA (working age)'!G$17</f>
        <v>93.994039491909234</v>
      </c>
      <c r="G31" s="97">
        <f>'SDA (working age)'!H$17</f>
        <v>96.092279147227472</v>
      </c>
      <c r="H31" s="97">
        <f>'SDA (working age)'!I$17</f>
        <v>87.486542485172095</v>
      </c>
      <c r="I31" s="97">
        <f>'SDA (working age)'!J$17</f>
        <v>84.426278662402723</v>
      </c>
      <c r="J31" s="97">
        <f>'SDA (working age)'!K$17</f>
        <v>87.787874351687705</v>
      </c>
      <c r="K31" s="97">
        <f>'SDA (working age)'!L$17</f>
        <v>85.508772690562751</v>
      </c>
      <c r="L31" s="97">
        <f>'SDA (working age)'!M$17</f>
        <v>85.091801391002122</v>
      </c>
      <c r="M31" s="97">
        <f>'SDA (working age)'!N$17</f>
        <v>77.400202832612223</v>
      </c>
      <c r="N31" s="97">
        <f>'SDA (working age)'!O$17</f>
        <v>79.084674958167369</v>
      </c>
      <c r="O31" s="97">
        <f>'SDA (working age)'!P$17</f>
        <v>80.325731549448662</v>
      </c>
      <c r="P31" s="97">
        <f>'SDA (working age)'!Q$17</f>
        <v>79.716510527884552</v>
      </c>
      <c r="Q31" s="97">
        <f>'SDA (working age)'!R$17</f>
        <v>78.95351941765108</v>
      </c>
      <c r="R31" s="97">
        <f>'SDA (working age)'!S$17</f>
        <v>80.119129779082883</v>
      </c>
      <c r="S31" s="97">
        <f>'SDA (working age)'!T$17</f>
        <v>75.888892761104884</v>
      </c>
      <c r="T31" s="97">
        <f>'SDA (working age)'!U$17</f>
        <v>62.846140093235903</v>
      </c>
      <c r="U31" s="97">
        <f>'SDA (working age)'!V$17</f>
        <v>37.846730561487931</v>
      </c>
      <c r="V31" s="97">
        <f>'SDA (working age)'!W$17</f>
        <v>9.7968817955992336</v>
      </c>
      <c r="W31" s="65">
        <f>'SDA (working age)'!X$17</f>
        <v>1.5915477847832953</v>
      </c>
    </row>
    <row r="32" spans="1:23" ht="15" customHeight="1" x14ac:dyDescent="0.35">
      <c r="A32" s="62" t="s">
        <v>52</v>
      </c>
      <c r="B32" s="97"/>
      <c r="C32" s="97"/>
      <c r="D32" s="97"/>
      <c r="E32" s="97"/>
      <c r="F32" s="97">
        <f>'SDA (pensioners)'!G$17</f>
        <v>18.399002141978329</v>
      </c>
      <c r="G32" s="97">
        <f>'SDA (pensioners)'!H$17</f>
        <v>18.774053352155278</v>
      </c>
      <c r="H32" s="97">
        <f>'SDA (pensioners)'!I$17</f>
        <v>18.426863758872081</v>
      </c>
      <c r="I32" s="97">
        <f>'SDA (pensioners)'!J$17</f>
        <v>18.934723165985044</v>
      </c>
      <c r="J32" s="97">
        <f>'SDA (pensioners)'!K$17</f>
        <v>13.90793072624013</v>
      </c>
      <c r="K32" s="97">
        <f>'SDA (pensioners)'!L$17</f>
        <v>14.40041588331119</v>
      </c>
      <c r="L32" s="97">
        <f>'SDA (pensioners)'!M$17</f>
        <v>14.887893558381521</v>
      </c>
      <c r="M32" s="97">
        <f>'SDA (pensioners)'!N$17</f>
        <v>21.797477618923004</v>
      </c>
      <c r="N32" s="97">
        <f>'SDA (pensioners)'!O$17</f>
        <v>18.929592571122857</v>
      </c>
      <c r="O32" s="97">
        <f>'SDA (pensioners)'!P$17</f>
        <v>19.724492558922837</v>
      </c>
      <c r="P32" s="97">
        <f>'SDA (pensioners)'!Q$17</f>
        <v>18.068533957424808</v>
      </c>
      <c r="Q32" s="97">
        <f>'SDA (pensioners)'!R$17</f>
        <v>17.761862175814219</v>
      </c>
      <c r="R32" s="97">
        <f>'SDA (pensioners)'!S$17</f>
        <v>16.644662432008719</v>
      </c>
      <c r="S32" s="97">
        <f>'SDA (pensioners)'!T$17</f>
        <v>15.091265409503698</v>
      </c>
      <c r="T32" s="97">
        <f>'SDA (pensioners)'!U$17</f>
        <v>14.300031178672301</v>
      </c>
      <c r="U32" s="97">
        <f>'SDA (pensioners)'!V$17</f>
        <v>13.187184921234961</v>
      </c>
      <c r="V32" s="97">
        <f>'SDA (pensioners)'!W$17</f>
        <v>11.763734001806693</v>
      </c>
      <c r="W32" s="65">
        <f>'SDA (pensioners)'!X$17</f>
        <v>10.471213052278069</v>
      </c>
    </row>
    <row r="33" spans="1:23" ht="15.5" x14ac:dyDescent="0.35">
      <c r="A33" s="164" t="s">
        <v>65</v>
      </c>
      <c r="B33" s="97">
        <f>SP!C$17</f>
        <v>2699.0445185381941</v>
      </c>
      <c r="C33" s="97">
        <f>SP!D$17</f>
        <v>2839.7739926707027</v>
      </c>
      <c r="D33" s="97">
        <f>SP!E$17</f>
        <v>3012.5088984230101</v>
      </c>
      <c r="E33" s="97">
        <f>SP!F$17</f>
        <v>3257.5508721313058</v>
      </c>
      <c r="F33" s="97">
        <f>SP!G$17</f>
        <v>3319.7972620636078</v>
      </c>
      <c r="G33" s="97">
        <f>SP!H$17</f>
        <v>3601.2569982865266</v>
      </c>
      <c r="H33" s="97">
        <f>SP!I$17</f>
        <v>3846.8365049275671</v>
      </c>
      <c r="I33" s="97">
        <f>SP!J$17</f>
        <v>4029.7146395678124</v>
      </c>
      <c r="J33" s="97">
        <f>SP!K$17</f>
        <v>4221.3309704171734</v>
      </c>
      <c r="K33" s="97">
        <f>SP!L$17</f>
        <v>4440.5665607461233</v>
      </c>
      <c r="L33" s="97">
        <f>SP!M$17</f>
        <v>4631.2083015422295</v>
      </c>
      <c r="M33" s="97">
        <f>SP!N$17</f>
        <v>4965.0884328040183</v>
      </c>
      <c r="N33" s="97">
        <f>SP!O$17</f>
        <v>5302.356699536891</v>
      </c>
      <c r="O33" s="97">
        <f>SP!P$17</f>
        <v>5745.0738385189634</v>
      </c>
      <c r="P33" s="97">
        <f>SP!Q$17</f>
        <v>5965.5498627515271</v>
      </c>
      <c r="Q33" s="97">
        <f>SP!R$17</f>
        <v>6318.2364833575693</v>
      </c>
      <c r="R33" s="97">
        <f>SP!S$17</f>
        <v>6782.7318700248043</v>
      </c>
      <c r="S33" s="97">
        <f>SP!T$17</f>
        <v>7051.232439142861</v>
      </c>
      <c r="T33" s="97">
        <f>SP!U$17</f>
        <v>7323.800788336438</v>
      </c>
      <c r="U33" s="97">
        <f>SP!V$17</f>
        <v>7559.7337476081857</v>
      </c>
      <c r="V33" s="97">
        <f>SP!W$17</f>
        <v>7744.2674417300914</v>
      </c>
      <c r="W33" s="65">
        <f>SP!X$17</f>
        <v>7921.4886407591657</v>
      </c>
    </row>
    <row r="34" spans="1:23" ht="30" customHeight="1" x14ac:dyDescent="0.35">
      <c r="A34" s="164" t="s">
        <v>98</v>
      </c>
      <c r="B34" s="97"/>
      <c r="C34" s="97"/>
      <c r="D34" s="97"/>
      <c r="E34" s="97"/>
      <c r="F34" s="97"/>
      <c r="G34" s="97"/>
      <c r="H34" s="97"/>
      <c r="I34" s="97"/>
      <c r="J34" s="97">
        <f>SMP!K$17</f>
        <v>118.54654226650877</v>
      </c>
      <c r="K34" s="97">
        <f>SMP!L$17</f>
        <v>114.43943268427213</v>
      </c>
      <c r="L34" s="97">
        <f>SMP!M$17</f>
        <v>122.50775577716634</v>
      </c>
      <c r="M34" s="97">
        <f>SMP!N$17</f>
        <v>146.76833728750623</v>
      </c>
      <c r="N34" s="97">
        <f>SMP!O$17</f>
        <v>189.03647265590655</v>
      </c>
      <c r="O34" s="97">
        <f>SMP!P$17</f>
        <v>181.82536933083452</v>
      </c>
      <c r="P34" s="97">
        <f>SMP!Q$17</f>
        <v>187.65808559422692</v>
      </c>
      <c r="Q34" s="97">
        <f>SMP!R$17</f>
        <v>205.01794980315054</v>
      </c>
      <c r="R34" s="97">
        <f>SMP!S$17</f>
        <v>209.65774092260543</v>
      </c>
      <c r="S34" s="97">
        <f>SMP!T$17</f>
        <v>207.76896489632128</v>
      </c>
      <c r="T34" s="97">
        <f>SMP!U$17</f>
        <v>212.26915927380614</v>
      </c>
      <c r="U34" s="97">
        <f>SMP!V$17</f>
        <v>201.27468189999999</v>
      </c>
      <c r="V34" s="97">
        <f>SMP!W$17</f>
        <v>203.110435053</v>
      </c>
      <c r="W34" s="65">
        <f>SMP!X$17</f>
        <v>193.73289871923996</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UC!T$17</f>
        <v>0.15995522454615818</v>
      </c>
      <c r="T35" s="97">
        <f>UC!U$17</f>
        <v>1.4485023594139974</v>
      </c>
      <c r="U35" s="97">
        <f>UC!V$17</f>
        <v>45.873619369593094</v>
      </c>
      <c r="V35" s="97">
        <f>UC!W$17</f>
        <v>163.10132489906081</v>
      </c>
      <c r="W35" s="65">
        <f>UC!X$17</f>
        <v>323.58636276022941</v>
      </c>
    </row>
    <row r="36" spans="1:23" ht="15" customHeight="1" x14ac:dyDescent="0.35">
      <c r="A36" s="164" t="s">
        <v>66</v>
      </c>
      <c r="B36" s="97"/>
      <c r="C36" s="97"/>
      <c r="D36" s="97"/>
      <c r="E36" s="97"/>
      <c r="F36" s="97">
        <f>WFP!G$17</f>
        <v>157.98436864176125</v>
      </c>
      <c r="G36" s="97">
        <f>WFP!H$17</f>
        <v>151.90190961248729</v>
      </c>
      <c r="H36" s="97">
        <f>WFP!I$17</f>
        <v>153.94990373064516</v>
      </c>
      <c r="I36" s="97">
        <f>WFP!J$17</f>
        <v>170.47133691821432</v>
      </c>
      <c r="J36" s="97">
        <f>WFP!K$17</f>
        <v>218.53273751308055</v>
      </c>
      <c r="K36" s="97">
        <f>WFP!L$17</f>
        <v>272.88221213529124</v>
      </c>
      <c r="L36" s="97">
        <f>WFP!M$17</f>
        <v>177.71955433963836</v>
      </c>
      <c r="M36" s="97">
        <f>WFP!N$17</f>
        <v>182.29203726365685</v>
      </c>
      <c r="N36" s="97">
        <f>WFP!O$17</f>
        <v>236.29089589716423</v>
      </c>
      <c r="O36" s="97">
        <f>WFP!P$17</f>
        <v>240.05403320203655</v>
      </c>
      <c r="P36" s="97">
        <f>WFP!Q$17</f>
        <v>239.76104153938402</v>
      </c>
      <c r="Q36" s="97">
        <f>WFP!R$17</f>
        <v>188.17150322881679</v>
      </c>
      <c r="R36" s="97">
        <f>WFP!S$17</f>
        <v>186.64323600853939</v>
      </c>
      <c r="S36" s="97">
        <f>WFP!T$17</f>
        <v>185.98337723515823</v>
      </c>
      <c r="T36" s="97">
        <f>WFP!U$17</f>
        <v>183.55945944208062</v>
      </c>
      <c r="U36" s="97">
        <f>WFP!V$17</f>
        <v>180.94211404865723</v>
      </c>
      <c r="V36" s="97">
        <f>WFP!W$17</f>
        <v>178.43523816451315</v>
      </c>
      <c r="W36" s="65">
        <f>WFP!X$17</f>
        <v>175.76334797826485</v>
      </c>
    </row>
    <row r="37" spans="1:23" ht="30" customHeight="1" x14ac:dyDescent="0.35">
      <c r="A37" s="165" t="s">
        <v>194</v>
      </c>
      <c r="B37" s="91">
        <f>SUM(B3:B36)-SUM(B9:B11,B19:B23)</f>
        <v>7405.6443661992216</v>
      </c>
      <c r="C37" s="91">
        <f>SUM(C3:C36)-SUM(C9:C11,C19:C23)</f>
        <v>7647.6308523943408</v>
      </c>
      <c r="D37" s="91">
        <f>SUM(D3:D36)-SUM(D9:D11,D19:D23)</f>
        <v>7862.0980948018259</v>
      </c>
      <c r="E37" s="91">
        <f>SUM(E3:E36)-SUM(E9:E11,E19:E23)</f>
        <v>8147.5286746694592</v>
      </c>
      <c r="F37" s="91">
        <f t="shared" ref="F37:M37" si="0">SUM(F3:F36)-SUM(F9:F11,F19:F23,F31:F32)</f>
        <v>8582.3918667165326</v>
      </c>
      <c r="G37" s="91">
        <f t="shared" si="0"/>
        <v>9154.9998340446164</v>
      </c>
      <c r="H37" s="91">
        <f t="shared" si="0"/>
        <v>9595.5203991509788</v>
      </c>
      <c r="I37" s="91">
        <f t="shared" si="0"/>
        <v>9640.1040177080286</v>
      </c>
      <c r="J37" s="91">
        <f t="shared" si="0"/>
        <v>10448.147428515998</v>
      </c>
      <c r="K37" s="91">
        <f t="shared" si="0"/>
        <v>10771.776994207172</v>
      </c>
      <c r="L37" s="91">
        <f t="shared" si="0"/>
        <v>10989.403068100393</v>
      </c>
      <c r="M37" s="91">
        <f t="shared" si="0"/>
        <v>11536.052457557078</v>
      </c>
      <c r="N37" s="91">
        <f t="shared" ref="N37:V37" si="1">SUM(N3:N36)-SUM(N9:N11,N19:N23,N31:N32,N15:N16)</f>
        <v>12178.624860601389</v>
      </c>
      <c r="O37" s="91">
        <f t="shared" si="1"/>
        <v>13209.148799957191</v>
      </c>
      <c r="P37" s="91">
        <f t="shared" si="1"/>
        <v>13580.549287455302</v>
      </c>
      <c r="Q37" s="91">
        <f t="shared" si="1"/>
        <v>13982.718347100823</v>
      </c>
      <c r="R37" s="91">
        <f t="shared" si="1"/>
        <v>14573.703453963106</v>
      </c>
      <c r="S37" s="91">
        <f t="shared" si="1"/>
        <v>14380.876120105733</v>
      </c>
      <c r="T37" s="91">
        <f t="shared" si="1"/>
        <v>14763.60286332792</v>
      </c>
      <c r="U37" s="91">
        <f t="shared" si="1"/>
        <v>15092.911014449255</v>
      </c>
      <c r="V37" s="91">
        <f t="shared" si="1"/>
        <v>15344.740479575245</v>
      </c>
      <c r="W37" s="60">
        <f t="shared" ref="W37" si="2">SUM(W3:W36)-SUM(W9:W11,W19:W23,W31:W32,W15:W16)</f>
        <v>15797.698300153266</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350.84481131475877</v>
      </c>
      <c r="C41" s="97">
        <v>378.23573438769569</v>
      </c>
      <c r="D41" s="97">
        <v>399.6721041450765</v>
      </c>
      <c r="E41" s="97">
        <v>420.53571622298472</v>
      </c>
      <c r="F41" s="97">
        <v>434.98935980994679</v>
      </c>
      <c r="G41" s="97">
        <v>448.01397807880113</v>
      </c>
      <c r="H41" s="97">
        <v>438.40639897403673</v>
      </c>
      <c r="I41" s="97">
        <v>455.29114386541585</v>
      </c>
      <c r="J41" s="97">
        <v>469.90390065820969</v>
      </c>
      <c r="K41" s="97">
        <v>485.03343158897229</v>
      </c>
      <c r="L41" s="97">
        <v>490.96777544170897</v>
      </c>
      <c r="M41" s="97">
        <v>507.14460640278946</v>
      </c>
      <c r="N41" s="97">
        <v>521.19062433679085</v>
      </c>
      <c r="O41" s="97">
        <v>549.93961718934952</v>
      </c>
      <c r="P41" s="97">
        <v>546.56106302640853</v>
      </c>
      <c r="Q41" s="97">
        <v>539.66340506296217</v>
      </c>
      <c r="R41" s="97">
        <v>537.51994521705876</v>
      </c>
      <c r="S41" s="97">
        <v>518.92178681853602</v>
      </c>
      <c r="T41" s="97">
        <v>515.70297096742547</v>
      </c>
      <c r="U41" s="97">
        <v>514.92861713601576</v>
      </c>
      <c r="V41" s="97">
        <v>503.13124958080601</v>
      </c>
      <c r="W41" s="65">
        <v>499.18450379738209</v>
      </c>
    </row>
    <row r="42" spans="1:23" ht="15.5" x14ac:dyDescent="0.35">
      <c r="A42" s="162" t="s">
        <v>186</v>
      </c>
      <c r="B42" s="97">
        <v>164.34785414805012</v>
      </c>
      <c r="C42" s="97">
        <v>163.19028313873315</v>
      </c>
      <c r="D42" s="97">
        <v>158.4725624756266</v>
      </c>
      <c r="E42" s="97">
        <v>160.61882031962978</v>
      </c>
      <c r="F42" s="97">
        <v>151.07623880501328</v>
      </c>
      <c r="G42" s="97">
        <v>169.30511858311769</v>
      </c>
      <c r="H42" s="97">
        <v>155.17510986718045</v>
      </c>
      <c r="I42" s="97">
        <v>139.7813623591467</v>
      </c>
      <c r="J42" s="97">
        <v>124.54927499858597</v>
      </c>
      <c r="K42" s="97">
        <v>114.89841630057327</v>
      </c>
      <c r="L42" s="97">
        <v>101.06848976299682</v>
      </c>
      <c r="M42" s="97">
        <v>89.468215136799756</v>
      </c>
      <c r="N42" s="97">
        <v>79.110029486206088</v>
      </c>
      <c r="O42" s="97">
        <v>74.679428242599144</v>
      </c>
      <c r="P42" s="97">
        <v>69.358765355578555</v>
      </c>
      <c r="Q42" s="97">
        <v>65.952068850035687</v>
      </c>
      <c r="R42" s="97">
        <v>64.196884614908626</v>
      </c>
      <c r="S42" s="97">
        <v>61.671129802789004</v>
      </c>
      <c r="T42" s="97">
        <v>59.172088197669765</v>
      </c>
      <c r="U42" s="97">
        <v>57.850463981107275</v>
      </c>
      <c r="V42" s="97">
        <v>55.029908677904189</v>
      </c>
      <c r="W42" s="65">
        <v>47.973767662748031</v>
      </c>
    </row>
    <row r="43" spans="1:23" ht="15.5" x14ac:dyDescent="0.35">
      <c r="A43" s="162" t="s">
        <v>47</v>
      </c>
      <c r="B43" s="97" t="s">
        <v>215</v>
      </c>
      <c r="C43" s="97" t="s">
        <v>215</v>
      </c>
      <c r="D43" s="97" t="s">
        <v>215</v>
      </c>
      <c r="E43" s="97" t="s">
        <v>215</v>
      </c>
      <c r="F43" s="97" t="s">
        <v>215</v>
      </c>
      <c r="G43" s="97">
        <v>127.23610987020493</v>
      </c>
      <c r="H43" s="97">
        <v>132.14964208096646</v>
      </c>
      <c r="I43" s="97">
        <v>138.21353813095459</v>
      </c>
      <c r="J43" s="97">
        <v>139.10376384297194</v>
      </c>
      <c r="K43" s="97">
        <v>140.77350336729154</v>
      </c>
      <c r="L43" s="97">
        <v>138.55163785876829</v>
      </c>
      <c r="M43" s="97">
        <v>144.2717159790937</v>
      </c>
      <c r="N43" s="97">
        <v>147.17873009026127</v>
      </c>
      <c r="O43" s="97">
        <v>156.82280207615656</v>
      </c>
      <c r="P43" s="97">
        <v>159.83758244438752</v>
      </c>
      <c r="Q43" s="97">
        <v>171.70670924864132</v>
      </c>
      <c r="R43" s="97">
        <v>185.84588851974434</v>
      </c>
      <c r="S43" s="97">
        <v>197.00068013527252</v>
      </c>
      <c r="T43" s="97">
        <v>215.8034631041279</v>
      </c>
      <c r="U43" s="97">
        <v>235.01385008077406</v>
      </c>
      <c r="V43" s="97">
        <v>242.47095307006509</v>
      </c>
      <c r="W43" s="65">
        <v>252.99351495404647</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61.267531685268395</v>
      </c>
      <c r="P44" s="97">
        <v>58.124713309990192</v>
      </c>
      <c r="Q44" s="97">
        <v>2.4906718432730952</v>
      </c>
      <c r="R44" s="97">
        <v>9.2597653987666124</v>
      </c>
      <c r="S44" s="97">
        <v>0.93521879527791929</v>
      </c>
      <c r="T44" s="97">
        <v>7.7503618533987195</v>
      </c>
      <c r="U44" s="97">
        <v>3.6773036064706717</v>
      </c>
      <c r="V44" s="97">
        <v>0.76984651711786944</v>
      </c>
      <c r="W44" s="65">
        <v>8.4194456298282283</v>
      </c>
    </row>
    <row r="45" spans="1:23" ht="15.5" x14ac:dyDescent="0.35">
      <c r="A45" s="162" t="s">
        <v>48</v>
      </c>
      <c r="B45" s="97">
        <v>366.41249429964495</v>
      </c>
      <c r="C45" s="97">
        <v>424.34843380044066</v>
      </c>
      <c r="D45" s="97">
        <v>441.31607007721328</v>
      </c>
      <c r="E45" s="97">
        <v>445.00689188882501</v>
      </c>
      <c r="F45" s="97">
        <v>440.82540710697316</v>
      </c>
      <c r="G45" s="97">
        <v>443.65325742771876</v>
      </c>
      <c r="H45" s="97">
        <v>441.41932973749425</v>
      </c>
      <c r="I45" s="97">
        <v>452.96640255158474</v>
      </c>
      <c r="J45" s="97">
        <v>467.24232536330447</v>
      </c>
      <c r="K45" s="97">
        <v>468.40151986005475</v>
      </c>
      <c r="L45" s="97">
        <v>460.14261110336395</v>
      </c>
      <c r="M45" s="97">
        <v>441.60907738797795</v>
      </c>
      <c r="N45" s="97">
        <v>426.50700725030219</v>
      </c>
      <c r="O45" s="97">
        <v>439.53493165448447</v>
      </c>
      <c r="P45" s="97">
        <v>440.46804592810656</v>
      </c>
      <c r="Q45" s="97">
        <v>429.80143742177091</v>
      </c>
      <c r="R45" s="97">
        <v>416.62109848888696</v>
      </c>
      <c r="S45" s="97" t="s">
        <v>215</v>
      </c>
      <c r="T45" s="97" t="s">
        <v>215</v>
      </c>
      <c r="U45" s="97" t="s">
        <v>215</v>
      </c>
      <c r="V45" s="97" t="s">
        <v>215</v>
      </c>
      <c r="W45" s="65" t="s">
        <v>215</v>
      </c>
    </row>
    <row r="46" spans="1:23" ht="26.25" customHeight="1" x14ac:dyDescent="0.35">
      <c r="A46" s="162" t="s">
        <v>49</v>
      </c>
      <c r="B46" s="97">
        <v>776.10353240010818</v>
      </c>
      <c r="C46" s="97">
        <v>842.79657958930466</v>
      </c>
      <c r="D46" s="97">
        <v>889.99259670420565</v>
      </c>
      <c r="E46" s="97">
        <v>935.34707581177713</v>
      </c>
      <c r="F46" s="97">
        <v>979.54711647644524</v>
      </c>
      <c r="G46" s="97">
        <v>1050.752590886616</v>
      </c>
      <c r="H46" s="97">
        <v>1091.9323945217177</v>
      </c>
      <c r="I46" s="97">
        <v>1149.8728090026073</v>
      </c>
      <c r="J46" s="97">
        <v>1192.3677184834435</v>
      </c>
      <c r="K46" s="97">
        <v>1240.5687319708868</v>
      </c>
      <c r="L46" s="97">
        <v>1276.1871660720087</v>
      </c>
      <c r="M46" s="97">
        <v>1336.9596975174272</v>
      </c>
      <c r="N46" s="97">
        <v>1384.1374744515201</v>
      </c>
      <c r="O46" s="97">
        <v>1476.8719830131295</v>
      </c>
      <c r="P46" s="97">
        <v>1490.7544413062333</v>
      </c>
      <c r="Q46" s="97">
        <v>1536.9590944721078</v>
      </c>
      <c r="R46" s="97">
        <v>1590.7626156338595</v>
      </c>
      <c r="S46" s="97">
        <v>1588.1460929557882</v>
      </c>
      <c r="T46" s="97">
        <v>1560.5616150274907</v>
      </c>
      <c r="U46" s="97">
        <v>1479.3114794947019</v>
      </c>
      <c r="V46" s="97">
        <v>1260.3212531422089</v>
      </c>
      <c r="W46" s="65">
        <v>1014.0681844805285</v>
      </c>
    </row>
    <row r="47" spans="1:23" ht="15.5" x14ac:dyDescent="0.35">
      <c r="A47" s="62" t="s">
        <v>50</v>
      </c>
      <c r="B47" s="97" t="s">
        <v>215</v>
      </c>
      <c r="C47" s="97" t="s">
        <v>215</v>
      </c>
      <c r="D47" s="97" t="s">
        <v>215</v>
      </c>
      <c r="E47" s="97" t="s">
        <v>215</v>
      </c>
      <c r="F47" s="97" t="s">
        <v>215</v>
      </c>
      <c r="G47" s="97" t="s">
        <v>215</v>
      </c>
      <c r="H47" s="97">
        <v>98.537027568381063</v>
      </c>
      <c r="I47" s="97">
        <v>99.459861678597591</v>
      </c>
      <c r="J47" s="97">
        <v>102.05069434785059</v>
      </c>
      <c r="K47" s="97">
        <v>108.02561639562546</v>
      </c>
      <c r="L47" s="97">
        <v>109.40712955799948</v>
      </c>
      <c r="M47" s="97">
        <v>112.21400529683365</v>
      </c>
      <c r="N47" s="97">
        <v>114.06120223415418</v>
      </c>
      <c r="O47" s="97">
        <v>118.90074143218683</v>
      </c>
      <c r="P47" s="97">
        <v>117.41907897364618</v>
      </c>
      <c r="Q47" s="97">
        <v>122.61857267892717</v>
      </c>
      <c r="R47" s="97">
        <v>125.39799737703419</v>
      </c>
      <c r="S47" s="97">
        <v>127.78738887125392</v>
      </c>
      <c r="T47" s="97">
        <v>146.68616611338842</v>
      </c>
      <c r="U47" s="97">
        <v>155.31557701076403</v>
      </c>
      <c r="V47" s="97">
        <v>156.74844320021674</v>
      </c>
      <c r="W47" s="65">
        <v>159.35163394211071</v>
      </c>
    </row>
    <row r="48" spans="1:23" ht="15.5" x14ac:dyDescent="0.35">
      <c r="A48" s="62" t="s">
        <v>51</v>
      </c>
      <c r="B48" s="97" t="s">
        <v>215</v>
      </c>
      <c r="C48" s="97" t="s">
        <v>215</v>
      </c>
      <c r="D48" s="97" t="s">
        <v>215</v>
      </c>
      <c r="E48" s="97" t="s">
        <v>215</v>
      </c>
      <c r="F48" s="97" t="s">
        <v>215</v>
      </c>
      <c r="G48" s="97" t="s">
        <v>215</v>
      </c>
      <c r="H48" s="97">
        <v>636.49442193820607</v>
      </c>
      <c r="I48" s="97">
        <v>669.61595039021336</v>
      </c>
      <c r="J48" s="97">
        <v>690.16892456656808</v>
      </c>
      <c r="K48" s="97">
        <v>712.1164247336045</v>
      </c>
      <c r="L48" s="97">
        <v>728.09191552057223</v>
      </c>
      <c r="M48" s="97">
        <v>757.66331445770606</v>
      </c>
      <c r="N48" s="97">
        <v>783.00102637812563</v>
      </c>
      <c r="O48" s="97">
        <v>833.33951140977365</v>
      </c>
      <c r="P48" s="97">
        <v>835.08305608899889</v>
      </c>
      <c r="Q48" s="97">
        <v>868.11832122066016</v>
      </c>
      <c r="R48" s="97">
        <v>902.94858559582121</v>
      </c>
      <c r="S48" s="97">
        <v>893.72209656629309</v>
      </c>
      <c r="T48" s="97">
        <v>826.1685568926689</v>
      </c>
      <c r="U48" s="97">
        <v>769.99927950565916</v>
      </c>
      <c r="V48" s="97">
        <v>592.94268256143948</v>
      </c>
      <c r="W48" s="65">
        <v>415.4535331316934</v>
      </c>
    </row>
    <row r="49" spans="1:23" ht="15.5" x14ac:dyDescent="0.35">
      <c r="A49" s="62" t="s">
        <v>52</v>
      </c>
      <c r="B49" s="97" t="s">
        <v>215</v>
      </c>
      <c r="C49" s="97" t="s">
        <v>215</v>
      </c>
      <c r="D49" s="97" t="s">
        <v>215</v>
      </c>
      <c r="E49" s="97" t="s">
        <v>215</v>
      </c>
      <c r="F49" s="97" t="s">
        <v>215</v>
      </c>
      <c r="G49" s="97" t="s">
        <v>215</v>
      </c>
      <c r="H49" s="97">
        <v>357.08587436706648</v>
      </c>
      <c r="I49" s="97">
        <v>381.87079032571086</v>
      </c>
      <c r="J49" s="97">
        <v>401.14072773374352</v>
      </c>
      <c r="K49" s="97">
        <v>420.48402512684623</v>
      </c>
      <c r="L49" s="97">
        <v>438.69006226312689</v>
      </c>
      <c r="M49" s="97">
        <v>466.98498327193533</v>
      </c>
      <c r="N49" s="97">
        <v>487.22056228439925</v>
      </c>
      <c r="O49" s="97">
        <v>524.75479959613347</v>
      </c>
      <c r="P49" s="97">
        <v>539.41137905767835</v>
      </c>
      <c r="Q49" s="97">
        <v>546.93875825129351</v>
      </c>
      <c r="R49" s="97">
        <v>564.55009691774239</v>
      </c>
      <c r="S49" s="97">
        <v>569.38461491927626</v>
      </c>
      <c r="T49" s="97">
        <v>586.96072496900501</v>
      </c>
      <c r="U49" s="97">
        <v>553.60097671964297</v>
      </c>
      <c r="V49" s="97">
        <v>509.9557748887089</v>
      </c>
      <c r="W49" s="65">
        <v>429.77398627788102</v>
      </c>
    </row>
    <row r="50" spans="1:23" ht="17.25" customHeight="1" x14ac:dyDescent="0.35">
      <c r="A50" s="162" t="s">
        <v>93</v>
      </c>
      <c r="B50" s="97" t="s">
        <v>215</v>
      </c>
      <c r="C50" s="97" t="s">
        <v>215</v>
      </c>
      <c r="D50" s="97" t="s">
        <v>215</v>
      </c>
      <c r="E50" s="97" t="s">
        <v>215</v>
      </c>
      <c r="F50" s="97" t="s">
        <v>215</v>
      </c>
      <c r="G50" s="97" t="s">
        <v>215</v>
      </c>
      <c r="H50" s="97">
        <v>2.2363270001753226</v>
      </c>
      <c r="I50" s="97">
        <v>2.2866940938148144</v>
      </c>
      <c r="J50" s="97">
        <v>2.9273483785535093</v>
      </c>
      <c r="K50" s="97">
        <v>2.5668680397222827</v>
      </c>
      <c r="L50" s="97">
        <v>2.8549785585104024</v>
      </c>
      <c r="M50" s="97">
        <v>2.787962400935184</v>
      </c>
      <c r="N50" s="97">
        <v>2.879339680579172</v>
      </c>
      <c r="O50" s="97">
        <v>3.0077048248708902</v>
      </c>
      <c r="P50" s="97">
        <v>3.0593165512241387</v>
      </c>
      <c r="Q50" s="97">
        <v>2.8732094342878445</v>
      </c>
      <c r="R50" s="97">
        <v>4.4772653736621422</v>
      </c>
      <c r="S50" s="97">
        <v>30.981466447399285</v>
      </c>
      <c r="T50" s="97">
        <v>53.577906864606327</v>
      </c>
      <c r="U50" s="97">
        <v>51.81400293739182</v>
      </c>
      <c r="V50" s="97">
        <v>53.498319497446822</v>
      </c>
      <c r="W50" s="65">
        <v>60.123345919049491</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16.08233510636213</v>
      </c>
      <c r="O51" s="97">
        <v>150.1429168186138</v>
      </c>
      <c r="P51" s="97">
        <v>254.77692812659907</v>
      </c>
      <c r="Q51" s="97">
        <v>426.61182597948959</v>
      </c>
      <c r="R51" s="97">
        <v>826.20111757836139</v>
      </c>
      <c r="S51" s="97">
        <v>1306.379281694296</v>
      </c>
      <c r="T51" s="97">
        <v>1524.6799736789858</v>
      </c>
      <c r="U51" s="97">
        <v>1673.4519088307586</v>
      </c>
      <c r="V51" s="97">
        <v>1720.647127760516</v>
      </c>
      <c r="W51" s="65">
        <v>1758.2235596113251</v>
      </c>
    </row>
    <row r="52" spans="1:23" ht="15.5" x14ac:dyDescent="0.35">
      <c r="A52" s="163" t="s">
        <v>53</v>
      </c>
      <c r="B52" s="97">
        <v>1440.2149943233558</v>
      </c>
      <c r="C52" s="97">
        <v>1499.115416687534</v>
      </c>
      <c r="D52" s="97">
        <v>1514.433571182992</v>
      </c>
      <c r="E52" s="97">
        <v>1529.2612148322974</v>
      </c>
      <c r="F52" s="97">
        <v>1526.5029811269121</v>
      </c>
      <c r="G52" s="97">
        <v>1570.632075583032</v>
      </c>
      <c r="H52" s="97">
        <v>1706.5396839903892</v>
      </c>
      <c r="I52" s="97">
        <v>1544.522302655959</v>
      </c>
      <c r="J52" s="97">
        <v>1553.0647389174833</v>
      </c>
      <c r="K52" s="97">
        <v>1545.6689659502254</v>
      </c>
      <c r="L52" s="97">
        <v>1554.9279306249146</v>
      </c>
      <c r="M52" s="97">
        <v>1561.2050914789788</v>
      </c>
      <c r="N52" s="97">
        <v>1634.5074379187768</v>
      </c>
      <c r="O52" s="97">
        <v>1801.1486050001222</v>
      </c>
      <c r="P52" s="97">
        <v>1887.8808055462296</v>
      </c>
      <c r="Q52" s="97">
        <v>1936.3362983987349</v>
      </c>
      <c r="R52" s="97">
        <v>1963.967180450443</v>
      </c>
      <c r="S52" s="97">
        <v>1910.8585961955414</v>
      </c>
      <c r="T52" s="97">
        <v>1889.9627693874065</v>
      </c>
      <c r="U52" s="97">
        <v>1872.9547679174611</v>
      </c>
      <c r="V52" s="97">
        <v>1792.2146322083079</v>
      </c>
      <c r="W52" s="65">
        <v>1696.8185507623514</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1038.1254145151438</v>
      </c>
      <c r="O53" s="97">
        <v>1204.402112238701</v>
      </c>
      <c r="P53" s="97">
        <v>1288.546307861398</v>
      </c>
      <c r="Q53" s="97">
        <v>1333.8121372287815</v>
      </c>
      <c r="R53" s="97">
        <v>1372.0402858430148</v>
      </c>
      <c r="S53" s="97">
        <v>1329.2670347451331</v>
      </c>
      <c r="T53" s="97">
        <v>1318.838226030515</v>
      </c>
      <c r="U53" s="97">
        <v>1311.9068069087837</v>
      </c>
      <c r="V53" s="97">
        <v>1254.8200192548795</v>
      </c>
      <c r="W53" s="65">
        <v>1186.5407484102768</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596.38202692702487</v>
      </c>
      <c r="O54" s="97">
        <v>596.74649276142111</v>
      </c>
      <c r="P54" s="97">
        <v>599.33449882170373</v>
      </c>
      <c r="Q54" s="97">
        <v>602.52416116995335</v>
      </c>
      <c r="R54" s="97">
        <v>591.92689570535094</v>
      </c>
      <c r="S54" s="97">
        <v>581.59156145040799</v>
      </c>
      <c r="T54" s="97">
        <v>571.12454335689199</v>
      </c>
      <c r="U54" s="97">
        <v>561.0479610086777</v>
      </c>
      <c r="V54" s="97">
        <v>537.39461295342824</v>
      </c>
      <c r="W54" s="65">
        <v>510.27780133690123</v>
      </c>
    </row>
    <row r="55" spans="1:23" ht="15.5" x14ac:dyDescent="0.35">
      <c r="A55" s="163" t="s">
        <v>54</v>
      </c>
      <c r="B55" s="97">
        <v>1432.2988337362883</v>
      </c>
      <c r="C55" s="97">
        <v>1371.6295951834963</v>
      </c>
      <c r="D55" s="97">
        <v>1309.8929699919777</v>
      </c>
      <c r="E55" s="97">
        <v>1228.6148333044146</v>
      </c>
      <c r="F55" s="97">
        <v>1213.8351969816083</v>
      </c>
      <c r="G55" s="97">
        <v>1184.853243402931</v>
      </c>
      <c r="H55" s="97">
        <v>1146.8095972596957</v>
      </c>
      <c r="I55" s="97">
        <v>1105.3480301596931</v>
      </c>
      <c r="J55" s="97">
        <v>1057.3946764216903</v>
      </c>
      <c r="K55" s="97">
        <v>1017.5420378586825</v>
      </c>
      <c r="L55" s="97">
        <v>962.95503829668792</v>
      </c>
      <c r="M55" s="97">
        <v>944.44295512488952</v>
      </c>
      <c r="N55" s="97">
        <v>890.86227722389765</v>
      </c>
      <c r="O55" s="97">
        <v>816.92912521934397</v>
      </c>
      <c r="P55" s="97">
        <v>722.11055915908912</v>
      </c>
      <c r="Q55" s="97">
        <v>633.5435296339258</v>
      </c>
      <c r="R55" s="97">
        <v>407.15038608065237</v>
      </c>
      <c r="S55" s="97">
        <v>107.05709458476156</v>
      </c>
      <c r="T55" s="97">
        <v>10.158559288494585</v>
      </c>
      <c r="U55" s="97">
        <v>3.048351182887389</v>
      </c>
      <c r="V55" s="97">
        <v>1.4656373002650274</v>
      </c>
      <c r="W55" s="65">
        <v>1.236357256828708</v>
      </c>
    </row>
    <row r="56" spans="1:23" ht="27" customHeight="1" x14ac:dyDescent="0.35">
      <c r="A56" s="162" t="s">
        <v>55</v>
      </c>
      <c r="B56" s="97">
        <v>2019.9415047694627</v>
      </c>
      <c r="C56" s="97">
        <v>1689.7127191921109</v>
      </c>
      <c r="D56" s="97">
        <v>1658.5331994790108</v>
      </c>
      <c r="E56" s="97">
        <v>1716.9340754585792</v>
      </c>
      <c r="F56" s="97">
        <v>1812.5795883587696</v>
      </c>
      <c r="G56" s="97">
        <v>1929.6629850695306</v>
      </c>
      <c r="H56" s="97">
        <v>1926.6017361113015</v>
      </c>
      <c r="I56" s="97">
        <v>1700.5829929980948</v>
      </c>
      <c r="J56" s="97">
        <v>1295.0830327264644</v>
      </c>
      <c r="K56" s="97">
        <v>1154.8931576548148</v>
      </c>
      <c r="L56" s="97">
        <v>1081.3300074965211</v>
      </c>
      <c r="M56" s="97">
        <v>1075.3698812212263</v>
      </c>
      <c r="N56" s="97">
        <v>1000.6191535777965</v>
      </c>
      <c r="O56" s="97">
        <v>943.59808251208256</v>
      </c>
      <c r="P56" s="97">
        <v>864.87718326241622</v>
      </c>
      <c r="Q56" s="97">
        <v>756.17619905924721</v>
      </c>
      <c r="R56" s="97">
        <v>545.56630298100333</v>
      </c>
      <c r="S56" s="97">
        <v>338.34743120638223</v>
      </c>
      <c r="T56" s="97">
        <v>267.02355971562241</v>
      </c>
      <c r="U56" s="97">
        <v>234.43656259896537</v>
      </c>
      <c r="V56" s="97">
        <v>199.42426120489395</v>
      </c>
      <c r="W56" s="65">
        <v>192.05183110820542</v>
      </c>
    </row>
    <row r="57" spans="1:23" ht="15.5" x14ac:dyDescent="0.35">
      <c r="A57" s="62" t="s">
        <v>56</v>
      </c>
      <c r="B57" s="97">
        <v>511.94321184446932</v>
      </c>
      <c r="C57" s="97">
        <v>510.37202643492816</v>
      </c>
      <c r="D57" s="97">
        <v>488.97409952912147</v>
      </c>
      <c r="E57" s="97">
        <v>511.92894534889268</v>
      </c>
      <c r="F57" s="97">
        <v>528.35974921729996</v>
      </c>
      <c r="G57" s="97">
        <v>579.06828097718153</v>
      </c>
      <c r="H57" s="97">
        <v>577.642271733538</v>
      </c>
      <c r="I57" s="97">
        <v>314.96125131960713</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658.66251877358354</v>
      </c>
      <c r="G58" s="97">
        <v>702.67883153049047</v>
      </c>
      <c r="H58" s="97">
        <v>699.21126364488077</v>
      </c>
      <c r="I58" s="97">
        <v>729.11623647134877</v>
      </c>
      <c r="J58" s="97">
        <v>712.36681708018091</v>
      </c>
      <c r="K58" s="97">
        <v>650.37647865084432</v>
      </c>
      <c r="L58" s="97">
        <v>634.6498229702197</v>
      </c>
      <c r="M58" s="97">
        <v>678.66143360412207</v>
      </c>
      <c r="N58" s="97">
        <v>658.16111539437702</v>
      </c>
      <c r="O58" s="97">
        <v>624.84265978392273</v>
      </c>
      <c r="P58" s="97">
        <v>560.84632749077366</v>
      </c>
      <c r="Q58" s="97">
        <v>482.31454388137661</v>
      </c>
      <c r="R58" s="97">
        <v>290.65922798006056</v>
      </c>
      <c r="S58" s="97">
        <v>105.85028067438417</v>
      </c>
      <c r="T58" s="97">
        <v>49.892881666118448</v>
      </c>
      <c r="U58" s="97">
        <v>29.946578366786273</v>
      </c>
      <c r="V58" s="97">
        <v>10.800944631204926</v>
      </c>
      <c r="W58" s="65">
        <v>3.2836046985236953</v>
      </c>
    </row>
    <row r="59" spans="1:23" ht="15.5" x14ac:dyDescent="0.35">
      <c r="A59" s="62" t="s">
        <v>190</v>
      </c>
      <c r="B59" s="97" t="s">
        <v>215</v>
      </c>
      <c r="C59" s="97" t="s">
        <v>215</v>
      </c>
      <c r="D59" s="97" t="s">
        <v>215</v>
      </c>
      <c r="E59" s="97" t="s">
        <v>215</v>
      </c>
      <c r="F59" s="97">
        <v>553.35678655776394</v>
      </c>
      <c r="G59" s="97">
        <v>565.32576107244165</v>
      </c>
      <c r="H59" s="97">
        <v>566.50715909202358</v>
      </c>
      <c r="I59" s="97">
        <v>572.16152828568443</v>
      </c>
      <c r="J59" s="97">
        <v>503.32587455064169</v>
      </c>
      <c r="K59" s="97">
        <v>417.12089938804837</v>
      </c>
      <c r="L59" s="97">
        <v>365.96623776537177</v>
      </c>
      <c r="M59" s="97">
        <v>329.20603692014606</v>
      </c>
      <c r="N59" s="97">
        <v>286.69884231323579</v>
      </c>
      <c r="O59" s="97">
        <v>261.13532475261394</v>
      </c>
      <c r="P59" s="97">
        <v>234.08480694207611</v>
      </c>
      <c r="Q59" s="97">
        <v>205.22166434875945</v>
      </c>
      <c r="R59" s="97">
        <v>183.12911404880151</v>
      </c>
      <c r="S59" s="97">
        <v>158.94173741368155</v>
      </c>
      <c r="T59" s="97">
        <v>143.67770828594902</v>
      </c>
      <c r="U59" s="97">
        <v>129.48969976194695</v>
      </c>
      <c r="V59" s="97">
        <v>115.04709291194534</v>
      </c>
      <c r="W59" s="65">
        <v>111.47174178363282</v>
      </c>
    </row>
    <row r="60" spans="1:23" ht="15.5" x14ac:dyDescent="0.35">
      <c r="A60" s="62" t="s">
        <v>191</v>
      </c>
      <c r="B60" s="97" t="s">
        <v>215</v>
      </c>
      <c r="C60" s="97" t="s">
        <v>215</v>
      </c>
      <c r="D60" s="97" t="s">
        <v>215</v>
      </c>
      <c r="E60" s="97" t="s">
        <v>215</v>
      </c>
      <c r="F60" s="97">
        <v>28.922655975644727</v>
      </c>
      <c r="G60" s="97">
        <v>37.975626484808828</v>
      </c>
      <c r="H60" s="97">
        <v>40.445722557612342</v>
      </c>
      <c r="I60" s="97">
        <v>43.250331298252043</v>
      </c>
      <c r="J60" s="97">
        <v>42.094561288669325</v>
      </c>
      <c r="K60" s="97">
        <v>39.102943531696539</v>
      </c>
      <c r="L60" s="97">
        <v>36.78151721509898</v>
      </c>
      <c r="M60" s="97">
        <v>34.513852806793309</v>
      </c>
      <c r="N60" s="97">
        <v>32.159015684555264</v>
      </c>
      <c r="O60" s="97">
        <v>34.305777762965285</v>
      </c>
      <c r="P60" s="97">
        <v>43.115962513842049</v>
      </c>
      <c r="Q60" s="97">
        <v>46.778008234358659</v>
      </c>
      <c r="R60" s="97">
        <v>53.856297162183679</v>
      </c>
      <c r="S60" s="97">
        <v>58.781361593946492</v>
      </c>
      <c r="T60" s="97">
        <v>61.302541972219373</v>
      </c>
      <c r="U60" s="97">
        <v>64.651221638924156</v>
      </c>
      <c r="V60" s="97">
        <v>64.128058393186123</v>
      </c>
      <c r="W60" s="65">
        <v>68.222512260865045</v>
      </c>
    </row>
    <row r="61" spans="1:23" ht="15.5" x14ac:dyDescent="0.35">
      <c r="A61" s="62" t="s">
        <v>192</v>
      </c>
      <c r="B61" s="97" t="s">
        <v>215</v>
      </c>
      <c r="C61" s="97" t="s">
        <v>215</v>
      </c>
      <c r="D61" s="97" t="s">
        <v>215</v>
      </c>
      <c r="E61" s="97" t="s">
        <v>215</v>
      </c>
      <c r="F61" s="97">
        <v>43.277877834477117</v>
      </c>
      <c r="G61" s="97">
        <v>44.614485004608802</v>
      </c>
      <c r="H61" s="97">
        <v>42.795319083247371</v>
      </c>
      <c r="I61" s="97">
        <v>41.093645623202121</v>
      </c>
      <c r="J61" s="97">
        <v>37.2957798069719</v>
      </c>
      <c r="K61" s="97">
        <v>44.480323008543252</v>
      </c>
      <c r="L61" s="97">
        <v>39.28635075159648</v>
      </c>
      <c r="M61" s="97">
        <v>34.748288709463068</v>
      </c>
      <c r="N61" s="97">
        <v>28.09469660211677</v>
      </c>
      <c r="O61" s="97">
        <v>25.89558662884459</v>
      </c>
      <c r="P61" s="97">
        <v>27.560239053847415</v>
      </c>
      <c r="Q61" s="97">
        <v>21.180746106456574</v>
      </c>
      <c r="R61" s="97">
        <v>17.493456796963844</v>
      </c>
      <c r="S61" s="97">
        <v>14.669457702077759</v>
      </c>
      <c r="T61" s="97">
        <v>12.094830832189354</v>
      </c>
      <c r="U61" s="97">
        <v>10.25239170084391</v>
      </c>
      <c r="V61" s="97">
        <v>8.9792709743183714</v>
      </c>
      <c r="W61" s="65">
        <v>8.5390706735117412</v>
      </c>
    </row>
    <row r="62" spans="1:23" ht="26.25" customHeight="1" x14ac:dyDescent="0.35">
      <c r="A62" s="163" t="s">
        <v>196</v>
      </c>
      <c r="B62" s="97" t="s">
        <v>215</v>
      </c>
      <c r="C62" s="97" t="s">
        <v>215</v>
      </c>
      <c r="D62" s="97" t="s">
        <v>215</v>
      </c>
      <c r="E62" s="97" t="s">
        <v>215</v>
      </c>
      <c r="F62" s="97">
        <v>98.116093107552814</v>
      </c>
      <c r="G62" s="97">
        <v>99.451379786084701</v>
      </c>
      <c r="H62" s="97">
        <v>97.654326347247917</v>
      </c>
      <c r="I62" s="97">
        <v>96.062783252190172</v>
      </c>
      <c r="J62" s="97">
        <v>98.049121923934564</v>
      </c>
      <c r="K62" s="97">
        <v>95.814604106670842</v>
      </c>
      <c r="L62" s="97">
        <v>93.495599565887545</v>
      </c>
      <c r="M62" s="97">
        <v>92.029917849331341</v>
      </c>
      <c r="N62" s="97">
        <v>93.145573332798577</v>
      </c>
      <c r="O62" s="97">
        <v>95.656444014089942</v>
      </c>
      <c r="P62" s="97">
        <v>100.05922112837342</v>
      </c>
      <c r="Q62" s="97">
        <v>98.135859745017598</v>
      </c>
      <c r="R62" s="97">
        <v>97.511821437296504</v>
      </c>
      <c r="S62" s="97">
        <v>95.313535836347626</v>
      </c>
      <c r="T62" s="97">
        <v>94.466228918638976</v>
      </c>
      <c r="U62" s="97">
        <v>92.200376586476125</v>
      </c>
      <c r="V62" s="97">
        <v>86.815450895844435</v>
      </c>
      <c r="W62" s="65">
        <v>83.2658921388023</v>
      </c>
    </row>
    <row r="63" spans="1:23" ht="15.5" x14ac:dyDescent="0.35">
      <c r="A63" s="162" t="s">
        <v>62</v>
      </c>
      <c r="B63" s="97">
        <v>301.19218620483701</v>
      </c>
      <c r="C63" s="97">
        <v>565.51628502058202</v>
      </c>
      <c r="D63" s="97">
        <v>526.62344653815057</v>
      </c>
      <c r="E63" s="97">
        <v>488.06241222614653</v>
      </c>
      <c r="F63" s="97">
        <v>435.94694192461679</v>
      </c>
      <c r="G63" s="97">
        <v>397.86732653173806</v>
      </c>
      <c r="H63" s="97">
        <v>387.79016202249829</v>
      </c>
      <c r="I63" s="97">
        <v>370.33677140067448</v>
      </c>
      <c r="J63" s="97">
        <v>316.21515689349525</v>
      </c>
      <c r="K63" s="97">
        <v>291.70113013229167</v>
      </c>
      <c r="L63" s="97">
        <v>281.56747055340713</v>
      </c>
      <c r="M63" s="97">
        <v>245.67949673684186</v>
      </c>
      <c r="N63" s="97">
        <v>295.05465046964849</v>
      </c>
      <c r="O63" s="97">
        <v>471.30928988967622</v>
      </c>
      <c r="P63" s="97">
        <v>486.27601420358127</v>
      </c>
      <c r="Q63" s="97">
        <v>517.14455276486444</v>
      </c>
      <c r="R63" s="97">
        <v>524.65680462015348</v>
      </c>
      <c r="S63" s="97">
        <v>441.20401189207575</v>
      </c>
      <c r="T63" s="97">
        <v>330.48552152197306</v>
      </c>
      <c r="U63" s="97">
        <v>253.78200817499697</v>
      </c>
      <c r="V63" s="97">
        <v>202.3145549313723</v>
      </c>
      <c r="W63" s="65">
        <v>174.99865382503049</v>
      </c>
    </row>
    <row r="64" spans="1:23" ht="15.5" x14ac:dyDescent="0.35">
      <c r="A64" s="162" t="s">
        <v>63</v>
      </c>
      <c r="B64" s="97">
        <v>3.8814649249764255</v>
      </c>
      <c r="C64" s="97">
        <v>4.306396407431329</v>
      </c>
      <c r="D64" s="97">
        <v>4.7833045474198546</v>
      </c>
      <c r="E64" s="97">
        <v>4.9640146420916409</v>
      </c>
      <c r="F64" s="97">
        <v>5.5121970212162159</v>
      </c>
      <c r="G64" s="97">
        <v>5.4198038210759014</v>
      </c>
      <c r="H64" s="97">
        <v>7.3776814283458236</v>
      </c>
      <c r="I64" s="97">
        <v>12.931819586908894</v>
      </c>
      <c r="J64" s="97">
        <v>15.122893988806373</v>
      </c>
      <c r="K64" s="97">
        <v>16.384479045214519</v>
      </c>
      <c r="L64" s="97">
        <v>17.523480396103587</v>
      </c>
      <c r="M64" s="97">
        <v>25.221053404055329</v>
      </c>
      <c r="N64" s="97">
        <v>27.613890600875326</v>
      </c>
      <c r="O64" s="97">
        <v>31.87318692696709</v>
      </c>
      <c r="P64" s="97">
        <v>29.027177625305846</v>
      </c>
      <c r="Q64" s="97">
        <v>26.853447297836418</v>
      </c>
      <c r="R64" s="97">
        <v>29.333910466132441</v>
      </c>
      <c r="S64" s="97">
        <v>29.20774305045823</v>
      </c>
      <c r="T64" s="97">
        <v>31.992144674846855</v>
      </c>
      <c r="U64" s="97">
        <v>30.668753149589079</v>
      </c>
      <c r="V64" s="97">
        <v>28.011393758619043</v>
      </c>
      <c r="W64" s="65">
        <v>28.225122195363294</v>
      </c>
    </row>
    <row r="65" spans="1:23" ht="15.5" x14ac:dyDescent="0.35">
      <c r="A65" s="162" t="s">
        <v>193</v>
      </c>
      <c r="B65" s="97" t="s">
        <v>215</v>
      </c>
      <c r="C65" s="97" t="s">
        <v>215</v>
      </c>
      <c r="D65" s="97" t="s">
        <v>215</v>
      </c>
      <c r="E65" s="97" t="s">
        <v>215</v>
      </c>
      <c r="F65" s="97" t="s">
        <v>215</v>
      </c>
      <c r="G65" s="97" t="s">
        <v>215</v>
      </c>
      <c r="H65" s="97" t="s">
        <v>215</v>
      </c>
      <c r="I65" s="97" t="s">
        <v>215</v>
      </c>
      <c r="J65" s="97">
        <v>46.518689427560801</v>
      </c>
      <c r="K65" s="97">
        <v>48.048982089073242</v>
      </c>
      <c r="L65" s="97">
        <v>49.493196483284812</v>
      </c>
      <c r="M65" s="97">
        <v>50.555606588386674</v>
      </c>
      <c r="N65" s="97">
        <v>51.192176490714488</v>
      </c>
      <c r="O65" s="97">
        <v>52.682948208790108</v>
      </c>
      <c r="P65" s="97">
        <v>54.60715176353537</v>
      </c>
      <c r="Q65" s="97">
        <v>54.656627971018835</v>
      </c>
      <c r="R65" s="97">
        <v>54.261983285490437</v>
      </c>
      <c r="S65" s="97">
        <v>52.591160132863479</v>
      </c>
      <c r="T65" s="97">
        <v>52.073725171485648</v>
      </c>
      <c r="U65" s="97">
        <v>52.613465752965752</v>
      </c>
      <c r="V65" s="97">
        <v>51.956894614987455</v>
      </c>
      <c r="W65" s="65">
        <v>53.217136596719619</v>
      </c>
    </row>
    <row r="66" spans="1:23" ht="15.5" x14ac:dyDescent="0.35">
      <c r="A66" s="162" t="s">
        <v>97</v>
      </c>
      <c r="B66" s="97" t="s">
        <v>215</v>
      </c>
      <c r="C66" s="97" t="s">
        <v>215</v>
      </c>
      <c r="D66" s="97" t="s">
        <v>215</v>
      </c>
      <c r="E66" s="97" t="s">
        <v>215</v>
      </c>
      <c r="F66" s="97" t="s">
        <v>215</v>
      </c>
      <c r="G66" s="97" t="s">
        <v>215</v>
      </c>
      <c r="H66" s="97" t="s">
        <v>215</v>
      </c>
      <c r="I66" s="97" t="s">
        <v>215</v>
      </c>
      <c r="J66" s="97">
        <v>786.56716371155051</v>
      </c>
      <c r="K66" s="97">
        <v>820.6108837755271</v>
      </c>
      <c r="L66" s="97">
        <v>846.60560042061149</v>
      </c>
      <c r="M66" s="97">
        <v>885.26898324083129</v>
      </c>
      <c r="N66" s="97">
        <v>891.20344319694107</v>
      </c>
      <c r="O66" s="97">
        <v>911.07098835787463</v>
      </c>
      <c r="P66" s="97">
        <v>892.41290183300987</v>
      </c>
      <c r="Q66" s="97">
        <v>841.87629918601147</v>
      </c>
      <c r="R66" s="97">
        <v>755.20312515933006</v>
      </c>
      <c r="S66" s="97">
        <v>687.59148507826956</v>
      </c>
      <c r="T66" s="97">
        <v>624.95748936193047</v>
      </c>
      <c r="U66" s="97">
        <v>563.42047087597598</v>
      </c>
      <c r="V66" s="97">
        <v>505.14867386170971</v>
      </c>
      <c r="W66" s="65">
        <v>465.34381930888941</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22.603105497162261</v>
      </c>
      <c r="T67" s="97">
        <v>173.21657447176113</v>
      </c>
      <c r="U67" s="97">
        <v>336.48875873711455</v>
      </c>
      <c r="V67" s="97">
        <v>570.87685523381788</v>
      </c>
      <c r="W67" s="65">
        <v>943.73037104424361</v>
      </c>
    </row>
    <row r="68" spans="1:23" ht="15.5" x14ac:dyDescent="0.35">
      <c r="A68" s="162" t="s">
        <v>64</v>
      </c>
      <c r="B68" s="97">
        <v>155.94594824220306</v>
      </c>
      <c r="C68" s="97">
        <v>170.54199036309839</v>
      </c>
      <c r="D68" s="97">
        <v>166.34811364251883</v>
      </c>
      <c r="E68" s="97">
        <v>168.3169859531082</v>
      </c>
      <c r="F68" s="97">
        <v>159.82286626185194</v>
      </c>
      <c r="G68" s="97">
        <v>161.35783549495605</v>
      </c>
      <c r="H68" s="97">
        <v>145.37938991891099</v>
      </c>
      <c r="I68" s="97">
        <v>138.83707821044439</v>
      </c>
      <c r="J68" s="97">
        <v>132.90130232109973</v>
      </c>
      <c r="K68" s="97">
        <v>127.24458692367453</v>
      </c>
      <c r="L68" s="97">
        <v>123.46747422615489</v>
      </c>
      <c r="M68" s="97">
        <v>119.53406998863838</v>
      </c>
      <c r="N68" s="97">
        <v>115.1142386503569</v>
      </c>
      <c r="O68" s="97">
        <v>115.82258043018055</v>
      </c>
      <c r="P68" s="97">
        <v>111.16910890774768</v>
      </c>
      <c r="Q68" s="97">
        <v>108.39206582198283</v>
      </c>
      <c r="R68" s="97">
        <v>106.23914465968724</v>
      </c>
      <c r="S68" s="97">
        <v>98.211763143300089</v>
      </c>
      <c r="T68" s="97">
        <v>82.088199358787392</v>
      </c>
      <c r="U68" s="97">
        <v>53.939428012492073</v>
      </c>
      <c r="V68" s="97">
        <v>22.295719809028622</v>
      </c>
      <c r="W68" s="65">
        <v>12.245794504793095</v>
      </c>
    </row>
    <row r="69" spans="1:23" ht="15.5" x14ac:dyDescent="0.35">
      <c r="A69" s="62" t="s">
        <v>51</v>
      </c>
      <c r="B69" s="97" t="s">
        <v>215</v>
      </c>
      <c r="C69" s="97" t="s">
        <v>215</v>
      </c>
      <c r="D69" s="97" t="s">
        <v>215</v>
      </c>
      <c r="E69" s="97" t="s">
        <v>215</v>
      </c>
      <c r="F69" s="97">
        <v>133.65949159077871</v>
      </c>
      <c r="G69" s="97">
        <v>134.98508948265618</v>
      </c>
      <c r="H69" s="97">
        <v>120.0862159347691</v>
      </c>
      <c r="I69" s="97">
        <v>113.40348532157424</v>
      </c>
      <c r="J69" s="97">
        <v>114.72570397962865</v>
      </c>
      <c r="K69" s="97">
        <v>108.9041820344268</v>
      </c>
      <c r="L69" s="97">
        <v>105.08203491138389</v>
      </c>
      <c r="M69" s="97">
        <v>93.267919374873756</v>
      </c>
      <c r="N69" s="97">
        <v>92.882111719090744</v>
      </c>
      <c r="O69" s="97">
        <v>92.988632318522264</v>
      </c>
      <c r="P69" s="97">
        <v>90.627493061593796</v>
      </c>
      <c r="Q69" s="97">
        <v>88.485770645746626</v>
      </c>
      <c r="R69" s="97">
        <v>87.964595269681595</v>
      </c>
      <c r="S69" s="97">
        <v>81.920960689961831</v>
      </c>
      <c r="T69" s="97">
        <v>66.872099961004665</v>
      </c>
      <c r="U69" s="97">
        <v>40.001457448834607</v>
      </c>
      <c r="V69" s="97">
        <v>10.130904124878198</v>
      </c>
      <c r="W69" s="65">
        <v>1.6156970514689279</v>
      </c>
    </row>
    <row r="70" spans="1:23" ht="15.5" x14ac:dyDescent="0.35">
      <c r="A70" s="62" t="s">
        <v>52</v>
      </c>
      <c r="B70" s="97" t="s">
        <v>215</v>
      </c>
      <c r="C70" s="97" t="s">
        <v>215</v>
      </c>
      <c r="D70" s="97" t="s">
        <v>215</v>
      </c>
      <c r="E70" s="97" t="s">
        <v>215</v>
      </c>
      <c r="F70" s="97">
        <v>26.1633746710732</v>
      </c>
      <c r="G70" s="97">
        <v>26.372746012299789</v>
      </c>
      <c r="H70" s="97">
        <v>25.293173984141944</v>
      </c>
      <c r="I70" s="97">
        <v>25.433592888870162</v>
      </c>
      <c r="J70" s="97">
        <v>18.175598341471083</v>
      </c>
      <c r="K70" s="97">
        <v>18.340404889247765</v>
      </c>
      <c r="L70" s="97">
        <v>18.385439314770977</v>
      </c>
      <c r="M70" s="97">
        <v>26.266150613764648</v>
      </c>
      <c r="N70" s="97">
        <v>22.232126931266162</v>
      </c>
      <c r="O70" s="97">
        <v>22.833948111658291</v>
      </c>
      <c r="P70" s="97">
        <v>20.541615846153913</v>
      </c>
      <c r="Q70" s="97">
        <v>19.906295176236203</v>
      </c>
      <c r="R70" s="97">
        <v>18.274549390005632</v>
      </c>
      <c r="S70" s="97">
        <v>16.29080245333828</v>
      </c>
      <c r="T70" s="97">
        <v>15.216099397782754</v>
      </c>
      <c r="U70" s="97">
        <v>13.937970563657453</v>
      </c>
      <c r="V70" s="97">
        <v>12.164815684150426</v>
      </c>
      <c r="W70" s="65">
        <v>10.630097453324169</v>
      </c>
    </row>
    <row r="71" spans="1:23" ht="15.5" x14ac:dyDescent="0.35">
      <c r="A71" s="164" t="s">
        <v>65</v>
      </c>
      <c r="B71" s="97">
        <v>4020.6300391582458</v>
      </c>
      <c r="C71" s="97">
        <v>4199.1829553023799</v>
      </c>
      <c r="D71" s="97">
        <v>4391.8446935559596</v>
      </c>
      <c r="E71" s="97">
        <v>4728.2413344788129</v>
      </c>
      <c r="F71" s="97">
        <v>4720.7505564230532</v>
      </c>
      <c r="G71" s="97">
        <v>5058.8455438646388</v>
      </c>
      <c r="H71" s="97">
        <v>5280.2639820264876</v>
      </c>
      <c r="I71" s="97">
        <v>5412.813311430109</v>
      </c>
      <c r="J71" s="97">
        <v>5516.6521673822563</v>
      </c>
      <c r="K71" s="97">
        <v>5655.5164324193001</v>
      </c>
      <c r="L71" s="97">
        <v>5719.1972019529021</v>
      </c>
      <c r="M71" s="97">
        <v>5982.9748591403604</v>
      </c>
      <c r="N71" s="97">
        <v>6227.4275970833096</v>
      </c>
      <c r="O71" s="97">
        <v>6650.7524862556711</v>
      </c>
      <c r="P71" s="97">
        <v>6782.0684224002862</v>
      </c>
      <c r="Q71" s="97">
        <v>7081.0526050720719</v>
      </c>
      <c r="R71" s="97">
        <v>7446.9139319742144</v>
      </c>
      <c r="S71" s="97">
        <v>7611.7032999968087</v>
      </c>
      <c r="T71" s="97">
        <v>7792.9676776574452</v>
      </c>
      <c r="U71" s="97">
        <v>7990.1318645786632</v>
      </c>
      <c r="V71" s="97">
        <v>8008.3063781402361</v>
      </c>
      <c r="W71" s="65">
        <v>8041.6849324205878</v>
      </c>
    </row>
    <row r="72" spans="1:23" ht="27" customHeight="1" x14ac:dyDescent="0.35">
      <c r="A72" s="164" t="s">
        <v>98</v>
      </c>
      <c r="B72" s="97" t="s">
        <v>215</v>
      </c>
      <c r="C72" s="97" t="s">
        <v>215</v>
      </c>
      <c r="D72" s="97" t="s">
        <v>215</v>
      </c>
      <c r="E72" s="97" t="s">
        <v>215</v>
      </c>
      <c r="F72" s="97" t="s">
        <v>215</v>
      </c>
      <c r="G72" s="97" t="s">
        <v>215</v>
      </c>
      <c r="H72" s="97" t="s">
        <v>215</v>
      </c>
      <c r="I72" s="97" t="s">
        <v>215</v>
      </c>
      <c r="J72" s="97">
        <v>154.92271132333843</v>
      </c>
      <c r="K72" s="97">
        <v>145.75034136047174</v>
      </c>
      <c r="L72" s="97">
        <v>151.28795088421708</v>
      </c>
      <c r="M72" s="97">
        <v>176.85712631166004</v>
      </c>
      <c r="N72" s="97">
        <v>222.01655101315512</v>
      </c>
      <c r="O72" s="97">
        <v>210.48911835276695</v>
      </c>
      <c r="P72" s="97">
        <v>213.34328030068241</v>
      </c>
      <c r="Q72" s="97">
        <v>229.770267599839</v>
      </c>
      <c r="R72" s="97">
        <v>230.18795107067695</v>
      </c>
      <c r="S72" s="97">
        <v>224.2835886332648</v>
      </c>
      <c r="T72" s="97">
        <v>225.86724366106571</v>
      </c>
      <c r="U72" s="97">
        <v>212.73384792036416</v>
      </c>
      <c r="V72" s="97">
        <v>210.03543650067922</v>
      </c>
      <c r="W72" s="65">
        <v>196.67249467839528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0.17266934837815734</v>
      </c>
      <c r="T73" s="97">
        <v>1.5412942533746699</v>
      </c>
      <c r="U73" s="97">
        <v>48.485340900333519</v>
      </c>
      <c r="V73" s="97">
        <v>168.66222535574914</v>
      </c>
      <c r="W73" s="65">
        <v>328.49628343295029</v>
      </c>
    </row>
    <row r="74" spans="1:23" ht="15.5" x14ac:dyDescent="0.35">
      <c r="A74" s="164" t="s">
        <v>66</v>
      </c>
      <c r="B74" s="97" t="s">
        <v>215</v>
      </c>
      <c r="C74" s="97" t="s">
        <v>215</v>
      </c>
      <c r="D74" s="97" t="s">
        <v>215</v>
      </c>
      <c r="E74" s="97" t="s">
        <v>215</v>
      </c>
      <c r="F74" s="97">
        <v>224.65371747072953</v>
      </c>
      <c r="G74" s="97">
        <v>213.38335445464932</v>
      </c>
      <c r="H74" s="97">
        <v>211.31548758677411</v>
      </c>
      <c r="I74" s="97">
        <v>228.9813558081523</v>
      </c>
      <c r="J74" s="97">
        <v>285.58980769195006</v>
      </c>
      <c r="K74" s="97">
        <v>347.54345278561902</v>
      </c>
      <c r="L74" s="97">
        <v>219.47040852666956</v>
      </c>
      <c r="M74" s="97">
        <v>219.66349456418368</v>
      </c>
      <c r="N74" s="97">
        <v>277.51517474825107</v>
      </c>
      <c r="O74" s="97">
        <v>277.89720428827803</v>
      </c>
      <c r="P74" s="97">
        <v>272.57768791761549</v>
      </c>
      <c r="Q74" s="97">
        <v>210.88990838637673</v>
      </c>
      <c r="R74" s="97">
        <v>204.91980829778259</v>
      </c>
      <c r="S74" s="97">
        <v>200.76636225843805</v>
      </c>
      <c r="T74" s="97">
        <v>195.31838395147435</v>
      </c>
      <c r="U74" s="97">
        <v>191.24368653351345</v>
      </c>
      <c r="V74" s="97">
        <v>184.5189447071327</v>
      </c>
      <c r="W74" s="65">
        <v>178.43028390344958</v>
      </c>
    </row>
    <row r="75" spans="1:23" s="169" customFormat="1" ht="40.5" customHeight="1" x14ac:dyDescent="0.35">
      <c r="A75" s="171" t="s">
        <v>194</v>
      </c>
      <c r="B75" s="172">
        <v>11031.813663521931</v>
      </c>
      <c r="C75" s="172">
        <v>11308.576389072809</v>
      </c>
      <c r="D75" s="172">
        <v>11461.912632340152</v>
      </c>
      <c r="E75" s="172">
        <v>11825.903375138667</v>
      </c>
      <c r="F75" s="172">
        <v>12204.15826087469</v>
      </c>
      <c r="G75" s="172">
        <v>12860.434602855094</v>
      </c>
      <c r="H75" s="172">
        <v>13171.051248873224</v>
      </c>
      <c r="I75" s="172">
        <v>12948.828395505745</v>
      </c>
      <c r="J75" s="172">
        <v>13654.175794454699</v>
      </c>
      <c r="K75" s="172">
        <v>13718.96152522907</v>
      </c>
      <c r="L75" s="172">
        <v>13571.09401822472</v>
      </c>
      <c r="M75" s="172">
        <v>13901.043810474406</v>
      </c>
      <c r="N75" s="172">
        <v>14303.357704708545</v>
      </c>
      <c r="O75" s="172">
        <v>15291.496974960319</v>
      </c>
      <c r="P75" s="172">
        <v>15439.350370096399</v>
      </c>
      <c r="Q75" s="172">
        <v>15670.88608324949</v>
      </c>
      <c r="R75" s="172">
        <v>16000.796931308107</v>
      </c>
      <c r="S75" s="172">
        <v>15523.947503503416</v>
      </c>
      <c r="T75" s="172">
        <v>15709.36775108801</v>
      </c>
      <c r="U75" s="172">
        <v>15952.195308989019</v>
      </c>
      <c r="V75" s="172">
        <v>15867.915716768706</v>
      </c>
      <c r="W75" s="173">
        <v>16037.40384523152</v>
      </c>
    </row>
    <row r="81" spans="2:23" x14ac:dyDescent="0.25">
      <c r="B81" s="158"/>
      <c r="C81" s="158"/>
      <c r="D81" s="158"/>
      <c r="E81" s="158"/>
      <c r="F81" s="158"/>
      <c r="G81" s="158"/>
      <c r="H81" s="158"/>
      <c r="I81" s="158"/>
      <c r="J81" s="158"/>
      <c r="K81" s="158"/>
      <c r="L81" s="158"/>
      <c r="M81" s="158"/>
      <c r="N81" s="158"/>
      <c r="O81" s="158"/>
      <c r="P81" s="158"/>
      <c r="Q81" s="158"/>
      <c r="R81" s="158"/>
      <c r="S81" s="158"/>
      <c r="T81" s="158"/>
      <c r="U81" s="158"/>
      <c r="V81" s="158"/>
      <c r="W81" s="158"/>
    </row>
  </sheetData>
  <pageMargins left="0.75" right="0.75" top="1" bottom="1" header="0.5" footer="0.5"/>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3" width="8.84375" style="174"/>
    <col min="24" max="16384" width="8.84375" style="158"/>
  </cols>
  <sheetData>
    <row r="1" spans="1:23" ht="60" customHeight="1" x14ac:dyDescent="0.35">
      <c r="A1" s="159" t="s">
        <v>208</v>
      </c>
      <c r="B1" s="156"/>
      <c r="C1" s="156"/>
      <c r="D1" s="156"/>
      <c r="E1" s="156"/>
      <c r="F1" s="156"/>
      <c r="G1" s="156"/>
      <c r="H1" s="156"/>
      <c r="I1" s="156"/>
      <c r="J1" s="156"/>
      <c r="K1" s="156"/>
      <c r="L1" s="156"/>
      <c r="M1" s="156"/>
      <c r="N1" s="156"/>
      <c r="O1" s="156"/>
      <c r="P1" s="156"/>
      <c r="Q1" s="156"/>
      <c r="R1" s="156"/>
      <c r="S1" s="156"/>
      <c r="T1" s="156"/>
      <c r="U1" s="156"/>
      <c r="V1" s="157"/>
      <c r="W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AA!C$16</f>
        <v>178.58457802963343</v>
      </c>
      <c r="C3" s="97">
        <f>AA!D$16</f>
        <v>192.99356641206387</v>
      </c>
      <c r="D3" s="97">
        <f>AA!E$16</f>
        <v>206.82748965458018</v>
      </c>
      <c r="E3" s="97">
        <f>AA!F$16</f>
        <v>218.48789282476676</v>
      </c>
      <c r="F3" s="97">
        <f>AA!G$16</f>
        <v>225.21540549155083</v>
      </c>
      <c r="G3" s="97">
        <f>AA!H$16</f>
        <v>239.01986462863761</v>
      </c>
      <c r="H3" s="97">
        <f>AA!I$16</f>
        <v>254.48944427372328</v>
      </c>
      <c r="I3" s="97">
        <f>AA!J$16</f>
        <v>269.06215455920045</v>
      </c>
      <c r="J3" s="97">
        <f>AA!K$16</f>
        <v>285.14623842340319</v>
      </c>
      <c r="K3" s="97">
        <f>AA!L$16</f>
        <v>305.03756656652126</v>
      </c>
      <c r="L3" s="97">
        <f>AA!M$16</f>
        <v>322.86916292612358</v>
      </c>
      <c r="M3" s="97">
        <f>AA!N$16</f>
        <v>344.95799554401236</v>
      </c>
      <c r="N3" s="97">
        <f>AA!O$16</f>
        <v>365.26342545173719</v>
      </c>
      <c r="O3" s="97">
        <f>AA!P$16</f>
        <v>386.92126391894743</v>
      </c>
      <c r="P3" s="97">
        <f>AA!Q$16</f>
        <v>387.90696989115065</v>
      </c>
      <c r="Q3" s="97">
        <f>AA!R$16</f>
        <v>391.56381689039006</v>
      </c>
      <c r="R3" s="97">
        <f>AA!S$16</f>
        <v>397.65905479563605</v>
      </c>
      <c r="S3" s="97">
        <f>AA!T$16</f>
        <v>384.60256342470217</v>
      </c>
      <c r="T3" s="97">
        <f>AA!U$16</f>
        <v>384.65121650718913</v>
      </c>
      <c r="U3" s="97">
        <f>AA!V$16</f>
        <v>384.483616187846</v>
      </c>
      <c r="V3" s="97">
        <f>AA!W$16</f>
        <v>379.91311391133661</v>
      </c>
      <c r="W3" s="65">
        <f>AA!X$16</f>
        <v>380.33285369245294</v>
      </c>
    </row>
    <row r="4" spans="1:23" ht="15" customHeight="1" x14ac:dyDescent="0.35">
      <c r="A4" s="162" t="s">
        <v>186</v>
      </c>
      <c r="B4" s="97">
        <f>BBWB!C$16</f>
        <v>54.795325054705643</v>
      </c>
      <c r="C4" s="97">
        <f>BBWB!D$16</f>
        <v>51.659593923132284</v>
      </c>
      <c r="D4" s="97">
        <f>BBWB!E$16</f>
        <v>50.637897812778327</v>
      </c>
      <c r="E4" s="97">
        <f>BBWB!F$16</f>
        <v>52.582483093284125</v>
      </c>
      <c r="F4" s="97">
        <f>BBWB!G$16</f>
        <v>50.660999708406344</v>
      </c>
      <c r="G4" s="97">
        <f>BBWB!H$16</f>
        <v>56.422405298155482</v>
      </c>
      <c r="H4" s="97">
        <f>BBWB!I$16</f>
        <v>57.909113608344349</v>
      </c>
      <c r="I4" s="97">
        <f>BBWB!J$16</f>
        <v>53.489591478076889</v>
      </c>
      <c r="J4" s="97">
        <f>BBWB!K$16</f>
        <v>49.30555126470459</v>
      </c>
      <c r="K4" s="97">
        <f>BBWB!L$16</f>
        <v>46.715848702352531</v>
      </c>
      <c r="L4" s="97">
        <f>BBWB!M$16</f>
        <v>42.639218287298547</v>
      </c>
      <c r="M4" s="97">
        <f>BBWB!N$16</f>
        <v>39.145617136939364</v>
      </c>
      <c r="N4" s="97">
        <f>BBWB!O$16</f>
        <v>35.790605331073834</v>
      </c>
      <c r="O4" s="97">
        <f>BBWB!P$16</f>
        <v>34.114353851002512</v>
      </c>
      <c r="P4" s="97">
        <f>BBWB!Q$16</f>
        <v>31.923145868959359</v>
      </c>
      <c r="Q4" s="97">
        <f>BBWB!R$16</f>
        <v>30.785761729715556</v>
      </c>
      <c r="R4" s="97">
        <f>BBWB!S$16</f>
        <v>30.396971772570915</v>
      </c>
      <c r="S4" s="97">
        <f>BBWB!T$16</f>
        <v>30.26393644928736</v>
      </c>
      <c r="T4" s="97">
        <f>BBWB!U$16</f>
        <v>29.52253750565594</v>
      </c>
      <c r="U4" s="97">
        <f>BBWB!V$16</f>
        <v>29.531163094054573</v>
      </c>
      <c r="V4" s="97">
        <f>BBWB!W$16</f>
        <v>29.403201502030008</v>
      </c>
      <c r="W4" s="65">
        <f>BBWB!X$16</f>
        <v>25.91525467665322</v>
      </c>
    </row>
    <row r="5" spans="1:23" ht="15" customHeight="1" x14ac:dyDescent="0.35">
      <c r="A5" s="162" t="s">
        <v>47</v>
      </c>
      <c r="B5" s="97"/>
      <c r="C5" s="97"/>
      <c r="D5" s="97"/>
      <c r="E5" s="97"/>
      <c r="F5" s="97"/>
      <c r="G5" s="97">
        <f>CA!H$16</f>
        <v>67.251605319466293</v>
      </c>
      <c r="H5" s="97">
        <f>CA!I$16</f>
        <v>70.983086430572513</v>
      </c>
      <c r="I5" s="97">
        <f>CA!J$16</f>
        <v>74.640202411904269</v>
      </c>
      <c r="J5" s="97">
        <f>CA!K$16</f>
        <v>76.664555870720633</v>
      </c>
      <c r="K5" s="97">
        <f>CA!L$16</f>
        <v>79.747285664973788</v>
      </c>
      <c r="L5" s="97">
        <f>CA!M$16</f>
        <v>80.459159838585137</v>
      </c>
      <c r="M5" s="97">
        <f>CA!N$16</f>
        <v>85.809502367027065</v>
      </c>
      <c r="N5" s="97">
        <f>CA!O$16</f>
        <v>90.104827592458435</v>
      </c>
      <c r="O5" s="97">
        <f>CA!P$16</f>
        <v>97.271877661346778</v>
      </c>
      <c r="P5" s="97">
        <f>CA!Q$16</f>
        <v>100.34196300626989</v>
      </c>
      <c r="Q5" s="97">
        <f>CA!R$16</f>
        <v>109.22087559868059</v>
      </c>
      <c r="R5" s="97">
        <f>CA!S$16</f>
        <v>120.27961098362348</v>
      </c>
      <c r="S5" s="97">
        <f>CA!T$16</f>
        <v>129.53678147623719</v>
      </c>
      <c r="T5" s="97">
        <f>CA!U$16</f>
        <v>144.58642678053843</v>
      </c>
      <c r="U5" s="97">
        <f>CA!V$16</f>
        <v>159.64505007753388</v>
      </c>
      <c r="V5" s="97">
        <f>CA!W$16</f>
        <v>166.52559677159755</v>
      </c>
      <c r="W5" s="65">
        <f>CA!X$16</f>
        <v>176.96970099618594</v>
      </c>
    </row>
    <row r="6" spans="1:23" ht="15" customHeight="1" x14ac:dyDescent="0.35">
      <c r="A6" s="162" t="s">
        <v>105</v>
      </c>
      <c r="B6" s="97"/>
      <c r="C6" s="97"/>
      <c r="D6" s="97"/>
      <c r="E6" s="97"/>
      <c r="F6" s="97"/>
      <c r="G6" s="97">
        <f>CWP!H$16</f>
        <v>0</v>
      </c>
      <c r="H6" s="97">
        <f>CWP!I$16</f>
        <v>0</v>
      </c>
      <c r="I6" s="97">
        <f>CWP!J$16</f>
        <v>0</v>
      </c>
      <c r="J6" s="97">
        <f>CWP!K$16</f>
        <v>0</v>
      </c>
      <c r="K6" s="97">
        <f>CWP!L$16</f>
        <v>0</v>
      </c>
      <c r="L6" s="97">
        <f>CWP!M$16</f>
        <v>0</v>
      </c>
      <c r="M6" s="97">
        <f>CWP!N$16</f>
        <v>0</v>
      </c>
      <c r="N6" s="97">
        <f>CWP!O$16</f>
        <v>0</v>
      </c>
      <c r="O6" s="97">
        <f>CWP!P$16</f>
        <v>16.972296459765452</v>
      </c>
      <c r="P6" s="97">
        <f>CWP!Q$16</f>
        <v>27.642692040695863</v>
      </c>
      <c r="Q6" s="97">
        <f>CWP!R$16</f>
        <v>4.3002183127213609</v>
      </c>
      <c r="R6" s="97">
        <f>CWP!S$16</f>
        <v>7.999835124037638</v>
      </c>
      <c r="S6" s="97">
        <f>CWP!T$16</f>
        <v>0.22309597523219807</v>
      </c>
      <c r="T6" s="97">
        <f>CWP!U$16</f>
        <v>0.22072000000000003</v>
      </c>
      <c r="U6" s="97">
        <f>CWP!V$16</f>
        <v>0</v>
      </c>
      <c r="V6" s="97">
        <f>CWP!W$16</f>
        <v>0</v>
      </c>
      <c r="W6" s="65">
        <f>CWP!X$16</f>
        <v>21.519445198766409</v>
      </c>
    </row>
    <row r="7" spans="1:23" ht="15" customHeight="1" x14ac:dyDescent="0.35">
      <c r="A7" s="162" t="s">
        <v>48</v>
      </c>
      <c r="B7" s="97">
        <f>CTB!C$16</f>
        <v>87.356729999999999</v>
      </c>
      <c r="C7" s="97">
        <f>CTB!D$16</f>
        <v>94.058711000000002</v>
      </c>
      <c r="D7" s="97">
        <f>CTB!E$16</f>
        <v>103.313711</v>
      </c>
      <c r="E7" s="97">
        <f>CTB!F$16</f>
        <v>108.169843</v>
      </c>
      <c r="F7" s="97">
        <f>CTB!G$16</f>
        <v>118.98254900000002</v>
      </c>
      <c r="G7" s="97">
        <f>CTB!H$16</f>
        <v>123.72467600000002</v>
      </c>
      <c r="H7" s="97">
        <f>CTB!I$16</f>
        <v>130.99570599999998</v>
      </c>
      <c r="I7" s="97">
        <f>CTB!J$16</f>
        <v>145.12074900000002</v>
      </c>
      <c r="J7" s="97">
        <f>CTB!K$16</f>
        <v>160.45740000000001</v>
      </c>
      <c r="K7" s="97">
        <f>CTB!L$16</f>
        <v>176.47248999999999</v>
      </c>
      <c r="L7" s="97">
        <f>CTB!M$16</f>
        <v>183.76244300000002</v>
      </c>
      <c r="M7" s="97">
        <f>CTB!N$16</f>
        <v>188.90478100000004</v>
      </c>
      <c r="N7" s="97">
        <f>CTB!O$16</f>
        <v>199.600787</v>
      </c>
      <c r="O7" s="97">
        <f>CTB!P$16</f>
        <v>222.66889699999999</v>
      </c>
      <c r="P7" s="97">
        <f>CTB!Q$16</f>
        <v>237.858463</v>
      </c>
      <c r="Q7" s="97">
        <f>CTB!R$16</f>
        <v>246.06113200000004</v>
      </c>
      <c r="R7" s="97">
        <f>CTB!S$16</f>
        <v>251.21643900000007</v>
      </c>
      <c r="S7" s="97"/>
      <c r="T7" s="97"/>
      <c r="U7" s="97"/>
      <c r="V7" s="97"/>
      <c r="W7" s="65"/>
    </row>
    <row r="8" spans="1:23" ht="30" customHeight="1" x14ac:dyDescent="0.35">
      <c r="A8" s="162" t="s">
        <v>49</v>
      </c>
      <c r="B8" s="97">
        <f>DLA!C$16</f>
        <v>374.64389356509542</v>
      </c>
      <c r="C8" s="97">
        <f>DLA!D$16</f>
        <v>420.59101797011152</v>
      </c>
      <c r="D8" s="97">
        <f>DLA!E$16</f>
        <v>451.4405139064142</v>
      </c>
      <c r="E8" s="97">
        <f>DLA!F$16</f>
        <v>474.94506140898136</v>
      </c>
      <c r="F8" s="97">
        <f>DLA!G$16</f>
        <v>501.87208518492758</v>
      </c>
      <c r="G8" s="97">
        <f>DLA!H$16</f>
        <v>541.46206771261791</v>
      </c>
      <c r="H8" s="97">
        <f>DLA!I$16</f>
        <v>586.79408335570633</v>
      </c>
      <c r="I8" s="97">
        <f>DLA!J$16</f>
        <v>630.70925412321662</v>
      </c>
      <c r="J8" s="97">
        <f>DLA!K$16</f>
        <v>671.37389736416037</v>
      </c>
      <c r="K8" s="97">
        <f>DLA!L$16</f>
        <v>711.97885920784711</v>
      </c>
      <c r="L8" s="97">
        <f>DLA!M$16</f>
        <v>749.97101489302861</v>
      </c>
      <c r="M8" s="97">
        <f>DLA!N$16</f>
        <v>799.49765136282178</v>
      </c>
      <c r="N8" s="97">
        <f>DLA!O$16</f>
        <v>842.01851419064133</v>
      </c>
      <c r="O8" s="97">
        <f>DLA!P$16</f>
        <v>903.38796121391158</v>
      </c>
      <c r="P8" s="97">
        <f>DLA!Q$16</f>
        <v>923.28500178292893</v>
      </c>
      <c r="Q8" s="97">
        <f>DLA!R$16</f>
        <v>964.25762161531236</v>
      </c>
      <c r="R8" s="97">
        <f>DLA!S$16</f>
        <v>1018.3071454674267</v>
      </c>
      <c r="S8" s="97">
        <f>DLA!T$16</f>
        <v>1036.537643128489</v>
      </c>
      <c r="T8" s="97">
        <f>DLA!U$16</f>
        <v>1019.8619514425935</v>
      </c>
      <c r="U8" s="97">
        <f>DLA!V$16</f>
        <v>928.74784785245129</v>
      </c>
      <c r="V8" s="97">
        <f>DLA!W$16</f>
        <v>766.93059704293307</v>
      </c>
      <c r="W8" s="65">
        <f>DLA!X$16</f>
        <v>615.94417623581865</v>
      </c>
    </row>
    <row r="9" spans="1:23" ht="15" customHeight="1" x14ac:dyDescent="0.35">
      <c r="A9" s="62" t="s">
        <v>50</v>
      </c>
      <c r="B9" s="97"/>
      <c r="C9" s="97"/>
      <c r="D9" s="97"/>
      <c r="E9" s="97"/>
      <c r="F9" s="97"/>
      <c r="G9" s="97"/>
      <c r="H9" s="97">
        <f>'DLA (children)'!I$16</f>
        <v>47.305376162983578</v>
      </c>
      <c r="I9" s="97">
        <f>'DLA (children)'!J$16</f>
        <v>49.346361235669072</v>
      </c>
      <c r="J9" s="97">
        <f>'DLA (children)'!K$16</f>
        <v>51.94246416481117</v>
      </c>
      <c r="K9" s="97">
        <f>'DLA (children)'!L$16</f>
        <v>57.027973705596985</v>
      </c>
      <c r="L9" s="97">
        <f>'DLA (children)'!M$16</f>
        <v>59.731243369774049</v>
      </c>
      <c r="M9" s="97">
        <f>'DLA (children)'!N$16</f>
        <v>63.367563109461436</v>
      </c>
      <c r="N9" s="97">
        <f>'DLA (children)'!O$16</f>
        <v>67.11245669639483</v>
      </c>
      <c r="O9" s="97">
        <f>'DLA (children)'!P$16</f>
        <v>71.529723206617774</v>
      </c>
      <c r="P9" s="97">
        <f>'DLA (children)'!Q$16</f>
        <v>71.791182587646617</v>
      </c>
      <c r="Q9" s="97">
        <f>'DLA (children)'!R$16</f>
        <v>76.238475718435069</v>
      </c>
      <c r="R9" s="97">
        <f>'DLA (children)'!S$16</f>
        <v>79.377511134784569</v>
      </c>
      <c r="S9" s="97">
        <f>'DLA (children)'!T$16</f>
        <v>82.047999739670175</v>
      </c>
      <c r="T9" s="97">
        <f>'DLA (children)'!U$16</f>
        <v>95.01491002729523</v>
      </c>
      <c r="U9" s="97">
        <f>'DLA (children)'!V$16</f>
        <v>99.831667689266226</v>
      </c>
      <c r="V9" s="97">
        <f>'DLA (children)'!W$16</f>
        <v>101.83757113109874</v>
      </c>
      <c r="W9" s="65">
        <f>'DLA (children)'!X$16</f>
        <v>103.65252051010965</v>
      </c>
    </row>
    <row r="10" spans="1:23" ht="15" customHeight="1" x14ac:dyDescent="0.35">
      <c r="A10" s="62" t="s">
        <v>51</v>
      </c>
      <c r="B10" s="97"/>
      <c r="C10" s="97"/>
      <c r="D10" s="97"/>
      <c r="E10" s="97"/>
      <c r="F10" s="97"/>
      <c r="G10" s="97"/>
      <c r="H10" s="97">
        <f>'DLA (working age)'!I$16</f>
        <v>328.1802718928983</v>
      </c>
      <c r="I10" s="97">
        <f>'DLA (working age)'!J$16</f>
        <v>349.32204410526504</v>
      </c>
      <c r="J10" s="97">
        <f>'DLA (working age)'!K$16</f>
        <v>366.18808638115826</v>
      </c>
      <c r="K10" s="97">
        <f>'DLA (working age)'!L$16</f>
        <v>379.4437553133061</v>
      </c>
      <c r="L10" s="97">
        <f>'DLA (working age)'!M$16</f>
        <v>391.24253228603237</v>
      </c>
      <c r="M10" s="97">
        <f>'DLA (working age)'!N$16</f>
        <v>408.78682753658921</v>
      </c>
      <c r="N10" s="97">
        <f>'DLA (working age)'!O$16</f>
        <v>424.12335935166988</v>
      </c>
      <c r="O10" s="97">
        <f>'DLA (working age)'!P$16</f>
        <v>448.28920549971821</v>
      </c>
      <c r="P10" s="97">
        <f>'DLA (working age)'!Q$16</f>
        <v>451.61825421284368</v>
      </c>
      <c r="Q10" s="97">
        <f>'DLA (working age)'!R$16</f>
        <v>474.55130609876659</v>
      </c>
      <c r="R10" s="97">
        <f>'DLA (working age)'!S$16</f>
        <v>502.19268083269566</v>
      </c>
      <c r="S10" s="97">
        <f>'DLA (working age)'!T$16</f>
        <v>506.36460506213359</v>
      </c>
      <c r="T10" s="97">
        <f>'DLA (working age)'!U$16</f>
        <v>459.68059666250264</v>
      </c>
      <c r="U10" s="97">
        <f>'DLA (working age)'!V$16</f>
        <v>386.50988161041431</v>
      </c>
      <c r="V10" s="97">
        <f>'DLA (working age)'!W$16</f>
        <v>262.32098714244194</v>
      </c>
      <c r="W10" s="65">
        <f>'DLA (working age)'!X$16</f>
        <v>202.16160930775146</v>
      </c>
    </row>
    <row r="11" spans="1:23" ht="15" customHeight="1" x14ac:dyDescent="0.35">
      <c r="A11" s="62" t="s">
        <v>52</v>
      </c>
      <c r="B11" s="97"/>
      <c r="C11" s="97"/>
      <c r="D11" s="97"/>
      <c r="E11" s="97"/>
      <c r="F11" s="97"/>
      <c r="G11" s="97"/>
      <c r="H11" s="97">
        <f>'DLA (pensioners)'!I$16</f>
        <v>211.48208233028208</v>
      </c>
      <c r="I11" s="97">
        <f>'DLA (pensioners)'!J$16</f>
        <v>232.94724033978503</v>
      </c>
      <c r="J11" s="97">
        <f>'DLA (pensioners)'!K$16</f>
        <v>254.17574367954072</v>
      </c>
      <c r="K11" s="97">
        <f>'DLA (pensioners)'!L$16</f>
        <v>275.66932440869004</v>
      </c>
      <c r="L11" s="97">
        <f>'DLA (pensioners)'!M$16</f>
        <v>299.11658744039073</v>
      </c>
      <c r="M11" s="97">
        <f>'DLA (pensioners)'!N$16</f>
        <v>327.26946424009219</v>
      </c>
      <c r="N11" s="97">
        <f>'DLA (pensioners)'!O$16</f>
        <v>350.29718855618353</v>
      </c>
      <c r="O11" s="97">
        <f>'DLA (pensioners)'!P$16</f>
        <v>383.44431230960339</v>
      </c>
      <c r="P11" s="97">
        <f>'DLA (pensioners)'!Q$16</f>
        <v>401.36764058269949</v>
      </c>
      <c r="Q11" s="97">
        <f>'DLA (pensioners)'!R$16</f>
        <v>413.20735752154155</v>
      </c>
      <c r="R11" s="97">
        <f>'DLA (pensioners)'!S$16</f>
        <v>436.87765492771234</v>
      </c>
      <c r="S11" s="97">
        <f>'DLA (pensioners)'!T$16</f>
        <v>450.08281261922116</v>
      </c>
      <c r="T11" s="97">
        <f>'DLA (pensioners)'!U$16</f>
        <v>470.56662799474208</v>
      </c>
      <c r="U11" s="97">
        <f>'DLA (pensioners)'!V$16</f>
        <v>442.1258554807988</v>
      </c>
      <c r="V11" s="97">
        <f>'DLA (pensioners)'!W$16</f>
        <v>405.74114000735347</v>
      </c>
      <c r="W11" s="65">
        <f>'DLA (pensioners)'!X$16</f>
        <v>353.86231736782531</v>
      </c>
    </row>
    <row r="12" spans="1:23" ht="15" customHeight="1" x14ac:dyDescent="0.35">
      <c r="A12" s="162" t="s">
        <v>93</v>
      </c>
      <c r="B12" s="97"/>
      <c r="C12" s="97"/>
      <c r="D12" s="97"/>
      <c r="E12" s="97"/>
      <c r="F12" s="97"/>
      <c r="G12" s="97"/>
      <c r="H12" s="97">
        <f>DHP!I$16</f>
        <v>0.565855</v>
      </c>
      <c r="I12" s="97">
        <f>DHP!J$16</f>
        <v>0.66974400000000012</v>
      </c>
      <c r="J12" s="97">
        <f>DHP!K$16</f>
        <v>0.70686599999999988</v>
      </c>
      <c r="K12" s="97">
        <f>DHP!L$16</f>
        <v>0.89972900000000022</v>
      </c>
      <c r="L12" s="97">
        <f>DHP!M$16</f>
        <v>0.90104099999999987</v>
      </c>
      <c r="M12" s="97">
        <f>DHP!N$16</f>
        <v>1.0088810000000001</v>
      </c>
      <c r="N12" s="97">
        <f>DHP!O$16</f>
        <v>1.0473090000000003</v>
      </c>
      <c r="O12" s="97">
        <f>DHP!P$16</f>
        <v>1.1789940000000001</v>
      </c>
      <c r="P12" s="97">
        <f>DHP!Q$16</f>
        <v>1.0657660000000002</v>
      </c>
      <c r="Q12" s="97">
        <f>DHP!R$16</f>
        <v>1.2054960000000001</v>
      </c>
      <c r="R12" s="97">
        <f>DHP!S$16</f>
        <v>2.5543660000000004</v>
      </c>
      <c r="S12" s="97">
        <f>DHP!T$16</f>
        <v>7.7241759999999999</v>
      </c>
      <c r="T12" s="97">
        <f>DHP!U$16</f>
        <v>8.2224470000000007</v>
      </c>
      <c r="U12" s="97">
        <f>DHP!V$16</f>
        <v>6.634253000000002</v>
      </c>
      <c r="V12" s="97">
        <f>DHP!W$16</f>
        <v>7.891589999999999</v>
      </c>
      <c r="W12" s="65">
        <f>DHP!X$16</f>
        <v>9.9099100000000018</v>
      </c>
    </row>
    <row r="13" spans="1:23" ht="30" customHeight="1" x14ac:dyDescent="0.35">
      <c r="A13" s="162" t="s">
        <v>103</v>
      </c>
      <c r="B13" s="97"/>
      <c r="C13" s="97"/>
      <c r="D13" s="97"/>
      <c r="E13" s="97"/>
      <c r="F13" s="97">
        <f>ESA!G$16</f>
        <v>0</v>
      </c>
      <c r="G13" s="97">
        <f>ESA!H$16</f>
        <v>0</v>
      </c>
      <c r="H13" s="97">
        <f>ESA!I$16</f>
        <v>0</v>
      </c>
      <c r="I13" s="97">
        <f>ESA!J$16</f>
        <v>0</v>
      </c>
      <c r="J13" s="97">
        <f>ESA!K$16</f>
        <v>0</v>
      </c>
      <c r="K13" s="97">
        <f>ESA!L$16</f>
        <v>0</v>
      </c>
      <c r="L13" s="97">
        <f>ESA!M$16</f>
        <v>0</v>
      </c>
      <c r="M13" s="97">
        <f>ESA!N$16</f>
        <v>0</v>
      </c>
      <c r="N13" s="97">
        <f>ESA!O$16</f>
        <v>8.8607536855198479</v>
      </c>
      <c r="O13" s="97">
        <f>ESA!P$16</f>
        <v>84.701663213212839</v>
      </c>
      <c r="P13" s="97">
        <f>ESA!Q$16</f>
        <v>146.17378212114082</v>
      </c>
      <c r="Q13" s="97">
        <f>ESA!R$16</f>
        <v>217.5336981126633</v>
      </c>
      <c r="R13" s="97">
        <f>ESA!S$16</f>
        <v>415.26623580602359</v>
      </c>
      <c r="S13" s="97">
        <f>ESA!T$16</f>
        <v>646.57774403697488</v>
      </c>
      <c r="T13" s="97">
        <f>ESA!U$16</f>
        <v>804.41651451458222</v>
      </c>
      <c r="U13" s="97">
        <f>ESA!V$16</f>
        <v>900.44738130277165</v>
      </c>
      <c r="V13" s="97">
        <f>ESA!W$16</f>
        <v>952.56298761057883</v>
      </c>
      <c r="W13" s="65">
        <f>ESA!X$16</f>
        <v>1019.0943947671781</v>
      </c>
    </row>
    <row r="14" spans="1:23" ht="15" customHeight="1" x14ac:dyDescent="0.35">
      <c r="A14" s="163" t="s">
        <v>53</v>
      </c>
      <c r="B14" s="97">
        <f>HB!C$16</f>
        <v>506.35766899999999</v>
      </c>
      <c r="C14" s="97">
        <f>HB!D$16</f>
        <v>501.30169100000001</v>
      </c>
      <c r="D14" s="97">
        <f>HB!E$16</f>
        <v>500.110184</v>
      </c>
      <c r="E14" s="97">
        <f>HB!F$16</f>
        <v>507.55523399999998</v>
      </c>
      <c r="F14" s="97">
        <f>HB!G$16</f>
        <v>515.44808</v>
      </c>
      <c r="G14" s="97">
        <f>HB!H$16</f>
        <v>530.29586900000015</v>
      </c>
      <c r="H14" s="97">
        <f>HB!I$16</f>
        <v>573.33158800000001</v>
      </c>
      <c r="I14" s="97">
        <f>HB!J$16</f>
        <v>545.38730199999998</v>
      </c>
      <c r="J14" s="97">
        <f>HB!K$16</f>
        <v>559.05071800000007</v>
      </c>
      <c r="K14" s="97">
        <f>HB!L$16</f>
        <v>583.10007999999993</v>
      </c>
      <c r="L14" s="97">
        <f>HB!M$16</f>
        <v>613.72234400000002</v>
      </c>
      <c r="M14" s="97">
        <f>HB!N$16</f>
        <v>656.2032559999999</v>
      </c>
      <c r="N14" s="97">
        <f>HB!O$16</f>
        <v>712.19316100000003</v>
      </c>
      <c r="O14" s="97">
        <f>HB!P$16</f>
        <v>833.85396399999991</v>
      </c>
      <c r="P14" s="97">
        <f>HB!Q$16</f>
        <v>892.8476730000001</v>
      </c>
      <c r="Q14" s="97">
        <f>HB!R$16</f>
        <v>955.82454000000018</v>
      </c>
      <c r="R14" s="97">
        <f>HB!S$16</f>
        <v>991.56646499999988</v>
      </c>
      <c r="S14" s="97">
        <f>HB!T$16</f>
        <v>1003.9478170000001</v>
      </c>
      <c r="T14" s="97">
        <f>HB!U$16</f>
        <v>1011.282523</v>
      </c>
      <c r="U14" s="97">
        <f>HB!V$16</f>
        <v>1024.1701209999999</v>
      </c>
      <c r="V14" s="97">
        <f>HB!W$16</f>
        <v>1008.719562</v>
      </c>
      <c r="W14" s="65">
        <f>HB!X$16</f>
        <v>991.58816300000001</v>
      </c>
    </row>
    <row r="15" spans="1:23" ht="15" customHeight="1" x14ac:dyDescent="0.35">
      <c r="A15" s="62" t="s">
        <v>187</v>
      </c>
      <c r="B15" s="97"/>
      <c r="C15" s="97"/>
      <c r="D15" s="97"/>
      <c r="E15" s="97"/>
      <c r="F15" s="97"/>
      <c r="G15" s="97"/>
      <c r="H15" s="97"/>
      <c r="I15" s="97"/>
      <c r="J15" s="97"/>
      <c r="K15" s="97"/>
      <c r="L15" s="97"/>
      <c r="M15" s="97"/>
      <c r="N15" s="97">
        <v>474.40384499999999</v>
      </c>
      <c r="O15" s="97">
        <v>580.88423499999999</v>
      </c>
      <c r="P15" s="97">
        <v>627.759816</v>
      </c>
      <c r="Q15" s="97">
        <v>677.80034599999999</v>
      </c>
      <c r="R15" s="97">
        <v>710.00972100000001</v>
      </c>
      <c r="S15" s="97">
        <v>715.05014399999993</v>
      </c>
      <c r="T15" s="97">
        <v>722.22576200000003</v>
      </c>
      <c r="U15" s="97">
        <v>733.02452300000004</v>
      </c>
      <c r="V15" s="97">
        <v>720.71489000000008</v>
      </c>
      <c r="W15" s="65">
        <v>705.97171600000001</v>
      </c>
    </row>
    <row r="16" spans="1:23" ht="15" customHeight="1" x14ac:dyDescent="0.35">
      <c r="A16" s="62" t="s">
        <v>188</v>
      </c>
      <c r="B16" s="97"/>
      <c r="C16" s="97"/>
      <c r="D16" s="97"/>
      <c r="E16" s="97"/>
      <c r="F16" s="97"/>
      <c r="G16" s="97"/>
      <c r="H16" s="97"/>
      <c r="I16" s="97"/>
      <c r="J16" s="97"/>
      <c r="K16" s="97"/>
      <c r="L16" s="97"/>
      <c r="M16" s="97"/>
      <c r="N16" s="97">
        <v>237.78931699999998</v>
      </c>
      <c r="O16" s="97">
        <v>252.96973</v>
      </c>
      <c r="P16" s="97">
        <v>265.08785599999999</v>
      </c>
      <c r="Q16" s="97">
        <v>278.02419400000002</v>
      </c>
      <c r="R16" s="97">
        <v>281.55674299999998</v>
      </c>
      <c r="S16" s="97">
        <v>288.897673</v>
      </c>
      <c r="T16" s="97">
        <v>289.05676099999999</v>
      </c>
      <c r="U16" s="97">
        <v>291.14559800000001</v>
      </c>
      <c r="V16" s="97">
        <v>288.00467200000003</v>
      </c>
      <c r="W16" s="65">
        <v>285.61644699999999</v>
      </c>
    </row>
    <row r="17" spans="1:23" ht="15" customHeight="1" x14ac:dyDescent="0.35">
      <c r="A17" s="163" t="s">
        <v>54</v>
      </c>
      <c r="B17" s="97">
        <f>IB!C$16</f>
        <v>754.17080012627844</v>
      </c>
      <c r="C17" s="97">
        <f>IB!D$16</f>
        <v>719.21410879676546</v>
      </c>
      <c r="D17" s="97">
        <f>IB!E$16</f>
        <v>694.68411771453407</v>
      </c>
      <c r="E17" s="97">
        <f>IB!F$16</f>
        <v>647.3782371784107</v>
      </c>
      <c r="F17" s="97">
        <f>IB!G$16</f>
        <v>643.70114625248425</v>
      </c>
      <c r="G17" s="97">
        <f>IB!H$16</f>
        <v>635.78941135165655</v>
      </c>
      <c r="H17" s="97">
        <f>IB!I$16</f>
        <v>626.65710098665045</v>
      </c>
      <c r="I17" s="97">
        <f>IB!J$16</f>
        <v>614.27346954720849</v>
      </c>
      <c r="J17" s="97">
        <f>IB!K$16</f>
        <v>597.93560974776483</v>
      </c>
      <c r="K17" s="97">
        <f>IB!L$16</f>
        <v>593.15456125508763</v>
      </c>
      <c r="L17" s="97">
        <f>IB!M$16</f>
        <v>576.98178892243527</v>
      </c>
      <c r="M17" s="97">
        <f>IB!N$16</f>
        <v>575.28654637333364</v>
      </c>
      <c r="N17" s="97">
        <f>IB!O$16</f>
        <v>551.8758918970791</v>
      </c>
      <c r="O17" s="97">
        <f>IB!P$16</f>
        <v>512.88188855926637</v>
      </c>
      <c r="P17" s="97">
        <f>IB!Q$16</f>
        <v>463.78917077001739</v>
      </c>
      <c r="Q17" s="97">
        <f>IB!R$16</f>
        <v>411.81202167130101</v>
      </c>
      <c r="R17" s="97">
        <f>IB!S$16</f>
        <v>273.00947288510542</v>
      </c>
      <c r="S17" s="97">
        <f>IB!T$16</f>
        <v>108.78930702047704</v>
      </c>
      <c r="T17" s="97">
        <f>IB!U$16</f>
        <v>25.092062251152939</v>
      </c>
      <c r="U17" s="97">
        <f>IB!V$16</f>
        <v>6.1676742143657517</v>
      </c>
      <c r="V17" s="97">
        <f>IB!W$16</f>
        <v>1.9016912517196338</v>
      </c>
      <c r="W17" s="65">
        <f>IB!X$16</f>
        <v>1.7059985038590746</v>
      </c>
    </row>
    <row r="18" spans="1:23" ht="30" customHeight="1" x14ac:dyDescent="0.35">
      <c r="A18" s="162" t="s">
        <v>55</v>
      </c>
      <c r="B18" s="97">
        <f>IS!C$16</f>
        <v>807.93509592135092</v>
      </c>
      <c r="C18" s="97">
        <f>IS!D$16</f>
        <v>679.55540897603453</v>
      </c>
      <c r="D18" s="97">
        <f>IS!E$16</f>
        <v>672.75957226575395</v>
      </c>
      <c r="E18" s="97">
        <f>IS!F$16</f>
        <v>705.70948571535439</v>
      </c>
      <c r="F18" s="97">
        <f>IS!G$16</f>
        <v>768.29676708782927</v>
      </c>
      <c r="G18" s="97">
        <f>IS!H$16</f>
        <v>822.37174119237477</v>
      </c>
      <c r="H18" s="97">
        <f>IS!I$16</f>
        <v>829.03433670451432</v>
      </c>
      <c r="I18" s="97">
        <f>IS!J$16</f>
        <v>751.78204558047264</v>
      </c>
      <c r="J18" s="97">
        <f>IS!K$16</f>
        <v>590.92926791623347</v>
      </c>
      <c r="K18" s="97">
        <f>IS!L$16</f>
        <v>539.7240858556703</v>
      </c>
      <c r="L18" s="97">
        <f>IS!M$16</f>
        <v>521.26729769371548</v>
      </c>
      <c r="M18" s="97">
        <f>IS!N$16</f>
        <v>526.06471103557817</v>
      </c>
      <c r="N18" s="97">
        <f>IS!O$16</f>
        <v>503.62049744491014</v>
      </c>
      <c r="O18" s="97">
        <f>IS!P$16</f>
        <v>486.4586204195183</v>
      </c>
      <c r="P18" s="97">
        <f>IS!Q$16</f>
        <v>457.2101994730034</v>
      </c>
      <c r="Q18" s="97">
        <f>IS!R$16</f>
        <v>409.90540315830617</v>
      </c>
      <c r="R18" s="97">
        <f>IS!S$16</f>
        <v>310.3208151429003</v>
      </c>
      <c r="S18" s="97">
        <f>IS!T$16</f>
        <v>217.44171221008179</v>
      </c>
      <c r="T18" s="97">
        <f>IS!U$16</f>
        <v>174.84534844845314</v>
      </c>
      <c r="U18" s="97">
        <f>IS!V$16</f>
        <v>156.06993210705116</v>
      </c>
      <c r="V18" s="97">
        <f>IS!W$16</f>
        <v>137.76396238315826</v>
      </c>
      <c r="W18" s="65">
        <f>IS!X$16</f>
        <v>130.56912534854263</v>
      </c>
    </row>
    <row r="19" spans="1:23" ht="15" customHeight="1" x14ac:dyDescent="0.35">
      <c r="A19" s="62" t="s">
        <v>56</v>
      </c>
      <c r="B19" s="97">
        <f>'IS MIG'!C$16</f>
        <v>213.01745262629291</v>
      </c>
      <c r="C19" s="97">
        <f>'IS MIG'!D$16</f>
        <v>211.09525946103432</v>
      </c>
      <c r="D19" s="97">
        <f>'IS MIG'!E$16</f>
        <v>199.18261678185951</v>
      </c>
      <c r="E19" s="97">
        <f>'IS MIG'!F$16</f>
        <v>211.00166016419792</v>
      </c>
      <c r="F19" s="97">
        <f>'IS MIG'!G$16</f>
        <v>220.97854774676145</v>
      </c>
      <c r="G19" s="97">
        <f>'IS MIG'!H$16</f>
        <v>240.6919903700595</v>
      </c>
      <c r="H19" s="97">
        <f>'IS MIG'!I$16</f>
        <v>241.17534783870008</v>
      </c>
      <c r="I19" s="97">
        <f>'IS MIG'!J$16</f>
        <v>134.43764947369095</v>
      </c>
      <c r="J19" s="97">
        <f>'IS MIG'!K$16</f>
        <v>0</v>
      </c>
      <c r="K19" s="97">
        <f>'IS MIG'!L$16</f>
        <v>0</v>
      </c>
      <c r="L19" s="97">
        <f>'IS MIG'!M$16</f>
        <v>0</v>
      </c>
      <c r="M19" s="97">
        <f>'IS MIG'!N$16</f>
        <v>0</v>
      </c>
      <c r="N19" s="97">
        <f>'IS MIG'!O$16</f>
        <v>0</v>
      </c>
      <c r="O19" s="97">
        <f>'IS MIG'!P$16</f>
        <v>0</v>
      </c>
      <c r="P19" s="97">
        <f>'IS MIG'!Q$16</f>
        <v>0</v>
      </c>
      <c r="Q19" s="97">
        <f>'IS MIG'!R$16</f>
        <v>0</v>
      </c>
      <c r="R19" s="97">
        <f>'IS MIG'!S$16</f>
        <v>0</v>
      </c>
      <c r="S19" s="97">
        <f>'IS MIG'!T$16</f>
        <v>0</v>
      </c>
      <c r="T19" s="97">
        <f>'IS MIG'!U$16</f>
        <v>0</v>
      </c>
      <c r="U19" s="97">
        <f>'IS MIG'!V$16</f>
        <v>0</v>
      </c>
      <c r="V19" s="97">
        <f>'IS MIG'!W$16</f>
        <v>0</v>
      </c>
      <c r="W19" s="65">
        <f>'IS MIG'!X$16</f>
        <v>0</v>
      </c>
    </row>
    <row r="20" spans="1:23" ht="15" customHeight="1" x14ac:dyDescent="0.35">
      <c r="A20" s="62" t="s">
        <v>189</v>
      </c>
      <c r="B20" s="97"/>
      <c r="C20" s="97"/>
      <c r="D20" s="97"/>
      <c r="E20" s="97"/>
      <c r="F20" s="97">
        <f>'IS (incapacity)'!G$16</f>
        <v>275.16272367652726</v>
      </c>
      <c r="G20" s="97">
        <f>'IS (incapacity)'!H$16</f>
        <v>296.67041468469603</v>
      </c>
      <c r="H20" s="97">
        <f>'IS (incapacity)'!I$16</f>
        <v>300.19671026712945</v>
      </c>
      <c r="I20" s="97">
        <f>'IS (incapacity)'!J$16</f>
        <v>317.82703936036609</v>
      </c>
      <c r="J20" s="97">
        <f>'IS (incapacity)'!K$16</f>
        <v>314.7947233463874</v>
      </c>
      <c r="K20" s="97">
        <f>'IS (incapacity)'!L$16</f>
        <v>292.17456439678926</v>
      </c>
      <c r="L20" s="97">
        <f>'IS (incapacity)'!M$16</f>
        <v>293.04010494847398</v>
      </c>
      <c r="M20" s="97">
        <f>'IS (incapacity)'!N$16</f>
        <v>319.59264843862417</v>
      </c>
      <c r="N20" s="97">
        <f>'IS (incapacity)'!O$16</f>
        <v>317.97678924705178</v>
      </c>
      <c r="O20" s="97">
        <f>'IS (incapacity)'!P$16</f>
        <v>308.04888255453318</v>
      </c>
      <c r="P20" s="97">
        <f>'IS (incapacity)'!Q$16</f>
        <v>284.96443563578651</v>
      </c>
      <c r="Q20" s="97">
        <f>'IS (incapacity)'!R$16</f>
        <v>247.8473798896899</v>
      </c>
      <c r="R20" s="97">
        <f>'IS (incapacity)'!S$16</f>
        <v>153.22826080220025</v>
      </c>
      <c r="S20" s="97">
        <f>'IS (incapacity)'!T$16</f>
        <v>71.094549206448775</v>
      </c>
      <c r="T20" s="97">
        <f>'IS (incapacity)'!U$16</f>
        <v>33.901485803555289</v>
      </c>
      <c r="U20" s="97">
        <f>'IS (incapacity)'!V$16</f>
        <v>18.070708151958627</v>
      </c>
      <c r="V20" s="97">
        <f>'IS (incapacity)'!W$16</f>
        <v>8.8369861526716917</v>
      </c>
      <c r="W20" s="65">
        <f>'IS (incapacity)'!X$16</f>
        <v>2.0204245758863291</v>
      </c>
    </row>
    <row r="21" spans="1:23" ht="15" customHeight="1" x14ac:dyDescent="0.35">
      <c r="A21" s="62" t="s">
        <v>190</v>
      </c>
      <c r="B21" s="97"/>
      <c r="C21" s="97"/>
      <c r="D21" s="97"/>
      <c r="E21" s="97"/>
      <c r="F21" s="97">
        <f>'IS (lone parent)'!G$16</f>
        <v>243.03044430322484</v>
      </c>
      <c r="G21" s="97">
        <f>'IS (lone parent)'!H$16</f>
        <v>251.37750555224929</v>
      </c>
      <c r="H21" s="97">
        <f>'IS (lone parent)'!I$16</f>
        <v>253.67991311008947</v>
      </c>
      <c r="I21" s="97">
        <f>'IS (lone parent)'!J$16</f>
        <v>263.47033959141686</v>
      </c>
      <c r="J21" s="97">
        <f>'IS (lone parent)'!K$16</f>
        <v>240.36284938226441</v>
      </c>
      <c r="K21" s="97">
        <f>'IS (lone parent)'!L$16</f>
        <v>206.67089379062378</v>
      </c>
      <c r="L21" s="97">
        <f>'IS (lone parent)'!M$16</f>
        <v>187.30319988700023</v>
      </c>
      <c r="M21" s="97">
        <f>'IS (lone parent)'!N$16</f>
        <v>172.05514855719753</v>
      </c>
      <c r="N21" s="97">
        <f>'IS (lone parent)'!O$16</f>
        <v>155.79884943759333</v>
      </c>
      <c r="O21" s="97">
        <f>'IS (lone parent)'!P$16</f>
        <v>146.38870475220401</v>
      </c>
      <c r="P21" s="97">
        <f>'IS (lone parent)'!Q$16</f>
        <v>133.57067790886043</v>
      </c>
      <c r="Q21" s="97">
        <f>'IS (lone parent)'!R$16</f>
        <v>121.32686969128019</v>
      </c>
      <c r="R21" s="97">
        <f>'IS (lone parent)'!S$16</f>
        <v>112.50291994508996</v>
      </c>
      <c r="S21" s="97">
        <f>'IS (lone parent)'!T$16</f>
        <v>100.0793792464103</v>
      </c>
      <c r="T21" s="97">
        <f>'IS (lone parent)'!U$16</f>
        <v>93.853011324117489</v>
      </c>
      <c r="U21" s="97">
        <f>'IS (lone parent)'!V$16</f>
        <v>88.576779434216689</v>
      </c>
      <c r="V21" s="97">
        <f>'IS (lone parent)'!W$16</f>
        <v>80.270252334778206</v>
      </c>
      <c r="W21" s="65">
        <f>'IS (lone parent)'!X$16</f>
        <v>77.71754943861724</v>
      </c>
    </row>
    <row r="22" spans="1:23" ht="15" customHeight="1" x14ac:dyDescent="0.35">
      <c r="A22" s="62" t="s">
        <v>191</v>
      </c>
      <c r="B22" s="97"/>
      <c r="C22" s="97"/>
      <c r="D22" s="97"/>
      <c r="E22" s="97"/>
      <c r="F22" s="97">
        <f>'IS (carer)'!G$16</f>
        <v>14.483824856936291</v>
      </c>
      <c r="G22" s="97">
        <f>'IS (carer)'!H$16</f>
        <v>18.505869412818733</v>
      </c>
      <c r="H22" s="97">
        <f>'IS (carer)'!I$16</f>
        <v>19.94789664701716</v>
      </c>
      <c r="I22" s="97">
        <f>'IS (carer)'!J$16</f>
        <v>21.724667508519772</v>
      </c>
      <c r="J22" s="97">
        <f>'IS (carer)'!K$16</f>
        <v>21.407638573390393</v>
      </c>
      <c r="K22" s="97">
        <f>'IS (carer)'!L$16</f>
        <v>20.357000085209719</v>
      </c>
      <c r="L22" s="97">
        <f>'IS (carer)'!M$16</f>
        <v>19.818227897271278</v>
      </c>
      <c r="M22" s="97">
        <f>'IS (carer)'!N$16</f>
        <v>19.317478863408937</v>
      </c>
      <c r="N22" s="97">
        <f>'IS (carer)'!O$16</f>
        <v>18.7159371975916</v>
      </c>
      <c r="O22" s="97">
        <f>'IS (carer)'!P$16</f>
        <v>20.50013595985958</v>
      </c>
      <c r="P22" s="97">
        <f>'IS (carer)'!Q$16</f>
        <v>26.073028597472902</v>
      </c>
      <c r="Q22" s="97">
        <f>'IS (carer)'!R$16</f>
        <v>28.642023177528433</v>
      </c>
      <c r="R22" s="97">
        <f>'IS (carer)'!S$16</f>
        <v>33.796318602619415</v>
      </c>
      <c r="S22" s="97">
        <f>'IS (carer)'!T$16</f>
        <v>36.482376442498946</v>
      </c>
      <c r="T22" s="97">
        <f>'IS (carer)'!U$16</f>
        <v>38.781682057227421</v>
      </c>
      <c r="U22" s="97">
        <f>'IS (carer)'!V$16</f>
        <v>42.196094405174975</v>
      </c>
      <c r="V22" s="97">
        <f>'IS (carer)'!W$16</f>
        <v>41.935935076452274</v>
      </c>
      <c r="W22" s="65">
        <f>'IS (carer)'!X$16</f>
        <v>44.568617228068277</v>
      </c>
    </row>
    <row r="23" spans="1:23" ht="15" customHeight="1" x14ac:dyDescent="0.35">
      <c r="A23" s="62" t="s">
        <v>192</v>
      </c>
      <c r="B23" s="97"/>
      <c r="C23" s="97"/>
      <c r="D23" s="97"/>
      <c r="E23" s="97"/>
      <c r="F23" s="97">
        <f>'IS (others)'!G$16</f>
        <v>14.641226504379347</v>
      </c>
      <c r="G23" s="97">
        <f>'IS (others)'!H$16</f>
        <v>15.125961172551172</v>
      </c>
      <c r="H23" s="97">
        <f>'IS (others)'!I$16</f>
        <v>14.034468841578102</v>
      </c>
      <c r="I23" s="97">
        <f>'IS (others)'!J$16</f>
        <v>14.322349646478953</v>
      </c>
      <c r="J23" s="97">
        <f>'IS (others)'!K$16</f>
        <v>14.364056614191238</v>
      </c>
      <c r="K23" s="97">
        <f>'IS (others)'!L$16</f>
        <v>18.487590392244005</v>
      </c>
      <c r="L23" s="97">
        <f>'IS (others)'!M$16</f>
        <v>19.554581639340284</v>
      </c>
      <c r="M23" s="97">
        <f>'IS (others)'!N$16</f>
        <v>15.130128695933873</v>
      </c>
      <c r="N23" s="97">
        <f>'IS (others)'!O$16</f>
        <v>12.401712801927204</v>
      </c>
      <c r="O23" s="97">
        <f>'IS (others)'!P$16</f>
        <v>12.012298936682066</v>
      </c>
      <c r="P23" s="97">
        <f>'IS (others)'!Q$16</f>
        <v>12.888191249564684</v>
      </c>
      <c r="Q23" s="97">
        <f>'IS (others)'!R$16</f>
        <v>11.948810011626319</v>
      </c>
      <c r="R23" s="97">
        <f>'IS (others)'!S$16</f>
        <v>10.664338662828978</v>
      </c>
      <c r="S23" s="97">
        <f>'IS (others)'!T$16</f>
        <v>9.7639312248119534</v>
      </c>
      <c r="T23" s="97">
        <f>'IS (others)'!U$16</f>
        <v>8.3734387979704348</v>
      </c>
      <c r="U23" s="97">
        <f>'IS (others)'!V$16</f>
        <v>7.2483578124270709</v>
      </c>
      <c r="V23" s="97">
        <f>'IS (others)'!W$16</f>
        <v>6.3166864014655761</v>
      </c>
      <c r="W23" s="65">
        <f>'IS (others)'!X$16</f>
        <v>5.7105879448052583</v>
      </c>
    </row>
    <row r="24" spans="1:23" ht="30" customHeight="1" x14ac:dyDescent="0.35">
      <c r="A24" s="163" t="s">
        <v>61</v>
      </c>
      <c r="B24" s="97"/>
      <c r="C24" s="97"/>
      <c r="D24" s="97"/>
      <c r="E24" s="97"/>
      <c r="F24" s="97">
        <f>IIDB!G$16</f>
        <v>50.432316156717697</v>
      </c>
      <c r="G24" s="97">
        <f>IIDB!H$16</f>
        <v>51.746581707770453</v>
      </c>
      <c r="H24" s="97">
        <f>IIDB!I$16</f>
        <v>52.000526379613966</v>
      </c>
      <c r="I24" s="97">
        <f>IIDB!J$16</f>
        <v>52.27265606936885</v>
      </c>
      <c r="J24" s="97">
        <f>IIDB!K$16</f>
        <v>53.701046227507227</v>
      </c>
      <c r="K24" s="97">
        <f>IIDB!L$16</f>
        <v>53.57781923195941</v>
      </c>
      <c r="L24" s="97">
        <f>IIDB!M$16</f>
        <v>53.365494926320643</v>
      </c>
      <c r="M24" s="97">
        <f>IIDB!N$16</f>
        <v>53.550301115948422</v>
      </c>
      <c r="N24" s="97">
        <f>IIDB!O$16</f>
        <v>54.458691308829223</v>
      </c>
      <c r="O24" s="97">
        <f>IIDB!P$16</f>
        <v>56.236756610488918</v>
      </c>
      <c r="P24" s="97">
        <f>IIDB!Q$16</f>
        <v>59.85513078757932</v>
      </c>
      <c r="Q24" s="97">
        <f>IIDB!R$16</f>
        <v>59.643325074747281</v>
      </c>
      <c r="R24" s="97">
        <f>IIDB!S$16</f>
        <v>60.748283661984374</v>
      </c>
      <c r="S24" s="97">
        <f>IIDB!T$16</f>
        <v>60.415936007673132</v>
      </c>
      <c r="T24" s="97">
        <f>IIDB!U$16</f>
        <v>60.644346882167902</v>
      </c>
      <c r="U24" s="97">
        <f>IIDB!V$16</f>
        <v>59.614441602950158</v>
      </c>
      <c r="V24" s="97">
        <f>IIDB!W$16</f>
        <v>56.965515143164183</v>
      </c>
      <c r="W24" s="65">
        <f>IIDB!X$16</f>
        <v>55.540248344121586</v>
      </c>
    </row>
    <row r="25" spans="1:23" ht="15" customHeight="1" x14ac:dyDescent="0.35">
      <c r="A25" s="162" t="s">
        <v>62</v>
      </c>
      <c r="B25" s="97">
        <f>JSA!C$16</f>
        <v>107.78363650286869</v>
      </c>
      <c r="C25" s="97">
        <f>JSA!D$16</f>
        <v>198.81209304540039</v>
      </c>
      <c r="D25" s="97">
        <f>JSA!E$16</f>
        <v>184.72758101682356</v>
      </c>
      <c r="E25" s="97">
        <f>JSA!F$16</f>
        <v>164.54753241899238</v>
      </c>
      <c r="F25" s="97">
        <f>JSA!G$16</f>
        <v>153.88684913317039</v>
      </c>
      <c r="G25" s="97">
        <f>JSA!H$16</f>
        <v>135.15634843895415</v>
      </c>
      <c r="H25" s="97">
        <f>JSA!I$16</f>
        <v>131.03091771061094</v>
      </c>
      <c r="I25" s="97">
        <f>JSA!J$16</f>
        <v>122.6051817825774</v>
      </c>
      <c r="J25" s="97">
        <f>JSA!K$16</f>
        <v>105.1653203581977</v>
      </c>
      <c r="K25" s="97">
        <f>JSA!L$16</f>
        <v>111.26559913302277</v>
      </c>
      <c r="L25" s="97">
        <f>JSA!M$16</f>
        <v>113.83669046906338</v>
      </c>
      <c r="M25" s="97">
        <f>JSA!N$16</f>
        <v>109.64765789127556</v>
      </c>
      <c r="N25" s="97">
        <f>JSA!O$16</f>
        <v>148.64192164265006</v>
      </c>
      <c r="O25" s="97">
        <f>JSA!P$16</f>
        <v>239.35075304869594</v>
      </c>
      <c r="P25" s="97">
        <f>JSA!Q$16</f>
        <v>224.06662473870642</v>
      </c>
      <c r="Q25" s="97">
        <f>JSA!R$16</f>
        <v>250.62263668096736</v>
      </c>
      <c r="R25" s="97">
        <f>JSA!S$16</f>
        <v>270.99968515189948</v>
      </c>
      <c r="S25" s="97">
        <f>JSA!T$16</f>
        <v>236.39111939580414</v>
      </c>
      <c r="T25" s="97">
        <f>JSA!U$16</f>
        <v>183.09310392325821</v>
      </c>
      <c r="U25" s="97">
        <f>JSA!V$16</f>
        <v>144.32865249269409</v>
      </c>
      <c r="V25" s="97">
        <f>JSA!W$16</f>
        <v>111.0528772795389</v>
      </c>
      <c r="W25" s="65">
        <f>JSA!X$16</f>
        <v>90.153979748380564</v>
      </c>
    </row>
    <row r="26" spans="1:23" ht="15" customHeight="1" x14ac:dyDescent="0.35">
      <c r="A26" s="162" t="s">
        <v>63</v>
      </c>
      <c r="B26" s="97">
        <f>MA!C$16</f>
        <v>1.5423868918200792</v>
      </c>
      <c r="C26" s="97">
        <f>MA!D$16</f>
        <v>1.7474989125835798</v>
      </c>
      <c r="D26" s="97">
        <f>MA!E$16</f>
        <v>2.0342563718811104</v>
      </c>
      <c r="E26" s="97">
        <f>MA!F$16</f>
        <v>1.197564430184372</v>
      </c>
      <c r="F26" s="97">
        <f>MA!G$16</f>
        <v>2.1838856531461133</v>
      </c>
      <c r="G26" s="97">
        <f>MA!H$16</f>
        <v>2.5764421712789938</v>
      </c>
      <c r="H26" s="97">
        <f>MA!I$16</f>
        <v>2.7289551697474024</v>
      </c>
      <c r="I26" s="97">
        <f>MA!J$16</f>
        <v>5.7711275494262502</v>
      </c>
      <c r="J26" s="97">
        <f>MA!K$16</f>
        <v>7.0083912196112541</v>
      </c>
      <c r="K26" s="97">
        <f>MA!L$16</f>
        <v>6.0209053536666977</v>
      </c>
      <c r="L26" s="97">
        <f>MA!M$16</f>
        <v>6.8482280972570422</v>
      </c>
      <c r="M26" s="97">
        <f>MA!N$16</f>
        <v>10.462692503366416</v>
      </c>
      <c r="N26" s="97">
        <f>MA!O$16</f>
        <v>12.615519247890285</v>
      </c>
      <c r="O26" s="97">
        <f>MA!P$16</f>
        <v>14.65706617169632</v>
      </c>
      <c r="P26" s="97">
        <f>MA!Q$16</f>
        <v>14.636923929099357</v>
      </c>
      <c r="Q26" s="97">
        <f>MA!R$16</f>
        <v>17.676705645982377</v>
      </c>
      <c r="R26" s="97">
        <f>MA!S$16</f>
        <v>16.618282002373746</v>
      </c>
      <c r="S26" s="97">
        <f>MA!T$16</f>
        <v>17.256686264631266</v>
      </c>
      <c r="T26" s="97">
        <f>MA!U$16</f>
        <v>16.759418563872714</v>
      </c>
      <c r="U26" s="97">
        <f>MA!V$16</f>
        <v>17.891856671842941</v>
      </c>
      <c r="V26" s="97">
        <f>MA!W$16</f>
        <v>17.246999409001138</v>
      </c>
      <c r="W26" s="65">
        <f>MA!X$16</f>
        <v>17.152651431500178</v>
      </c>
    </row>
    <row r="27" spans="1:23" ht="15" customHeight="1" x14ac:dyDescent="0.35">
      <c r="A27" s="162" t="s">
        <v>193</v>
      </c>
      <c r="B27" s="97"/>
      <c r="C27" s="97"/>
      <c r="D27" s="97"/>
      <c r="E27" s="97"/>
      <c r="F27" s="97"/>
      <c r="G27" s="97"/>
      <c r="H27" s="97"/>
      <c r="I27" s="97"/>
      <c r="J27" s="97">
        <f>O75TVL!K$16</f>
        <v>23.632745466811379</v>
      </c>
      <c r="K27" s="97">
        <f>O75TVL!L$16</f>
        <v>24.911063738957544</v>
      </c>
      <c r="L27" s="97">
        <f>O75TVL!M$16</f>
        <v>26.319766203143804</v>
      </c>
      <c r="M27" s="97">
        <f>O75TVL!N$16</f>
        <v>27.407607546984693</v>
      </c>
      <c r="N27" s="97">
        <f>O75TVL!O$16</f>
        <v>28.306168485147904</v>
      </c>
      <c r="O27" s="97">
        <f>O75TVL!P$16</f>
        <v>29.433457213189588</v>
      </c>
      <c r="P27" s="97">
        <f>O75TVL!Q$16</f>
        <v>30.969407673435619</v>
      </c>
      <c r="Q27" s="97">
        <f>O75TVL!R$16</f>
        <v>31.36123205905292</v>
      </c>
      <c r="R27" s="97">
        <f>O75TVL!S$16</f>
        <v>31.740581704073193</v>
      </c>
      <c r="S27" s="97">
        <f>O75TVL!T$16</f>
        <v>32.135654812755199</v>
      </c>
      <c r="T27" s="97">
        <f>O75TVL!U$16</f>
        <v>32.392992446974972</v>
      </c>
      <c r="U27" s="97">
        <f>O75TVL!V$16</f>
        <v>32.865282526712058</v>
      </c>
      <c r="V27" s="97">
        <f>O75TVL!W$16</f>
        <v>33.171931123854336</v>
      </c>
      <c r="W27" s="65">
        <f>O75TVL!X$16</f>
        <v>34.609805559508473</v>
      </c>
    </row>
    <row r="28" spans="1:23" ht="15" customHeight="1" x14ac:dyDescent="0.35">
      <c r="A28" s="162" t="s">
        <v>97</v>
      </c>
      <c r="B28" s="97"/>
      <c r="C28" s="97"/>
      <c r="D28" s="97"/>
      <c r="E28" s="97"/>
      <c r="F28" s="97"/>
      <c r="G28" s="97"/>
      <c r="H28" s="97"/>
      <c r="I28" s="97">
        <f>PC!J$16</f>
        <v>0</v>
      </c>
      <c r="J28" s="97">
        <f>PC!K$16</f>
        <v>351.9463827523536</v>
      </c>
      <c r="K28" s="97">
        <f>PC!L$16</f>
        <v>380.91414097128597</v>
      </c>
      <c r="L28" s="97">
        <f>PC!M$16</f>
        <v>409.83504423389223</v>
      </c>
      <c r="M28" s="97">
        <f>PC!N$16</f>
        <v>441.86206835144168</v>
      </c>
      <c r="N28" s="97">
        <f>PC!O$16</f>
        <v>463.71296275504318</v>
      </c>
      <c r="O28" s="97">
        <f>PC!P$16</f>
        <v>489.78636089066924</v>
      </c>
      <c r="P28" s="97">
        <f>PC!Q$16</f>
        <v>492.98187561880735</v>
      </c>
      <c r="Q28" s="97">
        <f>PC!R$16</f>
        <v>479.05013581276989</v>
      </c>
      <c r="R28" s="97">
        <f>PC!S$16</f>
        <v>446.15930512622441</v>
      </c>
      <c r="S28" s="97">
        <f>PC!T$16</f>
        <v>416.85941093963316</v>
      </c>
      <c r="T28" s="97">
        <f>PC!U$16</f>
        <v>386.43797223217581</v>
      </c>
      <c r="U28" s="97">
        <f>PC!V$16</f>
        <v>353.69396029381392</v>
      </c>
      <c r="V28" s="97">
        <f>PC!W$16</f>
        <v>325.69010905198695</v>
      </c>
      <c r="W28" s="65">
        <f>PC!X$16</f>
        <v>306.79304822986637</v>
      </c>
    </row>
    <row r="29" spans="1:23" ht="30" customHeight="1" x14ac:dyDescent="0.35">
      <c r="A29" s="162" t="s">
        <v>110</v>
      </c>
      <c r="B29" s="97"/>
      <c r="C29" s="97"/>
      <c r="D29" s="97"/>
      <c r="E29" s="97"/>
      <c r="F29" s="97"/>
      <c r="G29" s="97"/>
      <c r="H29" s="97"/>
      <c r="I29" s="97">
        <f>PIP!J$16</f>
        <v>0</v>
      </c>
      <c r="J29" s="97">
        <f>PIP!K$16</f>
        <v>0</v>
      </c>
      <c r="K29" s="97">
        <f>PIP!L$16</f>
        <v>0</v>
      </c>
      <c r="L29" s="97">
        <f>PIP!M$16</f>
        <v>0</v>
      </c>
      <c r="M29" s="97">
        <f>PIP!N$16</f>
        <v>0</v>
      </c>
      <c r="N29" s="97">
        <f>PIP!O$16</f>
        <v>0</v>
      </c>
      <c r="O29" s="97">
        <f>PIP!P$16</f>
        <v>0</v>
      </c>
      <c r="P29" s="97">
        <f>PIP!Q$16</f>
        <v>0</v>
      </c>
      <c r="Q29" s="97">
        <f>PIP!R$16</f>
        <v>0</v>
      </c>
      <c r="R29" s="97">
        <f>PIP!S$16</f>
        <v>0</v>
      </c>
      <c r="S29" s="97">
        <f>PIP!T$16</f>
        <v>8.4348987648459754</v>
      </c>
      <c r="T29" s="97">
        <f>PIP!U$16</f>
        <v>154.24127932707111</v>
      </c>
      <c r="U29" s="97">
        <f>PIP!V$16</f>
        <v>273.55279387099603</v>
      </c>
      <c r="V29" s="97">
        <f>PIP!W$16</f>
        <v>445.67015670591127</v>
      </c>
      <c r="W29" s="65">
        <f>PIP!X$16</f>
        <v>690.24511204494218</v>
      </c>
    </row>
    <row r="30" spans="1:23" ht="15" customHeight="1" x14ac:dyDescent="0.35">
      <c r="A30" s="162" t="s">
        <v>64</v>
      </c>
      <c r="B30" s="97">
        <f>SDA!C$16</f>
        <v>63.812387121702315</v>
      </c>
      <c r="C30" s="97">
        <f>SDA!D$16</f>
        <v>69.030399194837571</v>
      </c>
      <c r="D30" s="97">
        <f>SDA!E$16</f>
        <v>67.53493176789317</v>
      </c>
      <c r="E30" s="97">
        <f>SDA!F$16</f>
        <v>69.110716842916631</v>
      </c>
      <c r="F30" s="97">
        <f>SDA!G$16</f>
        <v>68.065144670508829</v>
      </c>
      <c r="G30" s="97">
        <f>SDA!H$16</f>
        <v>69.68586746447302</v>
      </c>
      <c r="H30" s="97">
        <f>SDA!I$16</f>
        <v>64.567618477012346</v>
      </c>
      <c r="I30" s="97">
        <f>SDA!J$16</f>
        <v>63.425322329629076</v>
      </c>
      <c r="J30" s="97">
        <f>SDA!K$16</f>
        <v>61.10461491734776</v>
      </c>
      <c r="K30" s="97">
        <f>SDA!L$16</f>
        <v>59.731565021593042</v>
      </c>
      <c r="L30" s="97">
        <f>SDA!M$16</f>
        <v>59.856648702935317</v>
      </c>
      <c r="M30" s="97">
        <f>SDA!N$16</f>
        <v>60.499000528497064</v>
      </c>
      <c r="N30" s="97">
        <f>SDA!O$16</f>
        <v>59.278319807284525</v>
      </c>
      <c r="O30" s="97">
        <f>SDA!P$16</f>
        <v>60.348837636916876</v>
      </c>
      <c r="P30" s="97">
        <f>SDA!Q$16</f>
        <v>58.995418206419529</v>
      </c>
      <c r="Q30" s="97">
        <f>SDA!R$16</f>
        <v>58.451889066281687</v>
      </c>
      <c r="R30" s="97">
        <f>SDA!S$16</f>
        <v>58.758184314213658</v>
      </c>
      <c r="S30" s="97">
        <f>SDA!T$16</f>
        <v>56.91842780594002</v>
      </c>
      <c r="T30" s="97">
        <f>SDA!U$16</f>
        <v>49.661281108330236</v>
      </c>
      <c r="U30" s="97">
        <f>SDA!V$16</f>
        <v>34.093563008221935</v>
      </c>
      <c r="V30" s="97">
        <f>SDA!W$16</f>
        <v>20.57991460810716</v>
      </c>
      <c r="W30" s="65">
        <f>SDA!X$16</f>
        <v>10.300746936559104</v>
      </c>
    </row>
    <row r="31" spans="1:23" ht="15" customHeight="1" x14ac:dyDescent="0.35">
      <c r="A31" s="62" t="s">
        <v>51</v>
      </c>
      <c r="B31" s="97"/>
      <c r="C31" s="97"/>
      <c r="D31" s="97"/>
      <c r="E31" s="97"/>
      <c r="F31" s="97">
        <f>'SDA (working age)'!G$16</f>
        <v>54.107814006802833</v>
      </c>
      <c r="G31" s="97">
        <f>'SDA (working age)'!H$16</f>
        <v>55.649243280622379</v>
      </c>
      <c r="H31" s="97">
        <f>'SDA (working age)'!I$16</f>
        <v>50.698094919379265</v>
      </c>
      <c r="I31" s="97">
        <f>'SDA (working age)'!J$16</f>
        <v>48.881857924632953</v>
      </c>
      <c r="J31" s="97">
        <f>'SDA (working age)'!K$16</f>
        <v>50.576061222923073</v>
      </c>
      <c r="K31" s="97">
        <f>'SDA (working age)'!L$16</f>
        <v>49.09495086611399</v>
      </c>
      <c r="L31" s="97">
        <f>'SDA (working age)'!M$16</f>
        <v>48.719141249434806</v>
      </c>
      <c r="M31" s="97">
        <f>'SDA (working age)'!N$16</f>
        <v>43.957123547854764</v>
      </c>
      <c r="N31" s="97">
        <f>'SDA (working age)'!O$16</f>
        <v>44.817841992778092</v>
      </c>
      <c r="O31" s="97">
        <f>'SDA (working age)'!P$16</f>
        <v>45.485946558634737</v>
      </c>
      <c r="P31" s="97">
        <f>'SDA (working age)'!Q$16</f>
        <v>45.197348548484037</v>
      </c>
      <c r="Q31" s="97">
        <f>'SDA (working age)'!R$16</f>
        <v>44.715347894276022</v>
      </c>
      <c r="R31" s="97">
        <f>'SDA (working age)'!S$16</f>
        <v>45.889670871029381</v>
      </c>
      <c r="S31" s="97">
        <f>'SDA (working age)'!T$16</f>
        <v>45.18623933867552</v>
      </c>
      <c r="T31" s="97">
        <f>'SDA (working age)'!U$16</f>
        <v>38.509087346088677</v>
      </c>
      <c r="U31" s="97">
        <f>'SDA (working age)'!V$16</f>
        <v>23.768705107718294</v>
      </c>
      <c r="V31" s="97">
        <f>'SDA (working age)'!W$16</f>
        <v>11.225242400684085</v>
      </c>
      <c r="W31" s="65">
        <f>'SDA (working age)'!X$16</f>
        <v>1.8400718735581587</v>
      </c>
    </row>
    <row r="32" spans="1:23" ht="15" customHeight="1" x14ac:dyDescent="0.35">
      <c r="A32" s="62" t="s">
        <v>52</v>
      </c>
      <c r="B32" s="97"/>
      <c r="C32" s="97"/>
      <c r="D32" s="97"/>
      <c r="E32" s="97"/>
      <c r="F32" s="97">
        <f>'SDA (pensioners)'!G$16</f>
        <v>13.957330663705985</v>
      </c>
      <c r="G32" s="97">
        <f>'SDA (pensioners)'!H$16</f>
        <v>14.036624183850625</v>
      </c>
      <c r="H32" s="97">
        <f>'SDA (pensioners)'!I$16</f>
        <v>13.869523557633078</v>
      </c>
      <c r="I32" s="97">
        <f>'SDA (pensioners)'!J$16</f>
        <v>14.543464404996124</v>
      </c>
      <c r="J32" s="97">
        <f>'SDA (pensioners)'!K$16</f>
        <v>10.5285536944247</v>
      </c>
      <c r="K32" s="97">
        <f>'SDA (pensioners)'!L$16</f>
        <v>10.636614155479037</v>
      </c>
      <c r="L32" s="97">
        <f>'SDA (pensioners)'!M$16</f>
        <v>11.137507453500518</v>
      </c>
      <c r="M32" s="97">
        <f>'SDA (pensioners)'!N$16</f>
        <v>16.541876980642311</v>
      </c>
      <c r="N32" s="97">
        <f>'SDA (pensioners)'!O$16</f>
        <v>14.460477814506431</v>
      </c>
      <c r="O32" s="97">
        <f>'SDA (pensioners)'!P$16</f>
        <v>14.862891078282122</v>
      </c>
      <c r="P32" s="97">
        <f>'SDA (pensioners)'!Q$16</f>
        <v>13.798069657935491</v>
      </c>
      <c r="Q32" s="97">
        <f>'SDA (pensioners)'!R$16</f>
        <v>13.736541172005666</v>
      </c>
      <c r="R32" s="97">
        <f>'SDA (pensioners)'!S$16</f>
        <v>12.86851344318427</v>
      </c>
      <c r="S32" s="97">
        <f>'SDA (pensioners)'!T$16</f>
        <v>11.732188467264496</v>
      </c>
      <c r="T32" s="97">
        <f>'SDA (pensioners)'!U$16</f>
        <v>11.152193762241547</v>
      </c>
      <c r="U32" s="97">
        <f>'SDA (pensioners)'!V$16</f>
        <v>10.324857900503654</v>
      </c>
      <c r="V32" s="97">
        <f>'SDA (pensioners)'!W$16</f>
        <v>9.3546722074230733</v>
      </c>
      <c r="W32" s="65">
        <f>'SDA (pensioners)'!X$16</f>
        <v>8.4606750630009433</v>
      </c>
    </row>
    <row r="33" spans="1:23" ht="15.5" x14ac:dyDescent="0.35">
      <c r="A33" s="164" t="s">
        <v>65</v>
      </c>
      <c r="B33" s="97">
        <f>SP!C$16</f>
        <v>1681.051051886559</v>
      </c>
      <c r="C33" s="97">
        <f>SP!D$16</f>
        <v>1773.9719998530206</v>
      </c>
      <c r="D33" s="97">
        <f>SP!E$16</f>
        <v>1879.1133409632978</v>
      </c>
      <c r="E33" s="97">
        <f>SP!F$16</f>
        <v>1950.1949841775538</v>
      </c>
      <c r="F33" s="97">
        <f>SP!G$16</f>
        <v>2001.6601170667325</v>
      </c>
      <c r="G33" s="97">
        <f>SP!H$16</f>
        <v>2172.7019296841172</v>
      </c>
      <c r="H33" s="97">
        <f>SP!I$16</f>
        <v>2306.7765035243019</v>
      </c>
      <c r="I33" s="97">
        <f>SP!J$16</f>
        <v>2417.8650363088905</v>
      </c>
      <c r="J33" s="97">
        <f>SP!K$16</f>
        <v>2537.4539077494433</v>
      </c>
      <c r="K33" s="97">
        <f>SP!L$16</f>
        <v>2675.4406727808314</v>
      </c>
      <c r="L33" s="97">
        <f>SP!M$16</f>
        <v>2793.5182040302307</v>
      </c>
      <c r="M33" s="97">
        <f>SP!N$16</f>
        <v>2999.5155168681986</v>
      </c>
      <c r="N33" s="97">
        <f>SP!O$16</f>
        <v>3209.3328772080072</v>
      </c>
      <c r="O33" s="97">
        <f>SP!P$16</f>
        <v>3483.784516781137</v>
      </c>
      <c r="P33" s="97">
        <f>SP!Q$16</f>
        <v>3631.0801811459596</v>
      </c>
      <c r="Q33" s="97">
        <f>SP!R$16</f>
        <v>3855.30487892253</v>
      </c>
      <c r="R33" s="97">
        <f>SP!S$16</f>
        <v>4149.6134010425822</v>
      </c>
      <c r="S33" s="97">
        <f>SP!T$16</f>
        <v>4321.6187424067602</v>
      </c>
      <c r="T33" s="97">
        <f>SP!U$16</f>
        <v>4496.4703566609169</v>
      </c>
      <c r="U33" s="97">
        <f>SP!V$16</f>
        <v>4650.695455771719</v>
      </c>
      <c r="V33" s="97">
        <f>SP!W$16</f>
        <v>4764.8743376823813</v>
      </c>
      <c r="W33" s="65">
        <f>SP!X$16</f>
        <v>4882.0359569996426</v>
      </c>
    </row>
    <row r="34" spans="1:23" ht="30" customHeight="1" x14ac:dyDescent="0.35">
      <c r="A34" s="164" t="s">
        <v>98</v>
      </c>
      <c r="B34" s="97"/>
      <c r="C34" s="97"/>
      <c r="D34" s="97"/>
      <c r="E34" s="97"/>
      <c r="F34" s="97"/>
      <c r="G34" s="97"/>
      <c r="H34" s="97"/>
      <c r="I34" s="97"/>
      <c r="J34" s="97">
        <f>SMP!K$16</f>
        <v>61.372082472155618</v>
      </c>
      <c r="K34" s="97">
        <f>SMP!L$16</f>
        <v>45.847388097725528</v>
      </c>
      <c r="L34" s="97">
        <f>SMP!M$16</f>
        <v>57.96625239661698</v>
      </c>
      <c r="M34" s="97">
        <f>SMP!N$16</f>
        <v>71.290761237385894</v>
      </c>
      <c r="N34" s="97">
        <f>SMP!O$16</f>
        <v>91.646706923515964</v>
      </c>
      <c r="O34" s="97">
        <f>SMP!P$16</f>
        <v>91.346473049638647</v>
      </c>
      <c r="P34" s="97">
        <f>SMP!Q$16</f>
        <v>92.81845092395433</v>
      </c>
      <c r="Q34" s="97">
        <f>SMP!R$16</f>
        <v>92.594474767389286</v>
      </c>
      <c r="R34" s="97">
        <f>SMP!S$16</f>
        <v>94.689993828763292</v>
      </c>
      <c r="S34" s="97">
        <f>SMP!T$16</f>
        <v>93.836945477265587</v>
      </c>
      <c r="T34" s="97">
        <f>SMP!U$16</f>
        <v>95.869416951760684</v>
      </c>
      <c r="U34" s="97">
        <f>SMP!V$16</f>
        <v>94.593683970000001</v>
      </c>
      <c r="V34" s="97">
        <f>SMP!W$16</f>
        <v>101.075918</v>
      </c>
      <c r="W34" s="65">
        <f>SMP!X$16</f>
        <v>96.409278921284923</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UC!T$16</f>
        <v>0</v>
      </c>
      <c r="T35" s="97">
        <f>UC!U$16</f>
        <v>0.57597341760649168</v>
      </c>
      <c r="U35" s="97">
        <f>UC!V$16</f>
        <v>20.583631135543794</v>
      </c>
      <c r="V35" s="97">
        <f>UC!W$16</f>
        <v>77.401183997234611</v>
      </c>
      <c r="W35" s="65">
        <f>UC!X$16</f>
        <v>135.75258330398415</v>
      </c>
    </row>
    <row r="36" spans="1:23" ht="15" customHeight="1" x14ac:dyDescent="0.35">
      <c r="A36" s="164" t="s">
        <v>66</v>
      </c>
      <c r="B36" s="97"/>
      <c r="C36" s="97"/>
      <c r="D36" s="97"/>
      <c r="E36" s="97"/>
      <c r="F36" s="97">
        <f>WFP!G$16</f>
        <v>96.304672845824228</v>
      </c>
      <c r="G36" s="97">
        <f>WFP!H$16</f>
        <v>92.773444796211251</v>
      </c>
      <c r="H36" s="97">
        <f>WFP!I$16</f>
        <v>94.244261153674188</v>
      </c>
      <c r="I36" s="97">
        <f>WFP!J$16</f>
        <v>106.01405367667009</v>
      </c>
      <c r="J36" s="97">
        <f>WFP!K$16</f>
        <v>136.73840714366995</v>
      </c>
      <c r="K36" s="97">
        <f>WFP!L$16</f>
        <v>170.74552224842296</v>
      </c>
      <c r="L36" s="97">
        <f>WFP!M$16</f>
        <v>111.21081634396087</v>
      </c>
      <c r="M36" s="97">
        <f>WFP!N$16</f>
        <v>114.00809513293942</v>
      </c>
      <c r="N36" s="97">
        <f>WFP!O$16</f>
        <v>148.67935493296343</v>
      </c>
      <c r="O36" s="97">
        <f>WFP!P$16</f>
        <v>150.15875485763382</v>
      </c>
      <c r="P36" s="97">
        <f>WFP!Q$16</f>
        <v>151.08988255374015</v>
      </c>
      <c r="Q36" s="97">
        <f>WFP!R$16</f>
        <v>117.68510147424723</v>
      </c>
      <c r="R36" s="97">
        <f>WFP!S$16</f>
        <v>116.85524506197424</v>
      </c>
      <c r="S36" s="97">
        <f>WFP!T$16</f>
        <v>116.36309988310219</v>
      </c>
      <c r="T36" s="97">
        <f>WFP!U$16</f>
        <v>115.00512960297856</v>
      </c>
      <c r="U36" s="97">
        <f>WFP!V$16</f>
        <v>113.53939324649203</v>
      </c>
      <c r="V36" s="97">
        <f>WFP!W$16</f>
        <v>111.8557148431466</v>
      </c>
      <c r="W36" s="65">
        <f>WFP!X$16</f>
        <v>110.3161293125527</v>
      </c>
    </row>
    <row r="37" spans="1:23" ht="30" customHeight="1" x14ac:dyDescent="0.35">
      <c r="A37" s="165" t="s">
        <v>194</v>
      </c>
      <c r="B37" s="91">
        <f>SUM(B3:B36)-SUM(B9:B11,B19:B23)</f>
        <v>4618.033554100015</v>
      </c>
      <c r="C37" s="91">
        <f>SUM(C3:C36)-SUM(C9:C11,C19:C23)</f>
        <v>4702.9360890839498</v>
      </c>
      <c r="D37" s="91">
        <f>SUM(D3:D36)-SUM(D9:D11,D19:D23)</f>
        <v>4813.1835964739557</v>
      </c>
      <c r="E37" s="91">
        <f>SUM(E3:E36)-SUM(E9:E11,E19:E23)</f>
        <v>4899.8790350904437</v>
      </c>
      <c r="F37" s="91">
        <f t="shared" ref="F37:M37" si="0">SUM(F3:F36)-SUM(F9:F11,F19:F23,F31:F32)</f>
        <v>5196.7100182512986</v>
      </c>
      <c r="G37" s="91">
        <f t="shared" si="0"/>
        <v>5540.9782547657142</v>
      </c>
      <c r="H37" s="91">
        <f t="shared" si="0"/>
        <v>5782.1090967744731</v>
      </c>
      <c r="I37" s="91">
        <f t="shared" si="0"/>
        <v>5853.0878904166429</v>
      </c>
      <c r="J37" s="91">
        <f t="shared" si="0"/>
        <v>6329.693002894086</v>
      </c>
      <c r="K37" s="91">
        <f t="shared" si="0"/>
        <v>6565.2851828299181</v>
      </c>
      <c r="L37" s="91">
        <f t="shared" si="0"/>
        <v>6725.3306159646072</v>
      </c>
      <c r="M37" s="91">
        <f t="shared" si="0"/>
        <v>7105.1226429957514</v>
      </c>
      <c r="N37" s="91">
        <f t="shared" ref="N37:V37" si="1">SUM(N3:N36)-SUM(N9:N11,N19:N23,N31:N32,N15:N16)</f>
        <v>7527.0482949047528</v>
      </c>
      <c r="O37" s="91">
        <f t="shared" si="1"/>
        <v>8195.5147565570369</v>
      </c>
      <c r="P37" s="91">
        <f t="shared" si="1"/>
        <v>8426.53872253187</v>
      </c>
      <c r="Q37" s="91">
        <f t="shared" si="1"/>
        <v>8704.8609645930592</v>
      </c>
      <c r="R37" s="91">
        <f t="shared" si="1"/>
        <v>9064.7593738714131</v>
      </c>
      <c r="S37" s="91">
        <f t="shared" si="1"/>
        <v>8925.8756984798929</v>
      </c>
      <c r="T37" s="91">
        <f t="shared" si="1"/>
        <v>9193.8530185672789</v>
      </c>
      <c r="U37" s="91">
        <f t="shared" si="1"/>
        <v>9391.3497534270628</v>
      </c>
      <c r="V37" s="91">
        <f t="shared" si="1"/>
        <v>9517.1969603176804</v>
      </c>
      <c r="W37" s="60">
        <f t="shared" ref="W37" si="2">SUM(W3:W36)-SUM(W9:W11,W19:W23,W31:W32,W15:W16)</f>
        <v>9802.858563251797</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195</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266.02840895163365</v>
      </c>
      <c r="C41" s="97">
        <v>285.38020865470031</v>
      </c>
      <c r="D41" s="97">
        <v>301.52747877241916</v>
      </c>
      <c r="E41" s="97">
        <v>317.12888807822071</v>
      </c>
      <c r="F41" s="97">
        <v>320.25622857716286</v>
      </c>
      <c r="G41" s="97">
        <v>335.7618125135283</v>
      </c>
      <c r="H41" s="97">
        <v>349.31857506374064</v>
      </c>
      <c r="I41" s="97">
        <v>361.41100352363981</v>
      </c>
      <c r="J41" s="97">
        <v>372.64375270340571</v>
      </c>
      <c r="K41" s="97">
        <v>388.49659083418646</v>
      </c>
      <c r="L41" s="97">
        <v>398.71936068801853</v>
      </c>
      <c r="M41" s="97">
        <v>415.67739280601523</v>
      </c>
      <c r="N41" s="97">
        <v>428.98878079288761</v>
      </c>
      <c r="O41" s="97">
        <v>447.9172296691504</v>
      </c>
      <c r="P41" s="97">
        <v>441.00069094290097</v>
      </c>
      <c r="Q41" s="97">
        <v>438.83827282296187</v>
      </c>
      <c r="R41" s="97">
        <v>436.59882361271792</v>
      </c>
      <c r="S41" s="97">
        <v>415.17289728756953</v>
      </c>
      <c r="T41" s="97">
        <v>409.29219459190449</v>
      </c>
      <c r="U41" s="97">
        <v>406.37341150842923</v>
      </c>
      <c r="V41" s="97">
        <v>392.86616018462047</v>
      </c>
      <c r="W41" s="65">
        <v>386.10381426362886</v>
      </c>
    </row>
    <row r="42" spans="1:23" ht="15.5" x14ac:dyDescent="0.35">
      <c r="A42" s="162" t="s">
        <v>186</v>
      </c>
      <c r="B42" s="97">
        <v>81.625822918886527</v>
      </c>
      <c r="C42" s="97">
        <v>76.389208028434197</v>
      </c>
      <c r="D42" s="97">
        <v>73.823444278720046</v>
      </c>
      <c r="E42" s="97">
        <v>76.321960819765778</v>
      </c>
      <c r="F42" s="97">
        <v>72.039924032513127</v>
      </c>
      <c r="G42" s="97">
        <v>79.259056977190667</v>
      </c>
      <c r="H42" s="97">
        <v>79.487497434720879</v>
      </c>
      <c r="I42" s="97">
        <v>71.848554717151174</v>
      </c>
      <c r="J42" s="97">
        <v>64.435027282764551</v>
      </c>
      <c r="K42" s="97">
        <v>59.497419164048331</v>
      </c>
      <c r="L42" s="97">
        <v>52.656257728888775</v>
      </c>
      <c r="M42" s="97">
        <v>47.170810015880114</v>
      </c>
      <c r="N42" s="97">
        <v>42.034781133172899</v>
      </c>
      <c r="O42" s="97">
        <v>39.492290276646855</v>
      </c>
      <c r="P42" s="97">
        <v>36.292540423371385</v>
      </c>
      <c r="Q42" s="97">
        <v>34.502601931652542</v>
      </c>
      <c r="R42" s="97">
        <v>33.373519242794053</v>
      </c>
      <c r="S42" s="97">
        <v>32.669481105623092</v>
      </c>
      <c r="T42" s="97">
        <v>31.413768232254874</v>
      </c>
      <c r="U42" s="97">
        <v>31.2124600037044</v>
      </c>
      <c r="V42" s="97">
        <v>30.405696587596779</v>
      </c>
      <c r="W42" s="65">
        <v>26.308478431790299</v>
      </c>
    </row>
    <row r="43" spans="1:23" ht="15.5" x14ac:dyDescent="0.35">
      <c r="A43" s="162" t="s">
        <v>47</v>
      </c>
      <c r="B43" s="97" t="s">
        <v>215</v>
      </c>
      <c r="C43" s="97" t="s">
        <v>215</v>
      </c>
      <c r="D43" s="97" t="s">
        <v>215</v>
      </c>
      <c r="E43" s="97" t="s">
        <v>215</v>
      </c>
      <c r="F43" s="97" t="s">
        <v>215</v>
      </c>
      <c r="G43" s="97">
        <v>94.471314890883804</v>
      </c>
      <c r="H43" s="97">
        <v>97.433159462929268</v>
      </c>
      <c r="I43" s="97">
        <v>100.2585833785798</v>
      </c>
      <c r="J43" s="97">
        <v>100.18917996941917</v>
      </c>
      <c r="K43" s="97">
        <v>101.56633806730157</v>
      </c>
      <c r="L43" s="97">
        <v>99.361067751385718</v>
      </c>
      <c r="M43" s="97">
        <v>103.40119864639135</v>
      </c>
      <c r="N43" s="97">
        <v>105.8248853813848</v>
      </c>
      <c r="O43" s="97">
        <v>112.60624325861293</v>
      </c>
      <c r="P43" s="97">
        <v>114.07599876008706</v>
      </c>
      <c r="Q43" s="97">
        <v>122.4073786607143</v>
      </c>
      <c r="R43" s="97">
        <v>132.05769119738312</v>
      </c>
      <c r="S43" s="97">
        <v>139.83307961317135</v>
      </c>
      <c r="T43" s="97">
        <v>153.8487164100838</v>
      </c>
      <c r="U43" s="97">
        <v>168.73411739538321</v>
      </c>
      <c r="V43" s="97">
        <v>172.20324695445518</v>
      </c>
      <c r="W43" s="65">
        <v>179.65494145550113</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19.647883743536468</v>
      </c>
      <c r="P44" s="97">
        <v>31.426211013659866</v>
      </c>
      <c r="Q44" s="97">
        <v>4.8193941720732765</v>
      </c>
      <c r="R44" s="97">
        <v>8.7831989794511358</v>
      </c>
      <c r="S44" s="97">
        <v>0.24082887432049427</v>
      </c>
      <c r="T44" s="97">
        <v>0.2348594501029915</v>
      </c>
      <c r="U44" s="97" t="s">
        <v>215</v>
      </c>
      <c r="V44" s="97" t="s">
        <v>215</v>
      </c>
      <c r="W44" s="65">
        <v>21.845969369765537</v>
      </c>
    </row>
    <row r="45" spans="1:23" ht="15.5" x14ac:dyDescent="0.35">
      <c r="A45" s="162" t="s">
        <v>48</v>
      </c>
      <c r="B45" s="97">
        <v>130.13090015679416</v>
      </c>
      <c r="C45" s="97">
        <v>139.08491909859981</v>
      </c>
      <c r="D45" s="97">
        <v>150.6179031253474</v>
      </c>
      <c r="E45" s="97">
        <v>157.00541385008583</v>
      </c>
      <c r="F45" s="97">
        <v>169.19314345335505</v>
      </c>
      <c r="G45" s="97">
        <v>173.80154377943606</v>
      </c>
      <c r="H45" s="97">
        <v>179.80798178085163</v>
      </c>
      <c r="I45" s="97">
        <v>194.9298132028907</v>
      </c>
      <c r="J45" s="97">
        <v>209.69397322452613</v>
      </c>
      <c r="K45" s="97">
        <v>224.7557948770517</v>
      </c>
      <c r="L45" s="97">
        <v>226.93292579382515</v>
      </c>
      <c r="M45" s="97">
        <v>227.63190843232007</v>
      </c>
      <c r="N45" s="97">
        <v>234.42395896751182</v>
      </c>
      <c r="O45" s="97">
        <v>257.77139893406951</v>
      </c>
      <c r="P45" s="97">
        <v>270.41469906831247</v>
      </c>
      <c r="Q45" s="97">
        <v>275.76869342340137</v>
      </c>
      <c r="R45" s="97">
        <v>275.81618076304841</v>
      </c>
      <c r="S45" s="97" t="s">
        <v>215</v>
      </c>
      <c r="T45" s="97" t="s">
        <v>215</v>
      </c>
      <c r="U45" s="97" t="s">
        <v>215</v>
      </c>
      <c r="V45" s="97" t="s">
        <v>215</v>
      </c>
      <c r="W45" s="65" t="s">
        <v>215</v>
      </c>
    </row>
    <row r="46" spans="1:23" ht="26.25" customHeight="1" x14ac:dyDescent="0.35">
      <c r="A46" s="162" t="s">
        <v>49</v>
      </c>
      <c r="B46" s="97">
        <v>558.08805008923821</v>
      </c>
      <c r="C46" s="97">
        <v>621.92929380002556</v>
      </c>
      <c r="D46" s="97">
        <v>658.14133411985688</v>
      </c>
      <c r="E46" s="97">
        <v>689.36908711766876</v>
      </c>
      <c r="F46" s="97">
        <v>713.66193124613483</v>
      </c>
      <c r="G46" s="97">
        <v>760.61579879553312</v>
      </c>
      <c r="H46" s="97">
        <v>805.44823239575805</v>
      </c>
      <c r="I46" s="97">
        <v>847.18441669270283</v>
      </c>
      <c r="J46" s="97">
        <v>877.38589842242243</v>
      </c>
      <c r="K46" s="97">
        <v>906.77801643143448</v>
      </c>
      <c r="L46" s="97">
        <v>926.15832643365206</v>
      </c>
      <c r="M46" s="97">
        <v>963.40164184027071</v>
      </c>
      <c r="N46" s="97">
        <v>988.9205177357951</v>
      </c>
      <c r="O46" s="97">
        <v>1045.8020032420914</v>
      </c>
      <c r="P46" s="97">
        <v>1049.6571480469756</v>
      </c>
      <c r="Q46" s="97">
        <v>1080.6747992869155</v>
      </c>
      <c r="R46" s="97">
        <v>1118.0223269805506</v>
      </c>
      <c r="S46" s="97">
        <v>1118.9273743089245</v>
      </c>
      <c r="T46" s="97">
        <v>1085.194894421762</v>
      </c>
      <c r="U46" s="97">
        <v>981.62422395267424</v>
      </c>
      <c r="V46" s="97">
        <v>793.07891134990575</v>
      </c>
      <c r="W46" s="65">
        <v>625.2901728295725</v>
      </c>
    </row>
    <row r="47" spans="1:23" ht="15.5" x14ac:dyDescent="0.35">
      <c r="A47" s="62" t="s">
        <v>50</v>
      </c>
      <c r="B47" s="97" t="s">
        <v>215</v>
      </c>
      <c r="C47" s="97" t="s">
        <v>215</v>
      </c>
      <c r="D47" s="97" t="s">
        <v>215</v>
      </c>
      <c r="E47" s="97" t="s">
        <v>215</v>
      </c>
      <c r="F47" s="97" t="s">
        <v>215</v>
      </c>
      <c r="G47" s="97" t="s">
        <v>215</v>
      </c>
      <c r="H47" s="97">
        <v>64.932542256385759</v>
      </c>
      <c r="I47" s="97">
        <v>66.283264413907744</v>
      </c>
      <c r="J47" s="97">
        <v>67.881080522255886</v>
      </c>
      <c r="K47" s="97">
        <v>72.630966789379215</v>
      </c>
      <c r="L47" s="97">
        <v>73.763635256012805</v>
      </c>
      <c r="M47" s="97">
        <v>76.358466138092012</v>
      </c>
      <c r="N47" s="97">
        <v>78.82117115502443</v>
      </c>
      <c r="O47" s="97">
        <v>82.805982626018221</v>
      </c>
      <c r="P47" s="97">
        <v>81.61740721916938</v>
      </c>
      <c r="Q47" s="97">
        <v>85.442933089751648</v>
      </c>
      <c r="R47" s="97">
        <v>87.150355473642492</v>
      </c>
      <c r="S47" s="97">
        <v>88.56962747529299</v>
      </c>
      <c r="T47" s="97">
        <v>101.1016197924781</v>
      </c>
      <c r="U47" s="97">
        <v>105.51538132548748</v>
      </c>
      <c r="V47" s="97">
        <v>105.30969863319864</v>
      </c>
      <c r="W47" s="65">
        <v>105.22528658371986</v>
      </c>
    </row>
    <row r="48" spans="1:23" ht="15.5" x14ac:dyDescent="0.35">
      <c r="A48" s="62" t="s">
        <v>51</v>
      </c>
      <c r="B48" s="97" t="s">
        <v>215</v>
      </c>
      <c r="C48" s="97" t="s">
        <v>215</v>
      </c>
      <c r="D48" s="97" t="s">
        <v>215</v>
      </c>
      <c r="E48" s="97" t="s">
        <v>215</v>
      </c>
      <c r="F48" s="97" t="s">
        <v>215</v>
      </c>
      <c r="G48" s="97" t="s">
        <v>215</v>
      </c>
      <c r="H48" s="97">
        <v>450.46844779288568</v>
      </c>
      <c r="I48" s="97">
        <v>469.21809096431315</v>
      </c>
      <c r="J48" s="97">
        <v>478.55340283932719</v>
      </c>
      <c r="K48" s="97">
        <v>483.26049480332955</v>
      </c>
      <c r="L48" s="97">
        <v>483.15537765600135</v>
      </c>
      <c r="M48" s="97">
        <v>492.59169197071554</v>
      </c>
      <c r="N48" s="97">
        <v>498.11766017645579</v>
      </c>
      <c r="O48" s="97">
        <v>518.9594828266695</v>
      </c>
      <c r="P48" s="97">
        <v>513.43228559718204</v>
      </c>
      <c r="Q48" s="97">
        <v>531.84504428446439</v>
      </c>
      <c r="R48" s="97">
        <v>551.36864365166264</v>
      </c>
      <c r="S48" s="97">
        <v>546.61325784085864</v>
      </c>
      <c r="T48" s="97">
        <v>489.12799997811879</v>
      </c>
      <c r="U48" s="97">
        <v>408.51503824549246</v>
      </c>
      <c r="V48" s="97">
        <v>271.26475812714801</v>
      </c>
      <c r="W48" s="65">
        <v>205.22909786414081</v>
      </c>
    </row>
    <row r="49" spans="1:23" ht="15.5" x14ac:dyDescent="0.35">
      <c r="A49" s="62" t="s">
        <v>52</v>
      </c>
      <c r="B49" s="97" t="s">
        <v>215</v>
      </c>
      <c r="C49" s="97" t="s">
        <v>215</v>
      </c>
      <c r="D49" s="97" t="s">
        <v>215</v>
      </c>
      <c r="E49" s="97" t="s">
        <v>215</v>
      </c>
      <c r="F49" s="97" t="s">
        <v>215</v>
      </c>
      <c r="G49" s="97" t="s">
        <v>215</v>
      </c>
      <c r="H49" s="97">
        <v>290.28559460277216</v>
      </c>
      <c r="I49" s="97">
        <v>312.90054908387481</v>
      </c>
      <c r="J49" s="97">
        <v>332.16991917768598</v>
      </c>
      <c r="K49" s="97">
        <v>351.09312579368583</v>
      </c>
      <c r="L49" s="97">
        <v>369.38669966045455</v>
      </c>
      <c r="M49" s="97">
        <v>394.36255833352942</v>
      </c>
      <c r="N49" s="97">
        <v>411.41147282415034</v>
      </c>
      <c r="O49" s="97">
        <v>443.89215615218467</v>
      </c>
      <c r="P49" s="97">
        <v>456.30375465736228</v>
      </c>
      <c r="Q49" s="97">
        <v>463.09489097470208</v>
      </c>
      <c r="R49" s="97">
        <v>479.65780711858019</v>
      </c>
      <c r="S49" s="97">
        <v>485.85787798849231</v>
      </c>
      <c r="T49" s="97">
        <v>500.71139673642659</v>
      </c>
      <c r="U49" s="97">
        <v>467.29739485189145</v>
      </c>
      <c r="V49" s="97">
        <v>419.57478662034384</v>
      </c>
      <c r="W49" s="65">
        <v>359.23162864695547</v>
      </c>
    </row>
    <row r="50" spans="1:23" ht="17.25" customHeight="1" x14ac:dyDescent="0.35">
      <c r="A50" s="162" t="s">
        <v>93</v>
      </c>
      <c r="B50" s="97" t="s">
        <v>215</v>
      </c>
      <c r="C50" s="97" t="s">
        <v>215</v>
      </c>
      <c r="D50" s="97" t="s">
        <v>215</v>
      </c>
      <c r="E50" s="97" t="s">
        <v>215</v>
      </c>
      <c r="F50" s="97" t="s">
        <v>215</v>
      </c>
      <c r="G50" s="97" t="s">
        <v>215</v>
      </c>
      <c r="H50" s="97">
        <v>0.77670672297154397</v>
      </c>
      <c r="I50" s="97">
        <v>0.89961686191239854</v>
      </c>
      <c r="J50" s="97">
        <v>0.92376880142223328</v>
      </c>
      <c r="K50" s="97">
        <v>1.1458970549400358</v>
      </c>
      <c r="L50" s="97">
        <v>1.1127185024972375</v>
      </c>
      <c r="M50" s="97">
        <v>1.2157104028569159</v>
      </c>
      <c r="N50" s="97">
        <v>1.2300268237033849</v>
      </c>
      <c r="O50" s="97">
        <v>1.3648557872672913</v>
      </c>
      <c r="P50" s="97">
        <v>1.2116398488929914</v>
      </c>
      <c r="Q50" s="97">
        <v>1.3510384762723788</v>
      </c>
      <c r="R50" s="97">
        <v>2.8044959047882405</v>
      </c>
      <c r="S50" s="97">
        <v>8.3381361281720974</v>
      </c>
      <c r="T50" s="97">
        <v>8.7491816823169266</v>
      </c>
      <c r="U50" s="97">
        <v>7.0119607466000922</v>
      </c>
      <c r="V50" s="97">
        <v>8.1606518636124257</v>
      </c>
      <c r="W50" s="65">
        <v>10.06027749867564</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10.406637116092803</v>
      </c>
      <c r="O51" s="97">
        <v>98.054405050168668</v>
      </c>
      <c r="P51" s="97">
        <v>166.18092459449454</v>
      </c>
      <c r="Q51" s="97">
        <v>243.79707277006995</v>
      </c>
      <c r="R51" s="97">
        <v>455.93014380665142</v>
      </c>
      <c r="S51" s="97">
        <v>697.97131075556945</v>
      </c>
      <c r="T51" s="97">
        <v>855.94789893376151</v>
      </c>
      <c r="U51" s="97">
        <v>951.71252770641684</v>
      </c>
      <c r="V51" s="97">
        <v>985.04039364088737</v>
      </c>
      <c r="W51" s="65">
        <v>1034.5575700185682</v>
      </c>
    </row>
    <row r="52" spans="1:23" ht="15.5" x14ac:dyDescent="0.35">
      <c r="A52" s="163" t="s">
        <v>53</v>
      </c>
      <c r="B52" s="97">
        <v>754.29539622495054</v>
      </c>
      <c r="C52" s="97">
        <v>741.27642613267665</v>
      </c>
      <c r="D52" s="97">
        <v>729.09535933436428</v>
      </c>
      <c r="E52" s="97">
        <v>736.70181407166467</v>
      </c>
      <c r="F52" s="97">
        <v>732.96699116940601</v>
      </c>
      <c r="G52" s="97">
        <v>744.93014386279424</v>
      </c>
      <c r="H52" s="97">
        <v>786.96927462256474</v>
      </c>
      <c r="I52" s="97">
        <v>732.57784041680031</v>
      </c>
      <c r="J52" s="97">
        <v>730.59619744208817</v>
      </c>
      <c r="K52" s="97">
        <v>742.63768802305913</v>
      </c>
      <c r="L52" s="97">
        <v>757.90136915498249</v>
      </c>
      <c r="M52" s="97">
        <v>790.73064584205645</v>
      </c>
      <c r="N52" s="97">
        <v>836.44530094566483</v>
      </c>
      <c r="O52" s="97">
        <v>965.3063616109763</v>
      </c>
      <c r="P52" s="97">
        <v>1015.0537919188441</v>
      </c>
      <c r="Q52" s="97">
        <v>1071.223571132005</v>
      </c>
      <c r="R52" s="97">
        <v>1088.6631322284479</v>
      </c>
      <c r="S52" s="97">
        <v>1083.7471289788334</v>
      </c>
      <c r="T52" s="97">
        <v>1076.0658628603924</v>
      </c>
      <c r="U52" s="97">
        <v>1082.4791707962695</v>
      </c>
      <c r="V52" s="97">
        <v>1043.1116129319453</v>
      </c>
      <c r="W52" s="65">
        <v>1006.6339738889668</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557.17028557763069</v>
      </c>
      <c r="O53" s="97">
        <v>672.45737456855863</v>
      </c>
      <c r="P53" s="97">
        <v>713.68274893300395</v>
      </c>
      <c r="Q53" s="97">
        <v>759.63283716970523</v>
      </c>
      <c r="R53" s="97">
        <v>779.53564794721706</v>
      </c>
      <c r="S53" s="97">
        <v>771.88627487787176</v>
      </c>
      <c r="T53" s="97">
        <v>768.49195955751179</v>
      </c>
      <c r="U53" s="97">
        <v>774.75778834048913</v>
      </c>
      <c r="V53" s="97">
        <v>745.28749088735287</v>
      </c>
      <c r="W53" s="65">
        <v>716.68374073793086</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279.27501654249818</v>
      </c>
      <c r="O54" s="97">
        <v>292.84898820006214</v>
      </c>
      <c r="P54" s="97">
        <v>301.37104184896776</v>
      </c>
      <c r="Q54" s="97">
        <v>311.59073396229951</v>
      </c>
      <c r="R54" s="97">
        <v>309.12748318330853</v>
      </c>
      <c r="S54" s="97">
        <v>311.86085410096155</v>
      </c>
      <c r="T54" s="97">
        <v>307.57390330288069</v>
      </c>
      <c r="U54" s="97">
        <v>307.7213824557806</v>
      </c>
      <c r="V54" s="97">
        <v>297.82412204459251</v>
      </c>
      <c r="W54" s="65">
        <v>289.950233151036</v>
      </c>
    </row>
    <row r="55" spans="1:23" ht="15.5" x14ac:dyDescent="0.35">
      <c r="A55" s="163" t="s">
        <v>54</v>
      </c>
      <c r="B55" s="97">
        <v>1123.4500775429931</v>
      </c>
      <c r="C55" s="97">
        <v>1063.5042206411874</v>
      </c>
      <c r="D55" s="97">
        <v>1012.7587532369747</v>
      </c>
      <c r="E55" s="97">
        <v>939.65087890286941</v>
      </c>
      <c r="F55" s="97">
        <v>915.34280694377821</v>
      </c>
      <c r="G55" s="97">
        <v>893.12160503485018</v>
      </c>
      <c r="H55" s="97">
        <v>860.16520722479993</v>
      </c>
      <c r="I55" s="97">
        <v>825.10746050744899</v>
      </c>
      <c r="J55" s="97">
        <v>781.41297154533538</v>
      </c>
      <c r="K55" s="97">
        <v>755.44309994059745</v>
      </c>
      <c r="L55" s="97">
        <v>712.52952100731204</v>
      </c>
      <c r="M55" s="97">
        <v>693.22530511496325</v>
      </c>
      <c r="N55" s="97">
        <v>648.15842352986249</v>
      </c>
      <c r="O55" s="97">
        <v>593.73483985897519</v>
      </c>
      <c r="P55" s="97">
        <v>527.2690635561554</v>
      </c>
      <c r="Q55" s="97">
        <v>461.53109281942227</v>
      </c>
      <c r="R55" s="97">
        <v>299.74324301007539</v>
      </c>
      <c r="S55" s="97">
        <v>117.43648140931097</v>
      </c>
      <c r="T55" s="97">
        <v>26.69947418564611</v>
      </c>
      <c r="U55" s="97">
        <v>6.5188182435837465</v>
      </c>
      <c r="V55" s="97">
        <v>1.9665289577083043</v>
      </c>
      <c r="W55" s="65">
        <v>1.7318843825168697</v>
      </c>
    </row>
    <row r="56" spans="1:23" ht="27" customHeight="1" x14ac:dyDescent="0.35">
      <c r="A56" s="162" t="s">
        <v>55</v>
      </c>
      <c r="B56" s="97">
        <v>1203.5400283471147</v>
      </c>
      <c r="C56" s="97">
        <v>1004.8607733997935</v>
      </c>
      <c r="D56" s="97">
        <v>980.79562820247043</v>
      </c>
      <c r="E56" s="97">
        <v>1024.317007307392</v>
      </c>
      <c r="F56" s="97">
        <v>1092.5177366021969</v>
      </c>
      <c r="G56" s="97">
        <v>1155.2220850416095</v>
      </c>
      <c r="H56" s="97">
        <v>1137.9532616883316</v>
      </c>
      <c r="I56" s="97">
        <v>1009.8124129326853</v>
      </c>
      <c r="J56" s="97">
        <v>772.25672411503297</v>
      </c>
      <c r="K56" s="97">
        <v>687.39391579266146</v>
      </c>
      <c r="L56" s="97">
        <v>643.72627537540791</v>
      </c>
      <c r="M56" s="97">
        <v>633.91256429833618</v>
      </c>
      <c r="N56" s="97">
        <v>591.48419504089179</v>
      </c>
      <c r="O56" s="97">
        <v>563.14609179151205</v>
      </c>
      <c r="P56" s="97">
        <v>519.78961329391643</v>
      </c>
      <c r="Q56" s="97">
        <v>459.39428359680414</v>
      </c>
      <c r="R56" s="97">
        <v>340.70820518234757</v>
      </c>
      <c r="S56" s="97">
        <v>234.72517927484859</v>
      </c>
      <c r="T56" s="97">
        <v>186.0460419974159</v>
      </c>
      <c r="U56" s="97">
        <v>164.95545733018983</v>
      </c>
      <c r="V56" s="97">
        <v>142.46099155692991</v>
      </c>
      <c r="W56" s="65">
        <v>132.55030911135444</v>
      </c>
    </row>
    <row r="57" spans="1:23" ht="15.5" x14ac:dyDescent="0.35">
      <c r="A57" s="62" t="s">
        <v>56</v>
      </c>
      <c r="B57" s="97">
        <v>317.32131982695273</v>
      </c>
      <c r="C57" s="97">
        <v>312.14724050636727</v>
      </c>
      <c r="D57" s="97">
        <v>290.38225215531469</v>
      </c>
      <c r="E57" s="97">
        <v>306.26283683461634</v>
      </c>
      <c r="F57" s="97">
        <v>314.23141833204357</v>
      </c>
      <c r="G57" s="97">
        <v>338.11072175821658</v>
      </c>
      <c r="H57" s="97">
        <v>331.04331335999325</v>
      </c>
      <c r="I57" s="97">
        <v>180.58000720036438</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391.28129773063245</v>
      </c>
      <c r="G58" s="97">
        <v>416.74609894218383</v>
      </c>
      <c r="H58" s="97">
        <v>412.05751133845268</v>
      </c>
      <c r="I58" s="97">
        <v>426.91321427333554</v>
      </c>
      <c r="J58" s="97">
        <v>411.38991588184444</v>
      </c>
      <c r="K58" s="97">
        <v>372.11423981073028</v>
      </c>
      <c r="L58" s="97">
        <v>361.88269651425333</v>
      </c>
      <c r="M58" s="97">
        <v>385.11192834777188</v>
      </c>
      <c r="N58" s="97">
        <v>373.45232408864211</v>
      </c>
      <c r="O58" s="97">
        <v>356.61106003573951</v>
      </c>
      <c r="P58" s="97">
        <v>323.96817475282649</v>
      </c>
      <c r="Q58" s="97">
        <v>277.77059938338078</v>
      </c>
      <c r="R58" s="97">
        <v>168.2327551797961</v>
      </c>
      <c r="S58" s="97">
        <v>76.745536255828384</v>
      </c>
      <c r="T58" s="97">
        <v>36.073234475794521</v>
      </c>
      <c r="U58" s="97">
        <v>19.099527290382227</v>
      </c>
      <c r="V58" s="97">
        <v>9.1382810708003639</v>
      </c>
      <c r="W58" s="65">
        <v>2.0510813820267293</v>
      </c>
    </row>
    <row r="59" spans="1:23" ht="15.5" x14ac:dyDescent="0.35">
      <c r="A59" s="62" t="s">
        <v>190</v>
      </c>
      <c r="B59" s="97" t="s">
        <v>215</v>
      </c>
      <c r="C59" s="97" t="s">
        <v>215</v>
      </c>
      <c r="D59" s="97" t="s">
        <v>215</v>
      </c>
      <c r="E59" s="97" t="s">
        <v>215</v>
      </c>
      <c r="F59" s="97">
        <v>345.58920759487285</v>
      </c>
      <c r="G59" s="97">
        <v>353.12113920108129</v>
      </c>
      <c r="H59" s="97">
        <v>348.20739234511245</v>
      </c>
      <c r="I59" s="97">
        <v>353.89993805129177</v>
      </c>
      <c r="J59" s="97">
        <v>314.11851932372929</v>
      </c>
      <c r="K59" s="97">
        <v>263.21655580347044</v>
      </c>
      <c r="L59" s="97">
        <v>231.30549674343752</v>
      </c>
      <c r="M59" s="97">
        <v>207.32795440302385</v>
      </c>
      <c r="N59" s="97">
        <v>182.9801557232534</v>
      </c>
      <c r="O59" s="97">
        <v>169.46606248344642</v>
      </c>
      <c r="P59" s="97">
        <v>151.85280445991523</v>
      </c>
      <c r="Q59" s="97">
        <v>135.97495898667819</v>
      </c>
      <c r="R59" s="97">
        <v>123.51948713016225</v>
      </c>
      <c r="S59" s="97">
        <v>108.03424051698596</v>
      </c>
      <c r="T59" s="97">
        <v>99.865289190341002</v>
      </c>
      <c r="U59" s="97">
        <v>93.619718821844984</v>
      </c>
      <c r="V59" s="97">
        <v>83.007047288119054</v>
      </c>
      <c r="W59" s="65">
        <v>78.896792591409252</v>
      </c>
    </row>
    <row r="60" spans="1:23" ht="15.5" x14ac:dyDescent="0.35">
      <c r="A60" s="62" t="s">
        <v>191</v>
      </c>
      <c r="B60" s="97" t="s">
        <v>215</v>
      </c>
      <c r="C60" s="97" t="s">
        <v>215</v>
      </c>
      <c r="D60" s="97" t="s">
        <v>215</v>
      </c>
      <c r="E60" s="97" t="s">
        <v>215</v>
      </c>
      <c r="F60" s="97">
        <v>20.595993928259944</v>
      </c>
      <c r="G60" s="97">
        <v>25.996016129624305</v>
      </c>
      <c r="H60" s="97">
        <v>27.380981761899687</v>
      </c>
      <c r="I60" s="97">
        <v>29.181115784695045</v>
      </c>
      <c r="J60" s="97">
        <v>27.976601825835754</v>
      </c>
      <c r="K60" s="97">
        <v>25.926725097285814</v>
      </c>
      <c r="L60" s="97">
        <v>24.474034886315579</v>
      </c>
      <c r="M60" s="97">
        <v>23.277730486761904</v>
      </c>
      <c r="N60" s="97">
        <v>21.981196364955924</v>
      </c>
      <c r="O60" s="97">
        <v>23.731867341632487</v>
      </c>
      <c r="P60" s="97">
        <v>29.641704117062002</v>
      </c>
      <c r="Q60" s="97">
        <v>32.100044588390311</v>
      </c>
      <c r="R60" s="97">
        <v>37.105738613011908</v>
      </c>
      <c r="S60" s="97">
        <v>39.38219702098646</v>
      </c>
      <c r="T60" s="97">
        <v>41.266058907346334</v>
      </c>
      <c r="U60" s="97">
        <v>44.598443506589</v>
      </c>
      <c r="V60" s="97">
        <v>43.365730699894442</v>
      </c>
      <c r="W60" s="65">
        <v>45.244876799751225</v>
      </c>
    </row>
    <row r="61" spans="1:23" ht="15.5" x14ac:dyDescent="0.35">
      <c r="A61" s="62" t="s">
        <v>192</v>
      </c>
      <c r="B61" s="97" t="s">
        <v>215</v>
      </c>
      <c r="C61" s="97" t="s">
        <v>215</v>
      </c>
      <c r="D61" s="97" t="s">
        <v>215</v>
      </c>
      <c r="E61" s="97" t="s">
        <v>215</v>
      </c>
      <c r="F61" s="97">
        <v>20.819819016388013</v>
      </c>
      <c r="G61" s="97">
        <v>21.248109010503306</v>
      </c>
      <c r="H61" s="97">
        <v>19.264062882873471</v>
      </c>
      <c r="I61" s="97">
        <v>19.238137622998554</v>
      </c>
      <c r="J61" s="97">
        <v>18.771687083623409</v>
      </c>
      <c r="K61" s="97">
        <v>23.545840340158094</v>
      </c>
      <c r="L61" s="97">
        <v>24.148451400864889</v>
      </c>
      <c r="M61" s="97">
        <v>18.231937019540215</v>
      </c>
      <c r="N61" s="97">
        <v>14.565366483278689</v>
      </c>
      <c r="O61" s="97">
        <v>13.905970447784506</v>
      </c>
      <c r="P61" s="97">
        <v>14.652227691750838</v>
      </c>
      <c r="Q61" s="97">
        <v>13.391419027002797</v>
      </c>
      <c r="R61" s="97">
        <v>11.708617366179618</v>
      </c>
      <c r="S61" s="97">
        <v>10.540022353011143</v>
      </c>
      <c r="T61" s="97">
        <v>8.9098461016781005</v>
      </c>
      <c r="U61" s="97">
        <v>7.6610283717022432</v>
      </c>
      <c r="V61" s="97">
        <v>6.5320523055525346</v>
      </c>
      <c r="W61" s="65">
        <v>5.7972372509268704</v>
      </c>
    </row>
    <row r="62" spans="1:23" ht="26.25" customHeight="1" x14ac:dyDescent="0.35">
      <c r="A62" s="163" t="s">
        <v>196</v>
      </c>
      <c r="B62" s="97" t="s">
        <v>215</v>
      </c>
      <c r="C62" s="97" t="s">
        <v>215</v>
      </c>
      <c r="D62" s="97" t="s">
        <v>215</v>
      </c>
      <c r="E62" s="97" t="s">
        <v>215</v>
      </c>
      <c r="F62" s="97">
        <v>71.714736101245336</v>
      </c>
      <c r="G62" s="97">
        <v>72.690720047787636</v>
      </c>
      <c r="H62" s="97">
        <v>71.377222852330164</v>
      </c>
      <c r="I62" s="97">
        <v>70.213936693649643</v>
      </c>
      <c r="J62" s="97">
        <v>70.179285902426059</v>
      </c>
      <c r="K62" s="97">
        <v>68.236841613432361</v>
      </c>
      <c r="L62" s="97">
        <v>65.90241021156578</v>
      </c>
      <c r="M62" s="97">
        <v>64.52857982534988</v>
      </c>
      <c r="N62" s="97">
        <v>63.959777958217039</v>
      </c>
      <c r="O62" s="97">
        <v>65.102165674267965</v>
      </c>
      <c r="P62" s="97">
        <v>68.047640497944968</v>
      </c>
      <c r="Q62" s="97">
        <v>66.844209378384264</v>
      </c>
      <c r="R62" s="97">
        <v>66.696907472519428</v>
      </c>
      <c r="S62" s="97">
        <v>65.218127958621466</v>
      </c>
      <c r="T62" s="97">
        <v>64.529258610914368</v>
      </c>
      <c r="U62" s="97">
        <v>63.00846899422887</v>
      </c>
      <c r="V62" s="97">
        <v>58.90774068529975</v>
      </c>
      <c r="W62" s="65">
        <v>56.38298538404721</v>
      </c>
    </row>
    <row r="63" spans="1:23" ht="15.5" x14ac:dyDescent="0.35">
      <c r="A63" s="162" t="s">
        <v>62</v>
      </c>
      <c r="B63" s="97">
        <v>160.55982910865598</v>
      </c>
      <c r="C63" s="97">
        <v>293.98408274001127</v>
      </c>
      <c r="D63" s="97">
        <v>269.30869710189478</v>
      </c>
      <c r="E63" s="97">
        <v>238.83600742079577</v>
      </c>
      <c r="F63" s="97">
        <v>218.82704614920712</v>
      </c>
      <c r="G63" s="97">
        <v>189.86012143835885</v>
      </c>
      <c r="H63" s="97">
        <v>179.8563142553528</v>
      </c>
      <c r="I63" s="97">
        <v>164.68634118326023</v>
      </c>
      <c r="J63" s="97">
        <v>137.43544312285144</v>
      </c>
      <c r="K63" s="97">
        <v>141.70813918709896</v>
      </c>
      <c r="L63" s="97">
        <v>140.57983127069443</v>
      </c>
      <c r="M63" s="97">
        <v>132.12638393162314</v>
      </c>
      <c r="N63" s="97">
        <v>174.57460095089056</v>
      </c>
      <c r="O63" s="97">
        <v>277.08305596576139</v>
      </c>
      <c r="P63" s="97">
        <v>254.73514011553078</v>
      </c>
      <c r="Q63" s="97">
        <v>280.88091970510072</v>
      </c>
      <c r="R63" s="97">
        <v>297.53665183744403</v>
      </c>
      <c r="S63" s="97">
        <v>255.18078990085135</v>
      </c>
      <c r="T63" s="97">
        <v>194.82215342998501</v>
      </c>
      <c r="U63" s="97">
        <v>152.54571176113666</v>
      </c>
      <c r="V63" s="97">
        <v>114.83919842906072</v>
      </c>
      <c r="W63" s="65">
        <v>91.52192642301415</v>
      </c>
    </row>
    <row r="64" spans="1:23" ht="15.5" x14ac:dyDescent="0.35">
      <c r="A64" s="162" t="s">
        <v>63</v>
      </c>
      <c r="B64" s="97">
        <v>2.2976157031357149</v>
      </c>
      <c r="C64" s="97">
        <v>2.5840322740716521</v>
      </c>
      <c r="D64" s="97">
        <v>2.9656802198510683</v>
      </c>
      <c r="E64" s="97">
        <v>1.7382303029989563</v>
      </c>
      <c r="F64" s="97">
        <v>3.1054846421089386</v>
      </c>
      <c r="G64" s="97">
        <v>3.6192426709343839</v>
      </c>
      <c r="H64" s="97">
        <v>3.7458321072196203</v>
      </c>
      <c r="I64" s="97">
        <v>7.7519226088043087</v>
      </c>
      <c r="J64" s="97">
        <v>9.1589256759249889</v>
      </c>
      <c r="K64" s="97">
        <v>7.6682397842454355</v>
      </c>
      <c r="L64" s="97">
        <v>8.4570514695106702</v>
      </c>
      <c r="M64" s="97">
        <v>12.607635705534765</v>
      </c>
      <c r="N64" s="97">
        <v>14.816474478736838</v>
      </c>
      <c r="O64" s="97">
        <v>16.967670394250828</v>
      </c>
      <c r="P64" s="97">
        <v>16.640313443769223</v>
      </c>
      <c r="Q64" s="97">
        <v>19.810857490579298</v>
      </c>
      <c r="R64" s="97">
        <v>18.245585722748146</v>
      </c>
      <c r="S64" s="97">
        <v>18.628342906175774</v>
      </c>
      <c r="T64" s="97">
        <v>17.83303655290419</v>
      </c>
      <c r="U64" s="97">
        <v>18.91049326378684</v>
      </c>
      <c r="V64" s="97">
        <v>17.835031707018175</v>
      </c>
      <c r="W64" s="65">
        <v>17.412916286721849</v>
      </c>
    </row>
    <row r="65" spans="1:23" ht="15.5" x14ac:dyDescent="0.35">
      <c r="A65" s="162" t="s">
        <v>193</v>
      </c>
      <c r="B65" s="97" t="s">
        <v>215</v>
      </c>
      <c r="C65" s="97" t="s">
        <v>215</v>
      </c>
      <c r="D65" s="97" t="s">
        <v>215</v>
      </c>
      <c r="E65" s="97" t="s">
        <v>215</v>
      </c>
      <c r="F65" s="97" t="s">
        <v>215</v>
      </c>
      <c r="G65" s="97" t="s">
        <v>215</v>
      </c>
      <c r="H65" s="97" t="s">
        <v>215</v>
      </c>
      <c r="I65" s="97" t="s">
        <v>215</v>
      </c>
      <c r="J65" s="97">
        <v>30.884485820782253</v>
      </c>
      <c r="K65" s="97">
        <v>31.72679170494111</v>
      </c>
      <c r="L65" s="97">
        <v>32.502950293759753</v>
      </c>
      <c r="M65" s="97">
        <v>33.02640609971742</v>
      </c>
      <c r="N65" s="97">
        <v>33.244578737506622</v>
      </c>
      <c r="O65" s="97">
        <v>34.073476554338704</v>
      </c>
      <c r="P65" s="97">
        <v>35.208261882765044</v>
      </c>
      <c r="Q65" s="97">
        <v>35.147550199326524</v>
      </c>
      <c r="R65" s="97">
        <v>34.848698817894466</v>
      </c>
      <c r="S65" s="97">
        <v>34.689973972201265</v>
      </c>
      <c r="T65" s="97">
        <v>34.468106167483228</v>
      </c>
      <c r="U65" s="97">
        <v>34.736400767837281</v>
      </c>
      <c r="V65" s="97">
        <v>34.302920139731654</v>
      </c>
      <c r="W65" s="65">
        <v>35.134955625617401</v>
      </c>
    </row>
    <row r="66" spans="1:23" ht="15.5" x14ac:dyDescent="0.35">
      <c r="A66" s="162" t="s">
        <v>97</v>
      </c>
      <c r="B66" s="97" t="s">
        <v>215</v>
      </c>
      <c r="C66" s="97" t="s">
        <v>215</v>
      </c>
      <c r="D66" s="97" t="s">
        <v>215</v>
      </c>
      <c r="E66" s="97" t="s">
        <v>215</v>
      </c>
      <c r="F66" s="97" t="s">
        <v>215</v>
      </c>
      <c r="G66" s="97" t="s">
        <v>215</v>
      </c>
      <c r="H66" s="97" t="s">
        <v>215</v>
      </c>
      <c r="I66" s="97" t="s">
        <v>215</v>
      </c>
      <c r="J66" s="97">
        <v>459.94161292243837</v>
      </c>
      <c r="K66" s="97">
        <v>485.13318157357395</v>
      </c>
      <c r="L66" s="97">
        <v>506.11574466736334</v>
      </c>
      <c r="M66" s="97">
        <v>532.44764558230474</v>
      </c>
      <c r="N66" s="97">
        <v>544.61422816730465</v>
      </c>
      <c r="O66" s="97">
        <v>566.9984318717618</v>
      </c>
      <c r="P66" s="97">
        <v>560.45744120356164</v>
      </c>
      <c r="Q66" s="97">
        <v>536.88702869736665</v>
      </c>
      <c r="R66" s="97">
        <v>489.84833970921289</v>
      </c>
      <c r="S66" s="97">
        <v>449.99369702662062</v>
      </c>
      <c r="T66" s="97">
        <v>411.19341091592923</v>
      </c>
      <c r="U66" s="97">
        <v>373.83080896820701</v>
      </c>
      <c r="V66" s="97">
        <v>336.79443501185841</v>
      </c>
      <c r="W66" s="65">
        <v>311.44815642695391</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9.1053510599235992</v>
      </c>
      <c r="T67" s="97">
        <v>164.12206436180603</v>
      </c>
      <c r="U67" s="97">
        <v>289.12696768516514</v>
      </c>
      <c r="V67" s="97">
        <v>460.86517354278885</v>
      </c>
      <c r="W67" s="65">
        <v>700.71850998410446</v>
      </c>
    </row>
    <row r="68" spans="1:23" ht="15.5" x14ac:dyDescent="0.35">
      <c r="A68" s="162" t="s">
        <v>64</v>
      </c>
      <c r="B68" s="97">
        <v>95.058083988502574</v>
      </c>
      <c r="C68" s="97">
        <v>102.0754737682726</v>
      </c>
      <c r="D68" s="97">
        <v>98.457113892593398</v>
      </c>
      <c r="E68" s="97">
        <v>100.31221640395857</v>
      </c>
      <c r="F68" s="97">
        <v>96.788612138497413</v>
      </c>
      <c r="G68" s="97">
        <v>97.890830968388116</v>
      </c>
      <c r="H68" s="97">
        <v>88.627127722397375</v>
      </c>
      <c r="I68" s="97">
        <v>85.194476456621146</v>
      </c>
      <c r="J68" s="97">
        <v>79.854649797225321</v>
      </c>
      <c r="K68" s="97">
        <v>76.07426730182388</v>
      </c>
      <c r="L68" s="97">
        <v>73.918501499080961</v>
      </c>
      <c r="M68" s="97">
        <v>72.901823212985406</v>
      </c>
      <c r="N68" s="97">
        <v>69.620258612336585</v>
      </c>
      <c r="O68" s="97">
        <v>69.862493196403136</v>
      </c>
      <c r="P68" s="97">
        <v>67.070257074259231</v>
      </c>
      <c r="Q68" s="97">
        <v>65.508928390763074</v>
      </c>
      <c r="R68" s="97">
        <v>64.51193262124724</v>
      </c>
      <c r="S68" s="97">
        <v>61.442618506810796</v>
      </c>
      <c r="T68" s="97">
        <v>52.842611328889625</v>
      </c>
      <c r="U68" s="97">
        <v>36.034610908777388</v>
      </c>
      <c r="V68" s="97">
        <v>21.281581848478481</v>
      </c>
      <c r="W68" s="65">
        <v>10.457044778955366</v>
      </c>
    </row>
    <row r="69" spans="1:23" ht="15.5" x14ac:dyDescent="0.35">
      <c r="A69" s="62" t="s">
        <v>51</v>
      </c>
      <c r="B69" s="97" t="s">
        <v>215</v>
      </c>
      <c r="C69" s="97" t="s">
        <v>215</v>
      </c>
      <c r="D69" s="97" t="s">
        <v>215</v>
      </c>
      <c r="E69" s="97" t="s">
        <v>215</v>
      </c>
      <c r="F69" s="97">
        <v>76.941292770593137</v>
      </c>
      <c r="G69" s="97">
        <v>78.17296197510008</v>
      </c>
      <c r="H69" s="97">
        <v>69.589472860947325</v>
      </c>
      <c r="I69" s="97">
        <v>65.659331969537618</v>
      </c>
      <c r="J69" s="97">
        <v>66.095394963907083</v>
      </c>
      <c r="K69" s="97">
        <v>62.527449498577646</v>
      </c>
      <c r="L69" s="97">
        <v>60.164509599477157</v>
      </c>
      <c r="M69" s="97">
        <v>52.968717199346344</v>
      </c>
      <c r="N69" s="97">
        <v>52.636946528309231</v>
      </c>
      <c r="O69" s="97">
        <v>52.656550754188189</v>
      </c>
      <c r="P69" s="97">
        <v>51.383613819214581</v>
      </c>
      <c r="Q69" s="97">
        <v>50.113941054198428</v>
      </c>
      <c r="R69" s="97">
        <v>50.383302169650747</v>
      </c>
      <c r="S69" s="97">
        <v>48.777890965462419</v>
      </c>
      <c r="T69" s="97">
        <v>40.976001622283682</v>
      </c>
      <c r="U69" s="97">
        <v>25.121928152699894</v>
      </c>
      <c r="V69" s="97">
        <v>11.607964341361349</v>
      </c>
      <c r="W69" s="65">
        <v>1.8679921074462904</v>
      </c>
    </row>
    <row r="70" spans="1:23" ht="15.5" x14ac:dyDescent="0.35">
      <c r="A70" s="62" t="s">
        <v>52</v>
      </c>
      <c r="B70" s="97" t="s">
        <v>215</v>
      </c>
      <c r="C70" s="97" t="s">
        <v>215</v>
      </c>
      <c r="D70" s="97" t="s">
        <v>215</v>
      </c>
      <c r="E70" s="97" t="s">
        <v>215</v>
      </c>
      <c r="F70" s="97">
        <v>19.847319367904259</v>
      </c>
      <c r="G70" s="97">
        <v>19.717868993288008</v>
      </c>
      <c r="H70" s="97">
        <v>19.037654861450051</v>
      </c>
      <c r="I70" s="97">
        <v>19.535144487083539</v>
      </c>
      <c r="J70" s="97">
        <v>13.759254833318243</v>
      </c>
      <c r="K70" s="97">
        <v>13.546817803246224</v>
      </c>
      <c r="L70" s="97">
        <v>13.753991899603813</v>
      </c>
      <c r="M70" s="97">
        <v>19.933106013639076</v>
      </c>
      <c r="N70" s="97">
        <v>16.983312084027357</v>
      </c>
      <c r="O70" s="97">
        <v>17.205942442214926</v>
      </c>
      <c r="P70" s="97">
        <v>15.686643255044656</v>
      </c>
      <c r="Q70" s="97">
        <v>15.394987336564641</v>
      </c>
      <c r="R70" s="97">
        <v>14.128630451596484</v>
      </c>
      <c r="S70" s="97">
        <v>12.664727541348375</v>
      </c>
      <c r="T70" s="97">
        <v>11.866609706605932</v>
      </c>
      <c r="U70" s="97">
        <v>10.912682756077503</v>
      </c>
      <c r="V70" s="97">
        <v>9.6736175071171306</v>
      </c>
      <c r="W70" s="65">
        <v>8.5890526715090729</v>
      </c>
    </row>
    <row r="71" spans="1:23" ht="15.5" x14ac:dyDescent="0.35">
      <c r="A71" s="164" t="s">
        <v>65</v>
      </c>
      <c r="B71" s="97">
        <v>2504.1766855458486</v>
      </c>
      <c r="C71" s="97">
        <v>2623.1781135373913</v>
      </c>
      <c r="D71" s="97">
        <v>2739.5019345569522</v>
      </c>
      <c r="E71" s="97">
        <v>2830.6518904641325</v>
      </c>
      <c r="F71" s="97">
        <v>2846.3599929409065</v>
      </c>
      <c r="G71" s="97">
        <v>3052.0908339388925</v>
      </c>
      <c r="H71" s="97">
        <v>3166.3391128117923</v>
      </c>
      <c r="I71" s="97">
        <v>3247.7366822127724</v>
      </c>
      <c r="J71" s="97">
        <v>3316.075118941731</v>
      </c>
      <c r="K71" s="97">
        <v>3407.4477843954587</v>
      </c>
      <c r="L71" s="97">
        <v>3449.7868495299226</v>
      </c>
      <c r="M71" s="97">
        <v>3614.442354834126</v>
      </c>
      <c r="N71" s="97">
        <v>3769.2462541227183</v>
      </c>
      <c r="O71" s="97">
        <v>4032.9835939121981</v>
      </c>
      <c r="P71" s="97">
        <v>4128.0744947784269</v>
      </c>
      <c r="Q71" s="97">
        <v>4320.7652527963273</v>
      </c>
      <c r="R71" s="97">
        <v>4555.953919555116</v>
      </c>
      <c r="S71" s="97">
        <v>4665.1248454524439</v>
      </c>
      <c r="T71" s="97">
        <v>4784.516832954806</v>
      </c>
      <c r="U71" s="97">
        <v>4915.4733743592096</v>
      </c>
      <c r="V71" s="97">
        <v>4927.3315825691334</v>
      </c>
      <c r="W71" s="65">
        <v>4956.1132730699765</v>
      </c>
    </row>
    <row r="72" spans="1:23" ht="27" customHeight="1" x14ac:dyDescent="0.35">
      <c r="A72" s="164" t="s">
        <v>98</v>
      </c>
      <c r="B72" s="97" t="s">
        <v>215</v>
      </c>
      <c r="C72" s="97" t="s">
        <v>215</v>
      </c>
      <c r="D72" s="97" t="s">
        <v>215</v>
      </c>
      <c r="E72" s="97" t="s">
        <v>215</v>
      </c>
      <c r="F72" s="97" t="s">
        <v>215</v>
      </c>
      <c r="G72" s="97" t="s">
        <v>215</v>
      </c>
      <c r="H72" s="97" t="s">
        <v>215</v>
      </c>
      <c r="I72" s="97" t="s">
        <v>215</v>
      </c>
      <c r="J72" s="97">
        <v>80.204190138003042</v>
      </c>
      <c r="K72" s="97">
        <v>58.391345613930994</v>
      </c>
      <c r="L72" s="97">
        <v>71.584002905684159</v>
      </c>
      <c r="M72" s="97">
        <v>85.905988975784666</v>
      </c>
      <c r="N72" s="97">
        <v>107.63576730459428</v>
      </c>
      <c r="O72" s="97">
        <v>105.74673186483982</v>
      </c>
      <c r="P72" s="97">
        <v>105.52272623820006</v>
      </c>
      <c r="Q72" s="97">
        <v>103.77363185027144</v>
      </c>
      <c r="R72" s="97">
        <v>103.96227475514097</v>
      </c>
      <c r="S72" s="97">
        <v>101.29562366798783</v>
      </c>
      <c r="T72" s="97">
        <v>102.01086692182368</v>
      </c>
      <c r="U72" s="97">
        <v>99.9791836208137</v>
      </c>
      <c r="V72" s="97">
        <v>104.52207712172537</v>
      </c>
      <c r="W72" s="65">
        <v>97.872140049238212</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v>0.61287060589435172</v>
      </c>
      <c r="U73" s="97">
        <v>21.755518450220173</v>
      </c>
      <c r="V73" s="97">
        <v>80.040158755439776</v>
      </c>
      <c r="W73" s="65">
        <v>137.81241799372162</v>
      </c>
    </row>
    <row r="74" spans="1:23" ht="15.5" x14ac:dyDescent="0.35">
      <c r="A74" s="164" t="s">
        <v>66</v>
      </c>
      <c r="B74" s="97" t="s">
        <v>215</v>
      </c>
      <c r="C74" s="97" t="s">
        <v>215</v>
      </c>
      <c r="D74" s="97" t="s">
        <v>215</v>
      </c>
      <c r="E74" s="97" t="s">
        <v>215</v>
      </c>
      <c r="F74" s="97">
        <v>136.94521141946592</v>
      </c>
      <c r="G74" s="97">
        <v>130.3229755664731</v>
      </c>
      <c r="H74" s="97">
        <v>129.3620295650735</v>
      </c>
      <c r="I74" s="97">
        <v>142.40072369027345</v>
      </c>
      <c r="J74" s="97">
        <v>178.69677488448073</v>
      </c>
      <c r="K74" s="97">
        <v>217.46191474173466</v>
      </c>
      <c r="L74" s="97">
        <v>137.33707236823571</v>
      </c>
      <c r="M74" s="97">
        <v>137.38074883263275</v>
      </c>
      <c r="N74" s="97">
        <v>174.61856500656558</v>
      </c>
      <c r="O74" s="97">
        <v>173.83043982945799</v>
      </c>
      <c r="P74" s="97">
        <v>171.76990302437258</v>
      </c>
      <c r="Q74" s="97">
        <v>131.89351119848365</v>
      </c>
      <c r="R74" s="97">
        <v>128.29800280356574</v>
      </c>
      <c r="S74" s="97">
        <v>125.61228111858051</v>
      </c>
      <c r="T74" s="97">
        <v>122.37242432755895</v>
      </c>
      <c r="U74" s="97">
        <v>120.00352845108462</v>
      </c>
      <c r="V74" s="97">
        <v>115.66940854636701</v>
      </c>
      <c r="W74" s="65">
        <v>111.99000530419207</v>
      </c>
    </row>
    <row r="75" spans="1:23" s="169" customFormat="1" ht="40.5" customHeight="1" x14ac:dyDescent="0.35">
      <c r="A75" s="171" t="s">
        <v>194</v>
      </c>
      <c r="B75" s="172">
        <v>6879.2508985777558</v>
      </c>
      <c r="C75" s="172">
        <v>6954.2467520751643</v>
      </c>
      <c r="D75" s="172">
        <v>7016.9933268414434</v>
      </c>
      <c r="E75" s="172">
        <v>7112.033394739552</v>
      </c>
      <c r="F75" s="172">
        <v>7389.7198454159789</v>
      </c>
      <c r="G75" s="172">
        <v>7783.6580855266602</v>
      </c>
      <c r="H75" s="172">
        <v>7936.6675357108352</v>
      </c>
      <c r="I75" s="172">
        <v>7862.0137850791943</v>
      </c>
      <c r="J75" s="172">
        <v>8271.9679807122811</v>
      </c>
      <c r="K75" s="172">
        <v>8361.5632661015206</v>
      </c>
      <c r="L75" s="172">
        <v>8305.2822366517867</v>
      </c>
      <c r="M75" s="172">
        <v>8561.7347443991512</v>
      </c>
      <c r="N75" s="172">
        <v>8840.2480128058396</v>
      </c>
      <c r="O75" s="172">
        <v>9487.4916624862872</v>
      </c>
      <c r="P75" s="172">
        <v>9579.8984997264433</v>
      </c>
      <c r="Q75" s="172">
        <v>9755.8200887988969</v>
      </c>
      <c r="R75" s="172">
        <v>9952.403274203145</v>
      </c>
      <c r="S75" s="172">
        <v>9635.353549306561</v>
      </c>
      <c r="T75" s="172">
        <v>9782.8165289436365</v>
      </c>
      <c r="U75" s="172">
        <v>9926.0272149137218</v>
      </c>
      <c r="V75" s="172">
        <v>9841.6835023845633</v>
      </c>
      <c r="W75" s="173">
        <v>9951.601722576881</v>
      </c>
    </row>
    <row r="81" spans="2:23" x14ac:dyDescent="0.25">
      <c r="B81" s="158"/>
      <c r="C81" s="158"/>
      <c r="D81" s="158"/>
      <c r="E81" s="158"/>
      <c r="F81" s="158"/>
      <c r="G81" s="158"/>
      <c r="H81" s="158"/>
      <c r="I81" s="158"/>
      <c r="J81" s="158"/>
      <c r="K81" s="158"/>
      <c r="L81" s="158"/>
      <c r="M81" s="158"/>
      <c r="N81" s="158"/>
      <c r="O81" s="158"/>
      <c r="P81" s="158"/>
      <c r="Q81" s="158"/>
      <c r="R81" s="158"/>
      <c r="S81" s="158"/>
      <c r="T81" s="158"/>
      <c r="U81" s="158"/>
      <c r="V81" s="158"/>
      <c r="W81" s="158"/>
    </row>
  </sheetData>
  <pageMargins left="0.75" right="0.75" top="1" bottom="1" header="0.5" footer="0.5"/>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zoomScale="70" zoomScaleNormal="70" workbookViewId="0"/>
  </sheetViews>
  <sheetFormatPr defaultColWidth="8.84375" defaultRowHeight="12.5" x14ac:dyDescent="0.25"/>
  <cols>
    <col min="1" max="1" width="51.69140625" style="158" customWidth="1"/>
    <col min="2" max="21" width="9.07421875" style="174" customWidth="1"/>
    <col min="22" max="23" width="9.84375" style="174" bestFit="1" customWidth="1"/>
    <col min="24" max="16384" width="8.84375" style="158"/>
  </cols>
  <sheetData>
    <row r="1" spans="1:25" ht="60" customHeight="1" x14ac:dyDescent="0.35">
      <c r="A1" s="159" t="s">
        <v>209</v>
      </c>
      <c r="B1" s="156"/>
      <c r="C1" s="156"/>
      <c r="D1" s="156"/>
      <c r="E1" s="156"/>
      <c r="F1" s="156"/>
      <c r="G1" s="156"/>
      <c r="H1" s="156"/>
      <c r="I1" s="156"/>
      <c r="J1" s="156"/>
      <c r="K1" s="156"/>
      <c r="L1" s="156"/>
      <c r="M1" s="156"/>
      <c r="N1" s="156"/>
      <c r="O1" s="156"/>
      <c r="P1" s="156"/>
      <c r="Q1" s="156"/>
      <c r="R1" s="156"/>
      <c r="S1" s="156"/>
      <c r="T1" s="156"/>
      <c r="U1" s="156"/>
      <c r="V1" s="157"/>
      <c r="W1" s="157"/>
    </row>
    <row r="2" spans="1:25"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5" ht="30" customHeight="1" x14ac:dyDescent="0.35">
      <c r="A3" s="162" t="s">
        <v>45</v>
      </c>
      <c r="B3" s="97">
        <f>AA!C$3</f>
        <v>2392.893</v>
      </c>
      <c r="C3" s="97">
        <f>AA!D$3</f>
        <v>2521.2500000000005</v>
      </c>
      <c r="D3" s="97">
        <f>AA!E$3</f>
        <v>2679.9750000000004</v>
      </c>
      <c r="E3" s="97">
        <f>AA!F$3</f>
        <v>2822.8040000000005</v>
      </c>
      <c r="F3" s="97">
        <f>AA!G$3</f>
        <v>2955.1210000000037</v>
      </c>
      <c r="G3" s="97">
        <f>AA!H$3</f>
        <v>3124.4597597447409</v>
      </c>
      <c r="H3" s="97">
        <f>AA!I$3</f>
        <v>3250.6787885787198</v>
      </c>
      <c r="I3" s="97">
        <f>AA!J$3</f>
        <v>3457.0445494205628</v>
      </c>
      <c r="J3" s="97">
        <f>AA!K$3</f>
        <v>3673.5860000000011</v>
      </c>
      <c r="K3" s="97">
        <f>AA!L$3</f>
        <v>3924.14037813</v>
      </c>
      <c r="L3" s="97">
        <f>AA!M$3</f>
        <v>4149.4057829300054</v>
      </c>
      <c r="M3" s="97">
        <f>AA!N$3</f>
        <v>4444.4350972342945</v>
      </c>
      <c r="N3" s="97">
        <f>AA!O$3</f>
        <v>4734.8039219600032</v>
      </c>
      <c r="O3" s="97">
        <f>AA!P$3</f>
        <v>5106.253762899998</v>
      </c>
      <c r="P3" s="97">
        <f>AA!Q$3</f>
        <v>5227.7472379531828</v>
      </c>
      <c r="Q3" s="97">
        <f>AA!R$3</f>
        <v>5339.4256940699997</v>
      </c>
      <c r="R3" s="97">
        <f>AA!S$3</f>
        <v>5475.6249157699995</v>
      </c>
      <c r="S3" s="97">
        <f>AA!T$3</f>
        <v>5360.0751764300776</v>
      </c>
      <c r="T3" s="97">
        <f>AA!U$3</f>
        <v>5421.7736768000032</v>
      </c>
      <c r="U3" s="97">
        <f>AA!V$3</f>
        <v>5489.5433917499968</v>
      </c>
      <c r="V3" s="97">
        <f>AA!W$3</f>
        <v>5482.7675999399908</v>
      </c>
      <c r="W3" s="65">
        <f>AA!X$3</f>
        <v>5529.3185711499973</v>
      </c>
    </row>
    <row r="4" spans="1:25" ht="15" customHeight="1" x14ac:dyDescent="0.35">
      <c r="A4" s="162" t="s">
        <v>186</v>
      </c>
      <c r="B4" s="97">
        <f>BBWB!C$3</f>
        <v>981.24099999999999</v>
      </c>
      <c r="C4" s="97">
        <f>BBWB!D$3</f>
        <v>987.07300000000021</v>
      </c>
      <c r="D4" s="97">
        <f>BBWB!E$3</f>
        <v>974.40600000000006</v>
      </c>
      <c r="E4" s="97">
        <f>BBWB!F$3</f>
        <v>1001.6900000000002</v>
      </c>
      <c r="F4" s="97">
        <f>BBWB!G$3</f>
        <v>985.8499999999998</v>
      </c>
      <c r="G4" s="97">
        <f>BBWB!H$3</f>
        <v>1099.2956646600001</v>
      </c>
      <c r="H4" s="97">
        <f>BBWB!I$3</f>
        <v>1087.4146320899997</v>
      </c>
      <c r="I4" s="97">
        <f>BBWB!J$3</f>
        <v>1006.6780681472781</v>
      </c>
      <c r="J4" s="97">
        <f>BBWB!K$3</f>
        <v>922.80799999999988</v>
      </c>
      <c r="K4" s="97">
        <f>BBWB!L$3</f>
        <v>874.53990900999997</v>
      </c>
      <c r="L4" s="97">
        <f>BBWB!M$3</f>
        <v>796.54773575000047</v>
      </c>
      <c r="M4" s="97">
        <f>BBWB!N$3</f>
        <v>736.17217767890236</v>
      </c>
      <c r="N4" s="97">
        <f>BBWB!O$3</f>
        <v>674.75018944999908</v>
      </c>
      <c r="O4" s="97">
        <f>BBWB!P$3</f>
        <v>649.64050968999913</v>
      </c>
      <c r="P4" s="97">
        <f>BBWB!Q$3</f>
        <v>613.52423453000017</v>
      </c>
      <c r="Q4" s="97">
        <f>BBWB!R$3</f>
        <v>593.95801392000033</v>
      </c>
      <c r="R4" s="97">
        <f>BBWB!S$3</f>
        <v>592.53994551999949</v>
      </c>
      <c r="S4" s="97">
        <f>BBWB!T$3</f>
        <v>582.23100191999993</v>
      </c>
      <c r="T4" s="97">
        <f>BBWB!U$3</f>
        <v>570.66566029000046</v>
      </c>
      <c r="U4" s="97">
        <f>BBWB!V$3</f>
        <v>568.920465350001</v>
      </c>
      <c r="V4" s="97">
        <f>BBWB!W$3</f>
        <v>557.33749350000028</v>
      </c>
      <c r="W4" s="65">
        <f>BBWB!X$3</f>
        <v>502.55170413000064</v>
      </c>
    </row>
    <row r="5" spans="1:25" ht="15" customHeight="1" x14ac:dyDescent="0.35">
      <c r="A5" s="162" t="s">
        <v>47</v>
      </c>
      <c r="B5" s="97"/>
      <c r="C5" s="97"/>
      <c r="D5" s="97"/>
      <c r="E5" s="97"/>
      <c r="F5" s="97"/>
      <c r="G5" s="97">
        <f>CA!H$3</f>
        <v>931.78101868999988</v>
      </c>
      <c r="H5" s="97">
        <f>CA!I$3</f>
        <v>993.10800000000006</v>
      </c>
      <c r="I5" s="97">
        <f>CA!J$3</f>
        <v>1053.6691153298652</v>
      </c>
      <c r="J5" s="97">
        <f>CA!K$3</f>
        <v>1096.0410000000002</v>
      </c>
      <c r="K5" s="97">
        <f>CA!L$3</f>
        <v>1149.1385722999999</v>
      </c>
      <c r="L5" s="97">
        <f>CA!M$3</f>
        <v>1181.2635561100001</v>
      </c>
      <c r="M5" s="97">
        <f>CA!N$3</f>
        <v>1279.8853888127117</v>
      </c>
      <c r="N5" s="97">
        <f>CA!O$3</f>
        <v>1362.9964772500011</v>
      </c>
      <c r="O5" s="97">
        <f>CA!P$3</f>
        <v>1494.8980367000011</v>
      </c>
      <c r="P5" s="97">
        <f>CA!Q$3</f>
        <v>1572.0826307400002</v>
      </c>
      <c r="Q5" s="97">
        <f>CA!R$3</f>
        <v>1732.9771967699978</v>
      </c>
      <c r="R5" s="97">
        <f>CA!S$3</f>
        <v>1927.2231981999996</v>
      </c>
      <c r="S5" s="97">
        <f>CA!T$3</f>
        <v>2088.2668163797007</v>
      </c>
      <c r="T5" s="97">
        <f>CA!U$3</f>
        <v>2319.2115774999984</v>
      </c>
      <c r="U5" s="97">
        <f>CA!V$3</f>
        <v>2545.4439678199997</v>
      </c>
      <c r="V5" s="97">
        <f>CA!W$3</f>
        <v>2666.9735735989611</v>
      </c>
      <c r="W5" s="65">
        <f>CA!X$3</f>
        <v>2830.0153530399994</v>
      </c>
    </row>
    <row r="6" spans="1:25" ht="15" customHeight="1" x14ac:dyDescent="0.35">
      <c r="A6" s="162" t="s">
        <v>105</v>
      </c>
      <c r="B6" s="97"/>
      <c r="C6" s="97"/>
      <c r="D6" s="97"/>
      <c r="E6" s="97"/>
      <c r="F6" s="97"/>
      <c r="G6" s="97">
        <f>CWP!H$3</f>
        <v>0</v>
      </c>
      <c r="H6" s="97">
        <f>CWP!I$3</f>
        <v>0</v>
      </c>
      <c r="I6" s="97">
        <f>CWP!J$3</f>
        <v>0</v>
      </c>
      <c r="J6" s="97">
        <f>CWP!K$3</f>
        <v>0</v>
      </c>
      <c r="K6" s="97">
        <f>CWP!L$3</f>
        <v>0</v>
      </c>
      <c r="L6" s="97">
        <f>CWP!M$3</f>
        <v>0</v>
      </c>
      <c r="M6" s="97">
        <f>CWP!N$3</f>
        <v>0</v>
      </c>
      <c r="N6" s="97">
        <f>CWP!O$3</f>
        <v>0</v>
      </c>
      <c r="O6" s="97">
        <f>CWP!P$3</f>
        <v>298.26100000000002</v>
      </c>
      <c r="P6" s="97">
        <f>CWP!Q$3</f>
        <v>435.41003043999996</v>
      </c>
      <c r="Q6" s="97">
        <f>CWP!R$3</f>
        <v>128.72999999999999</v>
      </c>
      <c r="R6" s="97">
        <f>CWP!S$3</f>
        <v>141.73699999999999</v>
      </c>
      <c r="S6" s="97">
        <f>CWP!T$3</f>
        <v>8.4069999999999965</v>
      </c>
      <c r="T6" s="97">
        <f>CWP!U$3</f>
        <v>11.036000000000001</v>
      </c>
      <c r="U6" s="97">
        <f>CWP!V$3</f>
        <v>3.9260000000000019</v>
      </c>
      <c r="V6" s="97">
        <f>CWP!W$3</f>
        <v>3.1778794200000005</v>
      </c>
      <c r="W6" s="65">
        <f>CWP!X$3</f>
        <v>114.2644971</v>
      </c>
    </row>
    <row r="7" spans="1:25" ht="15" customHeight="1" x14ac:dyDescent="0.35">
      <c r="A7" s="162" t="s">
        <v>48</v>
      </c>
      <c r="B7" s="97">
        <f>CTB!C3</f>
        <v>2310.6117920000002</v>
      </c>
      <c r="C7" s="97">
        <f>CTB!D3</f>
        <v>2394.6855339999997</v>
      </c>
      <c r="D7" s="97">
        <f>CTB!E3</f>
        <v>2452.4046149999999</v>
      </c>
      <c r="E7" s="97">
        <f>CTB!F3</f>
        <v>2517.7942849999999</v>
      </c>
      <c r="F7" s="97">
        <f>CTB!G3</f>
        <v>2579.9474510599998</v>
      </c>
      <c r="G7" s="97">
        <f>CTB!H3</f>
        <v>2689.6139499999999</v>
      </c>
      <c r="H7" s="97">
        <f>CTB!I3</f>
        <v>2836.9688480000004</v>
      </c>
      <c r="I7" s="97">
        <f>CTB!J3</f>
        <v>3228.3309952600002</v>
      </c>
      <c r="J7" s="97">
        <f>CTB!K3</f>
        <v>3557.5824190100002</v>
      </c>
      <c r="K7" s="97">
        <f>CTB!L3</f>
        <v>3774.0895750000004</v>
      </c>
      <c r="L7" s="97">
        <f>CTB!M3</f>
        <v>3941.0267050000002</v>
      </c>
      <c r="M7" s="97">
        <f>CTB!N3</f>
        <v>4026.6875789999999</v>
      </c>
      <c r="N7" s="97">
        <f>CTB!O3</f>
        <v>4234.4436620000006</v>
      </c>
      <c r="O7" s="97">
        <f>CTB!P3</f>
        <v>4697.6782249999997</v>
      </c>
      <c r="P7" s="97">
        <f>CTB!Q3</f>
        <v>4924.7733250000001</v>
      </c>
      <c r="Q7" s="97">
        <f>CTB!R3</f>
        <v>4918.3788949999998</v>
      </c>
      <c r="R7" s="97">
        <f>CTB!S3</f>
        <v>4911.948089999999</v>
      </c>
      <c r="S7" s="97"/>
      <c r="T7" s="97"/>
      <c r="U7" s="97"/>
      <c r="V7" s="97"/>
      <c r="W7" s="65"/>
    </row>
    <row r="8" spans="1:25" ht="30" customHeight="1" x14ac:dyDescent="0.35">
      <c r="A8" s="162" t="s">
        <v>49</v>
      </c>
      <c r="B8" s="97">
        <f>DLA!C$3</f>
        <v>4497.8189999999995</v>
      </c>
      <c r="C8" s="97">
        <f>DLA!D$3</f>
        <v>4953.4069999999992</v>
      </c>
      <c r="D8" s="97">
        <f>DLA!E$3</f>
        <v>5316.132999999998</v>
      </c>
      <c r="E8" s="97">
        <f>DLA!F$3</f>
        <v>5659.9930000000013</v>
      </c>
      <c r="F8" s="97">
        <f>DLA!G$3</f>
        <v>6043.639000000001</v>
      </c>
      <c r="G8" s="97">
        <f>DLA!H$3</f>
        <v>6580.0587643462231</v>
      </c>
      <c r="H8" s="97">
        <f>DLA!I$3</f>
        <v>7051.9688886240438</v>
      </c>
      <c r="I8" s="97">
        <f>DLA!J$3</f>
        <v>7582.0869577400681</v>
      </c>
      <c r="J8" s="97">
        <f>DLA!K$3</f>
        <v>8079.162999999995</v>
      </c>
      <c r="K8" s="97">
        <f>DLA!L$3</f>
        <v>8618.3022953999971</v>
      </c>
      <c r="L8" s="97">
        <f>DLA!M$3</f>
        <v>9155.4464638599984</v>
      </c>
      <c r="M8" s="97">
        <f>DLA!N$3</f>
        <v>9867.0298297974641</v>
      </c>
      <c r="N8" s="97">
        <f>DLA!O$3</f>
        <v>10525.20336705</v>
      </c>
      <c r="O8" s="97">
        <f>DLA!P$3</f>
        <v>11458.592503260006</v>
      </c>
      <c r="P8" s="97">
        <f>DLA!Q$3</f>
        <v>11876.615118279997</v>
      </c>
      <c r="Q8" s="97">
        <f>DLA!R$3</f>
        <v>12565.735437840012</v>
      </c>
      <c r="R8" s="97">
        <f>DLA!S$3</f>
        <v>13430.149580209993</v>
      </c>
      <c r="S8" s="97">
        <f>DLA!T$3</f>
        <v>13762.514588680791</v>
      </c>
      <c r="T8" s="97">
        <f>DLA!U$3</f>
        <v>13798.261242919996</v>
      </c>
      <c r="U8" s="97">
        <f>DLA!V$3</f>
        <v>13233.124968690014</v>
      </c>
      <c r="V8" s="97">
        <f>DLA!W$3</f>
        <v>11513.612393931198</v>
      </c>
      <c r="W8" s="65">
        <f>DLA!X$3</f>
        <v>9379.5932932399992</v>
      </c>
    </row>
    <row r="9" spans="1:25" ht="15" customHeight="1" x14ac:dyDescent="0.35">
      <c r="A9" s="62" t="s">
        <v>50</v>
      </c>
      <c r="B9" s="97"/>
      <c r="C9" s="97"/>
      <c r="D9" s="97"/>
      <c r="E9" s="97"/>
      <c r="F9" s="97"/>
      <c r="G9" s="97"/>
      <c r="H9" s="97">
        <f>'DLA (children)'!I$3</f>
        <v>762.22999999999956</v>
      </c>
      <c r="I9" s="97">
        <f>'DLA (children)'!J$3</f>
        <v>793.5472182356566</v>
      </c>
      <c r="J9" s="97">
        <f>'DLA (children)'!K$3</f>
        <v>842.12999999999931</v>
      </c>
      <c r="K9" s="97">
        <f>'DLA (children)'!L$3</f>
        <v>923.76479697783793</v>
      </c>
      <c r="L9" s="97">
        <f>'DLA (children)'!M$3</f>
        <v>972.69087379439577</v>
      </c>
      <c r="M9" s="97">
        <f>'DLA (children)'!N$3</f>
        <v>1039.82471587072</v>
      </c>
      <c r="N9" s="97">
        <f>'DLA (children)'!O$3</f>
        <v>1105.9393085337217</v>
      </c>
      <c r="O9" s="97">
        <f>'DLA (children)'!P$3</f>
        <v>1192.1009182195171</v>
      </c>
      <c r="P9" s="97">
        <f>'DLA (children)'!Q$3</f>
        <v>1220.2044423261623</v>
      </c>
      <c r="Q9" s="97">
        <f>'DLA (children)'!R$3</f>
        <v>1314.716573925921</v>
      </c>
      <c r="R9" s="97">
        <f>'DLA (children)'!S$3</f>
        <v>1390.6353122046244</v>
      </c>
      <c r="S9" s="97">
        <f>'DLA (children)'!T$3</f>
        <v>1463.3914453663692</v>
      </c>
      <c r="T9" s="97">
        <f>'DLA (children)'!U$3</f>
        <v>1717.3043496814244</v>
      </c>
      <c r="U9" s="97">
        <f>'DLA (children)'!V$3</f>
        <v>1834.7090892979161</v>
      </c>
      <c r="V9" s="97">
        <f>'DLA (children)'!W$3</f>
        <v>1896.9720008984336</v>
      </c>
      <c r="W9" s="65">
        <f>'DLA (children)'!X$3</f>
        <v>1965.064894491122</v>
      </c>
    </row>
    <row r="10" spans="1:25" ht="15" customHeight="1" x14ac:dyDescent="0.35">
      <c r="A10" s="62" t="s">
        <v>51</v>
      </c>
      <c r="B10" s="97"/>
      <c r="C10" s="97"/>
      <c r="D10" s="97"/>
      <c r="E10" s="97"/>
      <c r="F10" s="97"/>
      <c r="G10" s="97"/>
      <c r="H10" s="97">
        <f>'DLA (working age)'!I$3</f>
        <v>4105.243888624047</v>
      </c>
      <c r="I10" s="97">
        <f>'DLA (working age)'!J$3</f>
        <v>4388.6272675576192</v>
      </c>
      <c r="J10" s="97">
        <f>'DLA (working age)'!K$3</f>
        <v>4628.2519999999977</v>
      </c>
      <c r="K10" s="97">
        <f>'DLA (working age)'!L$3</f>
        <v>4869.6964021188805</v>
      </c>
      <c r="L10" s="97">
        <f>'DLA (working age)'!M$3</f>
        <v>5122.9964421995746</v>
      </c>
      <c r="M10" s="97">
        <f>'DLA (working age)'!N$3</f>
        <v>5468.0760196496658</v>
      </c>
      <c r="N10" s="97">
        <f>'DLA (working age)'!O$3</f>
        <v>5799.6705914329405</v>
      </c>
      <c r="O10" s="97">
        <f>'DLA (working age)'!P$3</f>
        <v>6277.2924692415199</v>
      </c>
      <c r="P10" s="97">
        <f>'DLA (working age)'!Q$3</f>
        <v>6456.1189997175679</v>
      </c>
      <c r="Q10" s="97">
        <f>'DLA (working age)'!R$3</f>
        <v>6899.7753096582819</v>
      </c>
      <c r="R10" s="97">
        <f>'DLA (working age)'!S$3</f>
        <v>7419.4275888724915</v>
      </c>
      <c r="S10" s="97">
        <f>'DLA (working age)'!T$3</f>
        <v>7528.3277963936816</v>
      </c>
      <c r="T10" s="97">
        <f>'DLA (working age)'!U$3</f>
        <v>7070.9663343357543</v>
      </c>
      <c r="U10" s="97">
        <f>'DLA (working age)'!V$3</f>
        <v>6632.0880013466431</v>
      </c>
      <c r="V10" s="97">
        <f>'DLA (working age)'!W$3</f>
        <v>5138.3005447814794</v>
      </c>
      <c r="W10" s="65">
        <f>'DLA (working age)'!X$3</f>
        <v>3571.9688498400001</v>
      </c>
    </row>
    <row r="11" spans="1:25" ht="15" customHeight="1" x14ac:dyDescent="0.35">
      <c r="A11" s="62" t="s">
        <v>52</v>
      </c>
      <c r="B11" s="97"/>
      <c r="C11" s="97"/>
      <c r="D11" s="97"/>
      <c r="E11" s="97"/>
      <c r="F11" s="97"/>
      <c r="G11" s="97"/>
      <c r="H11" s="97">
        <f>'DLA (pensioners)'!I$3</f>
        <v>2184.4950000000008</v>
      </c>
      <c r="I11" s="97">
        <f>'DLA (pensioners)'!J$3</f>
        <v>2399.912471946795</v>
      </c>
      <c r="J11" s="97">
        <f>'DLA (pensioners)'!K$3</f>
        <v>2608.7810000000009</v>
      </c>
      <c r="K11" s="97">
        <f>'DLA (pensioners)'!L$3</f>
        <v>2824.8410963032825</v>
      </c>
      <c r="L11" s="97">
        <f>'DLA (pensioners)'!M$3</f>
        <v>3059.7591478660297</v>
      </c>
      <c r="M11" s="97">
        <f>'DLA (pensioners)'!N$3</f>
        <v>3359.129094277072</v>
      </c>
      <c r="N11" s="97">
        <f>'DLA (pensioners)'!O$3</f>
        <v>3619.5934670833417</v>
      </c>
      <c r="O11" s="97">
        <f>'DLA (pensioners)'!P$3</f>
        <v>3989.1991157989628</v>
      </c>
      <c r="P11" s="97">
        <f>'DLA (pensioners)'!Q$3</f>
        <v>4200.2916762362756</v>
      </c>
      <c r="Q11" s="97">
        <f>'DLA (pensioners)'!R$3</f>
        <v>4351.2435542558051</v>
      </c>
      <c r="R11" s="97">
        <f>'DLA (pensioners)'!S$3</f>
        <v>4620.0866791328808</v>
      </c>
      <c r="S11" s="97">
        <f>'DLA (pensioners)'!T$3</f>
        <v>4770.7953469207478</v>
      </c>
      <c r="T11" s="97">
        <f>'DLA (pensioners)'!U$3</f>
        <v>5009.9905589028212</v>
      </c>
      <c r="U11" s="97">
        <f>'DLA (pensioners)'!V$3</f>
        <v>4766.327878045442</v>
      </c>
      <c r="V11" s="97">
        <f>'DLA (pensioners)'!W$3</f>
        <v>4478.3398482512848</v>
      </c>
      <c r="W11" s="65">
        <f>'DLA (pensioners)'!X$3</f>
        <v>3842.5595489088696</v>
      </c>
    </row>
    <row r="12" spans="1:25" ht="15" customHeight="1" x14ac:dyDescent="0.35">
      <c r="A12" s="162" t="s">
        <v>93</v>
      </c>
      <c r="B12" s="97"/>
      <c r="C12" s="97"/>
      <c r="D12" s="97"/>
      <c r="E12" s="97"/>
      <c r="F12" s="97"/>
      <c r="G12" s="97"/>
      <c r="H12" s="97">
        <f>DHP!I$3</f>
        <v>13.107519600000002</v>
      </c>
      <c r="I12" s="97">
        <f>DHP!J$3</f>
        <v>14.986460219999998</v>
      </c>
      <c r="J12" s="97">
        <f>DHP!K$3</f>
        <v>16.622024122071426</v>
      </c>
      <c r="K12" s="97">
        <f>DHP!L$3</f>
        <v>17.693564299999998</v>
      </c>
      <c r="L12" s="97">
        <f>DHP!M$3</f>
        <v>19.498030839999998</v>
      </c>
      <c r="M12" s="97">
        <f>DHP!N$3</f>
        <v>20.507303</v>
      </c>
      <c r="N12" s="97">
        <f>DHP!O$3</f>
        <v>21.180479929999997</v>
      </c>
      <c r="O12" s="97">
        <f>DHP!P$3</f>
        <v>21.798681950000002</v>
      </c>
      <c r="P12" s="97">
        <f>DHP!Q$3</f>
        <v>21.36265912</v>
      </c>
      <c r="Q12" s="97">
        <f>DHP!R$3</f>
        <v>22.33975126</v>
      </c>
      <c r="R12" s="97">
        <f>DHP!S$3</f>
        <v>56.572571999999994</v>
      </c>
      <c r="S12" s="97">
        <f>DHP!T$3</f>
        <v>176.393889</v>
      </c>
      <c r="T12" s="97">
        <f>DHP!U$3</f>
        <v>199.78361199999998</v>
      </c>
      <c r="U12" s="97">
        <f>DHP!V$3</f>
        <v>163.36812400000002</v>
      </c>
      <c r="V12" s="97">
        <f>DHP!W$3</f>
        <v>183.73239999999998</v>
      </c>
      <c r="W12" s="65">
        <f>DHP!X$3</f>
        <v>223.48097613000002</v>
      </c>
    </row>
    <row r="13" spans="1:25" ht="30" customHeight="1" x14ac:dyDescent="0.35">
      <c r="A13" s="162" t="s">
        <v>103</v>
      </c>
      <c r="B13" s="97"/>
      <c r="C13" s="97"/>
      <c r="D13" s="97"/>
      <c r="E13" s="97"/>
      <c r="F13" s="97">
        <f>ESA!G$3</f>
        <v>0</v>
      </c>
      <c r="G13" s="97">
        <f>ESA!H$3</f>
        <v>0</v>
      </c>
      <c r="H13" s="97">
        <f>ESA!I$3</f>
        <v>0</v>
      </c>
      <c r="I13" s="97">
        <f>ESA!J$3</f>
        <v>0</v>
      </c>
      <c r="J13" s="97">
        <f>ESA!K$3</f>
        <v>0</v>
      </c>
      <c r="K13" s="97">
        <f>ESA!L$3</f>
        <v>0</v>
      </c>
      <c r="L13" s="97">
        <f>ESA!M$3</f>
        <v>0</v>
      </c>
      <c r="M13" s="97">
        <f>ESA!N$3</f>
        <v>0</v>
      </c>
      <c r="N13" s="97">
        <f>ESA!O$3</f>
        <v>127.1879289499999</v>
      </c>
      <c r="O13" s="97">
        <f>ESA!P$3</f>
        <v>1267.3993002300003</v>
      </c>
      <c r="P13" s="97">
        <f>ESA!Q$3</f>
        <v>2231.7483619000013</v>
      </c>
      <c r="Q13" s="97">
        <f>ESA!R$3</f>
        <v>3554.1022156100012</v>
      </c>
      <c r="R13" s="97">
        <f>ESA!S$3</f>
        <v>6779.6544881600021</v>
      </c>
      <c r="S13" s="97">
        <f>ESA!T$3</f>
        <v>10436.707839980012</v>
      </c>
      <c r="T13" s="97">
        <f>ESA!U$3</f>
        <v>12827.382151170004</v>
      </c>
      <c r="U13" s="97">
        <f>ESA!V$3</f>
        <v>14271.548569179993</v>
      </c>
      <c r="V13" s="97">
        <f>ESA!W$3</f>
        <v>14830.44481665001</v>
      </c>
      <c r="W13" s="65">
        <f>ESA!X$3</f>
        <v>15352.892355200003</v>
      </c>
    </row>
    <row r="14" spans="1:25" ht="15" customHeight="1" x14ac:dyDescent="0.35">
      <c r="A14" s="163" t="s">
        <v>53</v>
      </c>
      <c r="B14" s="97">
        <f>HB!C$3</f>
        <v>11379.761965</v>
      </c>
      <c r="C14" s="97">
        <f>HB!D$3</f>
        <v>11176.396123000002</v>
      </c>
      <c r="D14" s="97">
        <f>HB!E$3</f>
        <v>11064.804219999998</v>
      </c>
      <c r="E14" s="97">
        <f>HB!F$3</f>
        <v>11167.522956999999</v>
      </c>
      <c r="F14" s="97">
        <f>HB!G$3</f>
        <v>11242.0689748</v>
      </c>
      <c r="G14" s="97">
        <f>HB!H$3</f>
        <v>11625.595130999998</v>
      </c>
      <c r="H14" s="97">
        <f>HB!I$3</f>
        <v>12672.020415999999</v>
      </c>
      <c r="I14" s="97">
        <f>HB!J$3</f>
        <v>12362.273120709999</v>
      </c>
      <c r="J14" s="97">
        <f>HB!K$3</f>
        <v>13162.27006144</v>
      </c>
      <c r="K14" s="97">
        <f>HB!L$3</f>
        <v>13928.205135</v>
      </c>
      <c r="L14" s="97">
        <f>HB!M$3</f>
        <v>14840.547586000001</v>
      </c>
      <c r="M14" s="97">
        <f>HB!N$3</f>
        <v>15731.800595000001</v>
      </c>
      <c r="N14" s="97">
        <f>HB!O$3</f>
        <v>17103.441161999999</v>
      </c>
      <c r="O14" s="97">
        <f>HB!P$3</f>
        <v>19989.231177999998</v>
      </c>
      <c r="P14" s="97">
        <f>HB!Q$3</f>
        <v>21426.990301000002</v>
      </c>
      <c r="Q14" s="97">
        <f>HB!R$3</f>
        <v>22820.290123000002</v>
      </c>
      <c r="R14" s="97">
        <f>HB!S$3</f>
        <v>23899.631611999997</v>
      </c>
      <c r="S14" s="97">
        <f>HB!T$3</f>
        <v>24169.807672999999</v>
      </c>
      <c r="T14" s="97">
        <f>HB!U$3</f>
        <v>24316.565555000001</v>
      </c>
      <c r="U14" s="97">
        <f>HB!V$3</f>
        <v>24243.713646999997</v>
      </c>
      <c r="V14" s="97">
        <f>HB!W$3</f>
        <v>23440.599919</v>
      </c>
      <c r="W14" s="65">
        <f>HB!X$3</f>
        <v>22301.220214000004</v>
      </c>
      <c r="Y14" s="183"/>
    </row>
    <row r="15" spans="1:25" ht="15" customHeight="1" x14ac:dyDescent="0.35">
      <c r="A15" s="62" t="s">
        <v>187</v>
      </c>
      <c r="B15" s="97"/>
      <c r="C15" s="97"/>
      <c r="D15" s="97"/>
      <c r="E15" s="97"/>
      <c r="F15" s="97"/>
      <c r="G15" s="97"/>
      <c r="H15" s="97"/>
      <c r="I15" s="97"/>
      <c r="J15" s="97"/>
      <c r="K15" s="97"/>
      <c r="L15" s="97"/>
      <c r="M15" s="97"/>
      <c r="N15" s="97">
        <v>11599.496934000001</v>
      </c>
      <c r="O15" s="97">
        <v>14226.791441000001</v>
      </c>
      <c r="P15" s="97">
        <v>15478.010538999999</v>
      </c>
      <c r="Q15" s="97">
        <v>16578.667176999999</v>
      </c>
      <c r="R15" s="97">
        <v>17472.49165</v>
      </c>
      <c r="S15" s="97">
        <v>17625.749532000002</v>
      </c>
      <c r="T15" s="97">
        <v>17738.510613999999</v>
      </c>
      <c r="U15" s="97">
        <v>17716.225637</v>
      </c>
      <c r="V15" s="97">
        <v>17111.311003999999</v>
      </c>
      <c r="W15" s="65">
        <v>16213.076771999999</v>
      </c>
    </row>
    <row r="16" spans="1:25" ht="15" customHeight="1" x14ac:dyDescent="0.35">
      <c r="A16" s="62" t="s">
        <v>188</v>
      </c>
      <c r="B16" s="97"/>
      <c r="C16" s="97"/>
      <c r="D16" s="97"/>
      <c r="E16" s="97"/>
      <c r="F16" s="97"/>
      <c r="G16" s="97"/>
      <c r="H16" s="97"/>
      <c r="I16" s="97"/>
      <c r="J16" s="97"/>
      <c r="K16" s="97"/>
      <c r="L16" s="97"/>
      <c r="M16" s="97"/>
      <c r="N16" s="97">
        <v>5503.9442200000003</v>
      </c>
      <c r="O16" s="97">
        <v>5762.439738</v>
      </c>
      <c r="P16" s="97">
        <v>5948.9797619999999</v>
      </c>
      <c r="Q16" s="97">
        <v>6241.6229469999998</v>
      </c>
      <c r="R16" s="97">
        <v>6427.1399630000005</v>
      </c>
      <c r="S16" s="97">
        <v>6544.0581410000013</v>
      </c>
      <c r="T16" s="97">
        <v>6578.0549410000003</v>
      </c>
      <c r="U16" s="97">
        <v>6527.4880119999998</v>
      </c>
      <c r="V16" s="97">
        <v>6329.2889150000001</v>
      </c>
      <c r="W16" s="65">
        <v>6088.1434419999996</v>
      </c>
    </row>
    <row r="17" spans="1:23" ht="15" customHeight="1" x14ac:dyDescent="0.35">
      <c r="A17" s="163" t="s">
        <v>54</v>
      </c>
      <c r="B17" s="97">
        <f>IB!C$3</f>
        <v>7661.6239999999989</v>
      </c>
      <c r="C17" s="97">
        <f>IB!D$3</f>
        <v>7412.2720000000008</v>
      </c>
      <c r="D17" s="97">
        <f>IB!E$3</f>
        <v>7250.59</v>
      </c>
      <c r="E17" s="97">
        <f>IB!F$3</f>
        <v>6790.0400000000009</v>
      </c>
      <c r="F17" s="97">
        <f>IB!G$3</f>
        <v>6766.1830000000018</v>
      </c>
      <c r="G17" s="97">
        <f>IB!H$3</f>
        <v>6749.0433528570802</v>
      </c>
      <c r="H17" s="97">
        <f>IB!I$3</f>
        <v>6757.9545089520034</v>
      </c>
      <c r="I17" s="97">
        <f>IB!J$3</f>
        <v>6724.1235550023985</v>
      </c>
      <c r="J17" s="97">
        <f>IB!K$3</f>
        <v>6662.027000000001</v>
      </c>
      <c r="K17" s="97">
        <f>IB!L$3</f>
        <v>6649.9306075199993</v>
      </c>
      <c r="L17" s="97">
        <f>IB!M$3</f>
        <v>6566.1693209299983</v>
      </c>
      <c r="M17" s="97">
        <f>IB!N$3</f>
        <v>6657.0001817393659</v>
      </c>
      <c r="N17" s="97">
        <f>IB!O$3</f>
        <v>6515.8436022599999</v>
      </c>
      <c r="O17" s="97">
        <f>IB!P$3</f>
        <v>6108.3423565899993</v>
      </c>
      <c r="P17" s="97">
        <f>IB!Q$3</f>
        <v>5556.037014035257</v>
      </c>
      <c r="Q17" s="97">
        <f>IB!R$3</f>
        <v>4935.2797263500006</v>
      </c>
      <c r="R17" s="97">
        <f>IB!S$3</f>
        <v>3275.84544611</v>
      </c>
      <c r="S17" s="97">
        <f>IB!T$3</f>
        <v>1186.7982191800002</v>
      </c>
      <c r="T17" s="97">
        <f>IB!U$3</f>
        <v>244.52811802000028</v>
      </c>
      <c r="U17" s="97">
        <f>IB!V$3</f>
        <v>61.927221750000037</v>
      </c>
      <c r="V17" s="97">
        <f>IB!W$3</f>
        <v>14.895368320000001</v>
      </c>
      <c r="W17" s="65">
        <f>IB!X$3</f>
        <v>8.92846355</v>
      </c>
    </row>
    <row r="18" spans="1:23" ht="30" customHeight="1" x14ac:dyDescent="0.35">
      <c r="A18" s="162" t="s">
        <v>55</v>
      </c>
      <c r="B18" s="97">
        <f>IS!C$3</f>
        <v>14444.695</v>
      </c>
      <c r="C18" s="97">
        <f>IS!D$3</f>
        <v>11965.316999999999</v>
      </c>
      <c r="D18" s="97">
        <f>IS!E$3</f>
        <v>11790.69</v>
      </c>
      <c r="E18" s="97">
        <f>IS!F$3</f>
        <v>12220.356763508138</v>
      </c>
      <c r="F18" s="97">
        <f>IS!G$3</f>
        <v>13219.809382775966</v>
      </c>
      <c r="G18" s="97">
        <f>IS!H$3</f>
        <v>14153.821606999456</v>
      </c>
      <c r="H18" s="97">
        <f>IS!I$3</f>
        <v>14267.583351310546</v>
      </c>
      <c r="I18" s="97">
        <f>IS!J$3</f>
        <v>12874.915283718321</v>
      </c>
      <c r="J18" s="97">
        <f>IS!K$3</f>
        <v>10037.77677407898</v>
      </c>
      <c r="K18" s="97">
        <f>IS!L$3</f>
        <v>9149.9960046050073</v>
      </c>
      <c r="L18" s="97">
        <f>IS!M$3</f>
        <v>8838.7708489100023</v>
      </c>
      <c r="M18" s="97">
        <f>IS!N$3</f>
        <v>9027.9858692587641</v>
      </c>
      <c r="N18" s="97">
        <f>IS!O$3</f>
        <v>8684.7334093900063</v>
      </c>
      <c r="O18" s="97">
        <f>IS!P$3</f>
        <v>8373.7599778200001</v>
      </c>
      <c r="P18" s="97">
        <f>IS!Q$3</f>
        <v>7856.3960060182044</v>
      </c>
      <c r="Q18" s="97">
        <f>IS!R$3</f>
        <v>6997.2154425200024</v>
      </c>
      <c r="R18" s="97">
        <f>IS!S$3</f>
        <v>5308.9188794399934</v>
      </c>
      <c r="S18" s="97">
        <f>IS!T$3</f>
        <v>3582.8260193800043</v>
      </c>
      <c r="T18" s="97">
        <f>IS!U$3</f>
        <v>2893.4764718199995</v>
      </c>
      <c r="U18" s="97">
        <f>IS!V$3</f>
        <v>2539.111848399999</v>
      </c>
      <c r="V18" s="97">
        <f>IS!W$3</f>
        <v>2231.8766785899979</v>
      </c>
      <c r="W18" s="65">
        <f>IS!X$3</f>
        <v>2138.7000446999996</v>
      </c>
    </row>
    <row r="19" spans="1:23" ht="15" customHeight="1" x14ac:dyDescent="0.35">
      <c r="A19" s="62" t="s">
        <v>56</v>
      </c>
      <c r="B19" s="97">
        <f>'IS MIG'!C$3</f>
        <v>3815.0000000000009</v>
      </c>
      <c r="C19" s="97">
        <f>'IS MIG'!D$3</f>
        <v>3773</v>
      </c>
      <c r="D19" s="97">
        <f>'IS MIG'!E$3</f>
        <v>3619</v>
      </c>
      <c r="E19" s="97">
        <f>'IS MIG'!F$3</f>
        <v>3781</v>
      </c>
      <c r="F19" s="97">
        <f>'IS MIG'!G$3</f>
        <v>3923.0963265249125</v>
      </c>
      <c r="G19" s="97">
        <f>'IS MIG'!H$3</f>
        <v>4329.2688127383872</v>
      </c>
      <c r="H19" s="97">
        <f>'IS MIG'!I$3</f>
        <v>4326.6696378971765</v>
      </c>
      <c r="I19" s="97">
        <f>'IS MIG'!J$3</f>
        <v>2381.5516966624828</v>
      </c>
      <c r="J19" s="97">
        <f>'IS MIG'!K$3</f>
        <v>0</v>
      </c>
      <c r="K19" s="97">
        <f>'IS MIG'!L$3</f>
        <v>0</v>
      </c>
      <c r="L19" s="97">
        <f>'IS MIG'!M$3</f>
        <v>0</v>
      </c>
      <c r="M19" s="97">
        <f>'IS MIG'!N$3</f>
        <v>0</v>
      </c>
      <c r="N19" s="97">
        <f>'IS MIG'!O$3</f>
        <v>0</v>
      </c>
      <c r="O19" s="97">
        <f>'IS MIG'!P$3</f>
        <v>0</v>
      </c>
      <c r="P19" s="97">
        <f>'IS MIG'!Q$3</f>
        <v>0</v>
      </c>
      <c r="Q19" s="97">
        <f>'IS MIG'!R$3</f>
        <v>0</v>
      </c>
      <c r="R19" s="97">
        <f>'IS MIG'!S$3</f>
        <v>0</v>
      </c>
      <c r="S19" s="97">
        <f>'IS MIG'!T$3</f>
        <v>0</v>
      </c>
      <c r="T19" s="97">
        <f>'IS MIG'!U$3</f>
        <v>0</v>
      </c>
      <c r="U19" s="97">
        <f>'IS MIG'!V$3</f>
        <v>0</v>
      </c>
      <c r="V19" s="97">
        <f>'IS MIG'!W$3</f>
        <v>0</v>
      </c>
      <c r="W19" s="65">
        <f>'IS MIG'!X$3</f>
        <v>0</v>
      </c>
    </row>
    <row r="20" spans="1:23" ht="15" customHeight="1" x14ac:dyDescent="0.35">
      <c r="A20" s="62" t="s">
        <v>189</v>
      </c>
      <c r="B20" s="97"/>
      <c r="C20" s="97"/>
      <c r="D20" s="97"/>
      <c r="E20" s="97"/>
      <c r="F20" s="97">
        <f>'IS (incapacity)'!G$3</f>
        <v>4216.9707421205239</v>
      </c>
      <c r="G20" s="97">
        <f>'IS (incapacity)'!H$3</f>
        <v>4560.3279730823833</v>
      </c>
      <c r="H20" s="97">
        <f>'IS (incapacity)'!I$3</f>
        <v>4550.8799907039584</v>
      </c>
      <c r="I20" s="97">
        <f>'IS (incapacity)'!J$3</f>
        <v>4864.9706290727363</v>
      </c>
      <c r="J20" s="97">
        <f>'IS (incapacity)'!K$3</f>
        <v>4855.6777992951511</v>
      </c>
      <c r="K20" s="97">
        <f>'IS (incapacity)'!L$3</f>
        <v>4532.1900443650766</v>
      </c>
      <c r="L20" s="97">
        <f>'IS (incapacity)'!M$3</f>
        <v>4574.2510630700244</v>
      </c>
      <c r="M20" s="97">
        <f>'IS (incapacity)'!N$3</f>
        <v>5056.8584049752217</v>
      </c>
      <c r="N20" s="97">
        <f>'IS (incapacity)'!O$3</f>
        <v>5098.7516794821686</v>
      </c>
      <c r="O20" s="97">
        <f>'IS (incapacity)'!P$3</f>
        <v>4984.9200626353195</v>
      </c>
      <c r="P20" s="97">
        <f>'IS (incapacity)'!Q$3</f>
        <v>4635.0118573493255</v>
      </c>
      <c r="Q20" s="97">
        <f>'IS (incapacity)'!R$3</f>
        <v>4042.2862376047101</v>
      </c>
      <c r="R20" s="97">
        <f>'IS (incapacity)'!S$3</f>
        <v>2489.4119175746537</v>
      </c>
      <c r="S20" s="97">
        <f>'IS (incapacity)'!T$3</f>
        <v>991.64976374931405</v>
      </c>
      <c r="T20" s="97">
        <f>'IS (incapacity)'!U$3</f>
        <v>459.84335153560278</v>
      </c>
      <c r="U20" s="97">
        <f>'IS (incapacity)'!V$3</f>
        <v>232.57879501520836</v>
      </c>
      <c r="V20" s="97">
        <f>'IS (incapacity)'!W$3</f>
        <v>91.004562413146544</v>
      </c>
      <c r="W20" s="65">
        <f>'IS (incapacity)'!X$3</f>
        <v>19.737945281754389</v>
      </c>
    </row>
    <row r="21" spans="1:23" ht="15" customHeight="1" x14ac:dyDescent="0.35">
      <c r="A21" s="62" t="s">
        <v>190</v>
      </c>
      <c r="B21" s="97"/>
      <c r="C21" s="97"/>
      <c r="D21" s="97"/>
      <c r="E21" s="97"/>
      <c r="F21" s="97">
        <f>'IS (lone parent)'!G$3</f>
        <v>4481.2978391556726</v>
      </c>
      <c r="G21" s="97">
        <f>'IS (lone parent)'!H$3</f>
        <v>4647.6406698571791</v>
      </c>
      <c r="H21" s="97">
        <f>'IS (lone parent)'!I$3</f>
        <v>4788.8082001820831</v>
      </c>
      <c r="I21" s="97">
        <f>'IS (lone parent)'!J$3</f>
        <v>5011.3967715952967</v>
      </c>
      <c r="J21" s="97">
        <f>'IS (lone parent)'!K$3</f>
        <v>4587.9632156862672</v>
      </c>
      <c r="K21" s="97">
        <f>'IS (lone parent)'!L$3</f>
        <v>3943.0085425279758</v>
      </c>
      <c r="L21" s="97">
        <f>'IS (lone parent)'!M$3</f>
        <v>3604.4662883198712</v>
      </c>
      <c r="M21" s="97">
        <f>'IS (lone parent)'!N$3</f>
        <v>3385.751883020183</v>
      </c>
      <c r="N21" s="97">
        <f>'IS (lone parent)'!O$3</f>
        <v>3061.3235328641563</v>
      </c>
      <c r="O21" s="97">
        <f>'IS (lone parent)'!P$3</f>
        <v>2842.3252079987501</v>
      </c>
      <c r="P21" s="97">
        <f>'IS (lone parent)'!Q$3</f>
        <v>2586.2728269605468</v>
      </c>
      <c r="Q21" s="97">
        <f>'IS (lone parent)'!R$3</f>
        <v>2304.3874099657328</v>
      </c>
      <c r="R21" s="97">
        <f>'IS (lone parent)'!S$3</f>
        <v>2110.4942592273342</v>
      </c>
      <c r="S21" s="97">
        <f>'IS (lone parent)'!T$3</f>
        <v>1856.53073702336</v>
      </c>
      <c r="T21" s="97">
        <f>'IS (lone parent)'!U$3</f>
        <v>1698.8486351058352</v>
      </c>
      <c r="U21" s="97">
        <f>'IS (lone parent)'!V$3</f>
        <v>1558.7264041113701</v>
      </c>
      <c r="V21" s="97">
        <f>'IS (lone parent)'!W$3</f>
        <v>1403.0825804667936</v>
      </c>
      <c r="W21" s="65">
        <f>'IS (lone parent)'!X$3</f>
        <v>1347.8081515080116</v>
      </c>
    </row>
    <row r="22" spans="1:23" ht="15" customHeight="1" x14ac:dyDescent="0.35">
      <c r="A22" s="62" t="s">
        <v>191</v>
      </c>
      <c r="B22" s="97"/>
      <c r="C22" s="97"/>
      <c r="D22" s="97"/>
      <c r="E22" s="97"/>
      <c r="F22" s="97">
        <f>'IS (carer)'!G$3</f>
        <v>210.12097544210181</v>
      </c>
      <c r="G22" s="97">
        <f>'IS (carer)'!H$3</f>
        <v>270.55906472417536</v>
      </c>
      <c r="H22" s="97">
        <f>'IS (carer)'!I$3</f>
        <v>292.00557556425974</v>
      </c>
      <c r="I22" s="97">
        <f>'IS (carer)'!J$3</f>
        <v>317.28259298054263</v>
      </c>
      <c r="J22" s="97">
        <f>'IS (carer)'!K$3</f>
        <v>312.66128505767614</v>
      </c>
      <c r="K22" s="97">
        <f>'IS (carer)'!L$3</f>
        <v>296.30574154435203</v>
      </c>
      <c r="L22" s="97">
        <f>'IS (carer)'!M$3</f>
        <v>290.48548701729459</v>
      </c>
      <c r="M22" s="97">
        <f>'IS (carer)'!N$3</f>
        <v>283.72187865289754</v>
      </c>
      <c r="N22" s="97">
        <f>'IS (carer)'!O$3</f>
        <v>276.94990169243863</v>
      </c>
      <c r="O22" s="97">
        <f>'IS (carer)'!P$3</f>
        <v>304.28514955817315</v>
      </c>
      <c r="P22" s="97">
        <f>'IS (carer)'!Q$3</f>
        <v>388.24454173128265</v>
      </c>
      <c r="Q22" s="97">
        <f>'IS (carer)'!R$3</f>
        <v>430.68552026831765</v>
      </c>
      <c r="R22" s="97">
        <f>'IS (carer)'!S$3</f>
        <v>508.21788711256062</v>
      </c>
      <c r="S22" s="97">
        <f>'IS (carer)'!T$3</f>
        <v>557.83154347728646</v>
      </c>
      <c r="T22" s="97">
        <f>'IS (carer)'!U$3</f>
        <v>585.49981248498966</v>
      </c>
      <c r="U22" s="97">
        <f>'IS (carer)'!V$3</f>
        <v>622.29042815614923</v>
      </c>
      <c r="V22" s="97">
        <f>'IS (carer)'!W$3</f>
        <v>628.90405687815132</v>
      </c>
      <c r="W22" s="65">
        <f>'IS (carer)'!X$3</f>
        <v>670.81014193019121</v>
      </c>
    </row>
    <row r="23" spans="1:23" ht="15" customHeight="1" x14ac:dyDescent="0.35">
      <c r="A23" s="62" t="s">
        <v>192</v>
      </c>
      <c r="B23" s="97"/>
      <c r="C23" s="97"/>
      <c r="D23" s="97"/>
      <c r="E23" s="97"/>
      <c r="F23" s="97">
        <f>'IS (others)'!G$3</f>
        <v>388.32349953275497</v>
      </c>
      <c r="G23" s="97">
        <f>'IS (others)'!H$3</f>
        <v>346.02508659733024</v>
      </c>
      <c r="H23" s="97">
        <f>'IS (others)'!I$3</f>
        <v>309.21994696306729</v>
      </c>
      <c r="I23" s="97">
        <f>'IS (others)'!J$3</f>
        <v>299.71359340725877</v>
      </c>
      <c r="J23" s="97">
        <f>'IS (others)'!K$3</f>
        <v>281.47447403988542</v>
      </c>
      <c r="K23" s="97">
        <f>'IS (others)'!L$3</f>
        <v>378.49167616759217</v>
      </c>
      <c r="L23" s="97">
        <f>'IS (others)'!M$3</f>
        <v>369.56801050281302</v>
      </c>
      <c r="M23" s="97">
        <f>'IS (others)'!N$3</f>
        <v>301.6537026104661</v>
      </c>
      <c r="N23" s="97">
        <f>'IS (others)'!O$3</f>
        <v>247.70829535123679</v>
      </c>
      <c r="O23" s="97">
        <f>'IS (others)'!P$3</f>
        <v>242.22955762775749</v>
      </c>
      <c r="P23" s="97">
        <f>'IS (others)'!Q$3</f>
        <v>246.86677997705539</v>
      </c>
      <c r="Q23" s="97">
        <f>'IS (others)'!R$3</f>
        <v>219.85627468124144</v>
      </c>
      <c r="R23" s="97">
        <f>'IS (others)'!S$3</f>
        <v>200.79481552544752</v>
      </c>
      <c r="S23" s="97">
        <f>'IS (others)'!T$3</f>
        <v>176.81397513004154</v>
      </c>
      <c r="T23" s="97">
        <f>'IS (others)'!U$3</f>
        <v>149.28467269357446</v>
      </c>
      <c r="U23" s="97">
        <f>'IS (others)'!V$3</f>
        <v>125.51622111727117</v>
      </c>
      <c r="V23" s="97">
        <f>'IS (others)'!W$3</f>
        <v>108.8854788319086</v>
      </c>
      <c r="W23" s="65">
        <f>'IS (others)'!X$3</f>
        <v>100.34380598004401</v>
      </c>
    </row>
    <row r="24" spans="1:23" ht="30" customHeight="1" x14ac:dyDescent="0.35">
      <c r="A24" s="163" t="s">
        <v>61</v>
      </c>
      <c r="B24" s="97"/>
      <c r="C24" s="97"/>
      <c r="D24" s="97"/>
      <c r="E24" s="97"/>
      <c r="F24" s="97">
        <f>IIDB!G$3</f>
        <v>707.99999999999989</v>
      </c>
      <c r="G24" s="97">
        <f>IIDB!H$3</f>
        <v>727.45800000000008</v>
      </c>
      <c r="H24" s="97">
        <f>IIDB!I$3</f>
        <v>732.72112135258749</v>
      </c>
      <c r="I24" s="97">
        <f>IIDB!J$3</f>
        <v>736.5558877814442</v>
      </c>
      <c r="J24" s="97">
        <f>IIDB!K$3</f>
        <v>749.94100000000003</v>
      </c>
      <c r="K24" s="97">
        <f>IIDB!L$3</f>
        <v>745.66237929900012</v>
      </c>
      <c r="L24" s="97">
        <f>IIDB!M$3</f>
        <v>750.09489891999976</v>
      </c>
      <c r="M24" s="97">
        <f>IIDB!N$3</f>
        <v>755.76206665380016</v>
      </c>
      <c r="N24" s="97">
        <f>IIDB!O$3</f>
        <v>778.67019714000025</v>
      </c>
      <c r="O24" s="97">
        <f>IIDB!P$3</f>
        <v>807.08740407000005</v>
      </c>
      <c r="P24" s="97">
        <f>IIDB!Q$3</f>
        <v>853.62603838000007</v>
      </c>
      <c r="Q24" s="97">
        <f>IIDB!R$3</f>
        <v>854.15397472999985</v>
      </c>
      <c r="R24" s="97">
        <f>IIDB!S$3</f>
        <v>873.08095759619198</v>
      </c>
      <c r="S24" s="97">
        <f>IIDB!T$3</f>
        <v>870.57572770000013</v>
      </c>
      <c r="T24" s="97">
        <f>IIDB!U$3</f>
        <v>879.19700000000023</v>
      </c>
      <c r="U24" s="97">
        <f>IIDB!V$3</f>
        <v>865.05642750295851</v>
      </c>
      <c r="V24" s="97">
        <f>IIDB!W$3</f>
        <v>835.5814075974107</v>
      </c>
      <c r="W24" s="65">
        <f>IIDB!X$3</f>
        <v>816.09298761221316</v>
      </c>
    </row>
    <row r="25" spans="1:23" ht="15" customHeight="1" x14ac:dyDescent="0.35">
      <c r="A25" s="162" t="s">
        <v>62</v>
      </c>
      <c r="B25" s="97">
        <f>JSA!C$3</f>
        <v>2165.9230000000002</v>
      </c>
      <c r="C25" s="97">
        <f>JSA!D$3</f>
        <v>3893.4660000000003</v>
      </c>
      <c r="D25" s="97">
        <f>JSA!E$3</f>
        <v>3557.6930000000011</v>
      </c>
      <c r="E25" s="97">
        <f>JSA!F$3</f>
        <v>3255.0860000000002</v>
      </c>
      <c r="F25" s="97">
        <f>JSA!G$3</f>
        <v>2882.2200000000012</v>
      </c>
      <c r="G25" s="97">
        <f>JSA!H$3</f>
        <v>2605.570901407315</v>
      </c>
      <c r="H25" s="97">
        <f>JSA!I$3</f>
        <v>2624.1158686899994</v>
      </c>
      <c r="I25" s="97">
        <f>JSA!J$3</f>
        <v>2559.18840136366</v>
      </c>
      <c r="J25" s="97">
        <f>JSA!K$3</f>
        <v>2204.4830000000015</v>
      </c>
      <c r="K25" s="97">
        <f>JSA!L$3</f>
        <v>2311.2043118300007</v>
      </c>
      <c r="L25" s="97">
        <f>JSA!M$3</f>
        <v>2439.7983671900015</v>
      </c>
      <c r="M25" s="97">
        <f>JSA!N$3</f>
        <v>2241.4881393452129</v>
      </c>
      <c r="N25" s="97">
        <f>JSA!O$3</f>
        <v>2856.8277160100001</v>
      </c>
      <c r="O25" s="97">
        <f>JSA!P$3</f>
        <v>4684.0175697100012</v>
      </c>
      <c r="P25" s="97">
        <f>JSA!Q$3</f>
        <v>4473.4852258236251</v>
      </c>
      <c r="Q25" s="97">
        <f>JSA!R$3</f>
        <v>4933.9849943699946</v>
      </c>
      <c r="R25" s="97">
        <f>JSA!S$3</f>
        <v>5169.8070100499936</v>
      </c>
      <c r="S25" s="97">
        <f>JSA!T$3</f>
        <v>4338.0295486261939</v>
      </c>
      <c r="T25" s="97">
        <f>JSA!U$3</f>
        <v>3065.0410876799974</v>
      </c>
      <c r="U25" s="97">
        <f>JSA!V$3</f>
        <v>2313.5160157900004</v>
      </c>
      <c r="V25" s="97">
        <f>JSA!W$3</f>
        <v>1875.4784224599991</v>
      </c>
      <c r="W25" s="65">
        <f>JSA!X$3</f>
        <v>1666.9844684100003</v>
      </c>
    </row>
    <row r="26" spans="1:23" ht="15" customHeight="1" x14ac:dyDescent="0.35">
      <c r="A26" s="162" t="s">
        <v>63</v>
      </c>
      <c r="B26" s="97">
        <f>MA!C$3</f>
        <v>32.725000000000001</v>
      </c>
      <c r="C26" s="97">
        <f>MA!D$3</f>
        <v>35.762999999999998</v>
      </c>
      <c r="D26" s="97">
        <f>MA!E$3</f>
        <v>38.264000000000003</v>
      </c>
      <c r="E26" s="97">
        <f>MA!F$3</f>
        <v>38.268000000000001</v>
      </c>
      <c r="F26" s="97">
        <f>MA!G$3</f>
        <v>44.713000000000001</v>
      </c>
      <c r="G26" s="97">
        <f>MA!H$3</f>
        <v>55.794706500000004</v>
      </c>
      <c r="H26" s="97">
        <f>MA!I$3</f>
        <v>68.73589613</v>
      </c>
      <c r="I26" s="97">
        <f>MA!J$3</f>
        <v>127.61983736719999</v>
      </c>
      <c r="J26" s="97">
        <f>MA!K$3</f>
        <v>149.76499999999999</v>
      </c>
      <c r="K26" s="97">
        <f>MA!L$3</f>
        <v>163.62538309999999</v>
      </c>
      <c r="L26" s="97">
        <f>MA!M$3</f>
        <v>175.38975154999997</v>
      </c>
      <c r="M26" s="97">
        <f>MA!N$3</f>
        <v>246.68661228606564</v>
      </c>
      <c r="N26" s="97">
        <f>MA!O$3</f>
        <v>320.89652102000002</v>
      </c>
      <c r="O26" s="97">
        <f>MA!P$3</f>
        <v>344.51753750999995</v>
      </c>
      <c r="P26" s="97">
        <f>MA!Q$3</f>
        <v>343.25488572749998</v>
      </c>
      <c r="Q26" s="97">
        <f>MA!R$3</f>
        <v>365.53661895000005</v>
      </c>
      <c r="R26" s="97">
        <f>MA!S$3</f>
        <v>395.7725847000001</v>
      </c>
      <c r="S26" s="97">
        <f>MA!T$3</f>
        <v>399.99203899000003</v>
      </c>
      <c r="T26" s="97">
        <f>MA!U$3</f>
        <v>416.55604172000005</v>
      </c>
      <c r="U26" s="97">
        <f>MA!V$3</f>
        <v>440.94097081999985</v>
      </c>
      <c r="V26" s="97">
        <f>MA!W$3</f>
        <v>436.45777384000013</v>
      </c>
      <c r="W26" s="65">
        <f>MA!X$3</f>
        <v>427.42290979000001</v>
      </c>
    </row>
    <row r="27" spans="1:23" ht="15" customHeight="1" x14ac:dyDescent="0.35">
      <c r="A27" s="162" t="s">
        <v>193</v>
      </c>
      <c r="B27" s="97"/>
      <c r="C27" s="97"/>
      <c r="D27" s="97"/>
      <c r="E27" s="97"/>
      <c r="F27" s="97"/>
      <c r="G27" s="97"/>
      <c r="H27" s="97"/>
      <c r="I27" s="97"/>
      <c r="J27" s="97">
        <f>O75TVL!K$3</f>
        <v>425.35699497931432</v>
      </c>
      <c r="K27" s="97">
        <f>O75TVL!L$3</f>
        <v>449.6072684537466</v>
      </c>
      <c r="L27" s="97">
        <f>O75TVL!M$3</f>
        <v>476.27213789694639</v>
      </c>
      <c r="M27" s="97">
        <f>O75TVL!N$3</f>
        <v>497.64711229305311</v>
      </c>
      <c r="N27" s="97">
        <f>O75TVL!O$3</f>
        <v>515.13750610718887</v>
      </c>
      <c r="O27" s="97">
        <f>O75TVL!P$3</f>
        <v>536.24584358410516</v>
      </c>
      <c r="P27" s="97">
        <f>O75TVL!Q$3</f>
        <v>565.04847507227998</v>
      </c>
      <c r="Q27" s="97">
        <f>O75TVL!R$3</f>
        <v>573.57955790020594</v>
      </c>
      <c r="R27" s="97">
        <f>O75TVL!S$3</f>
        <v>581.96717842993792</v>
      </c>
      <c r="S27" s="97">
        <f>O75TVL!T$3</f>
        <v>591.74134486956291</v>
      </c>
      <c r="T27" s="97">
        <f>O75TVL!U$3</f>
        <v>597.02929659073902</v>
      </c>
      <c r="U27" s="97">
        <f>O75TVL!V$3</f>
        <v>606.62578991538703</v>
      </c>
      <c r="V27" s="97">
        <f>O75TVL!W$3</f>
        <v>612.28589483968483</v>
      </c>
      <c r="W27" s="65">
        <f>O75TVL!X$3</f>
        <v>638.82611139248331</v>
      </c>
    </row>
    <row r="28" spans="1:23" ht="15" customHeight="1" x14ac:dyDescent="0.35">
      <c r="A28" s="162" t="s">
        <v>97</v>
      </c>
      <c r="B28" s="97"/>
      <c r="C28" s="97"/>
      <c r="D28" s="97"/>
      <c r="E28" s="97"/>
      <c r="F28" s="97"/>
      <c r="G28" s="97"/>
      <c r="H28" s="97"/>
      <c r="I28" s="97">
        <f>PC!J$3</f>
        <v>0</v>
      </c>
      <c r="J28" s="97">
        <f>PC!K$3</f>
        <v>5970.6159999999963</v>
      </c>
      <c r="K28" s="97">
        <f>PC!L$3</f>
        <v>6426.2752196000029</v>
      </c>
      <c r="L28" s="97">
        <f>PC!M$3</f>
        <v>6868.5436596000027</v>
      </c>
      <c r="M28" s="97">
        <f>PC!N$3</f>
        <v>7367.1248207140288</v>
      </c>
      <c r="N28" s="97">
        <f>PC!O$3</f>
        <v>7703.3184823000001</v>
      </c>
      <c r="O28" s="97">
        <f>PC!P$3</f>
        <v>8128.8851483600038</v>
      </c>
      <c r="P28" s="97">
        <f>PC!Q$3</f>
        <v>8242.1568431600008</v>
      </c>
      <c r="Q28" s="97">
        <f>PC!R$3</f>
        <v>8052.153109309992</v>
      </c>
      <c r="R28" s="97">
        <f>PC!S$3</f>
        <v>7510.8751163199995</v>
      </c>
      <c r="S28" s="97">
        <f>PC!T$3</f>
        <v>7041.52347619997</v>
      </c>
      <c r="T28" s="97">
        <f>PC!U$3</f>
        <v>6576.0799377400026</v>
      </c>
      <c r="U28" s="97">
        <f>PC!V$3</f>
        <v>6078.7060508699969</v>
      </c>
      <c r="V28" s="97">
        <f>PC!W$3</f>
        <v>5665.5855551099976</v>
      </c>
      <c r="W28" s="65">
        <f>PC!X$3</f>
        <v>5367.6480182399964</v>
      </c>
    </row>
    <row r="29" spans="1:23" ht="30" customHeight="1" x14ac:dyDescent="0.35">
      <c r="A29" s="162" t="s">
        <v>110</v>
      </c>
      <c r="B29" s="97"/>
      <c r="C29" s="97"/>
      <c r="D29" s="97"/>
      <c r="E29" s="97"/>
      <c r="F29" s="97"/>
      <c r="G29" s="97"/>
      <c r="H29" s="97"/>
      <c r="I29" s="97">
        <f>PIP!J$3</f>
        <v>0</v>
      </c>
      <c r="J29" s="97">
        <f>PIP!K$3</f>
        <v>0</v>
      </c>
      <c r="K29" s="97">
        <f>PIP!L$3</f>
        <v>0</v>
      </c>
      <c r="L29" s="97">
        <f>PIP!M$3</f>
        <v>0</v>
      </c>
      <c r="M29" s="97">
        <f>PIP!N$3</f>
        <v>0</v>
      </c>
      <c r="N29" s="97">
        <f>PIP!O$3</f>
        <v>0</v>
      </c>
      <c r="O29" s="97">
        <f>PIP!P$3</f>
        <v>0</v>
      </c>
      <c r="P29" s="97">
        <f>PIP!Q$3</f>
        <v>0</v>
      </c>
      <c r="Q29" s="97">
        <f>PIP!R$3</f>
        <v>0</v>
      </c>
      <c r="R29" s="97">
        <f>PIP!S$3</f>
        <v>0</v>
      </c>
      <c r="S29" s="97">
        <f>PIP!T$3</f>
        <v>160.53506744000015</v>
      </c>
      <c r="T29" s="97">
        <f>PIP!U$3</f>
        <v>1564.590481480001</v>
      </c>
      <c r="U29" s="97">
        <f>PIP!V$3</f>
        <v>3004.5842815999981</v>
      </c>
      <c r="V29" s="97">
        <f>PIP!W$3</f>
        <v>5160.3792045874361</v>
      </c>
      <c r="W29" s="65">
        <f>PIP!X$3</f>
        <v>8637.4619246300008</v>
      </c>
    </row>
    <row r="30" spans="1:23" ht="15" customHeight="1" x14ac:dyDescent="0.35">
      <c r="A30" s="162" t="s">
        <v>64</v>
      </c>
      <c r="B30" s="97">
        <f>SDA!C$3</f>
        <v>905.78099999999984</v>
      </c>
      <c r="C30" s="97">
        <f>SDA!D$3</f>
        <v>998.82600000000014</v>
      </c>
      <c r="D30" s="97">
        <f>SDA!E$3</f>
        <v>984.22199999999998</v>
      </c>
      <c r="E30" s="97">
        <f>SDA!F$3</f>
        <v>1006.2390000000001</v>
      </c>
      <c r="F30" s="97">
        <f>SDA!G$3</f>
        <v>1014.208</v>
      </c>
      <c r="G30" s="97">
        <f>SDA!H$3</f>
        <v>1039.6609860351218</v>
      </c>
      <c r="H30" s="97">
        <f>SDA!I$3</f>
        <v>957.6444399398614</v>
      </c>
      <c r="I30" s="97">
        <f>SDA!J$3</f>
        <v>936.04611806509149</v>
      </c>
      <c r="J30" s="97">
        <f>SDA!K$3</f>
        <v>918.40399999999977</v>
      </c>
      <c r="K30" s="97">
        <f>SDA!L$3</f>
        <v>900.21167601000002</v>
      </c>
      <c r="L30" s="97">
        <f>SDA!M$3</f>
        <v>903.50131325999985</v>
      </c>
      <c r="M30" s="97">
        <f>SDA!N$3</f>
        <v>898.33186294287157</v>
      </c>
      <c r="N30" s="97">
        <f>SDA!O$3</f>
        <v>887.43066767999994</v>
      </c>
      <c r="O30" s="97">
        <f>SDA!P$3</f>
        <v>906.54925573999901</v>
      </c>
      <c r="P30" s="97">
        <f>SDA!Q$3</f>
        <v>888.26432449502136</v>
      </c>
      <c r="Q30" s="97">
        <f>SDA!R$3</f>
        <v>880.68628874000046</v>
      </c>
      <c r="R30" s="97">
        <f>SDA!S$3</f>
        <v>886.86491194000041</v>
      </c>
      <c r="S30" s="97">
        <f>SDA!T$3</f>
        <v>859.72773397999947</v>
      </c>
      <c r="T30" s="97">
        <f>SDA!U$3</f>
        <v>735.16706013999988</v>
      </c>
      <c r="U30" s="97">
        <f>SDA!V$3</f>
        <v>469.59270565999952</v>
      </c>
      <c r="V30" s="97">
        <f>SDA!W$3</f>
        <v>234.28937808999996</v>
      </c>
      <c r="W30" s="65">
        <f>SDA!X$3</f>
        <v>119.58597665000011</v>
      </c>
    </row>
    <row r="31" spans="1:23" ht="15" customHeight="1" x14ac:dyDescent="0.35">
      <c r="A31" s="62" t="s">
        <v>51</v>
      </c>
      <c r="B31" s="97"/>
      <c r="C31" s="97"/>
      <c r="D31" s="97"/>
      <c r="E31" s="97"/>
      <c r="F31" s="97">
        <f>'SDA (working age)'!G$3</f>
        <v>851.15600000000018</v>
      </c>
      <c r="G31" s="97">
        <f>'SDA (working age)'!H$3</f>
        <v>874.17398603512174</v>
      </c>
      <c r="H31" s="97">
        <f>'SDA (working age)'!I$3</f>
        <v>794.99319101826723</v>
      </c>
      <c r="I31" s="97">
        <f>'SDA (working age)'!J$3</f>
        <v>766.14312936370811</v>
      </c>
      <c r="J31" s="97">
        <f>'SDA (working age)'!K$3</f>
        <v>794.12099999999964</v>
      </c>
      <c r="K31" s="97">
        <f>'SDA (working age)'!L$3</f>
        <v>771.95111937118747</v>
      </c>
      <c r="L31" s="97">
        <f>'SDA (working age)'!M$3</f>
        <v>768.33523924275926</v>
      </c>
      <c r="M31" s="97">
        <f>'SDA (working age)'!N$3</f>
        <v>697.57744277639586</v>
      </c>
      <c r="N31" s="97">
        <f>'SDA (working age)'!O$3</f>
        <v>711.89560463857492</v>
      </c>
      <c r="O31" s="97">
        <f>'SDA (working age)'!P$3</f>
        <v>723.31083959144405</v>
      </c>
      <c r="P31" s="97">
        <f>'SDA (working age)'!Q$3</f>
        <v>718.27939070806281</v>
      </c>
      <c r="Q31" s="97">
        <f>'SDA (working age)'!R$3</f>
        <v>711.36393400661393</v>
      </c>
      <c r="R31" s="97">
        <f>'SDA (working age)'!S$3</f>
        <v>727.39818972298974</v>
      </c>
      <c r="S31" s="97">
        <f>'SDA (working age)'!T$3</f>
        <v>715.05321305721384</v>
      </c>
      <c r="T31" s="97">
        <f>'SDA (working age)'!U$3</f>
        <v>596.85802620084485</v>
      </c>
      <c r="U31" s="97">
        <f>'SDA (working age)'!V$3</f>
        <v>341.39509716401886</v>
      </c>
      <c r="V31" s="97">
        <f>'SDA (working age)'!W$3</f>
        <v>117.04904022016758</v>
      </c>
      <c r="W31" s="65">
        <f>'SDA (working age)'!X$3</f>
        <v>13.441240788376858</v>
      </c>
    </row>
    <row r="32" spans="1:23" ht="15" customHeight="1" x14ac:dyDescent="0.35">
      <c r="A32" s="62" t="s">
        <v>52</v>
      </c>
      <c r="B32" s="97"/>
      <c r="C32" s="97"/>
      <c r="D32" s="97"/>
      <c r="E32" s="97"/>
      <c r="F32" s="97">
        <f>'SDA (pensioners)'!G$3</f>
        <v>163.05200000000002</v>
      </c>
      <c r="G32" s="97">
        <f>'SDA (pensioners)'!H$3</f>
        <v>165.48700000000002</v>
      </c>
      <c r="H32" s="97">
        <f>'SDA (pensioners)'!I$3</f>
        <v>162.65124892159437</v>
      </c>
      <c r="I32" s="97">
        <f>'SDA (pensioners)'!J$3</f>
        <v>169.90298870138361</v>
      </c>
      <c r="J32" s="97">
        <f>'SDA (pensioners)'!K$3</f>
        <v>124.28300000000013</v>
      </c>
      <c r="K32" s="97">
        <f>'SDA (pensioners)'!L$3</f>
        <v>128.26055663881255</v>
      </c>
      <c r="L32" s="97">
        <f>'SDA (pensioners)'!M$3</f>
        <v>135.16607401724033</v>
      </c>
      <c r="M32" s="97">
        <f>'SDA (pensioners)'!N$3</f>
        <v>200.7544201664756</v>
      </c>
      <c r="N32" s="97">
        <f>'SDA (pensioners)'!O$3</f>
        <v>175.53506304142519</v>
      </c>
      <c r="O32" s="97">
        <f>'SDA (pensioners)'!P$3</f>
        <v>183.23841614855505</v>
      </c>
      <c r="P32" s="97">
        <f>'SDA (pensioners)'!Q$3</f>
        <v>169.98493378695878</v>
      </c>
      <c r="Q32" s="97">
        <f>'SDA (pensioners)'!R$3</f>
        <v>169.32235473338645</v>
      </c>
      <c r="R32" s="97">
        <f>'SDA (pensioners)'!S$3</f>
        <v>159.46672221701044</v>
      </c>
      <c r="S32" s="97">
        <f>'SDA (pensioners)'!T$3</f>
        <v>144.67452092278558</v>
      </c>
      <c r="T32" s="97">
        <f>'SDA (pensioners)'!U$3</f>
        <v>138.30903393915497</v>
      </c>
      <c r="U32" s="97">
        <f>'SDA (pensioners)'!V$3</f>
        <v>128.19760849598055</v>
      </c>
      <c r="V32" s="97">
        <f>'SDA (pensioners)'!W$3</f>
        <v>117.2403378698324</v>
      </c>
      <c r="W32" s="65">
        <f>'SDA (pensioners)'!X$3</f>
        <v>106.14473586162322</v>
      </c>
    </row>
    <row r="33" spans="1:24" ht="15.5" x14ac:dyDescent="0.35">
      <c r="A33" s="164" t="s">
        <v>65</v>
      </c>
      <c r="B33" s="97">
        <f>SP!C$3</f>
        <v>32024.286</v>
      </c>
      <c r="C33" s="97">
        <f>SP!D$3</f>
        <v>33586</v>
      </c>
      <c r="D33" s="97">
        <f>SP!E$3</f>
        <v>35603.290999999997</v>
      </c>
      <c r="E33" s="97">
        <f>SP!F$3</f>
        <v>37802.438000000009</v>
      </c>
      <c r="F33" s="97">
        <f>SP!G$3</f>
        <v>38745.099982005835</v>
      </c>
      <c r="G33" s="97">
        <f>SP!H$3</f>
        <v>41921.907407030114</v>
      </c>
      <c r="H33" s="97">
        <f>SP!I$3</f>
        <v>44367.258565528267</v>
      </c>
      <c r="I33" s="97">
        <f>SP!J$3</f>
        <v>46506.352382756901</v>
      </c>
      <c r="J33" s="97">
        <f>SP!K$3</f>
        <v>48801.804999999986</v>
      </c>
      <c r="K33" s="97">
        <f>SP!L$3</f>
        <v>51422.462685709987</v>
      </c>
      <c r="L33" s="97">
        <f>SP!M$3</f>
        <v>53663.456746919997</v>
      </c>
      <c r="M33" s="97">
        <f>SP!N$3</f>
        <v>57593.742352232301</v>
      </c>
      <c r="N33" s="97">
        <f>SP!O$3</f>
        <v>61584.34965923</v>
      </c>
      <c r="O33" s="97">
        <f>SP!P$3</f>
        <v>66895.841990320027</v>
      </c>
      <c r="P33" s="97">
        <f>SP!Q$3</f>
        <v>69835.141333069987</v>
      </c>
      <c r="Q33" s="97">
        <f>SP!R$3</f>
        <v>74150.519898250001</v>
      </c>
      <c r="R33" s="97">
        <f>SP!S$3</f>
        <v>79809.006438810044</v>
      </c>
      <c r="S33" s="97">
        <f>SP!T$3</f>
        <v>83110.340359949972</v>
      </c>
      <c r="T33" s="97">
        <f>SP!U$3</f>
        <v>86515.830873260027</v>
      </c>
      <c r="U33" s="97">
        <f>SP!V$3</f>
        <v>89367.861473900004</v>
      </c>
      <c r="V33" s="97">
        <f>SP!W$3</f>
        <v>91580.290263550007</v>
      </c>
      <c r="W33" s="65">
        <f>SP!X$3</f>
        <v>93800.446975290019</v>
      </c>
    </row>
    <row r="34" spans="1:24" ht="30" customHeight="1" x14ac:dyDescent="0.35">
      <c r="A34" s="164" t="s">
        <v>98</v>
      </c>
      <c r="B34" s="97"/>
      <c r="C34" s="97"/>
      <c r="D34" s="97"/>
      <c r="E34" s="97"/>
      <c r="F34" s="97"/>
      <c r="G34" s="97"/>
      <c r="H34" s="97"/>
      <c r="I34" s="97"/>
      <c r="J34" s="97">
        <f>SMP!K$3</f>
        <v>1291.1700000000003</v>
      </c>
      <c r="K34" s="97">
        <f>SMP!L$3</f>
        <v>1183.6549443026729</v>
      </c>
      <c r="L34" s="97">
        <f>SMP!M$3</f>
        <v>1312.9542119951132</v>
      </c>
      <c r="M34" s="97">
        <f>SMP!N$3</f>
        <v>1623.1882790812581</v>
      </c>
      <c r="N34" s="97">
        <f>SMP!O$3</f>
        <v>1949.4219162508434</v>
      </c>
      <c r="O34" s="97">
        <f>SMP!P$3</f>
        <v>2026.2023687265357</v>
      </c>
      <c r="P34" s="97">
        <f>SMP!Q$3</f>
        <v>2134.4746846376856</v>
      </c>
      <c r="Q34" s="97">
        <f>SMP!R$3</f>
        <v>2194.8675095390699</v>
      </c>
      <c r="R34" s="97">
        <f>SMP!S$3</f>
        <v>2244.5398762216828</v>
      </c>
      <c r="S34" s="97">
        <f>SMP!T$3</f>
        <v>2224.31914366208</v>
      </c>
      <c r="T34" s="97">
        <f>SMP!U$3</f>
        <v>2272.4970248438781</v>
      </c>
      <c r="U34" s="97">
        <f>SMP!V$3</f>
        <v>2400.02563917</v>
      </c>
      <c r="V34" s="97">
        <f>SMP!W$3</f>
        <v>2489.1042438382997</v>
      </c>
      <c r="W34" s="65">
        <f>SMP!X$3</f>
        <v>2374.1831888023089</v>
      </c>
    </row>
    <row r="35" spans="1:24" ht="15" customHeight="1" x14ac:dyDescent="0.35">
      <c r="A35" s="164" t="s">
        <v>111</v>
      </c>
      <c r="B35" s="97"/>
      <c r="C35" s="97"/>
      <c r="D35" s="97"/>
      <c r="E35" s="97"/>
      <c r="F35" s="97"/>
      <c r="G35" s="97"/>
      <c r="H35" s="97"/>
      <c r="I35" s="97"/>
      <c r="J35" s="97"/>
      <c r="K35" s="97"/>
      <c r="L35" s="97"/>
      <c r="M35" s="97"/>
      <c r="N35" s="97"/>
      <c r="O35" s="97"/>
      <c r="P35" s="97"/>
      <c r="Q35" s="97"/>
      <c r="R35" s="97"/>
      <c r="S35" s="97">
        <f>UC!T$3</f>
        <v>5.8574696600000031</v>
      </c>
      <c r="T35" s="97">
        <f>UC!U$3</f>
        <v>56.150329630000016</v>
      </c>
      <c r="U35" s="97">
        <f>UC!V$3</f>
        <v>490.79643462000007</v>
      </c>
      <c r="V35" s="97">
        <f>UC!W$3</f>
        <v>1585.2890467599993</v>
      </c>
      <c r="W35" s="65">
        <f>UC!X$3</f>
        <v>3321.8002079199982</v>
      </c>
    </row>
    <row r="36" spans="1:24" ht="15" customHeight="1" x14ac:dyDescent="0.35">
      <c r="A36" s="164" t="s">
        <v>66</v>
      </c>
      <c r="B36" s="97"/>
      <c r="C36" s="97"/>
      <c r="D36" s="97"/>
      <c r="E36" s="97"/>
      <c r="F36" s="97">
        <f>WFP!G$3</f>
        <v>1749.2679999999998</v>
      </c>
      <c r="G36" s="97">
        <f>WFP!H$3</f>
        <v>1680.5630000000001</v>
      </c>
      <c r="H36" s="97">
        <f>WFP!I$3</f>
        <v>1705.4359999999999</v>
      </c>
      <c r="I36" s="97">
        <f>WFP!J$3</f>
        <v>1915.596</v>
      </c>
      <c r="J36" s="97">
        <f>WFP!K$3</f>
        <v>2474.88442904779</v>
      </c>
      <c r="K36" s="97">
        <f>WFP!L$3</f>
        <v>3113.7637531214655</v>
      </c>
      <c r="L36" s="97">
        <f>WFP!M$3</f>
        <v>2015.0229999999999</v>
      </c>
      <c r="M36" s="97">
        <f>WFP!N$3</f>
        <v>2070.2503380227035</v>
      </c>
      <c r="N36" s="97">
        <f>WFP!O$3</f>
        <v>2700.6877948242013</v>
      </c>
      <c r="O36" s="97">
        <f>WFP!P$3</f>
        <v>2734.8132516599994</v>
      </c>
      <c r="P36" s="97">
        <f>WFP!Q$3</f>
        <v>2759.4819029400005</v>
      </c>
      <c r="Q36" s="97">
        <f>WFP!R$3</f>
        <v>2149.2390251900001</v>
      </c>
      <c r="R36" s="97">
        <f>WFP!S$3</f>
        <v>2144.0899999999997</v>
      </c>
      <c r="S36" s="97">
        <f>WFP!T$3</f>
        <v>2140.0810000000024</v>
      </c>
      <c r="T36" s="97">
        <f>WFP!U$3</f>
        <v>2116.9060000000004</v>
      </c>
      <c r="U36" s="97">
        <f>WFP!V$3</f>
        <v>2073.8218945200006</v>
      </c>
      <c r="V36" s="97">
        <f>WFP!W$3</f>
        <v>2048.8185346600017</v>
      </c>
      <c r="W36" s="65">
        <f>WFP!X$3</f>
        <v>2022.5266947100015</v>
      </c>
    </row>
    <row r="37" spans="1:24" ht="30" customHeight="1" x14ac:dyDescent="0.35">
      <c r="A37" s="165" t="s">
        <v>194</v>
      </c>
      <c r="B37" s="91">
        <f>SUM(B3:B36)-SUM(B9:B11,B19:B23)</f>
        <v>78797.360757000002</v>
      </c>
      <c r="C37" s="91">
        <f>SUM(C3:C36)-SUM(C9:C11,C19:C23)</f>
        <v>79924.455657000013</v>
      </c>
      <c r="D37" s="91">
        <f>SUM(D3:D36)-SUM(D9:D11,D19:D23)</f>
        <v>81712.472834999993</v>
      </c>
      <c r="E37" s="91">
        <f>SUM(E3:E36)-SUM(E9:E11,E19:E23)</f>
        <v>84282.232005508151</v>
      </c>
      <c r="F37" s="91">
        <f t="shared" ref="F37:M37" si="0">SUM(F3:F36)-SUM(F9:F11,F19:F23,F31:F32)</f>
        <v>88936.127790641825</v>
      </c>
      <c r="G37" s="91">
        <f t="shared" si="0"/>
        <v>94984.624249270055</v>
      </c>
      <c r="H37" s="91">
        <f t="shared" si="0"/>
        <v>99386.716844796028</v>
      </c>
      <c r="I37" s="91">
        <f t="shared" si="0"/>
        <v>101085.46673288281</v>
      </c>
      <c r="J37" s="91">
        <f t="shared" si="0"/>
        <v>110194.30170267812</v>
      </c>
      <c r="K37" s="91">
        <f t="shared" si="0"/>
        <v>114802.50366269192</v>
      </c>
      <c r="L37" s="91">
        <f t="shared" si="0"/>
        <v>118093.71011766206</v>
      </c>
      <c r="M37" s="91">
        <f t="shared" si="0"/>
        <v>125085.72560509277</v>
      </c>
      <c r="N37" s="91">
        <f t="shared" ref="N37:U37" si="1">SUM(N3:N36)-SUM(N9:N11,N19:N23,N31:N32,N15:N16)</f>
        <v>133281.32466080226</v>
      </c>
      <c r="O37" s="91">
        <f t="shared" si="1"/>
        <v>146530.01590182071</v>
      </c>
      <c r="P37" s="91">
        <f t="shared" si="1"/>
        <v>151837.62063232268</v>
      </c>
      <c r="Q37" s="91">
        <f t="shared" si="1"/>
        <v>157763.15347331928</v>
      </c>
      <c r="R37" s="91">
        <f t="shared" si="1"/>
        <v>165415.84980147783</v>
      </c>
      <c r="S37" s="91">
        <f t="shared" si="1"/>
        <v>163096.7511350284</v>
      </c>
      <c r="T37" s="91">
        <f t="shared" si="1"/>
        <v>167397.72919860465</v>
      </c>
      <c r="U37" s="91">
        <f t="shared" si="1"/>
        <v>171232.15588830831</v>
      </c>
      <c r="V37" s="91">
        <f>SUM(V3:V36)-SUM(V9:V11,V19:V23,V31:V32,V15:V16)</f>
        <v>173448.97784828302</v>
      </c>
      <c r="W37" s="60">
        <f>SUM(W3:W36)-SUM(W9:W11,W19:W23,W31:W32,W15:W16)</f>
        <v>177573.944935687</v>
      </c>
    </row>
    <row r="38" spans="1:24" s="169" customFormat="1" ht="60" customHeight="1" x14ac:dyDescent="0.25">
      <c r="A38" s="166" t="s">
        <v>36</v>
      </c>
      <c r="B38" s="167">
        <v>0.96455074062884416</v>
      </c>
      <c r="C38" s="167">
        <v>0.96913443613397765</v>
      </c>
      <c r="D38" s="167">
        <v>0.96835484952491235</v>
      </c>
      <c r="E38" s="167">
        <v>0.96410017069251486</v>
      </c>
      <c r="F38" s="167">
        <v>0.97540364484576914</v>
      </c>
      <c r="G38" s="167">
        <v>0.98405838426098047</v>
      </c>
      <c r="H38" s="167">
        <v>0.98220481010648597</v>
      </c>
      <c r="I38" s="167">
        <v>0.95723630419104611</v>
      </c>
      <c r="J38" s="167">
        <v>0.99378746609980761</v>
      </c>
      <c r="K38" s="167">
        <v>0.9933428233627124</v>
      </c>
      <c r="L38" s="167">
        <v>0.99276303092175122</v>
      </c>
      <c r="M38" s="167">
        <v>0.99316975150247511</v>
      </c>
      <c r="N38" s="167">
        <v>0.98411840246718296</v>
      </c>
      <c r="O38" s="167">
        <v>0.99232783783635437</v>
      </c>
      <c r="P38" s="167">
        <v>0.99232674108982555</v>
      </c>
      <c r="Q38" s="167">
        <v>0.99450740175570496</v>
      </c>
      <c r="R38" s="167">
        <v>0.99499055741926801</v>
      </c>
      <c r="S38" s="167">
        <v>0.99542343370976061</v>
      </c>
      <c r="T38" s="167">
        <v>0.9963225092149558</v>
      </c>
      <c r="U38" s="167">
        <v>0.99667089320281577</v>
      </c>
      <c r="V38" s="167">
        <v>0.99740747943960251</v>
      </c>
      <c r="W38" s="168">
        <v>0.99723536185395356</v>
      </c>
      <c r="X38" s="158"/>
    </row>
    <row r="39" spans="1:24" ht="60" customHeight="1" x14ac:dyDescent="0.35">
      <c r="A39" s="155" t="s">
        <v>210</v>
      </c>
      <c r="B39" s="175"/>
      <c r="C39" s="176"/>
      <c r="D39" s="156"/>
      <c r="E39" s="156"/>
      <c r="F39" s="156"/>
      <c r="G39" s="156"/>
      <c r="H39" s="156"/>
      <c r="I39" s="156"/>
      <c r="J39" s="156"/>
      <c r="K39" s="156"/>
      <c r="L39" s="156"/>
      <c r="M39" s="156"/>
      <c r="N39" s="156"/>
      <c r="O39" s="156"/>
      <c r="P39" s="156"/>
      <c r="Q39" s="156"/>
      <c r="R39" s="156"/>
      <c r="S39" s="156"/>
      <c r="T39" s="156"/>
      <c r="U39" s="156"/>
      <c r="V39" s="160"/>
      <c r="W39" s="160"/>
    </row>
    <row r="40" spans="1:24"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tr">
        <f>W2</f>
        <v>2017/18</v>
      </c>
    </row>
    <row r="41" spans="1:24" ht="27.75" customHeight="1" x14ac:dyDescent="0.35">
      <c r="A41" s="162" t="s">
        <v>45</v>
      </c>
      <c r="B41" s="97">
        <v>3564.5716142178362</v>
      </c>
      <c r="C41" s="97">
        <v>3728.1805007655785</v>
      </c>
      <c r="D41" s="97">
        <v>3907.0536816585063</v>
      </c>
      <c r="E41" s="97">
        <v>4097.2187621431394</v>
      </c>
      <c r="F41" s="97">
        <v>4202.1810381203259</v>
      </c>
      <c r="G41" s="97">
        <v>4389.0673006924007</v>
      </c>
      <c r="H41" s="97">
        <v>4461.9629928340046</v>
      </c>
      <c r="I41" s="97">
        <v>4643.5885488202775</v>
      </c>
      <c r="J41" s="97">
        <v>4800.8309016723088</v>
      </c>
      <c r="K41" s="97">
        <v>4997.7947831740939</v>
      </c>
      <c r="L41" s="97">
        <v>5124.2069884003658</v>
      </c>
      <c r="M41" s="97">
        <v>5355.5830494677966</v>
      </c>
      <c r="N41" s="97">
        <v>5560.8572340988103</v>
      </c>
      <c r="O41" s="97">
        <v>5911.2260109461495</v>
      </c>
      <c r="P41" s="97">
        <v>5943.2810517921807</v>
      </c>
      <c r="Q41" s="97">
        <v>5984.0675986365113</v>
      </c>
      <c r="R41" s="97">
        <v>6011.811796912978</v>
      </c>
      <c r="S41" s="97">
        <v>5786.1235267438315</v>
      </c>
      <c r="T41" s="97">
        <v>5769.0956157852615</v>
      </c>
      <c r="U41" s="97">
        <v>5802.0794171866673</v>
      </c>
      <c r="V41" s="97">
        <v>5669.7012429946453</v>
      </c>
      <c r="W41" s="65">
        <v>5613.2173959551246</v>
      </c>
    </row>
    <row r="42" spans="1:24" ht="15.5" x14ac:dyDescent="0.35">
      <c r="A42" s="162" t="s">
        <v>186</v>
      </c>
      <c r="B42" s="97">
        <v>1461.7050638314056</v>
      </c>
      <c r="C42" s="97">
        <v>1459.5880263489071</v>
      </c>
      <c r="D42" s="97">
        <v>1420.5567401674039</v>
      </c>
      <c r="E42" s="97">
        <v>1453.9242050993132</v>
      </c>
      <c r="F42" s="97">
        <v>1401.878358426243</v>
      </c>
      <c r="G42" s="97">
        <v>1544.2294113419157</v>
      </c>
      <c r="H42" s="97">
        <v>1492.6125162840847</v>
      </c>
      <c r="I42" s="97">
        <v>1352.1951142864882</v>
      </c>
      <c r="J42" s="97">
        <v>1205.9729002425472</v>
      </c>
      <c r="K42" s="97">
        <v>1113.8161670481729</v>
      </c>
      <c r="L42" s="97">
        <v>983.67710647052229</v>
      </c>
      <c r="M42" s="97">
        <v>887.09389382699385</v>
      </c>
      <c r="N42" s="97">
        <v>792.46987500579053</v>
      </c>
      <c r="O42" s="97">
        <v>752.0526900846553</v>
      </c>
      <c r="P42" s="97">
        <v>697.4987106157613</v>
      </c>
      <c r="Q42" s="97">
        <v>665.66801556889902</v>
      </c>
      <c r="R42" s="97">
        <v>650.56293837072906</v>
      </c>
      <c r="S42" s="97">
        <v>628.50993452906687</v>
      </c>
      <c r="T42" s="97">
        <v>607.22283059247025</v>
      </c>
      <c r="U42" s="97">
        <v>601.31079881512869</v>
      </c>
      <c r="V42" s="97">
        <v>576.33978133580888</v>
      </c>
      <c r="W42" s="65">
        <v>510.17714600638578</v>
      </c>
    </row>
    <row r="43" spans="1:24" ht="15.5" x14ac:dyDescent="0.35">
      <c r="A43" s="162" t="s">
        <v>47</v>
      </c>
      <c r="B43" s="97" t="s">
        <v>215</v>
      </c>
      <c r="C43" s="97" t="s">
        <v>215</v>
      </c>
      <c r="D43" s="97" t="s">
        <v>215</v>
      </c>
      <c r="E43" s="97" t="s">
        <v>215</v>
      </c>
      <c r="F43" s="97" t="s">
        <v>215</v>
      </c>
      <c r="G43" s="97">
        <v>1308.9141531693931</v>
      </c>
      <c r="H43" s="97">
        <v>1363.1648748121411</v>
      </c>
      <c r="I43" s="97">
        <v>1415.314662060528</v>
      </c>
      <c r="J43" s="97">
        <v>1432.3626838461976</v>
      </c>
      <c r="K43" s="97">
        <v>1463.5456962224923</v>
      </c>
      <c r="L43" s="97">
        <v>1458.7724811737546</v>
      </c>
      <c r="M43" s="97">
        <v>1542.273054645872</v>
      </c>
      <c r="N43" s="97">
        <v>1600.7904330343017</v>
      </c>
      <c r="O43" s="97">
        <v>1730.5603224142853</v>
      </c>
      <c r="P43" s="97">
        <v>1787.2572038863218</v>
      </c>
      <c r="Q43" s="97">
        <v>1942.2037661999011</v>
      </c>
      <c r="R43" s="97">
        <v>2115.9417119413561</v>
      </c>
      <c r="S43" s="97">
        <v>2254.2537853770436</v>
      </c>
      <c r="T43" s="97">
        <v>2467.7816045856334</v>
      </c>
      <c r="U43" s="97">
        <v>2690.3636603885652</v>
      </c>
      <c r="V43" s="97">
        <v>2757.9033963492088</v>
      </c>
      <c r="W43" s="65">
        <v>2872.9564422981539</v>
      </c>
    </row>
    <row r="44" spans="1:24"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345.28017272872427</v>
      </c>
      <c r="P44" s="97">
        <v>495.00560487838248</v>
      </c>
      <c r="Q44" s="97">
        <v>144.27188729829322</v>
      </c>
      <c r="R44" s="97">
        <v>155.616241391003</v>
      </c>
      <c r="S44" s="97">
        <v>9.0752347473106258</v>
      </c>
      <c r="T44" s="97">
        <v>11.742972505149575</v>
      </c>
      <c r="U44" s="97">
        <v>4.1495188518062198</v>
      </c>
      <c r="V44" s="97">
        <v>3.286228454742147</v>
      </c>
      <c r="W44" s="65">
        <v>117.01345689025364</v>
      </c>
    </row>
    <row r="45" spans="1:24" ht="15.5" x14ac:dyDescent="0.35">
      <c r="A45" s="162" t="s">
        <v>48</v>
      </c>
      <c r="B45" s="97">
        <v>3442.0014623471284</v>
      </c>
      <c r="C45" s="97">
        <v>3541.0292169853064</v>
      </c>
      <c r="D45" s="97">
        <v>3575.2857694389168</v>
      </c>
      <c r="E45" s="97">
        <v>3654.5059393846577</v>
      </c>
      <c r="F45" s="97">
        <v>3668.6843815164202</v>
      </c>
      <c r="G45" s="97">
        <v>3778.2200915256944</v>
      </c>
      <c r="H45" s="97">
        <v>3894.094383017622</v>
      </c>
      <c r="I45" s="97">
        <v>4336.3747927123368</v>
      </c>
      <c r="J45" s="97">
        <v>4649.2314627803262</v>
      </c>
      <c r="K45" s="97">
        <v>4806.6897133163329</v>
      </c>
      <c r="L45" s="97">
        <v>4866.8743525424734</v>
      </c>
      <c r="M45" s="97">
        <v>4852.1936470654409</v>
      </c>
      <c r="N45" s="97">
        <v>4973.2020709463868</v>
      </c>
      <c r="O45" s="97">
        <v>5438.2408325324686</v>
      </c>
      <c r="P45" s="97">
        <v>5598.8384010516693</v>
      </c>
      <c r="Q45" s="97">
        <v>5512.1867911888758</v>
      </c>
      <c r="R45" s="97">
        <v>5392.9383271376992</v>
      </c>
      <c r="S45" s="97" t="s">
        <v>215</v>
      </c>
      <c r="T45" s="97" t="s">
        <v>215</v>
      </c>
      <c r="U45" s="97" t="s">
        <v>215</v>
      </c>
      <c r="V45" s="97" t="s">
        <v>215</v>
      </c>
      <c r="W45" s="65" t="s">
        <v>215</v>
      </c>
    </row>
    <row r="46" spans="1:24" ht="26.25" customHeight="1" x14ac:dyDescent="0.35">
      <c r="A46" s="162" t="s">
        <v>49</v>
      </c>
      <c r="B46" s="97">
        <v>6700.1733605680038</v>
      </c>
      <c r="C46" s="97">
        <v>7324.6188952923021</v>
      </c>
      <c r="D46" s="97">
        <v>7750.227897587205</v>
      </c>
      <c r="E46" s="97">
        <v>8215.3169377678496</v>
      </c>
      <c r="F46" s="97">
        <v>8594.0525640217311</v>
      </c>
      <c r="G46" s="97">
        <v>9243.3005959359471</v>
      </c>
      <c r="H46" s="97">
        <v>9679.7088405695122</v>
      </c>
      <c r="I46" s="97">
        <v>10184.448499231114</v>
      </c>
      <c r="J46" s="97">
        <v>10558.265245470642</v>
      </c>
      <c r="K46" s="97">
        <v>10976.290881900888</v>
      </c>
      <c r="L46" s="97">
        <v>11306.294251826417</v>
      </c>
      <c r="M46" s="97">
        <v>11889.856989460879</v>
      </c>
      <c r="N46" s="97">
        <v>12361.473515843636</v>
      </c>
      <c r="O46" s="97">
        <v>13264.975302683488</v>
      </c>
      <c r="P46" s="97">
        <v>13502.194803805891</v>
      </c>
      <c r="Q46" s="97">
        <v>14082.827366645099</v>
      </c>
      <c r="R46" s="97">
        <v>14745.263403283801</v>
      </c>
      <c r="S46" s="97">
        <v>14856.435185626902</v>
      </c>
      <c r="T46" s="97">
        <v>14682.18579145347</v>
      </c>
      <c r="U46" s="97">
        <v>13986.526114591639</v>
      </c>
      <c r="V46" s="97">
        <v>11906.166240193137</v>
      </c>
      <c r="W46" s="65">
        <v>9521.9140592307394</v>
      </c>
    </row>
    <row r="47" spans="1:24" ht="15.5" x14ac:dyDescent="0.35">
      <c r="A47" s="62" t="s">
        <v>50</v>
      </c>
      <c r="B47" s="97" t="s">
        <v>215</v>
      </c>
      <c r="C47" s="97" t="s">
        <v>215</v>
      </c>
      <c r="D47" s="97" t="s">
        <v>215</v>
      </c>
      <c r="E47" s="97" t="s">
        <v>215</v>
      </c>
      <c r="F47" s="97" t="s">
        <v>215</v>
      </c>
      <c r="G47" s="97" t="s">
        <v>215</v>
      </c>
      <c r="H47" s="97">
        <v>1046.2559585946922</v>
      </c>
      <c r="I47" s="97">
        <v>1065.9124355701201</v>
      </c>
      <c r="J47" s="97">
        <v>1100.5387453091603</v>
      </c>
      <c r="K47" s="97">
        <v>1176.5091047573039</v>
      </c>
      <c r="L47" s="97">
        <v>1201.200758324238</v>
      </c>
      <c r="M47" s="97">
        <v>1252.997850323052</v>
      </c>
      <c r="N47" s="97">
        <v>1298.8860163375386</v>
      </c>
      <c r="O47" s="97">
        <v>1380.0289375845507</v>
      </c>
      <c r="P47" s="97">
        <v>1387.2166367838979</v>
      </c>
      <c r="Q47" s="97">
        <v>1473.4455168386444</v>
      </c>
      <c r="R47" s="97">
        <v>1526.8097986474081</v>
      </c>
      <c r="S47" s="97">
        <v>1579.7098720002377</v>
      </c>
      <c r="T47" s="97">
        <v>1827.3158536863659</v>
      </c>
      <c r="U47" s="97">
        <v>1939.1645322521447</v>
      </c>
      <c r="V47" s="97">
        <v>1961.6488051650422</v>
      </c>
      <c r="W47" s="65">
        <v>1994.8817034147085</v>
      </c>
    </row>
    <row r="48" spans="1:24" ht="15.5" x14ac:dyDescent="0.35">
      <c r="A48" s="62" t="s">
        <v>51</v>
      </c>
      <c r="B48" s="97" t="s">
        <v>215</v>
      </c>
      <c r="C48" s="97" t="s">
        <v>215</v>
      </c>
      <c r="D48" s="97" t="s">
        <v>215</v>
      </c>
      <c r="E48" s="97" t="s">
        <v>215</v>
      </c>
      <c r="F48" s="97" t="s">
        <v>215</v>
      </c>
      <c r="G48" s="97" t="s">
        <v>215</v>
      </c>
      <c r="H48" s="97">
        <v>5634.9604187152918</v>
      </c>
      <c r="I48" s="97">
        <v>5894.9137141107185</v>
      </c>
      <c r="J48" s="97">
        <v>6048.4374729015863</v>
      </c>
      <c r="K48" s="97">
        <v>6202.0572479492293</v>
      </c>
      <c r="L48" s="97">
        <v>6326.518914747483</v>
      </c>
      <c r="M48" s="97">
        <v>6589.0792875478237</v>
      </c>
      <c r="N48" s="97">
        <v>6811.5049103045903</v>
      </c>
      <c r="O48" s="97">
        <v>7266.8723971569598</v>
      </c>
      <c r="P48" s="97">
        <v>7339.7828878505816</v>
      </c>
      <c r="Q48" s="97">
        <v>7732.8020341689262</v>
      </c>
      <c r="R48" s="97">
        <v>8145.9564873889612</v>
      </c>
      <c r="S48" s="97">
        <v>8126.720828711359</v>
      </c>
      <c r="T48" s="97">
        <v>7523.9365031662765</v>
      </c>
      <c r="U48" s="97">
        <v>7009.6724881369628</v>
      </c>
      <c r="V48" s="97">
        <v>5313.4896664134512</v>
      </c>
      <c r="W48" s="65">
        <v>3626.1679314964167</v>
      </c>
    </row>
    <row r="49" spans="1:23" ht="15.5" x14ac:dyDescent="0.35">
      <c r="A49" s="62" t="s">
        <v>52</v>
      </c>
      <c r="B49" s="97" t="s">
        <v>215</v>
      </c>
      <c r="C49" s="97" t="s">
        <v>215</v>
      </c>
      <c r="D49" s="97" t="s">
        <v>215</v>
      </c>
      <c r="E49" s="97" t="s">
        <v>215</v>
      </c>
      <c r="F49" s="97" t="s">
        <v>215</v>
      </c>
      <c r="G49" s="97" t="s">
        <v>215</v>
      </c>
      <c r="H49" s="97">
        <v>2998.4924632595339</v>
      </c>
      <c r="I49" s="97">
        <v>3223.6223495502795</v>
      </c>
      <c r="J49" s="97">
        <v>3409.2890272599002</v>
      </c>
      <c r="K49" s="97">
        <v>3597.7245291943605</v>
      </c>
      <c r="L49" s="97">
        <v>3778.5745787546989</v>
      </c>
      <c r="M49" s="97">
        <v>4047.7798515899954</v>
      </c>
      <c r="N49" s="97">
        <v>4251.08258920151</v>
      </c>
      <c r="O49" s="97">
        <v>4618.0739679419703</v>
      </c>
      <c r="P49" s="97">
        <v>4775.1952791714211</v>
      </c>
      <c r="Q49" s="97">
        <v>4876.5798156375231</v>
      </c>
      <c r="R49" s="97">
        <v>5072.4971172474361</v>
      </c>
      <c r="S49" s="97">
        <v>5150.0044849153128</v>
      </c>
      <c r="T49" s="97">
        <v>5330.9334346008309</v>
      </c>
      <c r="U49" s="97">
        <v>5037.6890942025184</v>
      </c>
      <c r="V49" s="97">
        <v>4631.0277686146437</v>
      </c>
      <c r="W49" s="65">
        <v>3900.8644243196068</v>
      </c>
    </row>
    <row r="50" spans="1:23" ht="17.25" customHeight="1" x14ac:dyDescent="0.35">
      <c r="A50" s="162" t="s">
        <v>93</v>
      </c>
      <c r="B50" s="97" t="s">
        <v>215</v>
      </c>
      <c r="C50" s="97" t="s">
        <v>215</v>
      </c>
      <c r="D50" s="97" t="s">
        <v>215</v>
      </c>
      <c r="E50" s="97" t="s">
        <v>215</v>
      </c>
      <c r="F50" s="97" t="s">
        <v>215</v>
      </c>
      <c r="G50" s="97" t="s">
        <v>215</v>
      </c>
      <c r="H50" s="97">
        <v>17.991709174260691</v>
      </c>
      <c r="I50" s="97">
        <v>20.130187525817909</v>
      </c>
      <c r="J50" s="97">
        <v>21.722515017637537</v>
      </c>
      <c r="K50" s="97">
        <v>22.534566767062248</v>
      </c>
      <c r="L50" s="97">
        <v>24.078615377024747</v>
      </c>
      <c r="M50" s="97">
        <v>24.711478947109558</v>
      </c>
      <c r="N50" s="97">
        <v>24.875713330842363</v>
      </c>
      <c r="O50" s="97">
        <v>25.235121819327784</v>
      </c>
      <c r="P50" s="97">
        <v>24.286615512325668</v>
      </c>
      <c r="Q50" s="97">
        <v>25.03688399017031</v>
      </c>
      <c r="R50" s="97">
        <v>62.112299685063867</v>
      </c>
      <c r="S50" s="97">
        <v>190.41464858642252</v>
      </c>
      <c r="T50" s="97">
        <v>212.58186505033257</v>
      </c>
      <c r="U50" s="97">
        <v>172.66915698477226</v>
      </c>
      <c r="V50" s="97">
        <v>189.99671200176184</v>
      </c>
      <c r="W50" s="65">
        <v>226.87195297865537</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149.37765669900682</v>
      </c>
      <c r="O51" s="97">
        <v>1467.1976869241328</v>
      </c>
      <c r="P51" s="97">
        <v>2537.212904126889</v>
      </c>
      <c r="Q51" s="97">
        <v>3983.1976563124394</v>
      </c>
      <c r="R51" s="97">
        <v>7443.5352051835716</v>
      </c>
      <c r="S51" s="97">
        <v>11266.274965732826</v>
      </c>
      <c r="T51" s="97">
        <v>13649.111626878919</v>
      </c>
      <c r="U51" s="97">
        <v>15084.070257840151</v>
      </c>
      <c r="V51" s="97">
        <v>15336.08526687222</v>
      </c>
      <c r="W51" s="65">
        <v>15585.848660644529</v>
      </c>
    </row>
    <row r="52" spans="1:23" ht="15.5" x14ac:dyDescent="0.35">
      <c r="A52" s="163" t="s">
        <v>53</v>
      </c>
      <c r="B52" s="97">
        <v>16951.855547654985</v>
      </c>
      <c r="C52" s="97">
        <v>16526.572967615513</v>
      </c>
      <c r="D52" s="97">
        <v>16131.040052456297</v>
      </c>
      <c r="E52" s="97">
        <v>16209.33815669973</v>
      </c>
      <c r="F52" s="97">
        <v>15986.218187054039</v>
      </c>
      <c r="G52" s="97">
        <v>16330.989471514111</v>
      </c>
      <c r="H52" s="97">
        <v>17393.932104054678</v>
      </c>
      <c r="I52" s="97">
        <v>16605.313897484892</v>
      </c>
      <c r="J52" s="97">
        <v>17201.130679155845</v>
      </c>
      <c r="K52" s="97">
        <v>17738.996125274589</v>
      </c>
      <c r="L52" s="97">
        <v>18326.970566414755</v>
      </c>
      <c r="M52" s="97">
        <v>18956.956904741113</v>
      </c>
      <c r="N52" s="97">
        <v>20087.377657303226</v>
      </c>
      <c r="O52" s="97">
        <v>23140.421288248344</v>
      </c>
      <c r="P52" s="97">
        <v>24359.751850345408</v>
      </c>
      <c r="Q52" s="97">
        <v>25575.439483724156</v>
      </c>
      <c r="R52" s="97">
        <v>26239.943289959843</v>
      </c>
      <c r="S52" s="97">
        <v>26090.957348617183</v>
      </c>
      <c r="T52" s="97">
        <v>25874.298725265693</v>
      </c>
      <c r="U52" s="97">
        <v>25623.980340300091</v>
      </c>
      <c r="V52" s="97">
        <v>24239.801537228956</v>
      </c>
      <c r="W52" s="65">
        <v>22639.606607114954</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13623.192744724976</v>
      </c>
      <c r="O53" s="97">
        <v>16469.565267078218</v>
      </c>
      <c r="P53" s="97">
        <v>17596.521516578763</v>
      </c>
      <c r="Q53" s="97">
        <v>18580.250155488673</v>
      </c>
      <c r="R53" s="97">
        <v>19183.441714645327</v>
      </c>
      <c r="S53" s="97">
        <v>19026.741358415664</v>
      </c>
      <c r="T53" s="97">
        <v>18874.849802691722</v>
      </c>
      <c r="U53" s="97">
        <v>18724.863031987803</v>
      </c>
      <c r="V53" s="97">
        <v>17694.717038473162</v>
      </c>
      <c r="W53" s="65">
        <v>16459.085040495043</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6464.1849031825404</v>
      </c>
      <c r="O54" s="97">
        <v>6670.8560223277755</v>
      </c>
      <c r="P54" s="97">
        <v>6763.2303337666444</v>
      </c>
      <c r="Q54" s="97">
        <v>6995.1893293562098</v>
      </c>
      <c r="R54" s="97">
        <v>7056.5015764124419</v>
      </c>
      <c r="S54" s="97">
        <v>7064.2159902015237</v>
      </c>
      <c r="T54" s="97">
        <v>6999.4489225739671</v>
      </c>
      <c r="U54" s="97">
        <v>6899.1173104261561</v>
      </c>
      <c r="V54" s="97">
        <v>6545.0844987557921</v>
      </c>
      <c r="W54" s="65">
        <v>6180.5215666199038</v>
      </c>
    </row>
    <row r="55" spans="1:23" ht="15.5" x14ac:dyDescent="0.35">
      <c r="A55" s="163" t="s">
        <v>54</v>
      </c>
      <c r="B55" s="97">
        <v>11413.133570623555</v>
      </c>
      <c r="C55" s="97">
        <v>10960.550495496549</v>
      </c>
      <c r="D55" s="97">
        <v>10570.413661954439</v>
      </c>
      <c r="E55" s="97">
        <v>9855.5476340909263</v>
      </c>
      <c r="F55" s="97">
        <v>9621.5098816772897</v>
      </c>
      <c r="G55" s="97">
        <v>9480.6807476376143</v>
      </c>
      <c r="H55" s="97">
        <v>9276.1373508034394</v>
      </c>
      <c r="I55" s="97">
        <v>9032.0106363961422</v>
      </c>
      <c r="J55" s="97">
        <v>8706.2791205582944</v>
      </c>
      <c r="K55" s="97">
        <v>8469.367886010974</v>
      </c>
      <c r="L55" s="97">
        <v>8108.7298956745935</v>
      </c>
      <c r="M55" s="97">
        <v>8021.7432707731896</v>
      </c>
      <c r="N55" s="97">
        <v>7652.6244020015947</v>
      </c>
      <c r="O55" s="97">
        <v>7071.2882474395838</v>
      </c>
      <c r="P55" s="97">
        <v>6316.5046061983057</v>
      </c>
      <c r="Q55" s="97">
        <v>5531.1281011847959</v>
      </c>
      <c r="R55" s="97">
        <v>3596.6244220032295</v>
      </c>
      <c r="S55" s="97">
        <v>1281.1314900379105</v>
      </c>
      <c r="T55" s="97">
        <v>260.19272985183341</v>
      </c>
      <c r="U55" s="97">
        <v>65.452922590832699</v>
      </c>
      <c r="V55" s="97">
        <v>15.403222321458857</v>
      </c>
      <c r="W55" s="65">
        <v>9.063939122535988</v>
      </c>
    </row>
    <row r="56" spans="1:23" ht="27" customHeight="1" x14ac:dyDescent="0.35">
      <c r="A56" s="162" t="s">
        <v>55</v>
      </c>
      <c r="B56" s="97">
        <v>21517.531194681211</v>
      </c>
      <c r="C56" s="97">
        <v>17693.152811057564</v>
      </c>
      <c r="D56" s="97">
        <v>17189.286755956353</v>
      </c>
      <c r="E56" s="97">
        <v>17737.496124962396</v>
      </c>
      <c r="F56" s="97">
        <v>18798.56436195549</v>
      </c>
      <c r="G56" s="97">
        <v>19882.501415281491</v>
      </c>
      <c r="H56" s="97">
        <v>19584.041688276629</v>
      </c>
      <c r="I56" s="97">
        <v>17293.907649679059</v>
      </c>
      <c r="J56" s="97">
        <v>13117.88234196421</v>
      </c>
      <c r="K56" s="97">
        <v>11653.457290350727</v>
      </c>
      <c r="L56" s="97">
        <v>10915.22346143558</v>
      </c>
      <c r="M56" s="97">
        <v>10878.801700203607</v>
      </c>
      <c r="N56" s="97">
        <v>10199.907620637898</v>
      </c>
      <c r="O56" s="97">
        <v>9693.8362425210398</v>
      </c>
      <c r="P56" s="97">
        <v>8931.7190354875238</v>
      </c>
      <c r="Q56" s="97">
        <v>7842.0063522498467</v>
      </c>
      <c r="R56" s="97">
        <v>5828.7814887304467</v>
      </c>
      <c r="S56" s="97">
        <v>3867.6088003623217</v>
      </c>
      <c r="T56" s="97">
        <v>3078.8342382094461</v>
      </c>
      <c r="U56" s="97">
        <v>2683.6710345849024</v>
      </c>
      <c r="V56" s="97">
        <v>2307.9719773187126</v>
      </c>
      <c r="W56" s="65">
        <v>2171.1514974517418</v>
      </c>
    </row>
    <row r="57" spans="1:23" ht="15.5" x14ac:dyDescent="0.35">
      <c r="A57" s="62" t="s">
        <v>56</v>
      </c>
      <c r="B57" s="97">
        <v>5683.012449048515</v>
      </c>
      <c r="C57" s="97">
        <v>5579.147260045027</v>
      </c>
      <c r="D57" s="97">
        <v>5276.0295427838446</v>
      </c>
      <c r="E57" s="97">
        <v>5488.0126780545897</v>
      </c>
      <c r="F57" s="97">
        <v>5578.6416170581424</v>
      </c>
      <c r="G57" s="97">
        <v>6081.5160517381182</v>
      </c>
      <c r="H57" s="97">
        <v>5938.8949392186914</v>
      </c>
      <c r="I57" s="97">
        <v>3198.9596977854981</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5996.5309342145529</v>
      </c>
      <c r="G58" s="97">
        <v>6406.0951096147119</v>
      </c>
      <c r="H58" s="97">
        <v>6246.6516761651692</v>
      </c>
      <c r="I58" s="97">
        <v>6534.7500098879591</v>
      </c>
      <c r="J58" s="97">
        <v>6345.6491905784551</v>
      </c>
      <c r="K58" s="97">
        <v>5772.2083252473685</v>
      </c>
      <c r="L58" s="97">
        <v>5648.8592560667885</v>
      </c>
      <c r="M58" s="97">
        <v>6093.5584758785308</v>
      </c>
      <c r="N58" s="97">
        <v>5988.3008101388896</v>
      </c>
      <c r="O58" s="97">
        <v>5770.7647337922363</v>
      </c>
      <c r="P58" s="97">
        <v>5269.4166134554471</v>
      </c>
      <c r="Q58" s="97">
        <v>4530.3213275782527</v>
      </c>
      <c r="R58" s="97">
        <v>2733.1813562227012</v>
      </c>
      <c r="S58" s="97">
        <v>1070.4715585988047</v>
      </c>
      <c r="T58" s="97">
        <v>489.3011810219657</v>
      </c>
      <c r="U58" s="97">
        <v>245.82019726082044</v>
      </c>
      <c r="V58" s="97">
        <v>94.107341087674058</v>
      </c>
      <c r="W58" s="65">
        <v>20.037437957370415</v>
      </c>
    </row>
    <row r="59" spans="1:23" ht="15.5" x14ac:dyDescent="0.35">
      <c r="A59" s="62" t="s">
        <v>190</v>
      </c>
      <c r="B59" s="97" t="s">
        <v>215</v>
      </c>
      <c r="C59" s="97" t="s">
        <v>215</v>
      </c>
      <c r="D59" s="97" t="s">
        <v>215</v>
      </c>
      <c r="E59" s="97" t="s">
        <v>215</v>
      </c>
      <c r="F59" s="97">
        <v>6372.403974615434</v>
      </c>
      <c r="G59" s="97">
        <v>6528.7471300653879</v>
      </c>
      <c r="H59" s="97">
        <v>6573.2378862123387</v>
      </c>
      <c r="I59" s="97">
        <v>6731.4332602613613</v>
      </c>
      <c r="J59" s="97">
        <v>5995.7860198733551</v>
      </c>
      <c r="K59" s="97">
        <v>5021.8253234987524</v>
      </c>
      <c r="L59" s="97">
        <v>4451.2473135418513</v>
      </c>
      <c r="M59" s="97">
        <v>4079.8605441871023</v>
      </c>
      <c r="N59" s="97">
        <v>3595.4145925007065</v>
      </c>
      <c r="O59" s="97">
        <v>3290.4018251431316</v>
      </c>
      <c r="P59" s="97">
        <v>2940.2619498600311</v>
      </c>
      <c r="Q59" s="97">
        <v>2582.6017299944228</v>
      </c>
      <c r="R59" s="97">
        <v>2317.1591334531345</v>
      </c>
      <c r="S59" s="97">
        <v>2004.0980437831101</v>
      </c>
      <c r="T59" s="97">
        <v>1807.6778554239493</v>
      </c>
      <c r="U59" s="97">
        <v>1647.4693323148872</v>
      </c>
      <c r="V59" s="97">
        <v>1450.9203436935359</v>
      </c>
      <c r="W59" s="65">
        <v>1368.2590476752721</v>
      </c>
    </row>
    <row r="60" spans="1:23" ht="15.5" x14ac:dyDescent="0.35">
      <c r="A60" s="62" t="s">
        <v>191</v>
      </c>
      <c r="B60" s="97" t="s">
        <v>215</v>
      </c>
      <c r="C60" s="97" t="s">
        <v>215</v>
      </c>
      <c r="D60" s="97" t="s">
        <v>215</v>
      </c>
      <c r="E60" s="97" t="s">
        <v>215</v>
      </c>
      <c r="F60" s="97">
        <v>298.7919542767101</v>
      </c>
      <c r="G60" s="97">
        <v>380.0663267251719</v>
      </c>
      <c r="H60" s="97">
        <v>400.81415501486379</v>
      </c>
      <c r="I60" s="97">
        <v>426.18190030307778</v>
      </c>
      <c r="J60" s="97">
        <v>408.60182912866759</v>
      </c>
      <c r="K60" s="97">
        <v>377.37571712982054</v>
      </c>
      <c r="L60" s="97">
        <v>358.72793370231187</v>
      </c>
      <c r="M60" s="97">
        <v>341.88733794811782</v>
      </c>
      <c r="N60" s="97">
        <v>325.26771745847208</v>
      </c>
      <c r="O60" s="97">
        <v>352.25399565558928</v>
      </c>
      <c r="P60" s="97">
        <v>441.38446701885766</v>
      </c>
      <c r="Q60" s="97">
        <v>482.68323499695106</v>
      </c>
      <c r="R60" s="97">
        <v>557.98385319382908</v>
      </c>
      <c r="S60" s="97">
        <v>602.17107250041511</v>
      </c>
      <c r="T60" s="97">
        <v>623.00726710596814</v>
      </c>
      <c r="U60" s="97">
        <v>657.71927227012327</v>
      </c>
      <c r="V60" s="97">
        <v>650.34638948502152</v>
      </c>
      <c r="W60" s="65">
        <v>680.9886443715144</v>
      </c>
    </row>
    <row r="61" spans="1:23" ht="15.5" x14ac:dyDescent="0.35">
      <c r="A61" s="62" t="s">
        <v>192</v>
      </c>
      <c r="B61" s="97" t="s">
        <v>215</v>
      </c>
      <c r="C61" s="97" t="s">
        <v>215</v>
      </c>
      <c r="D61" s="97" t="s">
        <v>215</v>
      </c>
      <c r="E61" s="97" t="s">
        <v>215</v>
      </c>
      <c r="F61" s="97">
        <v>552.19588179065022</v>
      </c>
      <c r="G61" s="97">
        <v>486.0767971380991</v>
      </c>
      <c r="H61" s="97">
        <v>424.44303166556557</v>
      </c>
      <c r="I61" s="97">
        <v>402.58278144115752</v>
      </c>
      <c r="J61" s="97">
        <v>367.84530238373117</v>
      </c>
      <c r="K61" s="97">
        <v>482.04792447477126</v>
      </c>
      <c r="L61" s="97">
        <v>456.38895812462863</v>
      </c>
      <c r="M61" s="97">
        <v>363.49534218986184</v>
      </c>
      <c r="N61" s="97">
        <v>290.92450053982316</v>
      </c>
      <c r="O61" s="97">
        <v>280.41568793008327</v>
      </c>
      <c r="P61" s="97">
        <v>280.65600515319369</v>
      </c>
      <c r="Q61" s="97">
        <v>246.40005968021956</v>
      </c>
      <c r="R61" s="97">
        <v>220.45714586078415</v>
      </c>
      <c r="S61" s="97">
        <v>190.86812547998935</v>
      </c>
      <c r="T61" s="97">
        <v>158.84793465756599</v>
      </c>
      <c r="U61" s="97">
        <v>132.66223273907141</v>
      </c>
      <c r="V61" s="97">
        <v>112.59790305248325</v>
      </c>
      <c r="W61" s="65">
        <v>101.86636744758638</v>
      </c>
    </row>
    <row r="62" spans="1:23" ht="26.25" customHeight="1" x14ac:dyDescent="0.35">
      <c r="A62" s="163" t="s">
        <v>196</v>
      </c>
      <c r="B62" s="97" t="s">
        <v>215</v>
      </c>
      <c r="C62" s="97" t="s">
        <v>215</v>
      </c>
      <c r="D62" s="97" t="s">
        <v>215</v>
      </c>
      <c r="E62" s="97" t="s">
        <v>215</v>
      </c>
      <c r="F62" s="97">
        <v>1006.7757546947101</v>
      </c>
      <c r="G62" s="97">
        <v>1021.8925401324227</v>
      </c>
      <c r="H62" s="97">
        <v>1005.7513338537315</v>
      </c>
      <c r="I62" s="97">
        <v>989.36025763432519</v>
      </c>
      <c r="J62" s="97">
        <v>980.06142424079133</v>
      </c>
      <c r="K62" s="97">
        <v>949.67743000203825</v>
      </c>
      <c r="L62" s="97">
        <v>926.31131397692116</v>
      </c>
      <c r="M62" s="97">
        <v>910.69988087362799</v>
      </c>
      <c r="N62" s="97">
        <v>914.52019346783322</v>
      </c>
      <c r="O62" s="97">
        <v>934.32020372917441</v>
      </c>
      <c r="P62" s="97">
        <v>970.46380176686614</v>
      </c>
      <c r="Q62" s="97">
        <v>957.27807020613488</v>
      </c>
      <c r="R62" s="97">
        <v>958.57522771878257</v>
      </c>
      <c r="S62" s="97">
        <v>939.77389011398566</v>
      </c>
      <c r="T62" s="97">
        <v>935.51886531442483</v>
      </c>
      <c r="U62" s="97">
        <v>914.30666169120343</v>
      </c>
      <c r="V62" s="97">
        <v>864.07035478397938</v>
      </c>
      <c r="W62" s="65">
        <v>828.47593167870593</v>
      </c>
    </row>
    <row r="63" spans="1:23" ht="15.5" x14ac:dyDescent="0.35">
      <c r="A63" s="162" t="s">
        <v>62</v>
      </c>
      <c r="B63" s="97">
        <v>3226.4658906108793</v>
      </c>
      <c r="C63" s="97">
        <v>5757.2807224962826</v>
      </c>
      <c r="D63" s="97">
        <v>5186.6519403579132</v>
      </c>
      <c r="E63" s="97">
        <v>4724.66364352235</v>
      </c>
      <c r="F63" s="97">
        <v>4098.5158413787985</v>
      </c>
      <c r="G63" s="97">
        <v>3660.1610909966585</v>
      </c>
      <c r="H63" s="97">
        <v>3601.9270609393498</v>
      </c>
      <c r="I63" s="97">
        <v>3437.5657544933338</v>
      </c>
      <c r="J63" s="97">
        <v>2880.9316315478336</v>
      </c>
      <c r="K63" s="97">
        <v>2943.5554642461334</v>
      </c>
      <c r="L63" s="97">
        <v>3012.9692051026136</v>
      </c>
      <c r="M63" s="97">
        <v>2701.0127546086878</v>
      </c>
      <c r="N63" s="97">
        <v>3355.2415966935982</v>
      </c>
      <c r="O63" s="97">
        <v>5422.4266516032885</v>
      </c>
      <c r="P63" s="97">
        <v>5085.7814595717682</v>
      </c>
      <c r="Q63" s="97">
        <v>5529.6770530507092</v>
      </c>
      <c r="R63" s="97">
        <v>5676.0474373017587</v>
      </c>
      <c r="S63" s="97">
        <v>4682.8400731001166</v>
      </c>
      <c r="T63" s="97">
        <v>3261.3893820025328</v>
      </c>
      <c r="U63" s="97">
        <v>2445.2313605390264</v>
      </c>
      <c r="V63" s="97">
        <v>1939.4224083376209</v>
      </c>
      <c r="W63" s="65">
        <v>1692.2783696508745</v>
      </c>
    </row>
    <row r="64" spans="1:23" ht="15.5" x14ac:dyDescent="0.35">
      <c r="A64" s="162" t="s">
        <v>63</v>
      </c>
      <c r="B64" s="97">
        <v>48.748776512480369</v>
      </c>
      <c r="C64" s="97">
        <v>52.882863360983386</v>
      </c>
      <c r="D64" s="97">
        <v>55.783916668991722</v>
      </c>
      <c r="E64" s="97">
        <v>55.54490059872866</v>
      </c>
      <c r="F64" s="97">
        <v>63.581870508000826</v>
      </c>
      <c r="G64" s="97">
        <v>78.377300615606671</v>
      </c>
      <c r="H64" s="97">
        <v>94.348609862322903</v>
      </c>
      <c r="I64" s="97">
        <v>171.42215176254075</v>
      </c>
      <c r="J64" s="97">
        <v>195.72059562208506</v>
      </c>
      <c r="K64" s="97">
        <v>208.39368810800258</v>
      </c>
      <c r="L64" s="97">
        <v>216.59327566456858</v>
      </c>
      <c r="M64" s="97">
        <v>297.25951901334315</v>
      </c>
      <c r="N64" s="97">
        <v>376.88144424204989</v>
      </c>
      <c r="O64" s="97">
        <v>398.82879377299588</v>
      </c>
      <c r="P64" s="97">
        <v>390.23697310164613</v>
      </c>
      <c r="Q64" s="97">
        <v>409.66874770879798</v>
      </c>
      <c r="R64" s="97">
        <v>434.52762564902883</v>
      </c>
      <c r="S64" s="97">
        <v>431.7856132853189</v>
      </c>
      <c r="T64" s="97">
        <v>443.24086125153127</v>
      </c>
      <c r="U64" s="97">
        <v>466.04505118474901</v>
      </c>
      <c r="V64" s="97">
        <v>451.33869669807075</v>
      </c>
      <c r="W64" s="65">
        <v>433.90838885305766</v>
      </c>
    </row>
    <row r="65" spans="1:23" ht="15.5" x14ac:dyDescent="0.35">
      <c r="A65" s="162" t="s">
        <v>193</v>
      </c>
      <c r="B65" s="97" t="s">
        <v>215</v>
      </c>
      <c r="C65" s="97" t="s">
        <v>215</v>
      </c>
      <c r="D65" s="97" t="s">
        <v>215</v>
      </c>
      <c r="E65" s="97" t="s">
        <v>215</v>
      </c>
      <c r="F65" s="97" t="s">
        <v>215</v>
      </c>
      <c r="G65" s="97" t="s">
        <v>215</v>
      </c>
      <c r="H65" s="97" t="s">
        <v>215</v>
      </c>
      <c r="I65" s="97" t="s">
        <v>215</v>
      </c>
      <c r="J65" s="97">
        <v>555.87837217889125</v>
      </c>
      <c r="K65" s="97">
        <v>572.62091674357737</v>
      </c>
      <c r="L65" s="97">
        <v>588.16060541290358</v>
      </c>
      <c r="M65" s="97">
        <v>599.66911000045434</v>
      </c>
      <c r="N65" s="97">
        <v>605.01050827168342</v>
      </c>
      <c r="O65" s="97">
        <v>620.78199126865491</v>
      </c>
      <c r="P65" s="97">
        <v>642.38796222978806</v>
      </c>
      <c r="Q65" s="97">
        <v>642.82921878337118</v>
      </c>
      <c r="R65" s="97">
        <v>638.9548594946566</v>
      </c>
      <c r="S65" s="97">
        <v>638.77621201148804</v>
      </c>
      <c r="T65" s="97">
        <v>635.2753365924101</v>
      </c>
      <c r="U65" s="97">
        <v>641.16279960411021</v>
      </c>
      <c r="V65" s="97">
        <v>633.16163520749001</v>
      </c>
      <c r="W65" s="65">
        <v>648.5193058270213</v>
      </c>
    </row>
    <row r="66" spans="1:23" ht="15.5" x14ac:dyDescent="0.35">
      <c r="A66" s="162" t="s">
        <v>97</v>
      </c>
      <c r="B66" s="97" t="s">
        <v>215</v>
      </c>
      <c r="C66" s="97" t="s">
        <v>215</v>
      </c>
      <c r="D66" s="97" t="s">
        <v>215</v>
      </c>
      <c r="E66" s="97" t="s">
        <v>215</v>
      </c>
      <c r="F66" s="97" t="s">
        <v>215</v>
      </c>
      <c r="G66" s="97" t="s">
        <v>215</v>
      </c>
      <c r="H66" s="97" t="s">
        <v>215</v>
      </c>
      <c r="I66" s="97" t="s">
        <v>215</v>
      </c>
      <c r="J66" s="97">
        <v>7802.7077070794276</v>
      </c>
      <c r="K66" s="97">
        <v>8184.5198369439831</v>
      </c>
      <c r="L66" s="97">
        <v>8482.1396753832632</v>
      </c>
      <c r="M66" s="97">
        <v>8877.4496533163328</v>
      </c>
      <c r="N66" s="97">
        <v>9047.2710200705296</v>
      </c>
      <c r="O66" s="97">
        <v>9410.3582705003446</v>
      </c>
      <c r="P66" s="97">
        <v>9370.2798475450672</v>
      </c>
      <c r="Q66" s="97">
        <v>9024.309220033967</v>
      </c>
      <c r="R66" s="97">
        <v>8246.3587853484332</v>
      </c>
      <c r="S66" s="97">
        <v>7601.222615108064</v>
      </c>
      <c r="T66" s="97">
        <v>6997.347399469606</v>
      </c>
      <c r="U66" s="97">
        <v>6424.7848580421742</v>
      </c>
      <c r="V66" s="97">
        <v>5858.7523323898031</v>
      </c>
      <c r="W66" s="65">
        <v>5449.0937434054113</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173.29528038460145</v>
      </c>
      <c r="T67" s="97">
        <v>1664.819047285102</v>
      </c>
      <c r="U67" s="97">
        <v>3175.6441972337834</v>
      </c>
      <c r="V67" s="97">
        <v>5336.3210928169447</v>
      </c>
      <c r="W67" s="65">
        <v>8768.5219992939165</v>
      </c>
    </row>
    <row r="68" spans="1:23" ht="15.5" x14ac:dyDescent="0.35">
      <c r="A68" s="162" t="s">
        <v>64</v>
      </c>
      <c r="B68" s="97">
        <v>1349.2961203438035</v>
      </c>
      <c r="C68" s="97">
        <v>1476.9672253277856</v>
      </c>
      <c r="D68" s="97">
        <v>1434.8671866973752</v>
      </c>
      <c r="E68" s="97">
        <v>1460.5269476733597</v>
      </c>
      <c r="F68" s="97">
        <v>1442.2034246008654</v>
      </c>
      <c r="G68" s="97">
        <v>1460.4579314489768</v>
      </c>
      <c r="H68" s="97">
        <v>1314.4867054591889</v>
      </c>
      <c r="I68" s="97">
        <v>1257.3205155089108</v>
      </c>
      <c r="J68" s="97">
        <v>1200.2175268033611</v>
      </c>
      <c r="K68" s="97">
        <v>1146.5117922868913</v>
      </c>
      <c r="L68" s="97">
        <v>1115.7568060664883</v>
      </c>
      <c r="M68" s="97">
        <v>1082.4977286691712</v>
      </c>
      <c r="N68" s="97">
        <v>1042.2554617819615</v>
      </c>
      <c r="O68" s="97">
        <v>1049.461658108178</v>
      </c>
      <c r="P68" s="97">
        <v>1009.8431099398765</v>
      </c>
      <c r="Q68" s="97">
        <v>987.01369528664236</v>
      </c>
      <c r="R68" s="97">
        <v>973.70894133264949</v>
      </c>
      <c r="S68" s="97">
        <v>928.06363799713574</v>
      </c>
      <c r="T68" s="97">
        <v>782.26228469696093</v>
      </c>
      <c r="U68" s="97">
        <v>496.32801446939794</v>
      </c>
      <c r="V68" s="97">
        <v>242.27741810392513</v>
      </c>
      <c r="W68" s="65">
        <v>121.40050818313651</v>
      </c>
    </row>
    <row r="69" spans="1:23" ht="15.5" x14ac:dyDescent="0.35">
      <c r="A69" s="62" t="s">
        <v>51</v>
      </c>
      <c r="B69" s="97" t="s">
        <v>215</v>
      </c>
      <c r="C69" s="97" t="s">
        <v>215</v>
      </c>
      <c r="D69" s="97" t="s">
        <v>215</v>
      </c>
      <c r="E69" s="97" t="s">
        <v>215</v>
      </c>
      <c r="F69" s="97">
        <v>1210.3435370945353</v>
      </c>
      <c r="G69" s="97">
        <v>1227.990997565654</v>
      </c>
      <c r="H69" s="97">
        <v>1091.227533874383</v>
      </c>
      <c r="I69" s="97">
        <v>1029.1025792152282</v>
      </c>
      <c r="J69" s="97">
        <v>1037.7981178246303</v>
      </c>
      <c r="K69" s="97">
        <v>983.15883365447542</v>
      </c>
      <c r="L69" s="97">
        <v>948.8367752700043</v>
      </c>
      <c r="M69" s="97">
        <v>840.58690170752482</v>
      </c>
      <c r="N69" s="97">
        <v>836.09583168099084</v>
      </c>
      <c r="O69" s="97">
        <v>837.33673403727732</v>
      </c>
      <c r="P69" s="97">
        <v>816.59194646898743</v>
      </c>
      <c r="Q69" s="97">
        <v>797.24863912897308</v>
      </c>
      <c r="R69" s="97">
        <v>798.62683899977696</v>
      </c>
      <c r="S69" s="97">
        <v>771.88958788068726</v>
      </c>
      <c r="T69" s="97">
        <v>635.09309452286743</v>
      </c>
      <c r="U69" s="97">
        <v>360.83173499651338</v>
      </c>
      <c r="V69" s="97">
        <v>121.03979910344512</v>
      </c>
      <c r="W69" s="65">
        <v>13.645190749218601</v>
      </c>
    </row>
    <row r="70" spans="1:23" ht="15.5" x14ac:dyDescent="0.35">
      <c r="A70" s="62" t="s">
        <v>52</v>
      </c>
      <c r="B70" s="97" t="s">
        <v>215</v>
      </c>
      <c r="C70" s="97" t="s">
        <v>215</v>
      </c>
      <c r="D70" s="97" t="s">
        <v>215</v>
      </c>
      <c r="E70" s="97" t="s">
        <v>215</v>
      </c>
      <c r="F70" s="97">
        <v>231.85988750633041</v>
      </c>
      <c r="G70" s="97">
        <v>232.46693388332281</v>
      </c>
      <c r="H70" s="97">
        <v>223.25917158480607</v>
      </c>
      <c r="I70" s="97">
        <v>228.21793629368295</v>
      </c>
      <c r="J70" s="97">
        <v>162.41940897873084</v>
      </c>
      <c r="K70" s="97">
        <v>163.35295863241589</v>
      </c>
      <c r="L70" s="97">
        <v>166.92003079648367</v>
      </c>
      <c r="M70" s="97">
        <v>241.91082696164622</v>
      </c>
      <c r="N70" s="97">
        <v>206.15963010097079</v>
      </c>
      <c r="O70" s="97">
        <v>212.12492407090079</v>
      </c>
      <c r="P70" s="97">
        <v>193.25116347088931</v>
      </c>
      <c r="Q70" s="97">
        <v>189.76505615766919</v>
      </c>
      <c r="R70" s="97">
        <v>175.0821023328723</v>
      </c>
      <c r="S70" s="97">
        <v>156.17405011644846</v>
      </c>
      <c r="T70" s="97">
        <v>147.1691901740935</v>
      </c>
      <c r="U70" s="97">
        <v>135.4962794728844</v>
      </c>
      <c r="V70" s="97">
        <v>121.23761900048004</v>
      </c>
      <c r="W70" s="65">
        <v>107.75531743391788</v>
      </c>
    </row>
    <row r="71" spans="1:23" ht="15.5" x14ac:dyDescent="0.35">
      <c r="A71" s="164" t="s">
        <v>65</v>
      </c>
      <c r="B71" s="97">
        <v>47704.958325003936</v>
      </c>
      <c r="C71" s="97">
        <v>49663.726444705084</v>
      </c>
      <c r="D71" s="97">
        <v>51904.950300174118</v>
      </c>
      <c r="E71" s="97">
        <v>54869.150755189803</v>
      </c>
      <c r="F71" s="97">
        <v>55095.518750149626</v>
      </c>
      <c r="G71" s="97">
        <v>58889.563998699887</v>
      </c>
      <c r="H71" s="97">
        <v>60899.608570504148</v>
      </c>
      <c r="I71" s="97">
        <v>62468.493617812106</v>
      </c>
      <c r="J71" s="97">
        <v>63776.705785950304</v>
      </c>
      <c r="K71" s="97">
        <v>65491.774244599139</v>
      </c>
      <c r="L71" s="97">
        <v>66270.370860214025</v>
      </c>
      <c r="M71" s="97">
        <v>69400.96177554116</v>
      </c>
      <c r="N71" s="97">
        <v>72328.607890490108</v>
      </c>
      <c r="O71" s="97">
        <v>77441.596042563877</v>
      </c>
      <c r="P71" s="97">
        <v>79393.638089619664</v>
      </c>
      <c r="Q71" s="97">
        <v>83102.893263964681</v>
      </c>
      <c r="R71" s="97">
        <v>87624.103876602283</v>
      </c>
      <c r="S71" s="97">
        <v>89716.40878975032</v>
      </c>
      <c r="T71" s="97">
        <v>92058.084741288796</v>
      </c>
      <c r="U71" s="97">
        <v>94455.839513895728</v>
      </c>
      <c r="V71" s="97">
        <v>94702.698240710219</v>
      </c>
      <c r="W71" s="65">
        <v>95223.723128790021</v>
      </c>
    </row>
    <row r="72" spans="1:23" ht="27" customHeight="1" x14ac:dyDescent="0.35">
      <c r="A72" s="164" t="s">
        <v>98</v>
      </c>
      <c r="B72" s="97" t="s">
        <v>215</v>
      </c>
      <c r="C72" s="97" t="s">
        <v>215</v>
      </c>
      <c r="D72" s="97" t="s">
        <v>215</v>
      </c>
      <c r="E72" s="97" t="s">
        <v>215</v>
      </c>
      <c r="F72" s="97" t="s">
        <v>215</v>
      </c>
      <c r="G72" s="97" t="s">
        <v>215</v>
      </c>
      <c r="H72" s="97" t="s">
        <v>215</v>
      </c>
      <c r="I72" s="97" t="s">
        <v>215</v>
      </c>
      <c r="J72" s="97">
        <v>1687.3672850757364</v>
      </c>
      <c r="K72" s="97">
        <v>1507.5058320245814</v>
      </c>
      <c r="L72" s="97">
        <v>1621.4006295147979</v>
      </c>
      <c r="M72" s="97">
        <v>1955.9560311617527</v>
      </c>
      <c r="N72" s="97">
        <v>2289.5260593614594</v>
      </c>
      <c r="O72" s="97">
        <v>2345.621800561416</v>
      </c>
      <c r="P72" s="97">
        <v>2426.6251544525912</v>
      </c>
      <c r="Q72" s="97">
        <v>2459.859224507933</v>
      </c>
      <c r="R72" s="97">
        <v>2464.330832385654</v>
      </c>
      <c r="S72" s="97">
        <v>2401.1203023278613</v>
      </c>
      <c r="T72" s="97">
        <v>2418.0744908278243</v>
      </c>
      <c r="U72" s="97">
        <v>2536.6662339669338</v>
      </c>
      <c r="V72" s="97">
        <v>2573.9696545568913</v>
      </c>
      <c r="W72" s="65">
        <v>2410.2077326677886</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6.323053668341835</v>
      </c>
      <c r="T73" s="97">
        <v>59.747352029736824</v>
      </c>
      <c r="U73" s="97">
        <v>518.73893475674174</v>
      </c>
      <c r="V73" s="97">
        <v>1639.3390956456626</v>
      </c>
      <c r="W73" s="65">
        <v>3372.2033688331799</v>
      </c>
    </row>
    <row r="74" spans="1:23" ht="15.5" x14ac:dyDescent="0.35">
      <c r="A74" s="164" t="s">
        <v>66</v>
      </c>
      <c r="B74" s="97" t="s">
        <v>215</v>
      </c>
      <c r="C74" s="97" t="s">
        <v>215</v>
      </c>
      <c r="D74" s="97" t="s">
        <v>215</v>
      </c>
      <c r="E74" s="97" t="s">
        <v>215</v>
      </c>
      <c r="F74" s="97">
        <v>2487.4584899199244</v>
      </c>
      <c r="G74" s="97">
        <v>2360.7614362926306</v>
      </c>
      <c r="H74" s="97">
        <v>2340.9241003396592</v>
      </c>
      <c r="I74" s="97">
        <v>2573.0763727811564</v>
      </c>
      <c r="J74" s="97">
        <v>3234.3061098992252</v>
      </c>
      <c r="K74" s="97">
        <v>3965.6971315595242</v>
      </c>
      <c r="L74" s="97">
        <v>2488.4032747205633</v>
      </c>
      <c r="M74" s="97">
        <v>2494.6697107510668</v>
      </c>
      <c r="N74" s="97">
        <v>3171.8608644460332</v>
      </c>
      <c r="O74" s="97">
        <v>3165.941212273709</v>
      </c>
      <c r="P74" s="97">
        <v>3137.1785512965939</v>
      </c>
      <c r="Q74" s="97">
        <v>2408.7219018045935</v>
      </c>
      <c r="R74" s="97">
        <v>2354.0446531536268</v>
      </c>
      <c r="S74" s="97">
        <v>2310.1864462066492</v>
      </c>
      <c r="T74" s="97">
        <v>2252.5162154753684</v>
      </c>
      <c r="U74" s="97">
        <v>2191.8907403462117</v>
      </c>
      <c r="V74" s="97">
        <v>2118.6725099855444</v>
      </c>
      <c r="W74" s="65">
        <v>2053.2153972399183</v>
      </c>
    </row>
    <row r="75" spans="1:23" s="169" customFormat="1" ht="40.5" customHeight="1" x14ac:dyDescent="0.35">
      <c r="A75" s="171" t="s">
        <v>194</v>
      </c>
      <c r="B75" s="172">
        <v>117380.44092639523</v>
      </c>
      <c r="C75" s="172">
        <v>118184.55016945188</v>
      </c>
      <c r="D75" s="172">
        <v>119126.11790311753</v>
      </c>
      <c r="E75" s="172">
        <v>122333.23400713225</v>
      </c>
      <c r="F75" s="172">
        <v>126467.14290402348</v>
      </c>
      <c r="G75" s="172">
        <v>133429.11748528475</v>
      </c>
      <c r="H75" s="172">
        <v>136420.69284078479</v>
      </c>
      <c r="I75" s="172">
        <v>135780.52265818906</v>
      </c>
      <c r="J75" s="172">
        <v>144007.57428910563</v>
      </c>
      <c r="K75" s="172">
        <v>146212.74944657926</v>
      </c>
      <c r="L75" s="172">
        <v>145836.93336537163</v>
      </c>
      <c r="M75" s="172">
        <v>150729.39015306756</v>
      </c>
      <c r="N75" s="172">
        <v>156534.13121772677</v>
      </c>
      <c r="O75" s="172">
        <v>169629.65054272389</v>
      </c>
      <c r="P75" s="172">
        <v>172619.98573722446</v>
      </c>
      <c r="Q75" s="172">
        <v>176810.28429834582</v>
      </c>
      <c r="R75" s="172">
        <v>181613.78336358658</v>
      </c>
      <c r="S75" s="172">
        <v>176060.58083431475</v>
      </c>
      <c r="T75" s="172">
        <v>178121.3239764125</v>
      </c>
      <c r="U75" s="172">
        <v>180980.91158786457</v>
      </c>
      <c r="V75" s="172">
        <v>179362.67904430683</v>
      </c>
      <c r="W75" s="173">
        <v>180269.36903211608</v>
      </c>
    </row>
    <row r="77" spans="1:23" x14ac:dyDescent="0.25">
      <c r="B77" s="158"/>
      <c r="C77" s="158"/>
      <c r="D77" s="158"/>
      <c r="E77" s="158"/>
      <c r="F77" s="158"/>
      <c r="G77" s="158"/>
      <c r="H77" s="158"/>
      <c r="I77" s="158"/>
      <c r="J77" s="158"/>
      <c r="K77" s="158"/>
      <c r="L77" s="158"/>
      <c r="M77" s="158"/>
      <c r="N77" s="158"/>
      <c r="O77" s="158"/>
      <c r="P77" s="158"/>
      <c r="Q77" s="158"/>
      <c r="R77" s="158"/>
      <c r="S77" s="158"/>
      <c r="T77" s="158"/>
      <c r="U77" s="158"/>
      <c r="V77" s="158"/>
      <c r="W77" s="158"/>
    </row>
    <row r="78" spans="1:23" x14ac:dyDescent="0.25">
      <c r="B78" s="158"/>
      <c r="C78" s="158"/>
      <c r="D78" s="158"/>
      <c r="E78" s="158"/>
      <c r="F78" s="158"/>
      <c r="G78" s="158"/>
      <c r="H78" s="158"/>
      <c r="I78" s="158"/>
      <c r="J78" s="158"/>
      <c r="K78" s="158"/>
      <c r="L78" s="158"/>
      <c r="M78" s="158"/>
      <c r="N78" s="158"/>
      <c r="O78" s="158"/>
      <c r="P78" s="158"/>
      <c r="Q78" s="158"/>
      <c r="R78" s="158"/>
      <c r="S78" s="158"/>
      <c r="T78" s="158"/>
      <c r="U78" s="158"/>
      <c r="V78" s="158"/>
      <c r="W78" s="158"/>
    </row>
    <row r="79" spans="1:23" x14ac:dyDescent="0.25">
      <c r="B79" s="158"/>
      <c r="C79" s="158"/>
      <c r="D79" s="158"/>
      <c r="E79" s="158"/>
      <c r="F79" s="158"/>
      <c r="G79" s="158"/>
      <c r="H79" s="158"/>
      <c r="I79" s="158"/>
      <c r="J79" s="158"/>
      <c r="K79" s="158"/>
      <c r="L79" s="158"/>
      <c r="M79" s="158"/>
      <c r="N79" s="158"/>
      <c r="O79" s="158"/>
      <c r="P79" s="158"/>
      <c r="Q79" s="158"/>
      <c r="R79" s="158"/>
      <c r="S79" s="158"/>
      <c r="T79" s="158"/>
      <c r="U79" s="158"/>
      <c r="V79" s="158"/>
      <c r="W79" s="158"/>
    </row>
  </sheetData>
  <pageMargins left="0.75" right="0.75" top="1" bottom="1" header="0.5" footer="0.5"/>
  <pageSetup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3" width="8.84375" style="174"/>
    <col min="24" max="16384" width="8.84375" style="158"/>
  </cols>
  <sheetData>
    <row r="1" spans="1:23" ht="60" customHeight="1" x14ac:dyDescent="0.35">
      <c r="A1" s="159" t="s">
        <v>211</v>
      </c>
      <c r="B1" s="156"/>
      <c r="C1" s="156"/>
      <c r="D1" s="156"/>
      <c r="E1" s="156"/>
      <c r="F1" s="156"/>
      <c r="G1" s="156"/>
      <c r="H1" s="156"/>
      <c r="I1" s="156"/>
      <c r="J1" s="156"/>
      <c r="K1" s="156"/>
      <c r="L1" s="156"/>
      <c r="M1" s="156"/>
      <c r="N1" s="156"/>
      <c r="O1" s="156"/>
      <c r="P1" s="156"/>
      <c r="Q1" s="156"/>
      <c r="R1" s="156"/>
      <c r="S1" s="156"/>
      <c r="T1" s="156"/>
      <c r="U1" s="156"/>
      <c r="V1" s="157"/>
      <c r="W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AA!C$4</f>
        <v>0</v>
      </c>
      <c r="C3" s="97">
        <f>AA!D$4</f>
        <v>0</v>
      </c>
      <c r="D3" s="97">
        <f>AA!E$4</f>
        <v>0</v>
      </c>
      <c r="E3" s="97">
        <f>AA!F$4</f>
        <v>0</v>
      </c>
      <c r="F3" s="97">
        <f>AA!G$4</f>
        <v>0</v>
      </c>
      <c r="G3" s="97">
        <f>AA!H$4</f>
        <v>0</v>
      </c>
      <c r="H3" s="97">
        <f>AA!I$4</f>
        <v>0.98254334974108304</v>
      </c>
      <c r="I3" s="97">
        <f>AA!J$4</f>
        <v>1.1449510901048268</v>
      </c>
      <c r="J3" s="97">
        <f>AA!K$4</f>
        <v>1.2778826561921868</v>
      </c>
      <c r="K3" s="97">
        <f>AA!L$4</f>
        <v>1.3081104298186155</v>
      </c>
      <c r="L3" s="97">
        <f>AA!M$4</f>
        <v>1.2174568762720626</v>
      </c>
      <c r="M3" s="97">
        <f>AA!N$4</f>
        <v>1.4744685140742366</v>
      </c>
      <c r="N3" s="97">
        <f>AA!O$4</f>
        <v>1.8219627379282959</v>
      </c>
      <c r="O3" s="97">
        <f>AA!P$4</f>
        <v>2.6296102095393024</v>
      </c>
      <c r="P3" s="97">
        <f>AA!Q$4</f>
        <v>3.0060272366106311</v>
      </c>
      <c r="Q3" s="97">
        <f>AA!R$4</f>
        <v>3.6118179224103124</v>
      </c>
      <c r="R3" s="97">
        <f>AA!S$4</f>
        <v>4.6983800549313903</v>
      </c>
      <c r="S3" s="97">
        <f>AA!T$4</f>
        <v>5.9143789158572577</v>
      </c>
      <c r="T3" s="97">
        <f>AA!U$4</f>
        <v>7.0811169831939011</v>
      </c>
      <c r="U3" s="97">
        <f>AA!V$4</f>
        <v>8.4727645707867048</v>
      </c>
      <c r="V3" s="97">
        <f>AA!W$4</f>
        <v>9.7416754360968518</v>
      </c>
      <c r="W3" s="65">
        <f>AA!X$4</f>
        <v>10.657510277960277</v>
      </c>
    </row>
    <row r="4" spans="1:23" ht="15" customHeight="1" x14ac:dyDescent="0.35">
      <c r="A4" s="162" t="s">
        <v>186</v>
      </c>
      <c r="B4" s="97">
        <f>BBWB!C$4</f>
        <v>24.641754308383469</v>
      </c>
      <c r="C4" s="97">
        <f>BBWB!D$4</f>
        <v>26.066067310735871</v>
      </c>
      <c r="D4" s="97">
        <f>BBWB!E$4</f>
        <v>25.419768058651133</v>
      </c>
      <c r="E4" s="97">
        <f>BBWB!F$4</f>
        <v>26.575113524827117</v>
      </c>
      <c r="F4" s="97">
        <f>BBWB!G$4</f>
        <v>24.882316477813983</v>
      </c>
      <c r="G4" s="97">
        <f>BBWB!H$4</f>
        <v>26.816208507742971</v>
      </c>
      <c r="H4" s="97">
        <f>BBWB!I$4</f>
        <v>28.406946050688902</v>
      </c>
      <c r="I4" s="97">
        <f>BBWB!J$4</f>
        <v>27.432701623546105</v>
      </c>
      <c r="J4" s="97">
        <f>BBWB!K$4</f>
        <v>26.234479032471963</v>
      </c>
      <c r="K4" s="97">
        <f>BBWB!L$4</f>
        <v>25.217539613784226</v>
      </c>
      <c r="L4" s="97">
        <f>BBWB!M$4</f>
        <v>23.89345397582256</v>
      </c>
      <c r="M4" s="97">
        <f>BBWB!N$4</f>
        <v>23.356956766137984</v>
      </c>
      <c r="N4" s="97">
        <f>BBWB!O$4</f>
        <v>22.860791391673466</v>
      </c>
      <c r="O4" s="97">
        <f>BBWB!P$4</f>
        <v>22.195142250613998</v>
      </c>
      <c r="P4" s="97">
        <f>BBWB!Q$4</f>
        <v>21.371100590681557</v>
      </c>
      <c r="Q4" s="97">
        <f>BBWB!R$4</f>
        <v>21.089215753888457</v>
      </c>
      <c r="R4" s="97">
        <f>BBWB!S$4</f>
        <v>20.971394600655771</v>
      </c>
      <c r="S4" s="97">
        <f>BBWB!T$4</f>
        <v>20.659689148745425</v>
      </c>
      <c r="T4" s="97">
        <f>BBWB!U$4</f>
        <v>20.228088570774787</v>
      </c>
      <c r="U4" s="97">
        <f>BBWB!V$4</f>
        <v>20.026754962177613</v>
      </c>
      <c r="V4" s="97">
        <f>BBWB!W$4</f>
        <v>19.759109410712639</v>
      </c>
      <c r="W4" s="65">
        <f>BBWB!X$4</f>
        <v>19.514535151236299</v>
      </c>
    </row>
    <row r="5" spans="1:23" ht="15" customHeight="1" x14ac:dyDescent="0.35">
      <c r="A5" s="162" t="s">
        <v>47</v>
      </c>
      <c r="B5" s="97"/>
      <c r="C5" s="97"/>
      <c r="D5" s="97"/>
      <c r="E5" s="97"/>
      <c r="F5" s="97"/>
      <c r="G5" s="97">
        <f>CA!H$4</f>
        <v>1.3540926892315711E-2</v>
      </c>
      <c r="H5" s="97">
        <f>CA!I$4</f>
        <v>2.1977966900388161E-2</v>
      </c>
      <c r="I5" s="97">
        <f>CA!J$4</f>
        <v>0.22257837816269996</v>
      </c>
      <c r="J5" s="97">
        <f>CA!K$4</f>
        <v>0.20472402875367521</v>
      </c>
      <c r="K5" s="97">
        <f>CA!L$4</f>
        <v>0.23070539075910471</v>
      </c>
      <c r="L5" s="97">
        <f>CA!M$4</f>
        <v>0.26929277157744536</v>
      </c>
      <c r="M5" s="97">
        <f>CA!N$4</f>
        <v>0.51443231406473255</v>
      </c>
      <c r="N5" s="97">
        <f>CA!O$4</f>
        <v>0.29225492932427194</v>
      </c>
      <c r="O5" s="97">
        <f>CA!P$4</f>
        <v>0.3878669864514015</v>
      </c>
      <c r="P5" s="97">
        <f>CA!Q$4</f>
        <v>0.4632289597547522</v>
      </c>
      <c r="Q5" s="97">
        <f>CA!R$4</f>
        <v>0.60080816212719168</v>
      </c>
      <c r="R5" s="97">
        <f>CA!S$4</f>
        <v>0.81729527596675489</v>
      </c>
      <c r="S5" s="97">
        <f>CA!T$4</f>
        <v>0.99576927553457906</v>
      </c>
      <c r="T5" s="97">
        <f>CA!U$4</f>
        <v>1.1340040449309663</v>
      </c>
      <c r="U5" s="97">
        <f>CA!V$4</f>
        <v>1.2228022503622555</v>
      </c>
      <c r="V5" s="97">
        <f>CA!W$4</f>
        <v>1.3060895327921811</v>
      </c>
      <c r="W5" s="65">
        <f>CA!X$4</f>
        <v>1.4516961340471757</v>
      </c>
    </row>
    <row r="6" spans="1:23" ht="15" customHeight="1" x14ac:dyDescent="0.35">
      <c r="A6" s="162" t="s">
        <v>105</v>
      </c>
      <c r="B6" s="97"/>
      <c r="C6" s="97"/>
      <c r="D6" s="97"/>
      <c r="E6" s="97"/>
      <c r="F6" s="97"/>
      <c r="G6" s="97">
        <f>CWP!H$4</f>
        <v>0</v>
      </c>
      <c r="H6" s="97">
        <f>CWP!I$4</f>
        <v>0</v>
      </c>
      <c r="I6" s="97">
        <f>CWP!J$4</f>
        <v>0</v>
      </c>
      <c r="J6" s="97">
        <f>CWP!K$4</f>
        <v>0</v>
      </c>
      <c r="K6" s="97">
        <f>CWP!L$4</f>
        <v>0</v>
      </c>
      <c r="L6" s="97">
        <f>CWP!M$4</f>
        <v>0</v>
      </c>
      <c r="M6" s="97">
        <f>CWP!N$4</f>
        <v>0</v>
      </c>
      <c r="N6" s="97">
        <f>CWP!O$4</f>
        <v>0</v>
      </c>
      <c r="O6" s="97">
        <f>CWP!P$4</f>
        <v>0</v>
      </c>
      <c r="P6" s="97">
        <f>CWP!Q$4</f>
        <v>0</v>
      </c>
      <c r="Q6" s="97">
        <f>CWP!R$4</f>
        <v>0</v>
      </c>
      <c r="R6" s="97">
        <f>CWP!S$4</f>
        <v>0</v>
      </c>
      <c r="S6" s="97">
        <f>CWP!T$4</f>
        <v>0</v>
      </c>
      <c r="T6" s="97">
        <f>CWP!U$4</f>
        <v>0</v>
      </c>
      <c r="U6" s="97">
        <f>CWP!V$4</f>
        <v>0</v>
      </c>
      <c r="V6" s="97">
        <f>CWP!W$4</f>
        <v>0</v>
      </c>
      <c r="W6" s="65">
        <f>CWP!X$4</f>
        <v>0</v>
      </c>
    </row>
    <row r="7" spans="1:23" ht="15" customHeight="1" x14ac:dyDescent="0.35">
      <c r="A7" s="162" t="s">
        <v>48</v>
      </c>
      <c r="B7" s="97">
        <f>CTB!C$4</f>
        <v>0</v>
      </c>
      <c r="C7" s="97">
        <f>CTB!D$4</f>
        <v>0</v>
      </c>
      <c r="D7" s="97">
        <f>CTB!E$4</f>
        <v>0</v>
      </c>
      <c r="E7" s="97">
        <f>CTB!F$4</f>
        <v>0</v>
      </c>
      <c r="F7" s="97">
        <f>CTB!G$4</f>
        <v>0</v>
      </c>
      <c r="G7" s="97">
        <f>CTB!H$4</f>
        <v>0</v>
      </c>
      <c r="H7" s="97">
        <f>CTB!I$4</f>
        <v>0</v>
      </c>
      <c r="I7" s="97">
        <f>CTB!J$4</f>
        <v>0</v>
      </c>
      <c r="J7" s="97">
        <f>CTB!K$4</f>
        <v>0</v>
      </c>
      <c r="K7" s="97">
        <f>CTB!L$4</f>
        <v>0</v>
      </c>
      <c r="L7" s="97">
        <f>CTB!M$4</f>
        <v>0</v>
      </c>
      <c r="M7" s="97">
        <f>CTB!N$4</f>
        <v>0</v>
      </c>
      <c r="N7" s="97">
        <f>CTB!O$4</f>
        <v>0</v>
      </c>
      <c r="O7" s="97">
        <f>CTB!P$4</f>
        <v>0</v>
      </c>
      <c r="P7" s="97">
        <f>CTB!Q$4</f>
        <v>0</v>
      </c>
      <c r="Q7" s="97">
        <f>CTB!R$4</f>
        <v>0</v>
      </c>
      <c r="R7" s="97">
        <f>CTB!S$4</f>
        <v>0</v>
      </c>
      <c r="S7" s="97"/>
      <c r="T7" s="97"/>
      <c r="U7" s="97"/>
      <c r="V7" s="97"/>
      <c r="W7" s="65"/>
    </row>
    <row r="8" spans="1:23" ht="30" customHeight="1" x14ac:dyDescent="0.35">
      <c r="A8" s="162" t="s">
        <v>49</v>
      </c>
      <c r="B8" s="97">
        <f>DLA!C$4</f>
        <v>0</v>
      </c>
      <c r="C8" s="97">
        <f>DLA!D$4</f>
        <v>0</v>
      </c>
      <c r="D8" s="97">
        <f>DLA!E$4</f>
        <v>0</v>
      </c>
      <c r="E8" s="97">
        <f>DLA!F$4</f>
        <v>0</v>
      </c>
      <c r="F8" s="97">
        <f>DLA!G$4</f>
        <v>0</v>
      </c>
      <c r="G8" s="97">
        <f>DLA!H$4</f>
        <v>0</v>
      </c>
      <c r="H8" s="97">
        <f>DLA!I$4</f>
        <v>5.5881599372124686</v>
      </c>
      <c r="I8" s="97">
        <f>DLA!J$4</f>
        <v>5.9339162421547309</v>
      </c>
      <c r="J8" s="97">
        <f>DLA!K$4</f>
        <v>6.5719129570630948</v>
      </c>
      <c r="K8" s="97">
        <f>DLA!L$4</f>
        <v>7.1528654627143586</v>
      </c>
      <c r="L8" s="97">
        <f>DLA!M$4</f>
        <v>7.6666569237092332</v>
      </c>
      <c r="M8" s="97">
        <f>DLA!N$4</f>
        <v>11.548124802262347</v>
      </c>
      <c r="N8" s="97">
        <f>DLA!O$4</f>
        <v>9.4730082421201871</v>
      </c>
      <c r="O8" s="97">
        <f>DLA!P$4</f>
        <v>10.284675019245293</v>
      </c>
      <c r="P8" s="97">
        <f>DLA!Q$4</f>
        <v>10.733244145217311</v>
      </c>
      <c r="Q8" s="97">
        <f>DLA!R$4</f>
        <v>12.034907273896515</v>
      </c>
      <c r="R8" s="97">
        <f>DLA!S$4</f>
        <v>13.32825067129032</v>
      </c>
      <c r="S8" s="97">
        <f>DLA!T$4</f>
        <v>13.648362378988288</v>
      </c>
      <c r="T8" s="97">
        <f>DLA!U$4</f>
        <v>13.685763112353296</v>
      </c>
      <c r="U8" s="97">
        <f>DLA!V$4</f>
        <v>13.607782300753565</v>
      </c>
      <c r="V8" s="97">
        <f>DLA!W$4</f>
        <v>13.191077207763801</v>
      </c>
      <c r="W8" s="65">
        <f>DLA!X$4</f>
        <v>12.29823783397301</v>
      </c>
    </row>
    <row r="9" spans="1:23" ht="15" customHeight="1" x14ac:dyDescent="0.35">
      <c r="A9" s="62" t="s">
        <v>50</v>
      </c>
      <c r="B9" s="97"/>
      <c r="C9" s="97"/>
      <c r="D9" s="97"/>
      <c r="E9" s="97"/>
      <c r="F9" s="97"/>
      <c r="G9" s="97"/>
      <c r="H9" s="97">
        <f>'DLA (children)'!I$4</f>
        <v>0.69452173888675151</v>
      </c>
      <c r="I9" s="97">
        <f>'DLA (children)'!J$4</f>
        <v>0.60600210426580725</v>
      </c>
      <c r="J9" s="97">
        <f>'DLA (children)'!K$4</f>
        <v>0.57701643846405293</v>
      </c>
      <c r="K9" s="97">
        <f>'DLA (children)'!L$4</f>
        <v>0.62947527234665412</v>
      </c>
      <c r="L9" s="97">
        <f>'DLA (children)'!M$4</f>
        <v>0.59736564648635548</v>
      </c>
      <c r="M9" s="97">
        <f>'DLA (children)'!N$4</f>
        <v>3.079087833006267</v>
      </c>
      <c r="N9" s="97">
        <f>'DLA (children)'!O$4</f>
        <v>0.72536128152830315</v>
      </c>
      <c r="O9" s="97">
        <f>'DLA (children)'!P$4</f>
        <v>0.79232282298485046</v>
      </c>
      <c r="P9" s="97">
        <f>'DLA (children)'!Q$4</f>
        <v>0.83421597601080433</v>
      </c>
      <c r="Q9" s="97">
        <f>'DLA (children)'!R$4</f>
        <v>0.88562863179532525</v>
      </c>
      <c r="R9" s="97">
        <f>'DLA (children)'!S$4</f>
        <v>0.84506103171776992</v>
      </c>
      <c r="S9" s="97">
        <f>'DLA (children)'!T$4</f>
        <v>0.81890865552584668</v>
      </c>
      <c r="T9" s="97">
        <f>'DLA (children)'!U$4</f>
        <v>0.89291828904028836</v>
      </c>
      <c r="U9" s="97">
        <f>'DLA (children)'!V$4</f>
        <v>0.83411822264110747</v>
      </c>
      <c r="V9" s="97">
        <f>'DLA (children)'!W$4</f>
        <v>0.82733862745462794</v>
      </c>
      <c r="W9" s="65">
        <f>'DLA (children)'!X$4</f>
        <v>0.98067130801231639</v>
      </c>
    </row>
    <row r="10" spans="1:23" ht="15" customHeight="1" x14ac:dyDescent="0.35">
      <c r="A10" s="62" t="s">
        <v>51</v>
      </c>
      <c r="B10" s="97"/>
      <c r="C10" s="97"/>
      <c r="D10" s="97"/>
      <c r="E10" s="97"/>
      <c r="F10" s="97"/>
      <c r="G10" s="97"/>
      <c r="H10" s="97">
        <f>'DLA (working age)'!I$4</f>
        <v>2.761271823772447</v>
      </c>
      <c r="I10" s="97">
        <f>'DLA (working age)'!J$4</f>
        <v>2.9182817157000729</v>
      </c>
      <c r="J10" s="97">
        <f>'DLA (working age)'!K$4</f>
        <v>3.2030341763604255</v>
      </c>
      <c r="K10" s="97">
        <f>'DLA (working age)'!L$4</f>
        <v>3.3937492299175704</v>
      </c>
      <c r="L10" s="97">
        <f>'DLA (working age)'!M$4</f>
        <v>3.6539237161534248</v>
      </c>
      <c r="M10" s="97">
        <f>'DLA (working age)'!N$4</f>
        <v>4.8097445736683664</v>
      </c>
      <c r="N10" s="97">
        <f>'DLA (working age)'!O$4</f>
        <v>4.5063264532508303</v>
      </c>
      <c r="O10" s="97">
        <f>'DLA (working age)'!P$4</f>
        <v>4.5525241941475034</v>
      </c>
      <c r="P10" s="97">
        <f>'DLA (working age)'!Q$4</f>
        <v>4.513307571980433</v>
      </c>
      <c r="Q10" s="97">
        <f>'DLA (working age)'!R$4</f>
        <v>4.983479565402706</v>
      </c>
      <c r="R10" s="97">
        <f>'DLA (working age)'!S$4</f>
        <v>5.4555481008875093</v>
      </c>
      <c r="S10" s="97">
        <f>'DLA (working age)'!T$4</f>
        <v>5.4983369441443681</v>
      </c>
      <c r="T10" s="97">
        <f>'DLA (working age)'!U$4</f>
        <v>5.0339733477809876</v>
      </c>
      <c r="U10" s="97">
        <f>'DLA (working age)'!V$4</f>
        <v>4.9097031337209245</v>
      </c>
      <c r="V10" s="97">
        <f>'DLA (working age)'!W$4</f>
        <v>4.4455514920058636</v>
      </c>
      <c r="W10" s="65">
        <f>'DLA (working age)'!X$4</f>
        <v>4.5872891206156705</v>
      </c>
    </row>
    <row r="11" spans="1:23" ht="15" customHeight="1" x14ac:dyDescent="0.35">
      <c r="A11" s="62" t="s">
        <v>52</v>
      </c>
      <c r="B11" s="97"/>
      <c r="C11" s="97"/>
      <c r="D11" s="97"/>
      <c r="E11" s="97"/>
      <c r="F11" s="97"/>
      <c r="G11" s="97"/>
      <c r="H11" s="97">
        <f>'DLA (pensioners)'!I$4</f>
        <v>2.135172758270679</v>
      </c>
      <c r="I11" s="97">
        <f>'DLA (pensioners)'!J$4</f>
        <v>2.4137882832765034</v>
      </c>
      <c r="J11" s="97">
        <f>'DLA (pensioners)'!K$4</f>
        <v>2.7944510938160754</v>
      </c>
      <c r="K11" s="97">
        <f>'DLA (pensioners)'!L$4</f>
        <v>3.1373736435594681</v>
      </c>
      <c r="L11" s="97">
        <f>'DLA (pensioners)'!M$4</f>
        <v>3.4199898998647131</v>
      </c>
      <c r="M11" s="97">
        <f>'DLA (pensioners)'!N$4</f>
        <v>3.7247013211636362</v>
      </c>
      <c r="N11" s="97">
        <f>'DLA (pensioners)'!O$4</f>
        <v>4.2401910850672637</v>
      </c>
      <c r="O11" s="97">
        <f>'DLA (pensioners)'!P$4</f>
        <v>4.9259013637372124</v>
      </c>
      <c r="P11" s="97">
        <f>'DLA (pensioners)'!Q$4</f>
        <v>5.4212822996074994</v>
      </c>
      <c r="Q11" s="97">
        <f>'DLA (pensioners)'!R$4</f>
        <v>6.1519516795076115</v>
      </c>
      <c r="R11" s="97">
        <f>'DLA (pensioners)'!S$4</f>
        <v>7.0199320449176632</v>
      </c>
      <c r="S11" s="97">
        <f>'DLA (pensioners)'!T$4</f>
        <v>7.3720876028154949</v>
      </c>
      <c r="T11" s="97">
        <f>'DLA (pensioners)'!U$4</f>
        <v>7.9338307293824641</v>
      </c>
      <c r="U11" s="97">
        <f>'DLA (pensioners)'!V$4</f>
        <v>7.8468416689711464</v>
      </c>
      <c r="V11" s="97">
        <f>'DLA (pensioners)'!W$4</f>
        <v>7.9768547461351451</v>
      </c>
      <c r="W11" s="65">
        <f>'DLA (pensioners)'!X$4</f>
        <v>7.441179113471021</v>
      </c>
    </row>
    <row r="12" spans="1:23" ht="15" customHeight="1" x14ac:dyDescent="0.35">
      <c r="A12" s="162" t="s">
        <v>93</v>
      </c>
      <c r="B12" s="97"/>
      <c r="C12" s="97"/>
      <c r="D12" s="97"/>
      <c r="E12" s="97"/>
      <c r="F12" s="97"/>
      <c r="G12" s="97"/>
      <c r="H12" s="97">
        <f>DHP!I$4</f>
        <v>0</v>
      </c>
      <c r="I12" s="97">
        <f>DHP!J$4</f>
        <v>0</v>
      </c>
      <c r="J12" s="97">
        <f>DHP!K$4</f>
        <v>0</v>
      </c>
      <c r="K12" s="97">
        <f>DHP!L$4</f>
        <v>0</v>
      </c>
      <c r="L12" s="97">
        <f>DHP!M$4</f>
        <v>0</v>
      </c>
      <c r="M12" s="97">
        <f>DHP!N$4</f>
        <v>0</v>
      </c>
      <c r="N12" s="97">
        <f>DHP!O$4</f>
        <v>0</v>
      </c>
      <c r="O12" s="97">
        <f>DHP!P$4</f>
        <v>0</v>
      </c>
      <c r="P12" s="97">
        <f>DHP!Q$4</f>
        <v>0</v>
      </c>
      <c r="Q12" s="97">
        <f>DHP!R$4</f>
        <v>0</v>
      </c>
      <c r="R12" s="97">
        <f>DHP!S$4</f>
        <v>0</v>
      </c>
      <c r="S12" s="97">
        <f>DHP!T$4</f>
        <v>0</v>
      </c>
      <c r="T12" s="97">
        <f>DHP!U$4</f>
        <v>0</v>
      </c>
      <c r="U12" s="97">
        <f>DHP!V$4</f>
        <v>0</v>
      </c>
      <c r="V12" s="97">
        <f>DHP!W$4</f>
        <v>0</v>
      </c>
      <c r="W12" s="65">
        <f>DHP!X$4</f>
        <v>0</v>
      </c>
    </row>
    <row r="13" spans="1:23" ht="30" customHeight="1" x14ac:dyDescent="0.35">
      <c r="A13" s="162" t="s">
        <v>103</v>
      </c>
      <c r="B13" s="97"/>
      <c r="C13" s="97"/>
      <c r="D13" s="97"/>
      <c r="E13" s="97"/>
      <c r="F13" s="97">
        <f>ESA!G$4</f>
        <v>0</v>
      </c>
      <c r="G13" s="97">
        <f>ESA!H$4</f>
        <v>0</v>
      </c>
      <c r="H13" s="97">
        <f>ESA!I$4</f>
        <v>0</v>
      </c>
      <c r="I13" s="97">
        <f>ESA!J$4</f>
        <v>0</v>
      </c>
      <c r="J13" s="97">
        <f>ESA!K$4</f>
        <v>0</v>
      </c>
      <c r="K13" s="97">
        <f>ESA!L$4</f>
        <v>0</v>
      </c>
      <c r="L13" s="97">
        <f>ESA!M$4</f>
        <v>0</v>
      </c>
      <c r="M13" s="97">
        <f>ESA!N$4</f>
        <v>0</v>
      </c>
      <c r="N13" s="97">
        <f>ESA!O$4</f>
        <v>2.1726163906099806E-2</v>
      </c>
      <c r="O13" s="97">
        <f>ESA!P$4</f>
        <v>0.48136745424518029</v>
      </c>
      <c r="P13" s="97">
        <f>ESA!Q$4</f>
        <v>1.0978577672791481</v>
      </c>
      <c r="Q13" s="97">
        <f>ESA!R$4</f>
        <v>2.6223591668807233</v>
      </c>
      <c r="R13" s="97">
        <f>ESA!S$4</f>
        <v>10.378425049855176</v>
      </c>
      <c r="S13" s="97">
        <f>ESA!T$4</f>
        <v>21.808706286048672</v>
      </c>
      <c r="T13" s="97">
        <f>ESA!U$4</f>
        <v>24.01958768659237</v>
      </c>
      <c r="U13" s="97">
        <f>ESA!V$4</f>
        <v>24.953738350527942</v>
      </c>
      <c r="V13" s="97">
        <f>ESA!W$4</f>
        <v>24.896745640835992</v>
      </c>
      <c r="W13" s="65">
        <f>ESA!X$4</f>
        <v>25.311649098445734</v>
      </c>
    </row>
    <row r="14" spans="1:23" ht="15" customHeight="1" x14ac:dyDescent="0.35">
      <c r="A14" s="163" t="s">
        <v>53</v>
      </c>
      <c r="B14" s="97">
        <f>HB!C$4</f>
        <v>0</v>
      </c>
      <c r="C14" s="97">
        <f>HB!D$4</f>
        <v>0</v>
      </c>
      <c r="D14" s="97">
        <f>HB!E$4</f>
        <v>0</v>
      </c>
      <c r="E14" s="97">
        <f>HB!F$4</f>
        <v>0</v>
      </c>
      <c r="F14" s="97">
        <f>HB!G$4</f>
        <v>0</v>
      </c>
      <c r="G14" s="97">
        <f>HB!H$4</f>
        <v>0</v>
      </c>
      <c r="H14" s="97">
        <f>HB!I$4</f>
        <v>0</v>
      </c>
      <c r="I14" s="97">
        <f>HB!J$4</f>
        <v>0</v>
      </c>
      <c r="J14" s="97">
        <f>HB!K$4</f>
        <v>0</v>
      </c>
      <c r="K14" s="97">
        <f>HB!L$4</f>
        <v>0</v>
      </c>
      <c r="L14" s="97">
        <f>HB!M$4</f>
        <v>0</v>
      </c>
      <c r="M14" s="97">
        <f>HB!N$4</f>
        <v>0</v>
      </c>
      <c r="N14" s="97">
        <f>HB!O$4</f>
        <v>0</v>
      </c>
      <c r="O14" s="97">
        <f>HB!P$4</f>
        <v>0</v>
      </c>
      <c r="P14" s="97">
        <f>HB!Q$4</f>
        <v>0</v>
      </c>
      <c r="Q14" s="97">
        <f>HB!R$4</f>
        <v>0</v>
      </c>
      <c r="R14" s="97">
        <f>HB!S$4</f>
        <v>0</v>
      </c>
      <c r="S14" s="97">
        <f>HB!T$4</f>
        <v>0</v>
      </c>
      <c r="T14" s="97">
        <f>HB!U$4</f>
        <v>0</v>
      </c>
      <c r="U14" s="97">
        <f>HB!V$4</f>
        <v>0</v>
      </c>
      <c r="V14" s="97">
        <f>HB!W$4</f>
        <v>0</v>
      </c>
      <c r="W14" s="65">
        <f>HB!X$4</f>
        <v>0</v>
      </c>
    </row>
    <row r="15" spans="1:23" ht="15" customHeight="1" x14ac:dyDescent="0.35">
      <c r="A15" s="62" t="s">
        <v>187</v>
      </c>
      <c r="B15" s="97"/>
      <c r="C15" s="97"/>
      <c r="D15" s="97"/>
      <c r="E15" s="97"/>
      <c r="F15" s="97"/>
      <c r="G15" s="97"/>
      <c r="H15" s="97"/>
      <c r="I15" s="97"/>
      <c r="J15" s="97"/>
      <c r="K15" s="97"/>
      <c r="L15" s="97"/>
      <c r="M15" s="97"/>
      <c r="N15" s="97">
        <v>0</v>
      </c>
      <c r="O15" s="97">
        <v>0</v>
      </c>
      <c r="P15" s="97">
        <v>0</v>
      </c>
      <c r="Q15" s="97">
        <v>0</v>
      </c>
      <c r="R15" s="97">
        <v>0</v>
      </c>
      <c r="S15" s="97">
        <v>0</v>
      </c>
      <c r="T15" s="97">
        <v>0</v>
      </c>
      <c r="U15" s="97">
        <v>0</v>
      </c>
      <c r="V15" s="97">
        <v>0</v>
      </c>
      <c r="W15" s="65">
        <v>0</v>
      </c>
    </row>
    <row r="16" spans="1:23" ht="15" customHeight="1" x14ac:dyDescent="0.35">
      <c r="A16" s="62" t="s">
        <v>188</v>
      </c>
      <c r="B16" s="97"/>
      <c r="C16" s="97"/>
      <c r="D16" s="97"/>
      <c r="E16" s="97"/>
      <c r="F16" s="97"/>
      <c r="G16" s="97"/>
      <c r="H16" s="97"/>
      <c r="I16" s="97"/>
      <c r="J16" s="97"/>
      <c r="K16" s="97"/>
      <c r="L16" s="97"/>
      <c r="M16" s="97"/>
      <c r="N16" s="97">
        <v>0</v>
      </c>
      <c r="O16" s="97">
        <v>0</v>
      </c>
      <c r="P16" s="97">
        <v>0</v>
      </c>
      <c r="Q16" s="97">
        <v>0</v>
      </c>
      <c r="R16" s="97">
        <v>0</v>
      </c>
      <c r="S16" s="97">
        <v>0</v>
      </c>
      <c r="T16" s="97">
        <v>0</v>
      </c>
      <c r="U16" s="97">
        <v>0</v>
      </c>
      <c r="V16" s="97">
        <v>0</v>
      </c>
      <c r="W16" s="65">
        <v>0</v>
      </c>
    </row>
    <row r="17" spans="1:23" ht="15" customHeight="1" x14ac:dyDescent="0.35">
      <c r="A17" s="163" t="s">
        <v>54</v>
      </c>
      <c r="B17" s="97">
        <f>IB!C$4</f>
        <v>34.449746866090749</v>
      </c>
      <c r="C17" s="97">
        <f>IB!D$4</f>
        <v>32.914411652459172</v>
      </c>
      <c r="D17" s="97">
        <f>IB!E$4</f>
        <v>32.806626151611077</v>
      </c>
      <c r="E17" s="97">
        <f>IB!F$4</f>
        <v>31.911211749520231</v>
      </c>
      <c r="F17" s="97">
        <f>IB!G$4</f>
        <v>36.271219767598424</v>
      </c>
      <c r="G17" s="97">
        <f>IB!H$4</f>
        <v>36.518713964701369</v>
      </c>
      <c r="H17" s="97">
        <f>IB!I$4</f>
        <v>37.47354571146986</v>
      </c>
      <c r="I17" s="97">
        <f>IB!J$4</f>
        <v>39.49874390974562</v>
      </c>
      <c r="J17" s="97">
        <f>IB!K$4</f>
        <v>41.344651878000832</v>
      </c>
      <c r="K17" s="97">
        <f>IB!L$4</f>
        <v>43.630579718892889</v>
      </c>
      <c r="L17" s="97">
        <f>IB!M$4</f>
        <v>43.867360071608658</v>
      </c>
      <c r="M17" s="97">
        <f>IB!N$4</f>
        <v>45.805815291138629</v>
      </c>
      <c r="N17" s="97">
        <f>IB!O$4</f>
        <v>44.795872511546428</v>
      </c>
      <c r="O17" s="97">
        <f>IB!P$4</f>
        <v>43.191144973125894</v>
      </c>
      <c r="P17" s="97">
        <f>IB!Q$4</f>
        <v>39.015316969930218</v>
      </c>
      <c r="Q17" s="97">
        <f>IB!R$4</f>
        <v>35.319663974760466</v>
      </c>
      <c r="R17" s="97">
        <f>IB!S$4</f>
        <v>24.776837966800027</v>
      </c>
      <c r="S17" s="97">
        <f>IB!T$4</f>
        <v>9.5298298833646253</v>
      </c>
      <c r="T17" s="97">
        <f>IB!U$4</f>
        <v>4.3077448868843993</v>
      </c>
      <c r="U17" s="97">
        <f>IB!V$4</f>
        <v>1.3725181782777072</v>
      </c>
      <c r="V17" s="97">
        <f>IB!W$4</f>
        <v>0.43667684561040232</v>
      </c>
      <c r="W17" s="65">
        <f>IB!X$4</f>
        <v>0.28438039616775063</v>
      </c>
    </row>
    <row r="18" spans="1:23" ht="30" customHeight="1" x14ac:dyDescent="0.35">
      <c r="A18" s="162" t="s">
        <v>55</v>
      </c>
      <c r="B18" s="97">
        <f>IS!C$4</f>
        <v>0</v>
      </c>
      <c r="C18" s="97">
        <f>IS!D$4</f>
        <v>0</v>
      </c>
      <c r="D18" s="97">
        <f>IS!E$4</f>
        <v>0</v>
      </c>
      <c r="E18" s="97">
        <f>IS!F$4</f>
        <v>0</v>
      </c>
      <c r="F18" s="97">
        <f>IS!G$4</f>
        <v>2.6218761662859498</v>
      </c>
      <c r="G18" s="97">
        <f>IS!H$4</f>
        <v>2.2674182435797778</v>
      </c>
      <c r="H18" s="97">
        <f>IS!I$4</f>
        <v>1.5319591366554866</v>
      </c>
      <c r="I18" s="97">
        <f>IS!J$4</f>
        <v>1.488546799147799</v>
      </c>
      <c r="J18" s="97">
        <f>IS!K$4</f>
        <v>1.0354705779954478</v>
      </c>
      <c r="K18" s="97">
        <f>IS!L$4</f>
        <v>0.55798449223950342</v>
      </c>
      <c r="L18" s="97">
        <f>IS!M$4</f>
        <v>1.0391922848198192</v>
      </c>
      <c r="M18" s="97">
        <f>IS!N$4</f>
        <v>0.69630645664430657</v>
      </c>
      <c r="N18" s="97">
        <f>IS!O$4</f>
        <v>0.4588004853935454</v>
      </c>
      <c r="O18" s="97">
        <f>IS!P$4</f>
        <v>0.42131947785580887</v>
      </c>
      <c r="P18" s="97">
        <f>IS!Q$4</f>
        <v>0.33996331942733454</v>
      </c>
      <c r="Q18" s="97">
        <f>IS!R$4</f>
        <v>0.30322728753481976</v>
      </c>
      <c r="R18" s="97">
        <f>IS!S$4</f>
        <v>0.18767886565117883</v>
      </c>
      <c r="S18" s="97">
        <f>IS!T$4</f>
        <v>0.13523887398598142</v>
      </c>
      <c r="T18" s="97">
        <f>IS!U$4</f>
        <v>9.2740592435896108E-2</v>
      </c>
      <c r="U18" s="97">
        <f>IS!V$4</f>
        <v>9.305192774873064E-2</v>
      </c>
      <c r="V18" s="97">
        <f>IS!W$4</f>
        <v>8.5052142611200171E-2</v>
      </c>
      <c r="W18" s="65">
        <f>IS!X$4</f>
        <v>6.9725973217741946E-2</v>
      </c>
    </row>
    <row r="19" spans="1:23" ht="15" customHeight="1" x14ac:dyDescent="0.35">
      <c r="A19" s="62" t="s">
        <v>56</v>
      </c>
      <c r="B19" s="97">
        <f>'IS MIG'!C$4</f>
        <v>0</v>
      </c>
      <c r="C19" s="97">
        <f>'IS MIG'!D$4</f>
        <v>0</v>
      </c>
      <c r="D19" s="97">
        <f>'IS MIG'!E$4</f>
        <v>0</v>
      </c>
      <c r="E19" s="97">
        <f>'IS MIG'!F$4</f>
        <v>0</v>
      </c>
      <c r="F19" s="97">
        <f>'IS MIG'!G$4</f>
        <v>1.1452936360817658</v>
      </c>
      <c r="G19" s="97">
        <f>'IS MIG'!H$4</f>
        <v>0.74182174539349099</v>
      </c>
      <c r="H19" s="97">
        <f>'IS MIG'!I$4</f>
        <v>0.44103717985199203</v>
      </c>
      <c r="I19" s="97">
        <f>'IS MIG'!J$4</f>
        <v>0.33797778639841886</v>
      </c>
      <c r="J19" s="97">
        <f>'IS MIG'!K$4</f>
        <v>0</v>
      </c>
      <c r="K19" s="97">
        <f>'IS MIG'!L$4</f>
        <v>0</v>
      </c>
      <c r="L19" s="97">
        <f>'IS MIG'!M$4</f>
        <v>0</v>
      </c>
      <c r="M19" s="97">
        <f>'IS MIG'!N$4</f>
        <v>0</v>
      </c>
      <c r="N19" s="97">
        <f>'IS MIG'!O$4</f>
        <v>0</v>
      </c>
      <c r="O19" s="97">
        <f>'IS MIG'!P$4</f>
        <v>0</v>
      </c>
      <c r="P19" s="97">
        <f>'IS MIG'!Q$4</f>
        <v>0</v>
      </c>
      <c r="Q19" s="97">
        <f>'IS MIG'!R$4</f>
        <v>0</v>
      </c>
      <c r="R19" s="97">
        <f>'IS MIG'!S$4</f>
        <v>0</v>
      </c>
      <c r="S19" s="97">
        <f>'IS MIG'!T$4</f>
        <v>0</v>
      </c>
      <c r="T19" s="97">
        <f>'IS MIG'!U$4</f>
        <v>0</v>
      </c>
      <c r="U19" s="97">
        <f>'IS MIG'!V$4</f>
        <v>0</v>
      </c>
      <c r="V19" s="97">
        <f>'IS MIG'!W$4</f>
        <v>0</v>
      </c>
      <c r="W19" s="65">
        <f>'IS MIG'!X$4</f>
        <v>0</v>
      </c>
    </row>
    <row r="20" spans="1:23" ht="15" customHeight="1" x14ac:dyDescent="0.35">
      <c r="A20" s="62" t="s">
        <v>189</v>
      </c>
      <c r="B20" s="97"/>
      <c r="C20" s="97"/>
      <c r="D20" s="97"/>
      <c r="E20" s="97"/>
      <c r="F20" s="97">
        <f>'IS (incapacity)'!G$4</f>
        <v>0.64347736164575253</v>
      </c>
      <c r="G20" s="97">
        <f>'IS (incapacity)'!H$4</f>
        <v>0.67738802553358979</v>
      </c>
      <c r="H20" s="97">
        <f>'IS (incapacity)'!I$4</f>
        <v>0.42366642954147526</v>
      </c>
      <c r="I20" s="97">
        <f>'IS (incapacity)'!J$4</f>
        <v>0.44918446391426786</v>
      </c>
      <c r="J20" s="97">
        <f>'IS (incapacity)'!K$4</f>
        <v>0.41982480028964086</v>
      </c>
      <c r="K20" s="97">
        <f>'IS (incapacity)'!L$4</f>
        <v>0.22464070251190746</v>
      </c>
      <c r="L20" s="97">
        <f>'IS (incapacity)'!M$4</f>
        <v>0.14463551887383039</v>
      </c>
      <c r="M20" s="97">
        <f>'IS (incapacity)'!N$4</f>
        <v>0.18949076662401532</v>
      </c>
      <c r="N20" s="97">
        <f>'IS (incapacity)'!O$4</f>
        <v>0.20358332338974863</v>
      </c>
      <c r="O20" s="97">
        <f>'IS (incapacity)'!P$4</f>
        <v>0.19479154115233049</v>
      </c>
      <c r="P20" s="97">
        <f>'IS (incapacity)'!Q$4</f>
        <v>0.15441314154887514</v>
      </c>
      <c r="Q20" s="97">
        <f>'IS (incapacity)'!R$4</f>
        <v>0.14422611348109446</v>
      </c>
      <c r="R20" s="97">
        <f>'IS (incapacity)'!S$4</f>
        <v>5.887702629550351E-2</v>
      </c>
      <c r="S20" s="97">
        <f>'IS (incapacity)'!T$4</f>
        <v>4.5070432643303342E-2</v>
      </c>
      <c r="T20" s="97">
        <f>'IS (incapacity)'!U$4</f>
        <v>2.8003170288067012E-2</v>
      </c>
      <c r="U20" s="97">
        <f>'IS (incapacity)'!V$4</f>
        <v>7.7997901210857838E-3</v>
      </c>
      <c r="V20" s="97">
        <f>'IS (incapacity)'!W$4</f>
        <v>0</v>
      </c>
      <c r="W20" s="65">
        <f>'IS (incapacity)'!X$4</f>
        <v>0</v>
      </c>
    </row>
    <row r="21" spans="1:23" ht="15" customHeight="1" x14ac:dyDescent="0.35">
      <c r="A21" s="62" t="s">
        <v>190</v>
      </c>
      <c r="B21" s="97"/>
      <c r="C21" s="97"/>
      <c r="D21" s="97"/>
      <c r="E21" s="97"/>
      <c r="F21" s="97">
        <f>'IS (lone parent)'!G$4</f>
        <v>0.67755272013469658</v>
      </c>
      <c r="G21" s="97">
        <f>'IS (lone parent)'!H$4</f>
        <v>0.68411238514292216</v>
      </c>
      <c r="H21" s="97">
        <f>'IS (lone parent)'!I$4</f>
        <v>0.55248746414918004</v>
      </c>
      <c r="I21" s="97">
        <f>'IS (lone parent)'!J$4</f>
        <v>0.60533424940263836</v>
      </c>
      <c r="J21" s="97">
        <f>'IS (lone parent)'!K$4</f>
        <v>0.44850044352321378</v>
      </c>
      <c r="K21" s="97">
        <f>'IS (lone parent)'!L$4</f>
        <v>0.21548558529809003</v>
      </c>
      <c r="L21" s="97">
        <f>'IS (lone parent)'!M$4</f>
        <v>0.28468508755710759</v>
      </c>
      <c r="M21" s="97">
        <f>'IS (lone parent)'!N$4</f>
        <v>0.23656993769001664</v>
      </c>
      <c r="N21" s="97">
        <f>'IS (lone parent)'!O$4</f>
        <v>0.21747368257712155</v>
      </c>
      <c r="O21" s="97">
        <f>'IS (lone parent)'!P$4</f>
        <v>0.18511446195698592</v>
      </c>
      <c r="P21" s="97">
        <f>'IS (lone parent)'!Q$4</f>
        <v>0.13663088740726495</v>
      </c>
      <c r="Q21" s="97">
        <f>'IS (lone parent)'!R$4</f>
        <v>0.12265440249706738</v>
      </c>
      <c r="R21" s="97">
        <f>'IS (lone parent)'!S$4</f>
        <v>9.064837573351317E-2</v>
      </c>
      <c r="S21" s="97">
        <f>'IS (lone parent)'!T$4</f>
        <v>6.3822939732951098E-2</v>
      </c>
      <c r="T21" s="97">
        <f>'IS (lone parent)'!U$4</f>
        <v>5.0483717658406778E-2</v>
      </c>
      <c r="U21" s="97">
        <f>'IS (lone parent)'!V$4</f>
        <v>3.5052064383917246E-2</v>
      </c>
      <c r="V21" s="97">
        <f>'IS (lone parent)'!W$4</f>
        <v>4.1311501142632247E-2</v>
      </c>
      <c r="W21" s="65">
        <f>'IS (lone parent)'!X$4</f>
        <v>3.8166852435645666E-2</v>
      </c>
    </row>
    <row r="22" spans="1:23" ht="15" customHeight="1" x14ac:dyDescent="0.35">
      <c r="A22" s="62" t="s">
        <v>191</v>
      </c>
      <c r="B22" s="97"/>
      <c r="C22" s="97"/>
      <c r="D22" s="97"/>
      <c r="E22" s="97"/>
      <c r="F22" s="97">
        <f>'IS (carer)'!G$4</f>
        <v>1.7758296722277078E-2</v>
      </c>
      <c r="G22" s="97">
        <f>'IS (carer)'!H$4</f>
        <v>1.0019513495952483E-2</v>
      </c>
      <c r="H22" s="97">
        <f>'IS (carer)'!I$4</f>
        <v>0</v>
      </c>
      <c r="I22" s="97">
        <f>'IS (carer)'!J$4</f>
        <v>0</v>
      </c>
      <c r="J22" s="97">
        <f>'IS (carer)'!K$4</f>
        <v>0</v>
      </c>
      <c r="K22" s="97">
        <f>'IS (carer)'!L$4</f>
        <v>0</v>
      </c>
      <c r="L22" s="97">
        <f>'IS (carer)'!M$4</f>
        <v>0</v>
      </c>
      <c r="M22" s="97">
        <f>'IS (carer)'!N$4</f>
        <v>0</v>
      </c>
      <c r="N22" s="97">
        <f>'IS (carer)'!O$4</f>
        <v>0</v>
      </c>
      <c r="O22" s="97">
        <f>'IS (carer)'!P$4</f>
        <v>0</v>
      </c>
      <c r="P22" s="97">
        <f>'IS (carer)'!Q$4</f>
        <v>0</v>
      </c>
      <c r="Q22" s="97">
        <f>'IS (carer)'!R$4</f>
        <v>0</v>
      </c>
      <c r="R22" s="97">
        <f>'IS (carer)'!S$4</f>
        <v>0</v>
      </c>
      <c r="S22" s="97">
        <f>'IS (carer)'!T$4</f>
        <v>0</v>
      </c>
      <c r="T22" s="97">
        <f>'IS (carer)'!U$4</f>
        <v>0</v>
      </c>
      <c r="U22" s="97">
        <f>'IS (carer)'!V$4</f>
        <v>0</v>
      </c>
      <c r="V22" s="97">
        <f>'IS (carer)'!W$4</f>
        <v>0</v>
      </c>
      <c r="W22" s="65">
        <f>'IS (carer)'!X$4</f>
        <v>0</v>
      </c>
    </row>
    <row r="23" spans="1:23" ht="15" customHeight="1" x14ac:dyDescent="0.35">
      <c r="A23" s="62" t="s">
        <v>192</v>
      </c>
      <c r="B23" s="97"/>
      <c r="C23" s="97"/>
      <c r="D23" s="97"/>
      <c r="E23" s="97"/>
      <c r="F23" s="97">
        <f>'IS (others)'!G$4</f>
        <v>0.13779415170145798</v>
      </c>
      <c r="G23" s="97">
        <f>'IS (others)'!H$4</f>
        <v>0.15407657401382285</v>
      </c>
      <c r="H23" s="97">
        <f>'IS (others)'!I$4</f>
        <v>0.11476806311283926</v>
      </c>
      <c r="I23" s="97">
        <f>'IS (others)'!J$4</f>
        <v>9.6050299432473993E-2</v>
      </c>
      <c r="J23" s="97">
        <f>'IS (others)'!K$4</f>
        <v>0.16714533418259334</v>
      </c>
      <c r="K23" s="97">
        <f>'IS (others)'!L$4</f>
        <v>0.14162836014182636</v>
      </c>
      <c r="L23" s="97">
        <f>'IS (others)'!M$4</f>
        <v>0.90047888955264244</v>
      </c>
      <c r="M23" s="97">
        <f>'IS (others)'!N$4</f>
        <v>0.30021206849830462</v>
      </c>
      <c r="N23" s="97">
        <f>'IS (others)'!O$4</f>
        <v>3.450725034061581E-2</v>
      </c>
      <c r="O23" s="97">
        <f>'IS (others)'!P$4</f>
        <v>3.2935475097173608E-2</v>
      </c>
      <c r="P23" s="97">
        <f>'IS (others)'!Q$4</f>
        <v>2.929733061469814E-2</v>
      </c>
      <c r="Q23" s="97">
        <f>'IS (others)'!R$4</f>
        <v>4.1480476832688129E-2</v>
      </c>
      <c r="R23" s="97">
        <f>'IS (others)'!S$4</f>
        <v>3.1159027563544522E-2</v>
      </c>
      <c r="S23" s="97">
        <f>'IS (others)'!T$4</f>
        <v>0</v>
      </c>
      <c r="T23" s="97">
        <f>'IS (others)'!U$4</f>
        <v>1.7816404786449667E-2</v>
      </c>
      <c r="U23" s="97">
        <f>'IS (others)'!V$4</f>
        <v>1.4271009961779208E-2</v>
      </c>
      <c r="V23" s="97">
        <f>'IS (others)'!W$4</f>
        <v>0</v>
      </c>
      <c r="W23" s="65">
        <f>'IS (others)'!X$4</f>
        <v>0</v>
      </c>
    </row>
    <row r="24" spans="1:23" ht="30" customHeight="1" x14ac:dyDescent="0.35">
      <c r="A24" s="163" t="s">
        <v>61</v>
      </c>
      <c r="B24" s="97"/>
      <c r="C24" s="97"/>
      <c r="D24" s="97"/>
      <c r="E24" s="97"/>
      <c r="F24" s="97">
        <f>IIDB!G$4</f>
        <v>10.031442333804979</v>
      </c>
      <c r="G24" s="97">
        <f>IIDB!H$4</f>
        <v>11.300390135446513</v>
      </c>
      <c r="H24" s="97">
        <f>IIDB!I$4</f>
        <v>13.048991239095871</v>
      </c>
      <c r="I24" s="97">
        <f>IIDB!J$4</f>
        <v>13.117562070944141</v>
      </c>
      <c r="J24" s="97">
        <f>IIDB!K$4</f>
        <v>11.495379362478616</v>
      </c>
      <c r="K24" s="97">
        <f>IIDB!L$4</f>
        <v>11.459261914883713</v>
      </c>
      <c r="L24" s="97">
        <f>IIDB!M$4</f>
        <v>15.020734931035486</v>
      </c>
      <c r="M24" s="97">
        <f>IIDB!N$4</f>
        <v>15.280651014211305</v>
      </c>
      <c r="N24" s="97">
        <f>IIDB!O$4</f>
        <v>15.887440978603943</v>
      </c>
      <c r="O24" s="97">
        <f>IIDB!P$4</f>
        <v>16.554241335234778</v>
      </c>
      <c r="P24" s="97">
        <f>IIDB!Q$4</f>
        <v>17.326090727748223</v>
      </c>
      <c r="Q24" s="97">
        <f>IIDB!R$4</f>
        <v>17.444311718611427</v>
      </c>
      <c r="R24" s="97">
        <f>IIDB!S$4</f>
        <v>18.097163159146831</v>
      </c>
      <c r="S24" s="97">
        <f>IIDB!T$4</f>
        <v>18.292431275019226</v>
      </c>
      <c r="T24" s="97">
        <f>IIDB!U$4</f>
        <v>18.795417115847687</v>
      </c>
      <c r="U24" s="97">
        <f>IIDB!V$4</f>
        <v>18.573819799501326</v>
      </c>
      <c r="V24" s="97">
        <f>IIDB!W$4</f>
        <v>16.797317588898359</v>
      </c>
      <c r="W24" s="65">
        <f>IIDB!X$4</f>
        <v>16.401214742169415</v>
      </c>
    </row>
    <row r="25" spans="1:23" ht="15" customHeight="1" x14ac:dyDescent="0.35">
      <c r="A25" s="162" t="s">
        <v>62</v>
      </c>
      <c r="B25" s="97">
        <f>JSA!C$4</f>
        <v>0</v>
      </c>
      <c r="C25" s="97">
        <f>JSA!D$4</f>
        <v>0</v>
      </c>
      <c r="D25" s="97">
        <f>JSA!E$4</f>
        <v>0</v>
      </c>
      <c r="E25" s="97">
        <f>JSA!F$4</f>
        <v>0</v>
      </c>
      <c r="F25" s="97">
        <f>JSA!G$4</f>
        <v>0.21779253501254769</v>
      </c>
      <c r="G25" s="97">
        <f>JSA!H$4</f>
        <v>0.19822207179713897</v>
      </c>
      <c r="H25" s="97">
        <f>JSA!I$4</f>
        <v>0.21398560299188518</v>
      </c>
      <c r="I25" s="97">
        <f>JSA!J$4</f>
        <v>0.19950958704932828</v>
      </c>
      <c r="J25" s="97">
        <f>JSA!K$4</f>
        <v>0.29138156200034199</v>
      </c>
      <c r="K25" s="97">
        <f>JSA!L$4</f>
        <v>0.21529537268885268</v>
      </c>
      <c r="L25" s="97">
        <f>JSA!M$4</f>
        <v>0.24684795776013954</v>
      </c>
      <c r="M25" s="97">
        <f>JSA!N$4</f>
        <v>0.27288227866969328</v>
      </c>
      <c r="N25" s="97">
        <f>JSA!O$4</f>
        <v>0.3760514424728868</v>
      </c>
      <c r="O25" s="97">
        <f>JSA!P$4</f>
        <v>0.65590480413381513</v>
      </c>
      <c r="P25" s="97">
        <f>JSA!Q$4</f>
        <v>0.68699688010140469</v>
      </c>
      <c r="Q25" s="97">
        <f>JSA!R$4</f>
        <v>0.83376723338020331</v>
      </c>
      <c r="R25" s="97">
        <f>JSA!S$4</f>
        <v>0.91257658500359262</v>
      </c>
      <c r="S25" s="97">
        <f>JSA!T$4</f>
        <v>0.7934663253900005</v>
      </c>
      <c r="T25" s="97">
        <f>JSA!U$4</f>
        <v>0.57433755446178814</v>
      </c>
      <c r="U25" s="97">
        <f>JSA!V$4</f>
        <v>0.87733482038647603</v>
      </c>
      <c r="V25" s="97">
        <f>JSA!W$4</f>
        <v>0.31884735577592582</v>
      </c>
      <c r="W25" s="65">
        <f>JSA!X$4</f>
        <v>2.4209789994031501E-4</v>
      </c>
    </row>
    <row r="26" spans="1:23" ht="15" customHeight="1" x14ac:dyDescent="0.35">
      <c r="A26" s="162" t="s">
        <v>63</v>
      </c>
      <c r="B26" s="97">
        <f>MA!C$4</f>
        <v>0</v>
      </c>
      <c r="C26" s="97">
        <f>MA!D$4</f>
        <v>0</v>
      </c>
      <c r="D26" s="97">
        <f>MA!E$4</f>
        <v>0</v>
      </c>
      <c r="E26" s="97">
        <f>MA!F$4</f>
        <v>0</v>
      </c>
      <c r="F26" s="97">
        <f>MA!G$4</f>
        <v>0</v>
      </c>
      <c r="G26" s="97">
        <f>MA!H$4</f>
        <v>7.8656467714862011E-2</v>
      </c>
      <c r="H26" s="97">
        <f>MA!I$4</f>
        <v>0</v>
      </c>
      <c r="I26" s="97">
        <f>MA!J$4</f>
        <v>0.20169514325981064</v>
      </c>
      <c r="J26" s="97">
        <f>MA!K$4</f>
        <v>0.396859609744526</v>
      </c>
      <c r="K26" s="97">
        <f>MA!L$4</f>
        <v>0.15751713584208893</v>
      </c>
      <c r="L26" s="97">
        <f>MA!M$4</f>
        <v>0.34111181341117669</v>
      </c>
      <c r="M26" s="97">
        <f>MA!N$4</f>
        <v>0.23839552359959709</v>
      </c>
      <c r="N26" s="97">
        <f>MA!O$4</f>
        <v>0.52250275119254741</v>
      </c>
      <c r="O26" s="97">
        <f>MA!P$4</f>
        <v>0.66284090081898506</v>
      </c>
      <c r="P26" s="97">
        <f>MA!Q$4</f>
        <v>0.6652748678981012</v>
      </c>
      <c r="Q26" s="97">
        <f>MA!R$4</f>
        <v>0.75069662602879517</v>
      </c>
      <c r="R26" s="97">
        <f>MA!S$4</f>
        <v>1.1475476103870772</v>
      </c>
      <c r="S26" s="97">
        <f>MA!T$4</f>
        <v>1.3909613635294471</v>
      </c>
      <c r="T26" s="97">
        <f>MA!U$4</f>
        <v>0.86749760745730098</v>
      </c>
      <c r="U26" s="97">
        <f>MA!V$4</f>
        <v>1.2576817032195093</v>
      </c>
      <c r="V26" s="97">
        <f>MA!W$4</f>
        <v>1.20553982147301</v>
      </c>
      <c r="W26" s="65">
        <f>MA!X$4</f>
        <v>0.88219896953160726</v>
      </c>
    </row>
    <row r="27" spans="1:23" ht="15" customHeight="1" x14ac:dyDescent="0.35">
      <c r="A27" s="162" t="s">
        <v>193</v>
      </c>
      <c r="B27" s="97"/>
      <c r="C27" s="97"/>
      <c r="D27" s="97"/>
      <c r="E27" s="97"/>
      <c r="F27" s="97"/>
      <c r="G27" s="97"/>
      <c r="H27" s="97"/>
      <c r="I27" s="97"/>
      <c r="J27" s="97">
        <f>O75TVL!K$4</f>
        <v>0</v>
      </c>
      <c r="K27" s="97">
        <f>O75TVL!L$4</f>
        <v>0</v>
      </c>
      <c r="L27" s="97">
        <f>O75TVL!M$4</f>
        <v>0</v>
      </c>
      <c r="M27" s="97">
        <f>O75TVL!N$4</f>
        <v>0</v>
      </c>
      <c r="N27" s="97">
        <f>O75TVL!O$4</f>
        <v>0</v>
      </c>
      <c r="O27" s="97">
        <f>O75TVL!P$4</f>
        <v>0</v>
      </c>
      <c r="P27" s="97">
        <f>O75TVL!Q$4</f>
        <v>0</v>
      </c>
      <c r="Q27" s="97">
        <f>O75TVL!R$4</f>
        <v>0</v>
      </c>
      <c r="R27" s="97">
        <f>O75TVL!S$4</f>
        <v>0</v>
      </c>
      <c r="S27" s="97">
        <f>O75TVL!T$4</f>
        <v>0</v>
      </c>
      <c r="T27" s="97">
        <f>O75TVL!U$4</f>
        <v>0</v>
      </c>
      <c r="U27" s="97">
        <f>O75TVL!V$4</f>
        <v>0</v>
      </c>
      <c r="V27" s="97">
        <f>O75TVL!W$4</f>
        <v>0</v>
      </c>
      <c r="W27" s="65">
        <f>O75TVL!X$4</f>
        <v>0</v>
      </c>
    </row>
    <row r="28" spans="1:23" ht="15" customHeight="1" x14ac:dyDescent="0.35">
      <c r="A28" s="162" t="s">
        <v>97</v>
      </c>
      <c r="B28" s="97"/>
      <c r="C28" s="97"/>
      <c r="D28" s="97"/>
      <c r="E28" s="97"/>
      <c r="F28" s="97"/>
      <c r="G28" s="97"/>
      <c r="H28" s="97"/>
      <c r="I28" s="97">
        <f>PC!J$4</f>
        <v>0</v>
      </c>
      <c r="J28" s="97">
        <f>PC!K$4</f>
        <v>1.0186092878088882</v>
      </c>
      <c r="K28" s="97">
        <f>PC!L$4</f>
        <v>0.7379654177635161</v>
      </c>
      <c r="L28" s="97">
        <f>PC!M$4</f>
        <v>1.495170372135487</v>
      </c>
      <c r="M28" s="97">
        <f>PC!N$4</f>
        <v>1.8328597452074644</v>
      </c>
      <c r="N28" s="97">
        <f>PC!O$4</f>
        <v>1.0380135494604708</v>
      </c>
      <c r="O28" s="97">
        <f>PC!P$4</f>
        <v>0.83167317841445898</v>
      </c>
      <c r="P28" s="97">
        <f>PC!Q$4</f>
        <v>0.8754284291654032</v>
      </c>
      <c r="Q28" s="97">
        <f>PC!R$4</f>
        <v>0.73516138825005029</v>
      </c>
      <c r="R28" s="97">
        <f>PC!S$4</f>
        <v>0.55545629158340659</v>
      </c>
      <c r="S28" s="97">
        <f>PC!T$4</f>
        <v>0.60212096177961016</v>
      </c>
      <c r="T28" s="97">
        <f>PC!U$4</f>
        <v>0.57142212529021907</v>
      </c>
      <c r="U28" s="97">
        <f>PC!V$4</f>
        <v>0.66853107925343636</v>
      </c>
      <c r="V28" s="97">
        <f>PC!W$4</f>
        <v>0.82720425833862021</v>
      </c>
      <c r="W28" s="65">
        <f>PC!X$4</f>
        <v>1.0437361935300133</v>
      </c>
    </row>
    <row r="29" spans="1:23" ht="30" customHeight="1" x14ac:dyDescent="0.35">
      <c r="A29" s="162" t="s">
        <v>110</v>
      </c>
      <c r="B29" s="97"/>
      <c r="C29" s="97"/>
      <c r="D29" s="97"/>
      <c r="E29" s="97"/>
      <c r="F29" s="97"/>
      <c r="G29" s="97"/>
      <c r="H29" s="97"/>
      <c r="I29" s="97">
        <f>PIP!J$4</f>
        <v>0</v>
      </c>
      <c r="J29" s="97">
        <f>PIP!K$4</f>
        <v>0</v>
      </c>
      <c r="K29" s="97">
        <f>PIP!L$4</f>
        <v>0</v>
      </c>
      <c r="L29" s="97">
        <f>PIP!M$4</f>
        <v>0</v>
      </c>
      <c r="M29" s="97">
        <f>PIP!N$4</f>
        <v>0</v>
      </c>
      <c r="N29" s="97">
        <f>PIP!O$4</f>
        <v>0</v>
      </c>
      <c r="O29" s="97">
        <f>PIP!P$4</f>
        <v>0</v>
      </c>
      <c r="P29" s="97">
        <f>PIP!Q$4</f>
        <v>0</v>
      </c>
      <c r="Q29" s="97">
        <f>PIP!R$4</f>
        <v>0</v>
      </c>
      <c r="R29" s="97">
        <f>PIP!S$4</f>
        <v>0</v>
      </c>
      <c r="S29" s="97">
        <f>PIP!T$4</f>
        <v>6.0753183317892513E-2</v>
      </c>
      <c r="T29" s="97">
        <f>PIP!U$4</f>
        <v>0.47858775673978926</v>
      </c>
      <c r="U29" s="97">
        <f>PIP!V$4</f>
        <v>0.89971786516806662</v>
      </c>
      <c r="V29" s="97">
        <f>PIP!W$4</f>
        <v>1.7668861603269654</v>
      </c>
      <c r="W29" s="65">
        <f>PIP!X$4</f>
        <v>3.1056802900884493</v>
      </c>
    </row>
    <row r="30" spans="1:23" ht="15" customHeight="1" x14ac:dyDescent="0.35">
      <c r="A30" s="162" t="s">
        <v>64</v>
      </c>
      <c r="B30" s="97">
        <f>SDA!C4</f>
        <v>0.67478636681710258</v>
      </c>
      <c r="C30" s="97">
        <f>SDA!D4</f>
        <v>0.59893208292979916</v>
      </c>
      <c r="D30" s="97">
        <f>SDA!E4</f>
        <v>0.7927511605905786</v>
      </c>
      <c r="E30" s="97">
        <f>SDA!F4</f>
        <v>0.83138374719943231</v>
      </c>
      <c r="F30" s="97">
        <f>SDA!G4</f>
        <v>2.3565033170387002</v>
      </c>
      <c r="G30" s="97">
        <f>SDA!H4</f>
        <v>2.1444753697632777</v>
      </c>
      <c r="H30" s="97">
        <f>SDA!I4</f>
        <v>1.6765802442811377</v>
      </c>
      <c r="I30" s="97">
        <f>SDA!J4</f>
        <v>1.5851513369081287</v>
      </c>
      <c r="J30" s="97">
        <f>SDA!K4</f>
        <v>1.6491410306555232</v>
      </c>
      <c r="K30" s="97">
        <f>SDA!L4</f>
        <v>1.6977631672260922</v>
      </c>
      <c r="L30" s="97">
        <f>SDA!M4</f>
        <v>1.8737188561268603</v>
      </c>
      <c r="M30" s="97">
        <f>SDA!N4</f>
        <v>1.8995333158472598</v>
      </c>
      <c r="N30" s="97">
        <f>SDA!O4</f>
        <v>1.9514030119653489</v>
      </c>
      <c r="O30" s="97">
        <f>SDA!P4</f>
        <v>1.9456993378943301</v>
      </c>
      <c r="P30" s="97">
        <f>SDA!Q4</f>
        <v>1.8323308035255852</v>
      </c>
      <c r="Q30" s="97">
        <f>SDA!R4</f>
        <v>1.8690611712201983</v>
      </c>
      <c r="R30" s="97">
        <f>SDA!S4</f>
        <v>1.8918643582465946</v>
      </c>
      <c r="S30" s="97">
        <f>SDA!T4</f>
        <v>1.4391017182155377</v>
      </c>
      <c r="T30" s="97">
        <f>SDA!U4</f>
        <v>0.51476615329835518</v>
      </c>
      <c r="U30" s="97">
        <f>SDA!V4</f>
        <v>0.36156791062123694</v>
      </c>
      <c r="V30" s="97">
        <f>SDA!W4</f>
        <v>0.3063496800646911</v>
      </c>
      <c r="W30" s="65">
        <f>SDA!X4</f>
        <v>0.27937085522169769</v>
      </c>
    </row>
    <row r="31" spans="1:23" ht="15" customHeight="1" x14ac:dyDescent="0.35">
      <c r="A31" s="62" t="s">
        <v>51</v>
      </c>
      <c r="B31" s="97"/>
      <c r="C31" s="97"/>
      <c r="D31" s="97"/>
      <c r="E31" s="97"/>
      <c r="F31" s="97">
        <f>'SDA (working age)'!G$4</f>
        <v>1.8534243064560885</v>
      </c>
      <c r="G31" s="97">
        <f>'SDA (working age)'!H$4</f>
        <v>1.7267372634817997</v>
      </c>
      <c r="H31" s="97">
        <f>'SDA (working age)'!I$4</f>
        <v>1.3986277963601608</v>
      </c>
      <c r="I31" s="97">
        <f>'SDA (working age)'!J$4</f>
        <v>1.3385434883341667</v>
      </c>
      <c r="J31" s="97">
        <f>'SDA (working age)'!K$4</f>
        <v>1.4525147738727817</v>
      </c>
      <c r="K31" s="97">
        <f>'SDA (working age)'!L$4</f>
        <v>1.5175139653455005</v>
      </c>
      <c r="L31" s="97">
        <f>'SDA (working age)'!M$4</f>
        <v>1.6662175451246011</v>
      </c>
      <c r="M31" s="97">
        <f>'SDA (working age)'!N$4</f>
        <v>1.5671761067374772</v>
      </c>
      <c r="N31" s="97">
        <f>'SDA (working age)'!O$4</f>
        <v>1.6550769875212916</v>
      </c>
      <c r="O31" s="97">
        <f>'SDA (working age)'!P$4</f>
        <v>1.676048674130042</v>
      </c>
      <c r="P31" s="97">
        <f>'SDA (working age)'!Q$4</f>
        <v>1.5834473327265297</v>
      </c>
      <c r="Q31" s="97">
        <f>'SDA (working age)'!R$4</f>
        <v>1.5922740358331073</v>
      </c>
      <c r="R31" s="97">
        <f>'SDA (working age)'!S$4</f>
        <v>1.612720499693578</v>
      </c>
      <c r="S31" s="97">
        <f>'SDA (working age)'!T$4</f>
        <v>1.1770424563977351</v>
      </c>
      <c r="T31" s="97">
        <f>'SDA (working age)'!U$4</f>
        <v>0.23338960320588506</v>
      </c>
      <c r="U31" s="97">
        <f>'SDA (working age)'!V$4</f>
        <v>0.1024942495810969</v>
      </c>
      <c r="V31" s="97">
        <f>'SDA (working age)'!W$4</f>
        <v>7.1847496243660325E-2</v>
      </c>
      <c r="W31" s="65">
        <f>'SDA (working age)'!X$4</f>
        <v>4.4966953337670375E-2</v>
      </c>
    </row>
    <row r="32" spans="1:23" ht="15" customHeight="1" x14ac:dyDescent="0.35">
      <c r="A32" s="62" t="s">
        <v>52</v>
      </c>
      <c r="B32" s="97"/>
      <c r="C32" s="97"/>
      <c r="D32" s="97"/>
      <c r="E32" s="97"/>
      <c r="F32" s="97">
        <f>'SDA (pensioners)'!G$4</f>
        <v>0.50307901058261162</v>
      </c>
      <c r="G32" s="97">
        <f>'SDA (pensioners)'!H$4</f>
        <v>0.41773810628147795</v>
      </c>
      <c r="H32" s="97">
        <f>'SDA (pensioners)'!I$4</f>
        <v>0.2779524479209769</v>
      </c>
      <c r="I32" s="97">
        <f>'SDA (pensioners)'!J$4</f>
        <v>0.2466078485739619</v>
      </c>
      <c r="J32" s="97">
        <f>'SDA (pensioners)'!K$4</f>
        <v>0.19662625678274143</v>
      </c>
      <c r="K32" s="97">
        <f>'SDA (pensioners)'!L$4</f>
        <v>0.18024920188059179</v>
      </c>
      <c r="L32" s="97">
        <f>'SDA (pensioners)'!M$4</f>
        <v>0.20750131100225933</v>
      </c>
      <c r="M32" s="97">
        <f>'SDA (pensioners)'!N$4</f>
        <v>0.33235720910978267</v>
      </c>
      <c r="N32" s="97">
        <f>'SDA (pensioners)'!O$4</f>
        <v>0.29632602444405726</v>
      </c>
      <c r="O32" s="97">
        <f>'SDA (pensioners)'!P$4</f>
        <v>0.2696506637642882</v>
      </c>
      <c r="P32" s="97">
        <f>'SDA (pensioners)'!Q$4</f>
        <v>0.24888347079905546</v>
      </c>
      <c r="Q32" s="97">
        <f>'SDA (pensioners)'!R$4</f>
        <v>0.2767871353870911</v>
      </c>
      <c r="R32" s="97">
        <f>'SDA (pensioners)'!S$4</f>
        <v>0.27914385855301671</v>
      </c>
      <c r="S32" s="97">
        <f>'SDA (pensioners)'!T$4</f>
        <v>0.26205926181780265</v>
      </c>
      <c r="T32" s="97">
        <f>'SDA (pensioners)'!U$4</f>
        <v>0.28137655009247009</v>
      </c>
      <c r="U32" s="97">
        <f>'SDA (pensioners)'!V$4</f>
        <v>0.25907366104014007</v>
      </c>
      <c r="V32" s="97">
        <f>'SDA (pensioners)'!W$4</f>
        <v>0.23450218382103077</v>
      </c>
      <c r="W32" s="65">
        <f>'SDA (pensioners)'!X$4</f>
        <v>0.23440390188402732</v>
      </c>
    </row>
    <row r="33" spans="1:23" ht="15.5" x14ac:dyDescent="0.35">
      <c r="A33" s="164" t="s">
        <v>65</v>
      </c>
      <c r="B33" s="97">
        <f>SP!C4</f>
        <v>1045.6796948058982</v>
      </c>
      <c r="C33" s="97">
        <f>SP!D4</f>
        <v>1120.2350737188808</v>
      </c>
      <c r="D33" s="97">
        <f>SP!E4</f>
        <v>1210.6134013281896</v>
      </c>
      <c r="E33" s="97">
        <f>SP!F4</f>
        <v>1309.9068207980572</v>
      </c>
      <c r="F33" s="97">
        <f>SP!G4</f>
        <v>1396.9807118136234</v>
      </c>
      <c r="G33" s="97">
        <f>SP!H4</f>
        <v>1514.0330256590748</v>
      </c>
      <c r="H33" s="97">
        <f>SP!I4</f>
        <v>1622.685744422949</v>
      </c>
      <c r="I33" s="97">
        <f>SP!J4</f>
        <v>1753.5941622288271</v>
      </c>
      <c r="J33" s="97">
        <f>SP!K4</f>
        <v>1890.9482456924106</v>
      </c>
      <c r="K33" s="97">
        <f>SP!L4</f>
        <v>2035.6212325466122</v>
      </c>
      <c r="L33" s="97">
        <f>SP!M4</f>
        <v>2173.936356712717</v>
      </c>
      <c r="M33" s="97">
        <f>SP!N4</f>
        <v>2333.216346707105</v>
      </c>
      <c r="N33" s="97">
        <f>SP!O4</f>
        <v>2511.1234542366046</v>
      </c>
      <c r="O33" s="97">
        <f>SP!P4</f>
        <v>2753.6384223247896</v>
      </c>
      <c r="P33" s="97">
        <f>SP!Q4</f>
        <v>3015.8112222628183</v>
      </c>
      <c r="Q33" s="97">
        <f>SP!R4</f>
        <v>3174.4124856362937</v>
      </c>
      <c r="R33" s="97">
        <f>SP!S4</f>
        <v>3407.5967994059415</v>
      </c>
      <c r="S33" s="97">
        <f>SP!T4</f>
        <v>3481.0106828642861</v>
      </c>
      <c r="T33" s="97">
        <f>SP!U4</f>
        <v>3677.9968933946316</v>
      </c>
      <c r="U33" s="97">
        <f>SP!V4</f>
        <v>3755.2251642728693</v>
      </c>
      <c r="V33" s="97">
        <f>SP!W4</f>
        <v>3877.9613064236983</v>
      </c>
      <c r="W33" s="65">
        <f>SP!X4</f>
        <v>3948.7800422798869</v>
      </c>
    </row>
    <row r="34" spans="1:23" ht="30" customHeight="1" x14ac:dyDescent="0.35">
      <c r="A34" s="164" t="s">
        <v>98</v>
      </c>
      <c r="B34" s="97"/>
      <c r="C34" s="97"/>
      <c r="D34" s="97"/>
      <c r="E34" s="97"/>
      <c r="F34" s="97"/>
      <c r="G34" s="97"/>
      <c r="H34" s="97"/>
      <c r="I34" s="97"/>
      <c r="J34" s="97">
        <f>SMP!K$4</f>
        <v>0</v>
      </c>
      <c r="K34" s="97">
        <f>SMP!L$4</f>
        <v>1.499534350526045</v>
      </c>
      <c r="L34" s="97">
        <f>SMP!M$4</f>
        <v>1.4125522907058992</v>
      </c>
      <c r="M34" s="97">
        <f>SMP!N$4</f>
        <v>2.4828882257493583</v>
      </c>
      <c r="N34" s="97">
        <f>SMP!O$4</f>
        <v>7.1099237748638462</v>
      </c>
      <c r="O34" s="97">
        <f>SMP!P$4</f>
        <v>5.1058958693013521</v>
      </c>
      <c r="P34" s="97">
        <f>SMP!Q$4</f>
        <v>3.8093184303361292</v>
      </c>
      <c r="Q34" s="97">
        <f>SMP!R$4</f>
        <v>3.7477527025414932</v>
      </c>
      <c r="R34" s="97">
        <f>SMP!S$4</f>
        <v>3.8325686404818593</v>
      </c>
      <c r="S34" s="97">
        <f>SMP!T$4</f>
        <v>3.7980415882710714</v>
      </c>
      <c r="T34" s="97">
        <f>SMP!U$4</f>
        <v>3.8803056810316057</v>
      </c>
      <c r="U34" s="97">
        <f>SMP!V$4</f>
        <v>3.884325</v>
      </c>
      <c r="V34" s="97">
        <f>SMP!W$4</f>
        <v>5.4263159999999999</v>
      </c>
      <c r="W34" s="65">
        <f>SMP!X$4</f>
        <v>5.1757849259309339</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UC!T$4</f>
        <v>0</v>
      </c>
      <c r="T35" s="97">
        <f>UC!U$4</f>
        <v>0</v>
      </c>
      <c r="U35" s="97">
        <f>UC!V$4</f>
        <v>0</v>
      </c>
      <c r="V35" s="97">
        <f>UC!W$4</f>
        <v>0</v>
      </c>
      <c r="W35" s="65">
        <f>UC!X$4</f>
        <v>0</v>
      </c>
    </row>
    <row r="36" spans="1:23" ht="15" customHeight="1" x14ac:dyDescent="0.35">
      <c r="A36" s="164" t="s">
        <v>66</v>
      </c>
      <c r="B36" s="97"/>
      <c r="C36" s="97"/>
      <c r="D36" s="97"/>
      <c r="E36" s="97"/>
      <c r="F36" s="97">
        <f>WFP!G$4</f>
        <v>0</v>
      </c>
      <c r="G36" s="97">
        <f>WFP!H$4</f>
        <v>0</v>
      </c>
      <c r="H36" s="97">
        <f>WFP!I$4</f>
        <v>1</v>
      </c>
      <c r="I36" s="97">
        <f>WFP!J$4</f>
        <v>3</v>
      </c>
      <c r="J36" s="97">
        <f>WFP!K$4</f>
        <v>5.5</v>
      </c>
      <c r="K36" s="97">
        <f>WFP!L$4</f>
        <v>6.4</v>
      </c>
      <c r="L36" s="97">
        <f>WFP!M$4</f>
        <v>7.8</v>
      </c>
      <c r="M36" s="97">
        <f>WFP!N$4</f>
        <v>9</v>
      </c>
      <c r="N36" s="97">
        <f>WFP!O$4</f>
        <v>13.5</v>
      </c>
      <c r="O36" s="97">
        <f>WFP!P$4</f>
        <v>15.2</v>
      </c>
      <c r="P36" s="97">
        <f>WFP!Q$4</f>
        <v>15.593</v>
      </c>
      <c r="Q36" s="97">
        <f>WFP!R$4</f>
        <v>12.76</v>
      </c>
      <c r="R36" s="97">
        <f>WFP!S$4</f>
        <v>21.413</v>
      </c>
      <c r="S36" s="97">
        <f>WFP!T$4</f>
        <v>21.736000000000001</v>
      </c>
      <c r="T36" s="97">
        <f>WFP!U$4</f>
        <v>24.518999999999998</v>
      </c>
      <c r="U36" s="97">
        <f>WFP!V$4</f>
        <v>8.0969999999999995</v>
      </c>
      <c r="V36" s="97">
        <f>WFP!W$4</f>
        <v>8.1854847184070163</v>
      </c>
      <c r="W36" s="65">
        <f>WFP!X$4</f>
        <v>8.1295500000000001</v>
      </c>
    </row>
    <row r="37" spans="1:23" ht="30" customHeight="1" x14ac:dyDescent="0.35">
      <c r="A37" s="165" t="s">
        <v>194</v>
      </c>
      <c r="B37" s="91">
        <f>SUM(B3:B36)-SUM(B9:B11,B19:B23)</f>
        <v>1105.4459823471896</v>
      </c>
      <c r="C37" s="91">
        <f>SUM(C3:C36)-SUM(C9:C11,C19:C23)</f>
        <v>1179.8144847650055</v>
      </c>
      <c r="D37" s="91">
        <f>SUM(D3:D36)-SUM(D9:D11,D19:D23)</f>
        <v>1269.6325466990425</v>
      </c>
      <c r="E37" s="91">
        <f>SUM(E3:E36)-SUM(E9:E11,E19:E23)</f>
        <v>1369.224529819604</v>
      </c>
      <c r="F37" s="91">
        <f t="shared" ref="F37:M37" si="0">SUM(F3:F36)-SUM(F9:F11,F19:F23,F31:F32)</f>
        <v>1473.361862411178</v>
      </c>
      <c r="G37" s="91">
        <f t="shared" si="0"/>
        <v>1593.3706513467132</v>
      </c>
      <c r="H37" s="91">
        <f t="shared" si="0"/>
        <v>1712.630433661986</v>
      </c>
      <c r="I37" s="91">
        <f t="shared" si="0"/>
        <v>1847.4195184098503</v>
      </c>
      <c r="J37" s="91">
        <f t="shared" si="0"/>
        <v>1987.9687376755755</v>
      </c>
      <c r="K37" s="91">
        <f t="shared" si="0"/>
        <v>2135.8863550137512</v>
      </c>
      <c r="L37" s="91">
        <f t="shared" si="0"/>
        <v>2280.079905837702</v>
      </c>
      <c r="M37" s="91">
        <f t="shared" si="0"/>
        <v>2447.6196609547119</v>
      </c>
      <c r="N37" s="91">
        <f t="shared" ref="N37:V37" si="1">SUM(N3:N36)-SUM(N9:N11,N19:N23,N31:N32,N15:N16)</f>
        <v>2631.2332062070564</v>
      </c>
      <c r="O37" s="91">
        <f t="shared" si="1"/>
        <v>2874.1858041216642</v>
      </c>
      <c r="P37" s="91">
        <f t="shared" si="1"/>
        <v>3132.6264013904943</v>
      </c>
      <c r="Q37" s="91">
        <f t="shared" si="1"/>
        <v>3288.1352360178248</v>
      </c>
      <c r="R37" s="91">
        <f t="shared" si="1"/>
        <v>3530.6052385359417</v>
      </c>
      <c r="S37" s="91">
        <f t="shared" si="1"/>
        <v>3601.8155340423336</v>
      </c>
      <c r="T37" s="91">
        <f t="shared" si="1"/>
        <v>3798.7472732659235</v>
      </c>
      <c r="U37" s="91">
        <f t="shared" si="1"/>
        <v>3859.5945549916541</v>
      </c>
      <c r="V37" s="91">
        <f t="shared" si="1"/>
        <v>3982.2116782234061</v>
      </c>
      <c r="W37" s="60">
        <f t="shared" ref="W37" si="2">SUM(W3:W36)-SUM(W9:W11,W19:W23,W31:W32,W15:W16)</f>
        <v>4053.3855552193072</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212</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t="s">
        <v>215</v>
      </c>
      <c r="C41" s="97" t="s">
        <v>215</v>
      </c>
      <c r="D41" s="97" t="s">
        <v>215</v>
      </c>
      <c r="E41" s="97" t="s">
        <v>215</v>
      </c>
      <c r="F41" s="97" t="s">
        <v>215</v>
      </c>
      <c r="G41" s="97" t="s">
        <v>215</v>
      </c>
      <c r="H41" s="97">
        <v>1.3486635716833468</v>
      </c>
      <c r="I41" s="97">
        <v>1.5379268895627045</v>
      </c>
      <c r="J41" s="97">
        <v>1.6700027015996193</v>
      </c>
      <c r="K41" s="97">
        <v>1.6660126427685398</v>
      </c>
      <c r="L41" s="97">
        <v>1.5034685349727861</v>
      </c>
      <c r="M41" s="97">
        <v>1.7767474174308251</v>
      </c>
      <c r="N41" s="97">
        <v>2.1398298300118341</v>
      </c>
      <c r="O41" s="97">
        <v>3.0441535009905656</v>
      </c>
      <c r="P41" s="97">
        <v>3.4174691130465042</v>
      </c>
      <c r="Q41" s="97">
        <v>4.0478815213542783</v>
      </c>
      <c r="R41" s="97">
        <v>5.1584571761422726</v>
      </c>
      <c r="S41" s="97">
        <v>6.3844863858628704</v>
      </c>
      <c r="T41" s="97">
        <v>7.5347374084263929</v>
      </c>
      <c r="U41" s="97">
        <v>8.9551442469167721</v>
      </c>
      <c r="V41" s="97">
        <v>10.073815517822286</v>
      </c>
      <c r="W41" s="65">
        <v>10.819221450171407</v>
      </c>
    </row>
    <row r="42" spans="1:23" ht="15.5" x14ac:dyDescent="0.35">
      <c r="A42" s="162" t="s">
        <v>186</v>
      </c>
      <c r="B42" s="97">
        <v>36.707574443234101</v>
      </c>
      <c r="C42" s="97">
        <v>38.543977741012796</v>
      </c>
      <c r="D42" s="97">
        <v>37.058703301507741</v>
      </c>
      <c r="E42" s="97">
        <v>38.573012416025186</v>
      </c>
      <c r="F42" s="97">
        <v>35.382645410316101</v>
      </c>
      <c r="G42" s="97">
        <v>37.669918302772317</v>
      </c>
      <c r="H42" s="97">
        <v>38.992084503379871</v>
      </c>
      <c r="I42" s="97">
        <v>36.848289717195975</v>
      </c>
      <c r="J42" s="97">
        <v>34.284564898811574</v>
      </c>
      <c r="K42" s="97">
        <v>32.117120128693223</v>
      </c>
      <c r="L42" s="97">
        <v>29.506635466603573</v>
      </c>
      <c r="M42" s="97">
        <v>28.145336585457724</v>
      </c>
      <c r="N42" s="97">
        <v>26.849178821957793</v>
      </c>
      <c r="O42" s="97">
        <v>25.694081861291309</v>
      </c>
      <c r="P42" s="97">
        <v>24.296212386556068</v>
      </c>
      <c r="Q42" s="97">
        <v>23.635368278213203</v>
      </c>
      <c r="R42" s="97">
        <v>23.024965989696589</v>
      </c>
      <c r="S42" s="97">
        <v>22.301835236271064</v>
      </c>
      <c r="T42" s="97">
        <v>21.523911554760662</v>
      </c>
      <c r="U42" s="97">
        <v>21.166937660738594</v>
      </c>
      <c r="V42" s="97">
        <v>20.432791495231498</v>
      </c>
      <c r="W42" s="65">
        <v>19.81063792497584</v>
      </c>
    </row>
    <row r="43" spans="1:23" ht="15.5" x14ac:dyDescent="0.35">
      <c r="A43" s="162" t="s">
        <v>47</v>
      </c>
      <c r="B43" s="97" t="s">
        <v>215</v>
      </c>
      <c r="C43" s="97" t="s">
        <v>215</v>
      </c>
      <c r="D43" s="97" t="s">
        <v>215</v>
      </c>
      <c r="E43" s="97" t="s">
        <v>215</v>
      </c>
      <c r="F43" s="97" t="s">
        <v>215</v>
      </c>
      <c r="G43" s="97">
        <v>1.9021541006815423E-2</v>
      </c>
      <c r="H43" s="97">
        <v>3.0167506956336076E-2</v>
      </c>
      <c r="I43" s="97">
        <v>0.29897283453420892</v>
      </c>
      <c r="J43" s="97">
        <v>0.2675438777138997</v>
      </c>
      <c r="K43" s="97">
        <v>0.29382694992564223</v>
      </c>
      <c r="L43" s="97">
        <v>0.33255650910778278</v>
      </c>
      <c r="M43" s="97">
        <v>0.61989542450918533</v>
      </c>
      <c r="N43" s="97">
        <v>0.34324292298489884</v>
      </c>
      <c r="O43" s="97">
        <v>0.44901204005119566</v>
      </c>
      <c r="P43" s="97">
        <v>0.52663217516800631</v>
      </c>
      <c r="Q43" s="97">
        <v>0.67334519889931554</v>
      </c>
      <c r="R43" s="97">
        <v>0.89732687267664024</v>
      </c>
      <c r="S43" s="97">
        <v>1.0749185119109961</v>
      </c>
      <c r="T43" s="97">
        <v>1.2066489960450109</v>
      </c>
      <c r="U43" s="97">
        <v>1.292420017806736</v>
      </c>
      <c r="V43" s="97">
        <v>1.3506203413792652</v>
      </c>
      <c r="W43" s="65">
        <v>1.4737233690587719</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t="s">
        <v>215</v>
      </c>
      <c r="P44" s="97" t="s">
        <v>215</v>
      </c>
      <c r="Q44" s="97" t="s">
        <v>215</v>
      </c>
      <c r="R44" s="97" t="s">
        <v>215</v>
      </c>
      <c r="S44" s="97" t="s">
        <v>215</v>
      </c>
      <c r="T44" s="97" t="s">
        <v>215</v>
      </c>
      <c r="U44" s="97" t="s">
        <v>215</v>
      </c>
      <c r="V44" s="97" t="s">
        <v>215</v>
      </c>
      <c r="W44" s="65">
        <v>1.0151734474556922</v>
      </c>
    </row>
    <row r="45" spans="1:23" ht="15.5" x14ac:dyDescent="0.35">
      <c r="A45" s="162" t="s">
        <v>48</v>
      </c>
      <c r="B45" s="97" t="s">
        <v>215</v>
      </c>
      <c r="C45" s="97" t="s">
        <v>215</v>
      </c>
      <c r="D45" s="97" t="s">
        <v>215</v>
      </c>
      <c r="E45" s="97" t="s">
        <v>215</v>
      </c>
      <c r="F45" s="97" t="s">
        <v>215</v>
      </c>
      <c r="G45" s="97" t="s">
        <v>215</v>
      </c>
      <c r="H45" s="97" t="s">
        <v>215</v>
      </c>
      <c r="I45" s="97" t="s">
        <v>215</v>
      </c>
      <c r="J45" s="97" t="s">
        <v>215</v>
      </c>
      <c r="K45" s="97" t="s">
        <v>215</v>
      </c>
      <c r="L45" s="97" t="s">
        <v>215</v>
      </c>
      <c r="M45" s="97" t="s">
        <v>215</v>
      </c>
      <c r="N45" s="97" t="s">
        <v>215</v>
      </c>
      <c r="O45" s="97" t="s">
        <v>215</v>
      </c>
      <c r="P45" s="97" t="s">
        <v>215</v>
      </c>
      <c r="Q45" s="97" t="s">
        <v>215</v>
      </c>
      <c r="R45" s="97" t="s">
        <v>215</v>
      </c>
      <c r="S45" s="97" t="s">
        <v>215</v>
      </c>
      <c r="T45" s="97" t="s">
        <v>215</v>
      </c>
      <c r="U45" s="97" t="s">
        <v>215</v>
      </c>
      <c r="V45" s="97" t="s">
        <v>215</v>
      </c>
      <c r="W45" s="65" t="s">
        <v>215</v>
      </c>
    </row>
    <row r="46" spans="1:23" ht="26.25" customHeight="1" x14ac:dyDescent="0.35">
      <c r="A46" s="162" t="s">
        <v>49</v>
      </c>
      <c r="B46" s="97" t="s">
        <v>215</v>
      </c>
      <c r="C46" s="97" t="s">
        <v>215</v>
      </c>
      <c r="D46" s="97" t="s">
        <v>215</v>
      </c>
      <c r="E46" s="97" t="s">
        <v>215</v>
      </c>
      <c r="F46" s="97" t="s">
        <v>215</v>
      </c>
      <c r="G46" s="97" t="s">
        <v>215</v>
      </c>
      <c r="H46" s="97">
        <v>7.6704480693343084</v>
      </c>
      <c r="I46" s="97">
        <v>7.9705844451286616</v>
      </c>
      <c r="J46" s="97">
        <v>8.5885134599732069</v>
      </c>
      <c r="K46" s="97">
        <v>9.1099069476549914</v>
      </c>
      <c r="L46" s="97">
        <v>9.467750092736976</v>
      </c>
      <c r="M46" s="97">
        <v>13.915591091120062</v>
      </c>
      <c r="N46" s="97">
        <v>11.125708113814621</v>
      </c>
      <c r="O46" s="97">
        <v>11.905996315655786</v>
      </c>
      <c r="P46" s="97">
        <v>12.202328010316226</v>
      </c>
      <c r="Q46" s="97">
        <v>13.487911022022896</v>
      </c>
      <c r="R46" s="97">
        <v>14.633386298449329</v>
      </c>
      <c r="S46" s="97">
        <v>14.733209528450301</v>
      </c>
      <c r="T46" s="97">
        <v>14.562480965961853</v>
      </c>
      <c r="U46" s="97">
        <v>14.382513802407514</v>
      </c>
      <c r="V46" s="97">
        <v>13.640823813527193</v>
      </c>
      <c r="W46" s="65">
        <v>12.484844499544405</v>
      </c>
    </row>
    <row r="47" spans="1:23" ht="15.5" x14ac:dyDescent="0.35">
      <c r="A47" s="62" t="s">
        <v>50</v>
      </c>
      <c r="B47" s="97" t="s">
        <v>215</v>
      </c>
      <c r="C47" s="97" t="s">
        <v>215</v>
      </c>
      <c r="D47" s="97" t="s">
        <v>215</v>
      </c>
      <c r="E47" s="97" t="s">
        <v>215</v>
      </c>
      <c r="F47" s="97" t="s">
        <v>215</v>
      </c>
      <c r="G47" s="97" t="s">
        <v>215</v>
      </c>
      <c r="H47" s="97">
        <v>0.95331790625377011</v>
      </c>
      <c r="I47" s="97">
        <v>0.81399715615506152</v>
      </c>
      <c r="J47" s="97">
        <v>0.75407472386684904</v>
      </c>
      <c r="K47" s="97">
        <v>0.80170124641931928</v>
      </c>
      <c r="L47" s="97">
        <v>0.73770206638942259</v>
      </c>
      <c r="M47" s="97">
        <v>3.7103276896837949</v>
      </c>
      <c r="N47" s="97">
        <v>0.85191078579070301</v>
      </c>
      <c r="O47" s="97">
        <v>0.9172280692987671</v>
      </c>
      <c r="P47" s="97">
        <v>0.94839703942314724</v>
      </c>
      <c r="Q47" s="97">
        <v>0.99255273948975997</v>
      </c>
      <c r="R47" s="97">
        <v>0.9278115206468498</v>
      </c>
      <c r="S47" s="97">
        <v>0.88400003395998505</v>
      </c>
      <c r="T47" s="97">
        <v>0.95011914801969066</v>
      </c>
      <c r="U47" s="97">
        <v>0.88160705284879548</v>
      </c>
      <c r="V47" s="97">
        <v>0.85554653903410549</v>
      </c>
      <c r="W47" s="65">
        <v>0.99555147257574617</v>
      </c>
    </row>
    <row r="48" spans="1:23" ht="15.5" x14ac:dyDescent="0.35">
      <c r="A48" s="62" t="s">
        <v>51</v>
      </c>
      <c r="B48" s="97" t="s">
        <v>215</v>
      </c>
      <c r="C48" s="97" t="s">
        <v>215</v>
      </c>
      <c r="D48" s="97" t="s">
        <v>215</v>
      </c>
      <c r="E48" s="97" t="s">
        <v>215</v>
      </c>
      <c r="F48" s="97" t="s">
        <v>215</v>
      </c>
      <c r="G48" s="97" t="s">
        <v>215</v>
      </c>
      <c r="H48" s="97">
        <v>3.79019075465615</v>
      </c>
      <c r="I48" s="97">
        <v>3.9199088595857963</v>
      </c>
      <c r="J48" s="97">
        <v>4.1858896056832853</v>
      </c>
      <c r="K48" s="97">
        <v>4.3222873195901848</v>
      </c>
      <c r="L48" s="97">
        <v>4.5123235520663103</v>
      </c>
      <c r="M48" s="97">
        <v>5.7957841542196098</v>
      </c>
      <c r="N48" s="97">
        <v>5.2925186490927301</v>
      </c>
      <c r="O48" s="97">
        <v>5.2702040833596957</v>
      </c>
      <c r="P48" s="97">
        <v>5.1310543820331702</v>
      </c>
      <c r="Q48" s="97">
        <v>5.5851472245251808</v>
      </c>
      <c r="R48" s="97">
        <v>5.9897690101239531</v>
      </c>
      <c r="S48" s="97">
        <v>5.9353751026431203</v>
      </c>
      <c r="T48" s="97">
        <v>5.3564525747234404</v>
      </c>
      <c r="U48" s="97">
        <v>5.1892271294312371</v>
      </c>
      <c r="V48" s="97">
        <v>4.5971215012465994</v>
      </c>
      <c r="W48" s="65">
        <v>4.6568941110514004</v>
      </c>
    </row>
    <row r="49" spans="1:23" ht="15.5" x14ac:dyDescent="0.35">
      <c r="A49" s="62" t="s">
        <v>52</v>
      </c>
      <c r="B49" s="97" t="s">
        <v>215</v>
      </c>
      <c r="C49" s="97" t="s">
        <v>215</v>
      </c>
      <c r="D49" s="97" t="s">
        <v>215</v>
      </c>
      <c r="E49" s="97" t="s">
        <v>215</v>
      </c>
      <c r="F49" s="97" t="s">
        <v>215</v>
      </c>
      <c r="G49" s="97" t="s">
        <v>215</v>
      </c>
      <c r="H49" s="97">
        <v>2.9307915208923339</v>
      </c>
      <c r="I49" s="97">
        <v>3.2422606857577274</v>
      </c>
      <c r="J49" s="97">
        <v>3.651932243972019</v>
      </c>
      <c r="K49" s="97">
        <v>3.9957667457659842</v>
      </c>
      <c r="L49" s="97">
        <v>4.2234327183037639</v>
      </c>
      <c r="M49" s="97">
        <v>4.4882975729283539</v>
      </c>
      <c r="N49" s="97">
        <v>4.9799522130151601</v>
      </c>
      <c r="O49" s="97">
        <v>5.7024420682417185</v>
      </c>
      <c r="P49" s="97">
        <v>6.1633057034120791</v>
      </c>
      <c r="Q49" s="97">
        <v>6.8946918307346223</v>
      </c>
      <c r="R49" s="97">
        <v>7.7073413410072495</v>
      </c>
      <c r="S49" s="97">
        <v>7.9580618024609375</v>
      </c>
      <c r="T49" s="97">
        <v>8.4420764874636696</v>
      </c>
      <c r="U49" s="97">
        <v>8.2935856934626422</v>
      </c>
      <c r="V49" s="97">
        <v>8.2488236907661694</v>
      </c>
      <c r="W49" s="65">
        <v>7.5540874537576679</v>
      </c>
    </row>
    <row r="50" spans="1:23" ht="17.25" customHeight="1" x14ac:dyDescent="0.35">
      <c r="A50" s="162" t="s">
        <v>93</v>
      </c>
      <c r="B50" s="97" t="s">
        <v>215</v>
      </c>
      <c r="C50" s="97" t="s">
        <v>215</v>
      </c>
      <c r="D50" s="97" t="s">
        <v>215</v>
      </c>
      <c r="E50" s="97" t="s">
        <v>215</v>
      </c>
      <c r="F50" s="97" t="s">
        <v>215</v>
      </c>
      <c r="G50" s="97" t="s">
        <v>215</v>
      </c>
      <c r="H50" s="97" t="s">
        <v>215</v>
      </c>
      <c r="I50" s="97" t="s">
        <v>215</v>
      </c>
      <c r="J50" s="97" t="s">
        <v>215</v>
      </c>
      <c r="K50" s="97" t="s">
        <v>215</v>
      </c>
      <c r="L50" s="97" t="s">
        <v>215</v>
      </c>
      <c r="M50" s="97" t="s">
        <v>215</v>
      </c>
      <c r="N50" s="97" t="s">
        <v>215</v>
      </c>
      <c r="O50" s="97" t="s">
        <v>215</v>
      </c>
      <c r="P50" s="97" t="s">
        <v>215</v>
      </c>
      <c r="Q50" s="97" t="s">
        <v>215</v>
      </c>
      <c r="R50" s="97" t="s">
        <v>215</v>
      </c>
      <c r="S50" s="97" t="s">
        <v>215</v>
      </c>
      <c r="T50" s="97" t="s">
        <v>215</v>
      </c>
      <c r="U50" s="97" t="s">
        <v>215</v>
      </c>
      <c r="V50" s="97" t="s">
        <v>215</v>
      </c>
      <c r="W50" s="65" t="s">
        <v>215</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2.551659957154867E-2</v>
      </c>
      <c r="O51" s="97">
        <v>0.55725233184278911</v>
      </c>
      <c r="P51" s="97">
        <v>1.2481240903276174</v>
      </c>
      <c r="Q51" s="97">
        <v>2.9389629937066872</v>
      </c>
      <c r="R51" s="97">
        <v>11.394706377422237</v>
      </c>
      <c r="S51" s="97">
        <v>23.542182595579952</v>
      </c>
      <c r="T51" s="97">
        <v>25.558296283860408</v>
      </c>
      <c r="U51" s="97">
        <v>26.37442886106864</v>
      </c>
      <c r="V51" s="97">
        <v>25.745594197338278</v>
      </c>
      <c r="W51" s="65">
        <v>25.695714076057918</v>
      </c>
    </row>
    <row r="52" spans="1:23" ht="15.5" x14ac:dyDescent="0.35">
      <c r="A52" s="163" t="s">
        <v>53</v>
      </c>
      <c r="B52" s="97" t="s">
        <v>215</v>
      </c>
      <c r="C52" s="97" t="s">
        <v>215</v>
      </c>
      <c r="D52" s="97" t="s">
        <v>215</v>
      </c>
      <c r="E52" s="97" t="s">
        <v>215</v>
      </c>
      <c r="F52" s="97" t="s">
        <v>215</v>
      </c>
      <c r="G52" s="97" t="s">
        <v>215</v>
      </c>
      <c r="H52" s="97" t="s">
        <v>215</v>
      </c>
      <c r="I52" s="97" t="s">
        <v>215</v>
      </c>
      <c r="J52" s="97" t="s">
        <v>215</v>
      </c>
      <c r="K52" s="97" t="s">
        <v>215</v>
      </c>
      <c r="L52" s="97" t="s">
        <v>215</v>
      </c>
      <c r="M52" s="97" t="s">
        <v>215</v>
      </c>
      <c r="N52" s="97" t="s">
        <v>215</v>
      </c>
      <c r="O52" s="97" t="s">
        <v>215</v>
      </c>
      <c r="P52" s="97" t="s">
        <v>215</v>
      </c>
      <c r="Q52" s="97" t="s">
        <v>215</v>
      </c>
      <c r="R52" s="97" t="s">
        <v>215</v>
      </c>
      <c r="S52" s="97" t="s">
        <v>215</v>
      </c>
      <c r="T52" s="97" t="s">
        <v>215</v>
      </c>
      <c r="U52" s="97" t="s">
        <v>215</v>
      </c>
      <c r="V52" s="97" t="s">
        <v>215</v>
      </c>
      <c r="W52" s="65" t="s">
        <v>215</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t="s">
        <v>215</v>
      </c>
      <c r="O53" s="97" t="s">
        <v>215</v>
      </c>
      <c r="P53" s="97" t="s">
        <v>215</v>
      </c>
      <c r="Q53" s="97" t="s">
        <v>215</v>
      </c>
      <c r="R53" s="97" t="s">
        <v>215</v>
      </c>
      <c r="S53" s="97" t="s">
        <v>215</v>
      </c>
      <c r="T53" s="97" t="s">
        <v>215</v>
      </c>
      <c r="U53" s="97" t="s">
        <v>215</v>
      </c>
      <c r="V53" s="97" t="s">
        <v>215</v>
      </c>
      <c r="W53" s="65" t="s">
        <v>215</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t="s">
        <v>215</v>
      </c>
      <c r="O54" s="97" t="s">
        <v>215</v>
      </c>
      <c r="P54" s="97" t="s">
        <v>215</v>
      </c>
      <c r="Q54" s="97" t="s">
        <v>215</v>
      </c>
      <c r="R54" s="97" t="s">
        <v>215</v>
      </c>
      <c r="S54" s="97" t="s">
        <v>215</v>
      </c>
      <c r="T54" s="97" t="s">
        <v>215</v>
      </c>
      <c r="U54" s="97" t="s">
        <v>215</v>
      </c>
      <c r="V54" s="97" t="s">
        <v>215</v>
      </c>
      <c r="W54" s="65" t="s">
        <v>215</v>
      </c>
    </row>
    <row r="55" spans="1:23" ht="15.5" x14ac:dyDescent="0.35">
      <c r="A55" s="163" t="s">
        <v>54</v>
      </c>
      <c r="B55" s="97">
        <v>51.318044641301114</v>
      </c>
      <c r="C55" s="97">
        <v>48.670646590726669</v>
      </c>
      <c r="D55" s="97">
        <v>47.827778053320003</v>
      </c>
      <c r="E55" s="97">
        <v>46.31820540953494</v>
      </c>
      <c r="F55" s="97">
        <v>51.577661942403388</v>
      </c>
      <c r="G55" s="97">
        <v>51.299458354651478</v>
      </c>
      <c r="H55" s="97">
        <v>51.437125920386158</v>
      </c>
      <c r="I55" s="97">
        <v>53.055698961941893</v>
      </c>
      <c r="J55" s="97">
        <v>54.031315002504471</v>
      </c>
      <c r="K55" s="97">
        <v>55.568013040822073</v>
      </c>
      <c r="L55" s="97">
        <v>54.172921329204222</v>
      </c>
      <c r="M55" s="97">
        <v>55.196406871355116</v>
      </c>
      <c r="N55" s="97">
        <v>52.611144161273522</v>
      </c>
      <c r="O55" s="97">
        <v>49.999986577770073</v>
      </c>
      <c r="P55" s="97">
        <v>44.355433329603684</v>
      </c>
      <c r="Q55" s="97">
        <v>39.583893267926896</v>
      </c>
      <c r="R55" s="97">
        <v>27.203047884090402</v>
      </c>
      <c r="S55" s="97">
        <v>10.287313345244421</v>
      </c>
      <c r="T55" s="97">
        <v>4.5837015010766731</v>
      </c>
      <c r="U55" s="97">
        <v>1.4506597185965544</v>
      </c>
      <c r="V55" s="97">
        <v>0.45156523766781159</v>
      </c>
      <c r="W55" s="65">
        <v>0.28869542716643093</v>
      </c>
    </row>
    <row r="56" spans="1:23" ht="27" customHeight="1" x14ac:dyDescent="0.35">
      <c r="A56" s="162" t="s">
        <v>55</v>
      </c>
      <c r="B56" s="97" t="s">
        <v>215</v>
      </c>
      <c r="C56" s="97" t="s">
        <v>215</v>
      </c>
      <c r="D56" s="97" t="s">
        <v>215</v>
      </c>
      <c r="E56" s="97" t="s">
        <v>215</v>
      </c>
      <c r="F56" s="97">
        <v>3.7283070000404108</v>
      </c>
      <c r="G56" s="97">
        <v>3.1851430439617618</v>
      </c>
      <c r="H56" s="97">
        <v>2.1028054196887869</v>
      </c>
      <c r="I56" s="97">
        <v>1.999453224305239</v>
      </c>
      <c r="J56" s="97">
        <v>1.3532061447895956</v>
      </c>
      <c r="K56" s="97">
        <v>0.71065041402406504</v>
      </c>
      <c r="L56" s="97">
        <v>1.2833250462203074</v>
      </c>
      <c r="M56" s="97">
        <v>0.83905535233483586</v>
      </c>
      <c r="N56" s="97">
        <v>0.53884469985667438</v>
      </c>
      <c r="O56" s="97">
        <v>0.48773812898109242</v>
      </c>
      <c r="P56" s="97">
        <v>0.38649488253528003</v>
      </c>
      <c r="Q56" s="97">
        <v>0.33983665853329192</v>
      </c>
      <c r="R56" s="97">
        <v>0.20605684938416555</v>
      </c>
      <c r="S56" s="97">
        <v>0.14598840589803047</v>
      </c>
      <c r="T56" s="97">
        <v>9.868160810855478E-2</v>
      </c>
      <c r="U56" s="97">
        <v>9.8349650634301553E-2</v>
      </c>
      <c r="V56" s="97">
        <v>8.7951974963767832E-2</v>
      </c>
      <c r="W56" s="65">
        <v>7.0783956608658355E-2</v>
      </c>
    </row>
    <row r="57" spans="1:23" ht="15.5" x14ac:dyDescent="0.35">
      <c r="A57" s="62" t="s">
        <v>56</v>
      </c>
      <c r="B57" s="97" t="s">
        <v>215</v>
      </c>
      <c r="C57" s="97" t="s">
        <v>215</v>
      </c>
      <c r="D57" s="97" t="s">
        <v>215</v>
      </c>
      <c r="E57" s="97" t="s">
        <v>215</v>
      </c>
      <c r="F57" s="97">
        <v>1.6286071536910576</v>
      </c>
      <c r="G57" s="97">
        <v>1.0420699308078567</v>
      </c>
      <c r="H57" s="97">
        <v>0.60537866179754918</v>
      </c>
      <c r="I57" s="97">
        <v>0.45398020078693418</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0.91502458531054176</v>
      </c>
      <c r="G58" s="97">
        <v>0.95155702469119374</v>
      </c>
      <c r="H58" s="97">
        <v>0.58153513554216851</v>
      </c>
      <c r="I58" s="97">
        <v>0.60335578645923904</v>
      </c>
      <c r="J58" s="97">
        <v>0.54864861596241732</v>
      </c>
      <c r="K58" s="97">
        <v>0.28610294814111292</v>
      </c>
      <c r="L58" s="97">
        <v>0.17861408966872708</v>
      </c>
      <c r="M58" s="97">
        <v>0.22833802621929394</v>
      </c>
      <c r="N58" s="97">
        <v>0.23910130499028606</v>
      </c>
      <c r="O58" s="97">
        <v>0.22549933439226408</v>
      </c>
      <c r="P58" s="97">
        <v>0.17554802413791687</v>
      </c>
      <c r="Q58" s="97">
        <v>0.16163888440624027</v>
      </c>
      <c r="R58" s="97">
        <v>6.4642411906457073E-2</v>
      </c>
      <c r="S58" s="97">
        <v>4.8652879314955363E-2</v>
      </c>
      <c r="T58" s="97">
        <v>2.9797069477146828E-2</v>
      </c>
      <c r="U58" s="97">
        <v>8.2438553610742135E-3</v>
      </c>
      <c r="V58" s="97" t="s">
        <v>215</v>
      </c>
      <c r="W58" s="65" t="s">
        <v>215</v>
      </c>
    </row>
    <row r="59" spans="1:23" ht="15.5" x14ac:dyDescent="0.35">
      <c r="A59" s="62" t="s">
        <v>190</v>
      </c>
      <c r="B59" s="97" t="s">
        <v>215</v>
      </c>
      <c r="C59" s="97" t="s">
        <v>215</v>
      </c>
      <c r="D59" s="97" t="s">
        <v>215</v>
      </c>
      <c r="E59" s="97" t="s">
        <v>215</v>
      </c>
      <c r="F59" s="97">
        <v>0.96347973327551273</v>
      </c>
      <c r="G59" s="97">
        <v>0.96100303108873764</v>
      </c>
      <c r="H59" s="97">
        <v>0.75835810898934886</v>
      </c>
      <c r="I59" s="97">
        <v>0.81310007682890573</v>
      </c>
      <c r="J59" s="97">
        <v>0.58612341964499537</v>
      </c>
      <c r="K59" s="97">
        <v>0.27444296846618388</v>
      </c>
      <c r="L59" s="97">
        <v>0.35156487253059487</v>
      </c>
      <c r="M59" s="97">
        <v>0.2850688379035442</v>
      </c>
      <c r="N59" s="97">
        <v>0.25541503321313475</v>
      </c>
      <c r="O59" s="97">
        <v>0.2142967179721551</v>
      </c>
      <c r="P59" s="97">
        <v>0.15533187188581149</v>
      </c>
      <c r="Q59" s="97">
        <v>0.1374627680703519</v>
      </c>
      <c r="R59" s="97">
        <v>9.9524891311716254E-2</v>
      </c>
      <c r="S59" s="97">
        <v>6.8895939138811702E-2</v>
      </c>
      <c r="T59" s="97">
        <v>5.3717733637224069E-2</v>
      </c>
      <c r="U59" s="97">
        <v>3.70476826173688E-2</v>
      </c>
      <c r="V59" s="97">
        <v>4.2720006841238424E-2</v>
      </c>
      <c r="W59" s="65">
        <v>3.874597516562709E-2</v>
      </c>
    </row>
    <row r="60" spans="1:23" ht="15.5" x14ac:dyDescent="0.35">
      <c r="A60" s="62" t="s">
        <v>191</v>
      </c>
      <c r="B60" s="97" t="s">
        <v>215</v>
      </c>
      <c r="C60" s="97" t="s">
        <v>215</v>
      </c>
      <c r="D60" s="97" t="s">
        <v>215</v>
      </c>
      <c r="E60" s="97" t="s">
        <v>215</v>
      </c>
      <c r="F60" s="97">
        <v>2.5252291786247327E-2</v>
      </c>
      <c r="G60" s="97">
        <v>1.407485531435488E-2</v>
      </c>
      <c r="H60" s="97" t="s">
        <v>215</v>
      </c>
      <c r="I60" s="97" t="s">
        <v>215</v>
      </c>
      <c r="J60" s="97" t="s">
        <v>215</v>
      </c>
      <c r="K60" s="97" t="s">
        <v>215</v>
      </c>
      <c r="L60" s="97" t="s">
        <v>215</v>
      </c>
      <c r="M60" s="97" t="s">
        <v>215</v>
      </c>
      <c r="N60" s="97" t="s">
        <v>215</v>
      </c>
      <c r="O60" s="97" t="s">
        <v>215</v>
      </c>
      <c r="P60" s="97" t="s">
        <v>215</v>
      </c>
      <c r="Q60" s="97" t="s">
        <v>215</v>
      </c>
      <c r="R60" s="97" t="s">
        <v>215</v>
      </c>
      <c r="S60" s="97" t="s">
        <v>215</v>
      </c>
      <c r="T60" s="97" t="s">
        <v>215</v>
      </c>
      <c r="U60" s="97" t="s">
        <v>215</v>
      </c>
      <c r="V60" s="97" t="s">
        <v>215</v>
      </c>
      <c r="W60" s="65" t="s">
        <v>215</v>
      </c>
    </row>
    <row r="61" spans="1:23" ht="15.5" x14ac:dyDescent="0.35">
      <c r="A61" s="62" t="s">
        <v>192</v>
      </c>
      <c r="B61" s="97" t="s">
        <v>215</v>
      </c>
      <c r="C61" s="97" t="s">
        <v>215</v>
      </c>
      <c r="D61" s="97" t="s">
        <v>215</v>
      </c>
      <c r="E61" s="97" t="s">
        <v>215</v>
      </c>
      <c r="F61" s="97">
        <v>0.19594323597705193</v>
      </c>
      <c r="G61" s="97">
        <v>0.21643820205961944</v>
      </c>
      <c r="H61" s="97">
        <v>0.15753351335972063</v>
      </c>
      <c r="I61" s="97">
        <v>0.12901716023016027</v>
      </c>
      <c r="J61" s="97">
        <v>0.21843410918218292</v>
      </c>
      <c r="K61" s="97">
        <v>0.18037822586857324</v>
      </c>
      <c r="L61" s="97">
        <v>1.1120243379750663</v>
      </c>
      <c r="M61" s="97">
        <v>0.36175816051306536</v>
      </c>
      <c r="N61" s="97">
        <v>4.0527526767367802E-2</v>
      </c>
      <c r="O61" s="97">
        <v>3.8127567903462736E-2</v>
      </c>
      <c r="P61" s="97">
        <v>3.3307323783045108E-2</v>
      </c>
      <c r="Q61" s="97">
        <v>4.6488516108793947E-2</v>
      </c>
      <c r="R61" s="97">
        <v>3.4210197442004986E-2</v>
      </c>
      <c r="S61" s="97" t="s">
        <v>215</v>
      </c>
      <c r="T61" s="97">
        <v>1.8957733920613781E-2</v>
      </c>
      <c r="U61" s="97">
        <v>1.5083500985918786E-2</v>
      </c>
      <c r="V61" s="97" t="s">
        <v>215</v>
      </c>
      <c r="W61" s="65" t="s">
        <v>215</v>
      </c>
    </row>
    <row r="62" spans="1:23" ht="26.25" customHeight="1" x14ac:dyDescent="0.35">
      <c r="A62" s="163" t="s">
        <v>196</v>
      </c>
      <c r="B62" s="97" t="s">
        <v>215</v>
      </c>
      <c r="C62" s="97" t="s">
        <v>215</v>
      </c>
      <c r="D62" s="97" t="s">
        <v>215</v>
      </c>
      <c r="E62" s="97" t="s">
        <v>215</v>
      </c>
      <c r="F62" s="97">
        <v>14.264707523012675</v>
      </c>
      <c r="G62" s="97">
        <v>15.874159580345268</v>
      </c>
      <c r="H62" s="97">
        <v>17.911371682502658</v>
      </c>
      <c r="I62" s="97">
        <v>17.619836872303253</v>
      </c>
      <c r="J62" s="97">
        <v>15.022752283418285</v>
      </c>
      <c r="K62" s="97">
        <v>14.594544001640227</v>
      </c>
      <c r="L62" s="97">
        <v>18.549488512586834</v>
      </c>
      <c r="M62" s="97">
        <v>18.413317725680994</v>
      </c>
      <c r="N62" s="97">
        <v>18.659229094457512</v>
      </c>
      <c r="O62" s="97">
        <v>19.163924574861785</v>
      </c>
      <c r="P62" s="97">
        <v>19.697552700381802</v>
      </c>
      <c r="Q62" s="97">
        <v>19.550406076779336</v>
      </c>
      <c r="R62" s="97">
        <v>19.869282619684064</v>
      </c>
      <c r="S62" s="97">
        <v>19.746414644920442</v>
      </c>
      <c r="T62" s="97">
        <v>19.999462342716299</v>
      </c>
      <c r="U62" s="97">
        <v>19.631282579745882</v>
      </c>
      <c r="V62" s="97">
        <v>17.370018093379556</v>
      </c>
      <c r="W62" s="65">
        <v>16.650077712269248</v>
      </c>
    </row>
    <row r="63" spans="1:23" ht="15.5" x14ac:dyDescent="0.35">
      <c r="A63" s="162" t="s">
        <v>62</v>
      </c>
      <c r="B63" s="97" t="s">
        <v>215</v>
      </c>
      <c r="C63" s="97" t="s">
        <v>215</v>
      </c>
      <c r="D63" s="97" t="s">
        <v>215</v>
      </c>
      <c r="E63" s="97" t="s">
        <v>215</v>
      </c>
      <c r="F63" s="97">
        <v>0.30970090932786981</v>
      </c>
      <c r="G63" s="97">
        <v>0.27845134215183526</v>
      </c>
      <c r="H63" s="97">
        <v>0.2937219896668174</v>
      </c>
      <c r="I63" s="97">
        <v>0.26798625836551754</v>
      </c>
      <c r="J63" s="97">
        <v>0.38079239387039993</v>
      </c>
      <c r="K63" s="97">
        <v>0.27420071322184086</v>
      </c>
      <c r="L63" s="97">
        <v>0.30483883630530001</v>
      </c>
      <c r="M63" s="97">
        <v>0.32882552544259036</v>
      </c>
      <c r="N63" s="97">
        <v>0.44165891951086167</v>
      </c>
      <c r="O63" s="97">
        <v>0.75930451539062682</v>
      </c>
      <c r="P63" s="97">
        <v>0.78102772653286201</v>
      </c>
      <c r="Q63" s="97">
        <v>0.93442998778247843</v>
      </c>
      <c r="R63" s="97">
        <v>1.0019383657033538</v>
      </c>
      <c r="S63" s="97">
        <v>0.85653540704177644</v>
      </c>
      <c r="T63" s="97">
        <v>0.61112994841605872</v>
      </c>
      <c r="U63" s="97">
        <v>0.9272840999846419</v>
      </c>
      <c r="V63" s="97">
        <v>0.32971837970810741</v>
      </c>
      <c r="W63" s="65">
        <v>2.457713597041928E-4</v>
      </c>
    </row>
    <row r="64" spans="1:23" ht="15.5" x14ac:dyDescent="0.35">
      <c r="A64" s="162" t="s">
        <v>63</v>
      </c>
      <c r="B64" s="97" t="s">
        <v>215</v>
      </c>
      <c r="C64" s="97" t="s">
        <v>215</v>
      </c>
      <c r="D64" s="97" t="s">
        <v>215</v>
      </c>
      <c r="E64" s="97" t="s">
        <v>215</v>
      </c>
      <c r="F64" s="97" t="s">
        <v>215</v>
      </c>
      <c r="G64" s="97">
        <v>0.11049223129168176</v>
      </c>
      <c r="H64" s="97" t="s">
        <v>215</v>
      </c>
      <c r="I64" s="97">
        <v>0.27092195203295955</v>
      </c>
      <c r="J64" s="97">
        <v>0.5186365252064693</v>
      </c>
      <c r="K64" s="97">
        <v>0.20061420946089234</v>
      </c>
      <c r="L64" s="97">
        <v>0.4212476748594145</v>
      </c>
      <c r="M64" s="97">
        <v>0.28726868484444801</v>
      </c>
      <c r="N64" s="97">
        <v>0.61366072422336582</v>
      </c>
      <c r="O64" s="97">
        <v>0.76733404879096612</v>
      </c>
      <c r="P64" s="97">
        <v>0.756332572452452</v>
      </c>
      <c r="Q64" s="97">
        <v>0.84133006312153591</v>
      </c>
      <c r="R64" s="97">
        <v>1.2599183413340489</v>
      </c>
      <c r="S64" s="97">
        <v>1.5015226476113965</v>
      </c>
      <c r="T64" s="97">
        <v>0.92307000295887309</v>
      </c>
      <c r="U64" s="97">
        <v>1.3292852616100628</v>
      </c>
      <c r="V64" s="97">
        <v>1.2466424118286317</v>
      </c>
      <c r="W64" s="65">
        <v>0.89558496924126085</v>
      </c>
    </row>
    <row r="65" spans="1:23" ht="15.5" x14ac:dyDescent="0.35">
      <c r="A65" s="162" t="s">
        <v>193</v>
      </c>
      <c r="B65" s="97" t="s">
        <v>215</v>
      </c>
      <c r="C65" s="97" t="s">
        <v>215</v>
      </c>
      <c r="D65" s="97" t="s">
        <v>215</v>
      </c>
      <c r="E65" s="97" t="s">
        <v>215</v>
      </c>
      <c r="F65" s="97" t="s">
        <v>215</v>
      </c>
      <c r="G65" s="97" t="s">
        <v>215</v>
      </c>
      <c r="H65" s="97" t="s">
        <v>215</v>
      </c>
      <c r="I65" s="97" t="s">
        <v>215</v>
      </c>
      <c r="J65" s="97" t="s">
        <v>215</v>
      </c>
      <c r="K65" s="97" t="s">
        <v>215</v>
      </c>
      <c r="L65" s="97" t="s">
        <v>215</v>
      </c>
      <c r="M65" s="97" t="s">
        <v>215</v>
      </c>
      <c r="N65" s="97" t="s">
        <v>215</v>
      </c>
      <c r="O65" s="97" t="s">
        <v>215</v>
      </c>
      <c r="P65" s="97" t="s">
        <v>215</v>
      </c>
      <c r="Q65" s="97" t="s">
        <v>215</v>
      </c>
      <c r="R65" s="97" t="s">
        <v>215</v>
      </c>
      <c r="S65" s="97" t="s">
        <v>215</v>
      </c>
      <c r="T65" s="97" t="s">
        <v>215</v>
      </c>
      <c r="U65" s="97" t="s">
        <v>215</v>
      </c>
      <c r="V65" s="97" t="s">
        <v>215</v>
      </c>
      <c r="W65" s="65" t="s">
        <v>215</v>
      </c>
    </row>
    <row r="66" spans="1:23" ht="15.5" x14ac:dyDescent="0.35">
      <c r="A66" s="162" t="s">
        <v>97</v>
      </c>
      <c r="B66" s="97" t="s">
        <v>215</v>
      </c>
      <c r="C66" s="97" t="s">
        <v>215</v>
      </c>
      <c r="D66" s="97" t="s">
        <v>215</v>
      </c>
      <c r="E66" s="97" t="s">
        <v>215</v>
      </c>
      <c r="F66" s="97" t="s">
        <v>215</v>
      </c>
      <c r="G66" s="97" t="s">
        <v>215</v>
      </c>
      <c r="H66" s="97" t="s">
        <v>215</v>
      </c>
      <c r="I66" s="97" t="s">
        <v>215</v>
      </c>
      <c r="J66" s="97">
        <v>1.3311709445874769</v>
      </c>
      <c r="K66" s="97">
        <v>0.93987456096536404</v>
      </c>
      <c r="L66" s="97">
        <v>1.8464240111835495</v>
      </c>
      <c r="M66" s="97">
        <v>2.2086119762651797</v>
      </c>
      <c r="N66" s="97">
        <v>1.2191096507372123</v>
      </c>
      <c r="O66" s="97">
        <v>0.96278178741703246</v>
      </c>
      <c r="P66" s="97">
        <v>0.99525033603117163</v>
      </c>
      <c r="Q66" s="97">
        <v>0.82391921814392954</v>
      </c>
      <c r="R66" s="97">
        <v>0.60984796032930544</v>
      </c>
      <c r="S66" s="97">
        <v>0.64998085814516637</v>
      </c>
      <c r="T66" s="97">
        <v>0.60802775517553254</v>
      </c>
      <c r="U66" s="97">
        <v>0.70659254110557579</v>
      </c>
      <c r="V66" s="97">
        <v>0.8554075886353949</v>
      </c>
      <c r="W66" s="65">
        <v>1.0595732698201452</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6.5582181545886825E-2</v>
      </c>
      <c r="T67" s="97">
        <v>0.50924636360063047</v>
      </c>
      <c r="U67" s="97">
        <v>0.95094147804934714</v>
      </c>
      <c r="V67" s="97">
        <v>1.8271277191368602</v>
      </c>
      <c r="W67" s="65">
        <v>3.1528041667842852</v>
      </c>
    </row>
    <row r="68" spans="1:23" ht="15.5" x14ac:dyDescent="0.35">
      <c r="A68" s="162" t="s">
        <v>64</v>
      </c>
      <c r="B68" s="97">
        <v>1.0051951043433318</v>
      </c>
      <c r="C68" s="97">
        <v>0.88564280133338191</v>
      </c>
      <c r="D68" s="97">
        <v>1.1557276991854304</v>
      </c>
      <c r="E68" s="97">
        <v>1.2067295807878913</v>
      </c>
      <c r="F68" s="97">
        <v>3.3509469003562509</v>
      </c>
      <c r="G68" s="97">
        <v>3.0124397324090353</v>
      </c>
      <c r="H68" s="97">
        <v>2.3013159684626503</v>
      </c>
      <c r="I68" s="97">
        <v>2.1292148512947242</v>
      </c>
      <c r="J68" s="97">
        <v>2.1551822173720048</v>
      </c>
      <c r="K68" s="97">
        <v>2.1622753221359385</v>
      </c>
      <c r="L68" s="97">
        <v>2.3139031849719571</v>
      </c>
      <c r="M68" s="97">
        <v>2.2889542103070681</v>
      </c>
      <c r="N68" s="97">
        <v>2.2918527851598296</v>
      </c>
      <c r="O68" s="97">
        <v>2.2524279187232614</v>
      </c>
      <c r="P68" s="97">
        <v>2.0831261439243818</v>
      </c>
      <c r="Q68" s="97">
        <v>2.0947174912444373</v>
      </c>
      <c r="R68" s="97">
        <v>2.0771204459804924</v>
      </c>
      <c r="S68" s="97">
        <v>1.5534894633120111</v>
      </c>
      <c r="T68" s="97">
        <v>0.5477423690435117</v>
      </c>
      <c r="U68" s="97">
        <v>0.38215304669663991</v>
      </c>
      <c r="V68" s="97">
        <v>0.31679459874841343</v>
      </c>
      <c r="W68" s="65">
        <v>0.28360987421405592</v>
      </c>
    </row>
    <row r="69" spans="1:23" ht="15.5" x14ac:dyDescent="0.35">
      <c r="A69" s="62" t="s">
        <v>51</v>
      </c>
      <c r="B69" s="97" t="s">
        <v>215</v>
      </c>
      <c r="C69" s="97" t="s">
        <v>215</v>
      </c>
      <c r="D69" s="97" t="s">
        <v>215</v>
      </c>
      <c r="E69" s="97" t="s">
        <v>215</v>
      </c>
      <c r="F69" s="97">
        <v>2.6355687216127803</v>
      </c>
      <c r="G69" s="97">
        <v>2.4256244736063453</v>
      </c>
      <c r="H69" s="97">
        <v>1.9197914878684688</v>
      </c>
      <c r="I69" s="97">
        <v>1.7979650321741711</v>
      </c>
      <c r="J69" s="97">
        <v>1.8982209240627588</v>
      </c>
      <c r="K69" s="97">
        <v>1.9327094977707555</v>
      </c>
      <c r="L69" s="97">
        <v>2.0576545258713752</v>
      </c>
      <c r="M69" s="97">
        <v>1.8884608750383358</v>
      </c>
      <c r="N69" s="97">
        <v>1.943828507102852</v>
      </c>
      <c r="O69" s="97">
        <v>1.9402683411688761</v>
      </c>
      <c r="P69" s="97">
        <v>1.8001774188281312</v>
      </c>
      <c r="Q69" s="97">
        <v>1.7845131690026612</v>
      </c>
      <c r="R69" s="97">
        <v>1.7706421229215719</v>
      </c>
      <c r="S69" s="97">
        <v>1.2706002854003309</v>
      </c>
      <c r="T69" s="97">
        <v>0.24834067537463547</v>
      </c>
      <c r="U69" s="97">
        <v>0.10832955192014598</v>
      </c>
      <c r="V69" s="97">
        <v>7.4297119353224569E-2</v>
      </c>
      <c r="W69" s="65">
        <v>4.5649257041382077E-2</v>
      </c>
    </row>
    <row r="70" spans="1:23" ht="15.5" x14ac:dyDescent="0.35">
      <c r="A70" s="62" t="s">
        <v>52</v>
      </c>
      <c r="B70" s="97" t="s">
        <v>215</v>
      </c>
      <c r="C70" s="97" t="s">
        <v>215</v>
      </c>
      <c r="D70" s="97" t="s">
        <v>215</v>
      </c>
      <c r="E70" s="97" t="s">
        <v>215</v>
      </c>
      <c r="F70" s="97">
        <v>0.71537817874347032</v>
      </c>
      <c r="G70" s="97">
        <v>0.58681525880269025</v>
      </c>
      <c r="H70" s="97">
        <v>0.3815244805941817</v>
      </c>
      <c r="I70" s="97">
        <v>0.33124981912055279</v>
      </c>
      <c r="J70" s="97">
        <v>0.25696129330924583</v>
      </c>
      <c r="K70" s="97">
        <v>0.22956582436518333</v>
      </c>
      <c r="L70" s="97">
        <v>0.25624865910058209</v>
      </c>
      <c r="M70" s="97">
        <v>0.40049333526873249</v>
      </c>
      <c r="N70" s="97">
        <v>0.34802427805697772</v>
      </c>
      <c r="O70" s="97">
        <v>0.3121595775543855</v>
      </c>
      <c r="P70" s="97">
        <v>0.28294872509625069</v>
      </c>
      <c r="Q70" s="97">
        <v>0.31020432224177608</v>
      </c>
      <c r="R70" s="97">
        <v>0.30647832305892075</v>
      </c>
      <c r="S70" s="97">
        <v>0.28288917791168028</v>
      </c>
      <c r="T70" s="97">
        <v>0.2994016936688762</v>
      </c>
      <c r="U70" s="97">
        <v>0.27382349477649393</v>
      </c>
      <c r="V70" s="97">
        <v>0.24249747939518887</v>
      </c>
      <c r="W70" s="65">
        <v>0.23796061717267383</v>
      </c>
    </row>
    <row r="71" spans="1:23" ht="15.5" x14ac:dyDescent="0.35">
      <c r="A71" s="164" t="s">
        <v>65</v>
      </c>
      <c r="B71" s="97">
        <v>1557.6961266839239</v>
      </c>
      <c r="C71" s="97">
        <v>1656.4952139265924</v>
      </c>
      <c r="D71" s="97">
        <v>1764.9162946387298</v>
      </c>
      <c r="E71" s="97">
        <v>1901.2920496191271</v>
      </c>
      <c r="F71" s="97">
        <v>1986.5060881781276</v>
      </c>
      <c r="G71" s="97">
        <v>2126.8293900611848</v>
      </c>
      <c r="H71" s="97">
        <v>2227.3390302522539</v>
      </c>
      <c r="I71" s="97">
        <v>2355.4714596804133</v>
      </c>
      <c r="J71" s="97">
        <v>2471.1883079321306</v>
      </c>
      <c r="K71" s="97">
        <v>2592.572180454968</v>
      </c>
      <c r="L71" s="97">
        <v>2684.6494303429868</v>
      </c>
      <c r="M71" s="97">
        <v>2811.5460443874313</v>
      </c>
      <c r="N71" s="97">
        <v>2949.2243514967622</v>
      </c>
      <c r="O71" s="97">
        <v>3187.7340654418617</v>
      </c>
      <c r="P71" s="97">
        <v>3428.5922553659129</v>
      </c>
      <c r="Q71" s="97">
        <v>3557.6670579197876</v>
      </c>
      <c r="R71" s="97">
        <v>3741.277197200197</v>
      </c>
      <c r="S71" s="97">
        <v>3757.7006191137707</v>
      </c>
      <c r="T71" s="97">
        <v>3913.6114890502631</v>
      </c>
      <c r="U71" s="97">
        <v>3969.0212969758968</v>
      </c>
      <c r="V71" s="97">
        <v>4010.1794647572206</v>
      </c>
      <c r="W71" s="65">
        <v>4008.6966487655068</v>
      </c>
    </row>
    <row r="72" spans="1:23" ht="27" customHeight="1" x14ac:dyDescent="0.35">
      <c r="A72" s="164" t="s">
        <v>98</v>
      </c>
      <c r="B72" s="97" t="s">
        <v>215</v>
      </c>
      <c r="C72" s="97" t="s">
        <v>215</v>
      </c>
      <c r="D72" s="97" t="s">
        <v>215</v>
      </c>
      <c r="E72" s="97" t="s">
        <v>215</v>
      </c>
      <c r="F72" s="97" t="s">
        <v>215</v>
      </c>
      <c r="G72" s="97" t="s">
        <v>215</v>
      </c>
      <c r="H72" s="97" t="s">
        <v>215</v>
      </c>
      <c r="I72" s="97" t="s">
        <v>215</v>
      </c>
      <c r="J72" s="97" t="s">
        <v>215</v>
      </c>
      <c r="K72" s="97">
        <v>1.9098106163624979</v>
      </c>
      <c r="L72" s="97">
        <v>1.7443968361187903</v>
      </c>
      <c r="M72" s="97">
        <v>2.9919019638336386</v>
      </c>
      <c r="N72" s="97">
        <v>8.3503502381522132</v>
      </c>
      <c r="O72" s="97">
        <v>5.9108116974302725</v>
      </c>
      <c r="P72" s="97">
        <v>4.3307086239547452</v>
      </c>
      <c r="Q72" s="97">
        <v>4.2002280394852809</v>
      </c>
      <c r="R72" s="97">
        <v>4.2078633434093655</v>
      </c>
      <c r="S72" s="97">
        <v>4.0999308901639679</v>
      </c>
      <c r="T72" s="97">
        <v>4.1288802939407248</v>
      </c>
      <c r="U72" s="97">
        <v>4.1054711701584781</v>
      </c>
      <c r="V72" s="97">
        <v>5.6113249393278064</v>
      </c>
      <c r="W72" s="65">
        <v>5.2543194265465107</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t="s">
        <v>215</v>
      </c>
      <c r="T73" s="97" t="s">
        <v>215</v>
      </c>
      <c r="U73" s="97" t="s">
        <v>215</v>
      </c>
      <c r="V73" s="97" t="s">
        <v>215</v>
      </c>
      <c r="W73" s="65" t="s">
        <v>215</v>
      </c>
    </row>
    <row r="74" spans="1:23" ht="15.5" x14ac:dyDescent="0.35">
      <c r="A74" s="164" t="s">
        <v>66</v>
      </c>
      <c r="B74" s="97" t="s">
        <v>215</v>
      </c>
      <c r="C74" s="97" t="s">
        <v>215</v>
      </c>
      <c r="D74" s="97" t="s">
        <v>215</v>
      </c>
      <c r="E74" s="97" t="s">
        <v>215</v>
      </c>
      <c r="F74" s="97" t="s">
        <v>215</v>
      </c>
      <c r="G74" s="97" t="s">
        <v>215</v>
      </c>
      <c r="H74" s="97">
        <v>1.3726250063559462</v>
      </c>
      <c r="I74" s="97">
        <v>4.0296748992707592</v>
      </c>
      <c r="J74" s="97">
        <v>7.1876825421257839</v>
      </c>
      <c r="K74" s="97">
        <v>8.1510556529979894</v>
      </c>
      <c r="L74" s="97">
        <v>9.6324188571646054</v>
      </c>
      <c r="M74" s="97">
        <v>10.845078483698517</v>
      </c>
      <c r="N74" s="97">
        <v>15.855265370578973</v>
      </c>
      <c r="O74" s="97">
        <v>17.596194693495324</v>
      </c>
      <c r="P74" s="97">
        <v>17.727249850143849</v>
      </c>
      <c r="Q74" s="97">
        <v>14.300545963848533</v>
      </c>
      <c r="R74" s="97">
        <v>23.509814493784599</v>
      </c>
      <c r="S74" s="97">
        <v>23.463697212744599</v>
      </c>
      <c r="T74" s="97">
        <v>26.0897012372021</v>
      </c>
      <c r="U74" s="97">
        <v>8.5579862819854657</v>
      </c>
      <c r="V74" s="97">
        <v>8.4645668517800914</v>
      </c>
      <c r="W74" s="65">
        <v>8.2529032997634229</v>
      </c>
    </row>
    <row r="75" spans="1:23" s="169" customFormat="1" ht="40.5" customHeight="1" x14ac:dyDescent="0.35">
      <c r="A75" s="171" t="s">
        <v>194</v>
      </c>
      <c r="B75" s="172">
        <v>1646.7269408728025</v>
      </c>
      <c r="C75" s="172">
        <v>1744.5954810596652</v>
      </c>
      <c r="D75" s="172">
        <v>1850.9585036927429</v>
      </c>
      <c r="E75" s="172">
        <v>1987.3899970254752</v>
      </c>
      <c r="F75" s="172">
        <v>2095.1200578635844</v>
      </c>
      <c r="G75" s="172">
        <v>2238.2784741897754</v>
      </c>
      <c r="H75" s="172">
        <v>2350.7993598906705</v>
      </c>
      <c r="I75" s="172">
        <v>2481.5000205863489</v>
      </c>
      <c r="J75" s="172">
        <v>2597.9796709241027</v>
      </c>
      <c r="K75" s="172">
        <v>2720.2700856556412</v>
      </c>
      <c r="L75" s="172">
        <v>2815.7288052350232</v>
      </c>
      <c r="M75" s="172">
        <v>2949.4030356997114</v>
      </c>
      <c r="N75" s="172">
        <v>3090.2889434290532</v>
      </c>
      <c r="O75" s="172">
        <v>3327.2850654345539</v>
      </c>
      <c r="P75" s="172">
        <v>3561.3961973068881</v>
      </c>
      <c r="Q75" s="172">
        <v>3685.11983370085</v>
      </c>
      <c r="R75" s="172">
        <v>3876.3309302182838</v>
      </c>
      <c r="S75" s="172">
        <v>3888.1077064284732</v>
      </c>
      <c r="T75" s="172">
        <v>4042.097207681556</v>
      </c>
      <c r="U75" s="172">
        <v>4079.3327473934023</v>
      </c>
      <c r="V75" s="172">
        <v>4117.9842279176955</v>
      </c>
      <c r="W75" s="173">
        <v>4115.9045614065444</v>
      </c>
    </row>
    <row r="81" spans="2:23" x14ac:dyDescent="0.25">
      <c r="B81" s="158"/>
      <c r="C81" s="158"/>
      <c r="D81" s="158"/>
      <c r="E81" s="158"/>
      <c r="F81" s="158"/>
      <c r="G81" s="158"/>
      <c r="H81" s="158"/>
      <c r="I81" s="158"/>
      <c r="J81" s="158"/>
      <c r="K81" s="158"/>
      <c r="L81" s="158"/>
      <c r="M81" s="158"/>
      <c r="N81" s="158"/>
      <c r="O81" s="158"/>
      <c r="P81" s="158"/>
      <c r="Q81" s="158"/>
      <c r="R81" s="158"/>
      <c r="S81" s="158"/>
      <c r="T81" s="158"/>
      <c r="U81" s="158"/>
      <c r="V81" s="158"/>
      <c r="W81" s="158"/>
    </row>
  </sheetData>
  <pageMargins left="0.75" right="0.75" top="1" bottom="1" header="0.5" footer="0.5"/>
  <pageSetup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70" zoomScaleNormal="70" workbookViewId="0"/>
  </sheetViews>
  <sheetFormatPr defaultColWidth="8.84375" defaultRowHeight="12.5" x14ac:dyDescent="0.25"/>
  <cols>
    <col min="1" max="1" width="51.69140625" style="158" customWidth="1"/>
    <col min="2" max="21" width="9.07421875" style="174" customWidth="1"/>
    <col min="22" max="23" width="9.84375" style="174" bestFit="1" customWidth="1"/>
    <col min="24" max="16384" width="8.84375" style="158"/>
  </cols>
  <sheetData>
    <row r="1" spans="1:23" ht="60" customHeight="1" x14ac:dyDescent="0.35">
      <c r="A1" s="159" t="s">
        <v>213</v>
      </c>
      <c r="B1" s="156"/>
      <c r="C1" s="156"/>
      <c r="D1" s="156"/>
      <c r="E1" s="156"/>
      <c r="F1" s="156"/>
      <c r="G1" s="156"/>
      <c r="H1" s="156"/>
      <c r="I1" s="156"/>
      <c r="J1" s="156"/>
      <c r="K1" s="156"/>
      <c r="L1" s="156"/>
      <c r="M1" s="156"/>
      <c r="N1" s="156"/>
      <c r="O1" s="156"/>
      <c r="P1" s="156"/>
      <c r="Q1" s="156"/>
      <c r="R1" s="156"/>
      <c r="S1" s="156"/>
      <c r="T1" s="156"/>
      <c r="U1" s="156"/>
      <c r="V1" s="157"/>
      <c r="W1" s="157"/>
    </row>
    <row r="2" spans="1:23" ht="15.5" x14ac:dyDescent="0.35">
      <c r="A2" s="159" t="s">
        <v>185</v>
      </c>
      <c r="B2" s="160" t="s">
        <v>12</v>
      </c>
      <c r="C2" s="160" t="s">
        <v>13</v>
      </c>
      <c r="D2" s="160" t="s">
        <v>14</v>
      </c>
      <c r="E2" s="160" t="s">
        <v>15</v>
      </c>
      <c r="F2" s="160" t="s">
        <v>16</v>
      </c>
      <c r="G2" s="160" t="s">
        <v>17</v>
      </c>
      <c r="H2" s="160" t="s">
        <v>18</v>
      </c>
      <c r="I2" s="160" t="s">
        <v>19</v>
      </c>
      <c r="J2" s="160" t="s">
        <v>20</v>
      </c>
      <c r="K2" s="160" t="s">
        <v>21</v>
      </c>
      <c r="L2" s="160" t="s">
        <v>22</v>
      </c>
      <c r="M2" s="160" t="s">
        <v>23</v>
      </c>
      <c r="N2" s="160" t="s">
        <v>24</v>
      </c>
      <c r="O2" s="160" t="s">
        <v>25</v>
      </c>
      <c r="P2" s="160" t="s">
        <v>26</v>
      </c>
      <c r="Q2" s="160" t="s">
        <v>27</v>
      </c>
      <c r="R2" s="160" t="s">
        <v>28</v>
      </c>
      <c r="S2" s="160" t="s">
        <v>29</v>
      </c>
      <c r="T2" s="160" t="s">
        <v>30</v>
      </c>
      <c r="U2" s="160" t="s">
        <v>31</v>
      </c>
      <c r="V2" s="160" t="s">
        <v>32</v>
      </c>
      <c r="W2" s="161" t="s">
        <v>33</v>
      </c>
    </row>
    <row r="3" spans="1:23" ht="30" customHeight="1" x14ac:dyDescent="0.35">
      <c r="A3" s="162" t="s">
        <v>45</v>
      </c>
      <c r="B3" s="97">
        <f>'Great Britain and overseas'!B3-Overseas!B3</f>
        <v>2392.893</v>
      </c>
      <c r="C3" s="97">
        <f>'Great Britain and overseas'!C3-Overseas!C3</f>
        <v>2521.2500000000005</v>
      </c>
      <c r="D3" s="97">
        <f>'Great Britain and overseas'!D3-Overseas!D3</f>
        <v>2679.9750000000004</v>
      </c>
      <c r="E3" s="97">
        <f>'Great Britain and overseas'!E3-Overseas!E3</f>
        <v>2822.8040000000005</v>
      </c>
      <c r="F3" s="97">
        <f>'Great Britain and overseas'!F3-Overseas!F3</f>
        <v>2955.1210000000037</v>
      </c>
      <c r="G3" s="97">
        <f>'Great Britain and overseas'!G3-Overseas!G3</f>
        <v>3124.4597597447409</v>
      </c>
      <c r="H3" s="97">
        <f>'Great Britain and overseas'!H3-Overseas!H3</f>
        <v>3249.6962452289786</v>
      </c>
      <c r="I3" s="97">
        <f>'Great Britain and overseas'!I3-Overseas!I3</f>
        <v>3455.899598330458</v>
      </c>
      <c r="J3" s="97">
        <f>'Great Britain and overseas'!J3-Overseas!J3</f>
        <v>3672.308117343809</v>
      </c>
      <c r="K3" s="97">
        <f>'Great Britain and overseas'!K3-Overseas!K3</f>
        <v>3922.8322677001815</v>
      </c>
      <c r="L3" s="97">
        <f>'Great Britain and overseas'!L3-Overseas!L3</f>
        <v>4148.1883260537334</v>
      </c>
      <c r="M3" s="97">
        <f>'Great Britain and overseas'!M3-Overseas!M3</f>
        <v>4442.9606287202205</v>
      </c>
      <c r="N3" s="97">
        <f>'Great Britain and overseas'!N3-Overseas!N3</f>
        <v>4732.9819592220747</v>
      </c>
      <c r="O3" s="97">
        <f>'Great Britain and overseas'!O3-Overseas!O3</f>
        <v>5103.6241526904587</v>
      </c>
      <c r="P3" s="97">
        <f>'Great Britain and overseas'!P3-Overseas!P3</f>
        <v>5224.7412107165719</v>
      </c>
      <c r="Q3" s="97">
        <f>'Great Britain and overseas'!Q3-Overseas!Q3</f>
        <v>5335.8138761475893</v>
      </c>
      <c r="R3" s="97">
        <f>'Great Britain and overseas'!R3-Overseas!R3</f>
        <v>5470.926535715068</v>
      </c>
      <c r="S3" s="97">
        <f>'Great Britain and overseas'!S3-Overseas!S3</f>
        <v>5354.1607975142206</v>
      </c>
      <c r="T3" s="97">
        <f>'Great Britain and overseas'!T3-Overseas!T3</f>
        <v>5414.6925598168091</v>
      </c>
      <c r="U3" s="97">
        <f>'Great Britain and overseas'!U3-Overseas!U3</f>
        <v>5481.0706271792096</v>
      </c>
      <c r="V3" s="97">
        <f>'Great Britain and overseas'!V3-Overseas!V3</f>
        <v>5473.0259245038942</v>
      </c>
      <c r="W3" s="65">
        <f>'Great Britain and overseas'!W3-Overseas!W3</f>
        <v>5518.6610608720366</v>
      </c>
    </row>
    <row r="4" spans="1:23" ht="15" customHeight="1" x14ac:dyDescent="0.35">
      <c r="A4" s="162" t="s">
        <v>186</v>
      </c>
      <c r="B4" s="97">
        <f>'Great Britain and overseas'!B4-Overseas!B4</f>
        <v>956.59924569161649</v>
      </c>
      <c r="C4" s="97">
        <f>'Great Britain and overseas'!C4-Overseas!C4</f>
        <v>961.00693268926432</v>
      </c>
      <c r="D4" s="97">
        <f>'Great Britain and overseas'!D4-Overseas!D4</f>
        <v>948.98623194134893</v>
      </c>
      <c r="E4" s="97">
        <f>'Great Britain and overseas'!E4-Overseas!E4</f>
        <v>975.11488647517308</v>
      </c>
      <c r="F4" s="97">
        <f>'Great Britain and overseas'!F4-Overseas!F4</f>
        <v>960.96768352218578</v>
      </c>
      <c r="G4" s="97">
        <f>'Great Britain and overseas'!G4-Overseas!G4</f>
        <v>1072.4794561522572</v>
      </c>
      <c r="H4" s="97">
        <f>'Great Britain and overseas'!H4-Overseas!H4</f>
        <v>1059.0076860393108</v>
      </c>
      <c r="I4" s="97">
        <f>'Great Britain and overseas'!I4-Overseas!I4</f>
        <v>979.24536652373195</v>
      </c>
      <c r="J4" s="97">
        <f>'Great Britain and overseas'!J4-Overseas!J4</f>
        <v>896.57352096752788</v>
      </c>
      <c r="K4" s="97">
        <f>'Great Britain and overseas'!K4-Overseas!K4</f>
        <v>849.32236939621578</v>
      </c>
      <c r="L4" s="97">
        <f>'Great Britain and overseas'!L4-Overseas!L4</f>
        <v>772.65428177417789</v>
      </c>
      <c r="M4" s="97">
        <f>'Great Britain and overseas'!M4-Overseas!M4</f>
        <v>712.8152209127644</v>
      </c>
      <c r="N4" s="97">
        <f>'Great Britain and overseas'!N4-Overseas!N4</f>
        <v>651.88939805832558</v>
      </c>
      <c r="O4" s="97">
        <f>'Great Britain and overseas'!O4-Overseas!O4</f>
        <v>627.44536743938511</v>
      </c>
      <c r="P4" s="97">
        <f>'Great Britain and overseas'!P4-Overseas!P4</f>
        <v>592.15313393931865</v>
      </c>
      <c r="Q4" s="97">
        <f>'Great Britain and overseas'!Q4-Overseas!Q4</f>
        <v>572.8687981661119</v>
      </c>
      <c r="R4" s="97">
        <f>'Great Britain and overseas'!R4-Overseas!R4</f>
        <v>571.56855091934369</v>
      </c>
      <c r="S4" s="97">
        <f>'Great Britain and overseas'!S4-Overseas!S4</f>
        <v>561.5713127712545</v>
      </c>
      <c r="T4" s="97">
        <f>'Great Britain and overseas'!T4-Overseas!T4</f>
        <v>550.43757171922562</v>
      </c>
      <c r="U4" s="97">
        <f>'Great Britain and overseas'!U4-Overseas!U4</f>
        <v>548.89371038782338</v>
      </c>
      <c r="V4" s="97">
        <f>'Great Britain and overseas'!V4-Overseas!V4</f>
        <v>537.57838408928762</v>
      </c>
      <c r="W4" s="65">
        <f>'Great Britain and overseas'!W4-Overseas!W4</f>
        <v>483.03716897876433</v>
      </c>
    </row>
    <row r="5" spans="1:23" ht="15" customHeight="1" x14ac:dyDescent="0.35">
      <c r="A5" s="162" t="s">
        <v>47</v>
      </c>
      <c r="B5" s="97"/>
      <c r="C5" s="97"/>
      <c r="D5" s="97"/>
      <c r="E5" s="97"/>
      <c r="F5" s="97"/>
      <c r="G5" s="97">
        <f>'Great Britain and overseas'!G5-Overseas!G5</f>
        <v>931.76747776310754</v>
      </c>
      <c r="H5" s="97">
        <f>'Great Britain and overseas'!H5-Overseas!H5</f>
        <v>993.08602203309965</v>
      </c>
      <c r="I5" s="97">
        <f>'Great Britain and overseas'!I5-Overseas!I5</f>
        <v>1053.4465369517025</v>
      </c>
      <c r="J5" s="97">
        <f>'Great Britain and overseas'!J5-Overseas!J5</f>
        <v>1095.8362759712466</v>
      </c>
      <c r="K5" s="97">
        <f>'Great Britain and overseas'!K5-Overseas!K5</f>
        <v>1148.9078669092407</v>
      </c>
      <c r="L5" s="97">
        <f>'Great Britain and overseas'!L5-Overseas!L5</f>
        <v>1180.9942633384226</v>
      </c>
      <c r="M5" s="97">
        <f>'Great Britain and overseas'!M5-Overseas!M5</f>
        <v>1279.3709564986468</v>
      </c>
      <c r="N5" s="97">
        <f>'Great Britain and overseas'!N5-Overseas!N5</f>
        <v>1362.7042223206768</v>
      </c>
      <c r="O5" s="97">
        <f>'Great Britain and overseas'!O5-Overseas!O5</f>
        <v>1494.5101697135497</v>
      </c>
      <c r="P5" s="97">
        <f>'Great Britain and overseas'!P5-Overseas!P5</f>
        <v>1571.6194017802454</v>
      </c>
      <c r="Q5" s="97">
        <f>'Great Britain and overseas'!Q5-Overseas!Q5</f>
        <v>1732.3763886078707</v>
      </c>
      <c r="R5" s="97">
        <f>'Great Britain and overseas'!R5-Overseas!R5</f>
        <v>1926.4059029240329</v>
      </c>
      <c r="S5" s="97">
        <f>'Great Britain and overseas'!S5-Overseas!S5</f>
        <v>2087.271047104166</v>
      </c>
      <c r="T5" s="97">
        <f>'Great Britain and overseas'!T5-Overseas!T5</f>
        <v>2318.0775734550675</v>
      </c>
      <c r="U5" s="97">
        <f>'Great Britain and overseas'!U5-Overseas!U5</f>
        <v>2544.2211655696374</v>
      </c>
      <c r="V5" s="97">
        <f>'Great Britain and overseas'!V5-Overseas!V5</f>
        <v>2665.667484066169</v>
      </c>
      <c r="W5" s="65">
        <f>'Great Britain and overseas'!W5-Overseas!W5</f>
        <v>2828.563656905952</v>
      </c>
    </row>
    <row r="6" spans="1:23" ht="15" customHeight="1" x14ac:dyDescent="0.35">
      <c r="A6" s="162" t="s">
        <v>105</v>
      </c>
      <c r="B6" s="97"/>
      <c r="C6" s="97"/>
      <c r="D6" s="97"/>
      <c r="E6" s="97"/>
      <c r="F6" s="97"/>
      <c r="G6" s="97">
        <f>'Great Britain and overseas'!G6-Overseas!G6</f>
        <v>0</v>
      </c>
      <c r="H6" s="97">
        <f>'Great Britain and overseas'!H6-Overseas!H6</f>
        <v>0</v>
      </c>
      <c r="I6" s="97">
        <f>'Great Britain and overseas'!I6-Overseas!I6</f>
        <v>0</v>
      </c>
      <c r="J6" s="97">
        <f>'Great Britain and overseas'!J6-Overseas!J6</f>
        <v>0</v>
      </c>
      <c r="K6" s="97">
        <f>'Great Britain and overseas'!K6-Overseas!K6</f>
        <v>0</v>
      </c>
      <c r="L6" s="97">
        <f>'Great Britain and overseas'!L6-Overseas!L6</f>
        <v>0</v>
      </c>
      <c r="M6" s="97">
        <f>'Great Britain and overseas'!M6-Overseas!M6</f>
        <v>0</v>
      </c>
      <c r="N6" s="97">
        <f>'Great Britain and overseas'!N6-Overseas!N6</f>
        <v>0</v>
      </c>
      <c r="O6" s="97">
        <f>'Great Britain and overseas'!O6-Overseas!O6</f>
        <v>298.26100000000002</v>
      </c>
      <c r="P6" s="97">
        <f>'Great Britain and overseas'!P6-Overseas!P6</f>
        <v>435.41003043999996</v>
      </c>
      <c r="Q6" s="97">
        <f>'Great Britain and overseas'!Q6-Overseas!Q6</f>
        <v>128.72999999999999</v>
      </c>
      <c r="R6" s="97">
        <f>'Great Britain and overseas'!R6-Overseas!R6</f>
        <v>141.73699999999999</v>
      </c>
      <c r="S6" s="97">
        <f>'Great Britain and overseas'!S6-Overseas!S6</f>
        <v>8.4069999999999965</v>
      </c>
      <c r="T6" s="97">
        <f>'Great Britain and overseas'!T6-Overseas!T6</f>
        <v>11.036000000000001</v>
      </c>
      <c r="U6" s="97">
        <f>'Great Britain and overseas'!U6-Overseas!U6</f>
        <v>3.9260000000000019</v>
      </c>
      <c r="V6" s="97">
        <f>'Great Britain and overseas'!V6-Overseas!V6</f>
        <v>3.1778794200000005</v>
      </c>
      <c r="W6" s="65">
        <f>'Great Britain and overseas'!W6-Overseas!W6</f>
        <v>114.2644971</v>
      </c>
    </row>
    <row r="7" spans="1:23" ht="15" customHeight="1" x14ac:dyDescent="0.35">
      <c r="A7" s="162" t="s">
        <v>48</v>
      </c>
      <c r="B7" s="97">
        <f>'Great Britain and overseas'!B7-Overseas!B7</f>
        <v>2310.6117920000002</v>
      </c>
      <c r="C7" s="97">
        <f>'Great Britain and overseas'!C7-Overseas!C7</f>
        <v>2394.6855339999997</v>
      </c>
      <c r="D7" s="97">
        <f>'Great Britain and overseas'!D7-Overseas!D7</f>
        <v>2452.4046149999999</v>
      </c>
      <c r="E7" s="97">
        <f>'Great Britain and overseas'!E7-Overseas!E7</f>
        <v>2517.7942849999999</v>
      </c>
      <c r="F7" s="97">
        <f>'Great Britain and overseas'!F7-Overseas!F7</f>
        <v>2579.9474510599998</v>
      </c>
      <c r="G7" s="97">
        <f>'Great Britain and overseas'!G7-Overseas!G7</f>
        <v>2689.6139499999999</v>
      </c>
      <c r="H7" s="97">
        <f>'Great Britain and overseas'!H7-Overseas!H7</f>
        <v>2836.9688480000004</v>
      </c>
      <c r="I7" s="97">
        <f>'Great Britain and overseas'!I7-Overseas!I7</f>
        <v>3228.3309952600002</v>
      </c>
      <c r="J7" s="97">
        <f>'Great Britain and overseas'!J7-Overseas!J7</f>
        <v>3557.5824190100002</v>
      </c>
      <c r="K7" s="97">
        <f>'Great Britain and overseas'!K7-Overseas!K7</f>
        <v>3774.0895750000004</v>
      </c>
      <c r="L7" s="97">
        <f>'Great Britain and overseas'!L7-Overseas!L7</f>
        <v>3941.0267050000002</v>
      </c>
      <c r="M7" s="97">
        <f>'Great Britain and overseas'!M7-Overseas!M7</f>
        <v>4026.6875789999999</v>
      </c>
      <c r="N7" s="97">
        <f>'Great Britain and overseas'!N7-Overseas!N7</f>
        <v>4234.4436620000006</v>
      </c>
      <c r="O7" s="97">
        <f>'Great Britain and overseas'!O7-Overseas!O7</f>
        <v>4697.6782249999997</v>
      </c>
      <c r="P7" s="97">
        <f>'Great Britain and overseas'!P7-Overseas!P7</f>
        <v>4924.7733250000001</v>
      </c>
      <c r="Q7" s="97">
        <f>'Great Britain and overseas'!Q7-Overseas!Q7</f>
        <v>4918.3788949999998</v>
      </c>
      <c r="R7" s="97">
        <f>'Great Britain and overseas'!R7-Overseas!R7</f>
        <v>4911.948089999999</v>
      </c>
      <c r="S7" s="97"/>
      <c r="T7" s="97"/>
      <c r="U7" s="97"/>
      <c r="V7" s="97"/>
      <c r="W7" s="65"/>
    </row>
    <row r="8" spans="1:23" ht="30" customHeight="1" x14ac:dyDescent="0.35">
      <c r="A8" s="162" t="s">
        <v>49</v>
      </c>
      <c r="B8" s="97">
        <f>'Great Britain and overseas'!B8-Overseas!B8</f>
        <v>4497.8189999999995</v>
      </c>
      <c r="C8" s="97">
        <f>'Great Britain and overseas'!C8-Overseas!C8</f>
        <v>4953.4069999999992</v>
      </c>
      <c r="D8" s="97">
        <f>'Great Britain and overseas'!D8-Overseas!D8</f>
        <v>5316.132999999998</v>
      </c>
      <c r="E8" s="97">
        <f>'Great Britain and overseas'!E8-Overseas!E8</f>
        <v>5659.9930000000013</v>
      </c>
      <c r="F8" s="97">
        <f>'Great Britain and overseas'!F8-Overseas!F8</f>
        <v>6043.639000000001</v>
      </c>
      <c r="G8" s="97">
        <f>'Great Britain and overseas'!G8-Overseas!G8</f>
        <v>6580.0587643462231</v>
      </c>
      <c r="H8" s="97">
        <f>'Great Britain and overseas'!H8-Overseas!H8</f>
        <v>7046.3807286868314</v>
      </c>
      <c r="I8" s="97">
        <f>'Great Britain and overseas'!I8-Overseas!I8</f>
        <v>7576.1530414979134</v>
      </c>
      <c r="J8" s="97">
        <f>'Great Britain and overseas'!J8-Overseas!J8</f>
        <v>8072.5910870429316</v>
      </c>
      <c r="K8" s="97">
        <f>'Great Britain and overseas'!K8-Overseas!K8</f>
        <v>8611.1494299372825</v>
      </c>
      <c r="L8" s="97">
        <f>'Great Britain and overseas'!L8-Overseas!L8</f>
        <v>9147.7798069362889</v>
      </c>
      <c r="M8" s="97">
        <f>'Great Britain and overseas'!M8-Overseas!M8</f>
        <v>9855.4817049952017</v>
      </c>
      <c r="N8" s="97">
        <f>'Great Britain and overseas'!N8-Overseas!N8</f>
        <v>10515.730358807879</v>
      </c>
      <c r="O8" s="97">
        <f>'Great Britain and overseas'!O8-Overseas!O8</f>
        <v>11448.307828240761</v>
      </c>
      <c r="P8" s="97">
        <f>'Great Britain and overseas'!P8-Overseas!P8</f>
        <v>11865.881874134779</v>
      </c>
      <c r="Q8" s="97">
        <f>'Great Britain and overseas'!Q8-Overseas!Q8</f>
        <v>12553.700530566115</v>
      </c>
      <c r="R8" s="97">
        <f>'Great Britain and overseas'!R8-Overseas!R8</f>
        <v>13416.821329538703</v>
      </c>
      <c r="S8" s="97">
        <f>'Great Britain and overseas'!S8-Overseas!S8</f>
        <v>13748.866226301803</v>
      </c>
      <c r="T8" s="97">
        <f>'Great Britain and overseas'!T8-Overseas!T8</f>
        <v>13784.575479807643</v>
      </c>
      <c r="U8" s="97">
        <f>'Great Britain and overseas'!U8-Overseas!U8</f>
        <v>13219.517186389261</v>
      </c>
      <c r="V8" s="97">
        <f>'Great Britain and overseas'!V8-Overseas!V8</f>
        <v>11500.421316723434</v>
      </c>
      <c r="W8" s="65">
        <f>'Great Britain and overseas'!W8-Overseas!W8</f>
        <v>9367.2950554060262</v>
      </c>
    </row>
    <row r="9" spans="1:23" ht="15" customHeight="1" x14ac:dyDescent="0.35">
      <c r="A9" s="62" t="s">
        <v>50</v>
      </c>
      <c r="B9" s="97"/>
      <c r="C9" s="97"/>
      <c r="D9" s="97"/>
      <c r="E9" s="97"/>
      <c r="F9" s="97"/>
      <c r="G9" s="97"/>
      <c r="H9" s="97">
        <f>'Great Britain and overseas'!H9-Overseas!H9</f>
        <v>761.53547826111276</v>
      </c>
      <c r="I9" s="97">
        <f>'Great Britain and overseas'!I9-Overseas!I9</f>
        <v>792.94121613139077</v>
      </c>
      <c r="J9" s="97">
        <f>'Great Britain and overseas'!J9-Overseas!J9</f>
        <v>841.55298356153526</v>
      </c>
      <c r="K9" s="97">
        <f>'Great Britain and overseas'!K9-Overseas!K9</f>
        <v>923.13532170549126</v>
      </c>
      <c r="L9" s="97">
        <f>'Great Britain and overseas'!L9-Overseas!L9</f>
        <v>972.09350814790946</v>
      </c>
      <c r="M9" s="97">
        <f>'Great Britain and overseas'!M9-Overseas!M9</f>
        <v>1036.7456280377137</v>
      </c>
      <c r="N9" s="97">
        <f>'Great Britain and overseas'!N9-Overseas!N9</f>
        <v>1105.2139472521935</v>
      </c>
      <c r="O9" s="97">
        <f>'Great Britain and overseas'!O9-Overseas!O9</f>
        <v>1191.3085953965322</v>
      </c>
      <c r="P9" s="97">
        <f>'Great Britain and overseas'!P9-Overseas!P9</f>
        <v>1219.3702263501514</v>
      </c>
      <c r="Q9" s="97">
        <f>'Great Britain and overseas'!Q9-Overseas!Q9</f>
        <v>1313.8309452941257</v>
      </c>
      <c r="R9" s="97">
        <f>'Great Britain and overseas'!R9-Overseas!R9</f>
        <v>1389.7902511729067</v>
      </c>
      <c r="S9" s="97">
        <f>'Great Britain and overseas'!S9-Overseas!S9</f>
        <v>1462.5725367108435</v>
      </c>
      <c r="T9" s="97">
        <f>'Great Britain and overseas'!T9-Overseas!T9</f>
        <v>1716.411431392384</v>
      </c>
      <c r="U9" s="97">
        <f>'Great Britain and overseas'!U9-Overseas!U9</f>
        <v>1833.874971075275</v>
      </c>
      <c r="V9" s="97">
        <f>'Great Britain and overseas'!V9-Overseas!V9</f>
        <v>1896.1446622709791</v>
      </c>
      <c r="W9" s="65">
        <f>'Great Britain and overseas'!W9-Overseas!W9</f>
        <v>1964.0842231831098</v>
      </c>
    </row>
    <row r="10" spans="1:23" ht="15" customHeight="1" x14ac:dyDescent="0.35">
      <c r="A10" s="62" t="s">
        <v>51</v>
      </c>
      <c r="B10" s="97"/>
      <c r="C10" s="97"/>
      <c r="D10" s="97"/>
      <c r="E10" s="97"/>
      <c r="F10" s="97"/>
      <c r="G10" s="97"/>
      <c r="H10" s="97">
        <f>'Great Britain and overseas'!H10-Overseas!H10</f>
        <v>4102.4826168002746</v>
      </c>
      <c r="I10" s="97">
        <f>'Great Britain and overseas'!I10-Overseas!I10</f>
        <v>4385.7089858419195</v>
      </c>
      <c r="J10" s="97">
        <f>'Great Britain and overseas'!J10-Overseas!J10</f>
        <v>4625.0489658236374</v>
      </c>
      <c r="K10" s="97">
        <f>'Great Britain and overseas'!K10-Overseas!K10</f>
        <v>4866.3026528889632</v>
      </c>
      <c r="L10" s="97">
        <f>'Great Britain and overseas'!L10-Overseas!L10</f>
        <v>5119.3425184834214</v>
      </c>
      <c r="M10" s="97">
        <f>'Great Britain and overseas'!M10-Overseas!M10</f>
        <v>5463.2662750759973</v>
      </c>
      <c r="N10" s="97">
        <f>'Great Britain and overseas'!N10-Overseas!N10</f>
        <v>5795.1642649796895</v>
      </c>
      <c r="O10" s="97">
        <f>'Great Britain and overseas'!O10-Overseas!O10</f>
        <v>6272.7399450473722</v>
      </c>
      <c r="P10" s="97">
        <f>'Great Britain and overseas'!P10-Overseas!P10</f>
        <v>6451.6056921455875</v>
      </c>
      <c r="Q10" s="97">
        <f>'Great Britain and overseas'!Q10-Overseas!Q10</f>
        <v>6894.7918300928795</v>
      </c>
      <c r="R10" s="97">
        <f>'Great Britain and overseas'!R10-Overseas!R10</f>
        <v>7413.972040771604</v>
      </c>
      <c r="S10" s="97">
        <f>'Great Britain and overseas'!S10-Overseas!S10</f>
        <v>7522.8294594495374</v>
      </c>
      <c r="T10" s="97">
        <f>'Great Britain and overseas'!T10-Overseas!T10</f>
        <v>7065.932360987973</v>
      </c>
      <c r="U10" s="97">
        <f>'Great Britain and overseas'!U10-Overseas!U10</f>
        <v>6627.1782982129225</v>
      </c>
      <c r="V10" s="97">
        <f>'Great Britain and overseas'!V10-Overseas!V10</f>
        <v>5133.8549932894739</v>
      </c>
      <c r="W10" s="65">
        <f>'Great Britain and overseas'!W10-Overseas!W10</f>
        <v>3567.3815607193842</v>
      </c>
    </row>
    <row r="11" spans="1:23" ht="15" customHeight="1" x14ac:dyDescent="0.35">
      <c r="A11" s="62" t="s">
        <v>52</v>
      </c>
      <c r="B11" s="97"/>
      <c r="C11" s="97"/>
      <c r="D11" s="97"/>
      <c r="E11" s="97"/>
      <c r="F11" s="97"/>
      <c r="G11" s="97"/>
      <c r="H11" s="97">
        <f>'Great Britain and overseas'!H11-Overseas!H11</f>
        <v>2182.3598272417303</v>
      </c>
      <c r="I11" s="97">
        <f>'Great Britain and overseas'!I11-Overseas!I11</f>
        <v>2397.4986836635185</v>
      </c>
      <c r="J11" s="97">
        <f>'Great Britain and overseas'!J11-Overseas!J11</f>
        <v>2605.9865489061849</v>
      </c>
      <c r="K11" s="97">
        <f>'Great Britain and overseas'!K11-Overseas!K11</f>
        <v>2821.7037226597231</v>
      </c>
      <c r="L11" s="97">
        <f>'Great Britain and overseas'!L11-Overseas!L11</f>
        <v>3056.3391579661652</v>
      </c>
      <c r="M11" s="97">
        <f>'Great Britain and overseas'!M11-Overseas!M11</f>
        <v>3355.4043929559084</v>
      </c>
      <c r="N11" s="97">
        <f>'Great Britain and overseas'!N11-Overseas!N11</f>
        <v>3615.3532759982745</v>
      </c>
      <c r="O11" s="97">
        <f>'Great Britain and overseas'!O11-Overseas!O11</f>
        <v>3984.2732144352258</v>
      </c>
      <c r="P11" s="97">
        <f>'Great Britain and overseas'!P11-Overseas!P11</f>
        <v>4194.8703939366678</v>
      </c>
      <c r="Q11" s="97">
        <f>'Great Britain and overseas'!Q11-Overseas!Q11</f>
        <v>4345.0916025762972</v>
      </c>
      <c r="R11" s="97">
        <f>'Great Britain and overseas'!R11-Overseas!R11</f>
        <v>4613.0667470879634</v>
      </c>
      <c r="S11" s="97">
        <f>'Great Britain and overseas'!S11-Overseas!S11</f>
        <v>4763.4232593179322</v>
      </c>
      <c r="T11" s="97">
        <f>'Great Britain and overseas'!T11-Overseas!T11</f>
        <v>5002.0567281734384</v>
      </c>
      <c r="U11" s="97">
        <f>'Great Britain and overseas'!U11-Overseas!U11</f>
        <v>4758.4810363764709</v>
      </c>
      <c r="V11" s="97">
        <f>'Great Britain and overseas'!V11-Overseas!V11</f>
        <v>4470.3629935051495</v>
      </c>
      <c r="W11" s="65">
        <f>'Great Britain and overseas'!W11-Overseas!W11</f>
        <v>3835.1183697953984</v>
      </c>
    </row>
    <row r="12" spans="1:23" ht="15" customHeight="1" x14ac:dyDescent="0.35">
      <c r="A12" s="162" t="s">
        <v>93</v>
      </c>
      <c r="B12" s="97"/>
      <c r="C12" s="97"/>
      <c r="D12" s="97"/>
      <c r="E12" s="97"/>
      <c r="F12" s="97"/>
      <c r="G12" s="97"/>
      <c r="H12" s="97">
        <f>'Great Britain and overseas'!H12-Overseas!H12</f>
        <v>13.107519600000002</v>
      </c>
      <c r="I12" s="97">
        <f>'Great Britain and overseas'!I12-Overseas!I12</f>
        <v>14.986460219999998</v>
      </c>
      <c r="J12" s="97">
        <f>'Great Britain and overseas'!J12-Overseas!J12</f>
        <v>16.622024122071426</v>
      </c>
      <c r="K12" s="97">
        <f>'Great Britain and overseas'!K12-Overseas!K12</f>
        <v>17.693564299999998</v>
      </c>
      <c r="L12" s="97">
        <f>'Great Britain and overseas'!L12-Overseas!L12</f>
        <v>19.498030839999998</v>
      </c>
      <c r="M12" s="97">
        <f>'Great Britain and overseas'!M12-Overseas!M12</f>
        <v>20.507303</v>
      </c>
      <c r="N12" s="97">
        <f>'Great Britain and overseas'!N12-Overseas!N12</f>
        <v>21.180479929999997</v>
      </c>
      <c r="O12" s="97">
        <f>'Great Britain and overseas'!O12-Overseas!O12</f>
        <v>21.798681950000002</v>
      </c>
      <c r="P12" s="97">
        <f>'Great Britain and overseas'!P12-Overseas!P12</f>
        <v>21.36265912</v>
      </c>
      <c r="Q12" s="97">
        <f>'Great Britain and overseas'!Q12-Overseas!Q12</f>
        <v>22.33975126</v>
      </c>
      <c r="R12" s="97">
        <f>'Great Britain and overseas'!R12-Overseas!R12</f>
        <v>56.572571999999994</v>
      </c>
      <c r="S12" s="97">
        <f>'Great Britain and overseas'!S12-Overseas!S12</f>
        <v>176.393889</v>
      </c>
      <c r="T12" s="97">
        <f>'Great Britain and overseas'!T12-Overseas!T12</f>
        <v>199.78361199999998</v>
      </c>
      <c r="U12" s="97">
        <f>'Great Britain and overseas'!U12-Overseas!U12</f>
        <v>163.36812400000002</v>
      </c>
      <c r="V12" s="97">
        <f>'Great Britain and overseas'!V12-Overseas!V12</f>
        <v>183.73239999999998</v>
      </c>
      <c r="W12" s="65">
        <f>'Great Britain and overseas'!W12-Overseas!W12</f>
        <v>223.48097613000002</v>
      </c>
    </row>
    <row r="13" spans="1:23" ht="30" customHeight="1" x14ac:dyDescent="0.35">
      <c r="A13" s="162" t="s">
        <v>103</v>
      </c>
      <c r="B13" s="97"/>
      <c r="C13" s="97"/>
      <c r="D13" s="97"/>
      <c r="E13" s="97"/>
      <c r="F13" s="97"/>
      <c r="G13" s="97"/>
      <c r="H13" s="97"/>
      <c r="I13" s="97"/>
      <c r="J13" s="97"/>
      <c r="K13" s="97"/>
      <c r="L13" s="97"/>
      <c r="M13" s="97"/>
      <c r="N13" s="97">
        <f>'Great Britain and overseas'!N13-Overseas!N13</f>
        <v>127.16620278609381</v>
      </c>
      <c r="O13" s="97">
        <f>'Great Britain and overseas'!O13-Overseas!O13</f>
        <v>1266.9179327757552</v>
      </c>
      <c r="P13" s="97">
        <f>'Great Britain and overseas'!P13-Overseas!P13</f>
        <v>2230.6505041327223</v>
      </c>
      <c r="Q13" s="97">
        <f>'Great Britain and overseas'!Q13-Overseas!Q13</f>
        <v>3551.4798564431203</v>
      </c>
      <c r="R13" s="97">
        <f>'Great Britain and overseas'!R13-Overseas!R13</f>
        <v>6769.2760631101473</v>
      </c>
      <c r="S13" s="97">
        <f>'Great Britain and overseas'!S13-Overseas!S13</f>
        <v>10414.899133693963</v>
      </c>
      <c r="T13" s="97">
        <f>'Great Britain and overseas'!T13-Overseas!T13</f>
        <v>12803.362563483412</v>
      </c>
      <c r="U13" s="97">
        <f>'Great Britain and overseas'!U13-Overseas!U13</f>
        <v>14246.594830829465</v>
      </c>
      <c r="V13" s="97">
        <f>'Great Britain and overseas'!V13-Overseas!V13</f>
        <v>14805.548071009174</v>
      </c>
      <c r="W13" s="65">
        <f>'Great Britain and overseas'!W13-Overseas!W13</f>
        <v>15327.580706101558</v>
      </c>
    </row>
    <row r="14" spans="1:23" ht="15" customHeight="1" x14ac:dyDescent="0.35">
      <c r="A14" s="163" t="s">
        <v>53</v>
      </c>
      <c r="B14" s="97">
        <f>'Great Britain and overseas'!B14-Overseas!B14</f>
        <v>11379.761965</v>
      </c>
      <c r="C14" s="97">
        <f>'Great Britain and overseas'!C14-Overseas!C14</f>
        <v>11176.396123000002</v>
      </c>
      <c r="D14" s="97">
        <f>'Great Britain and overseas'!D14-Overseas!D14</f>
        <v>11064.804219999998</v>
      </c>
      <c r="E14" s="97">
        <f>'Great Britain and overseas'!E14-Overseas!E14</f>
        <v>11167.522956999999</v>
      </c>
      <c r="F14" s="97">
        <f>'Great Britain and overseas'!F14-Overseas!F14</f>
        <v>11242.0689748</v>
      </c>
      <c r="G14" s="97">
        <f>'Great Britain and overseas'!G14-Overseas!G14</f>
        <v>11625.595130999998</v>
      </c>
      <c r="H14" s="97">
        <f>'Great Britain and overseas'!H14-Overseas!H14</f>
        <v>12672.020415999999</v>
      </c>
      <c r="I14" s="97">
        <f>'Great Britain and overseas'!I14-Overseas!I14</f>
        <v>12362.273120709999</v>
      </c>
      <c r="J14" s="97">
        <f>'Great Britain and overseas'!J14-Overseas!J14</f>
        <v>13162.27006144</v>
      </c>
      <c r="K14" s="97">
        <f>'Great Britain and overseas'!K14-Overseas!K14</f>
        <v>13928.205135</v>
      </c>
      <c r="L14" s="97">
        <f>'Great Britain and overseas'!L14-Overseas!L14</f>
        <v>14840.547586000001</v>
      </c>
      <c r="M14" s="97">
        <f>'Great Britain and overseas'!M14-Overseas!M14</f>
        <v>15731.800595000001</v>
      </c>
      <c r="N14" s="97">
        <f>'Great Britain and overseas'!N14-Overseas!N14</f>
        <v>17103.441161999999</v>
      </c>
      <c r="O14" s="97">
        <f>'Great Britain and overseas'!O14-Overseas!O14</f>
        <v>19989.231177999998</v>
      </c>
      <c r="P14" s="97">
        <f>'Great Britain and overseas'!P14-Overseas!P14</f>
        <v>21426.990301000002</v>
      </c>
      <c r="Q14" s="97">
        <f>'Great Britain and overseas'!Q14-Overseas!Q14</f>
        <v>22820.290123000002</v>
      </c>
      <c r="R14" s="97">
        <f>'Great Britain and overseas'!R14-Overseas!R14</f>
        <v>23899.631611999997</v>
      </c>
      <c r="S14" s="97">
        <f>'Great Britain and overseas'!S14-Overseas!S14</f>
        <v>24169.807672999999</v>
      </c>
      <c r="T14" s="97">
        <f>'Great Britain and overseas'!T14-Overseas!T14</f>
        <v>24316.565555000001</v>
      </c>
      <c r="U14" s="97">
        <f>'Great Britain and overseas'!U14-Overseas!U14</f>
        <v>24243.713646999997</v>
      </c>
      <c r="V14" s="97">
        <f>'Great Britain and overseas'!V14-Overseas!V14</f>
        <v>23440.599919</v>
      </c>
      <c r="W14" s="65">
        <f>'Great Britain and overseas'!W14-Overseas!W14</f>
        <v>22301.220214000004</v>
      </c>
    </row>
    <row r="15" spans="1:23" ht="15" customHeight="1" x14ac:dyDescent="0.35">
      <c r="A15" s="62" t="s">
        <v>187</v>
      </c>
      <c r="B15" s="97"/>
      <c r="C15" s="97"/>
      <c r="D15" s="97"/>
      <c r="E15" s="97"/>
      <c r="F15" s="97"/>
      <c r="G15" s="97"/>
      <c r="H15" s="97"/>
      <c r="I15" s="97"/>
      <c r="J15" s="97"/>
      <c r="K15" s="97"/>
      <c r="L15" s="97"/>
      <c r="M15" s="97"/>
      <c r="N15" s="97">
        <f>'Great Britain and overseas'!N15-Overseas!N15</f>
        <v>11599.496934000001</v>
      </c>
      <c r="O15" s="97">
        <f>'Great Britain and overseas'!O15-Overseas!O15</f>
        <v>14226.791441000001</v>
      </c>
      <c r="P15" s="97">
        <f>'Great Britain and overseas'!P15-Overseas!P15</f>
        <v>15478.010538999999</v>
      </c>
      <c r="Q15" s="97">
        <f>'Great Britain and overseas'!Q15-Overseas!Q15</f>
        <v>16578.667176999999</v>
      </c>
      <c r="R15" s="97">
        <f>'Great Britain and overseas'!R15-Overseas!R15</f>
        <v>17472.49165</v>
      </c>
      <c r="S15" s="97">
        <f>'Great Britain and overseas'!S15-Overseas!S15</f>
        <v>17625.749532000002</v>
      </c>
      <c r="T15" s="97">
        <f>'Great Britain and overseas'!T15-Overseas!T15</f>
        <v>17738.510613999999</v>
      </c>
      <c r="U15" s="97">
        <f>'Great Britain and overseas'!U15-Overseas!U15</f>
        <v>17716.225637</v>
      </c>
      <c r="V15" s="97">
        <f>'Great Britain and overseas'!V15-Overseas!V15</f>
        <v>17111.311003999999</v>
      </c>
      <c r="W15" s="65">
        <f>'Great Britain and overseas'!W15-Overseas!W15</f>
        <v>16213.076771999999</v>
      </c>
    </row>
    <row r="16" spans="1:23" ht="15" customHeight="1" x14ac:dyDescent="0.35">
      <c r="A16" s="62" t="s">
        <v>188</v>
      </c>
      <c r="B16" s="97"/>
      <c r="C16" s="97"/>
      <c r="D16" s="97"/>
      <c r="E16" s="97"/>
      <c r="F16" s="97"/>
      <c r="G16" s="97"/>
      <c r="H16" s="97"/>
      <c r="I16" s="97"/>
      <c r="J16" s="97"/>
      <c r="K16" s="97"/>
      <c r="L16" s="97"/>
      <c r="M16" s="97"/>
      <c r="N16" s="97">
        <f>'Great Britain and overseas'!N16-Overseas!N16</f>
        <v>5503.9442200000003</v>
      </c>
      <c r="O16" s="97">
        <f>'Great Britain and overseas'!O16-Overseas!O16</f>
        <v>5762.439738</v>
      </c>
      <c r="P16" s="97">
        <f>'Great Britain and overseas'!P16-Overseas!P16</f>
        <v>5948.9797619999999</v>
      </c>
      <c r="Q16" s="97">
        <f>'Great Britain and overseas'!Q16-Overseas!Q16</f>
        <v>6241.6229469999998</v>
      </c>
      <c r="R16" s="97">
        <f>'Great Britain and overseas'!R16-Overseas!R16</f>
        <v>6427.1399630000005</v>
      </c>
      <c r="S16" s="97">
        <f>'Great Britain and overseas'!S16-Overseas!S16</f>
        <v>6544.0581410000013</v>
      </c>
      <c r="T16" s="97">
        <f>'Great Britain and overseas'!T16-Overseas!T16</f>
        <v>6578.0549410000003</v>
      </c>
      <c r="U16" s="97">
        <f>'Great Britain and overseas'!U16-Overseas!U16</f>
        <v>6527.4880119999998</v>
      </c>
      <c r="V16" s="97">
        <f>'Great Britain and overseas'!V16-Overseas!V16</f>
        <v>6329.2889150000001</v>
      </c>
      <c r="W16" s="65">
        <f>'Great Britain and overseas'!W16-Overseas!W16</f>
        <v>6088.1434419999996</v>
      </c>
    </row>
    <row r="17" spans="1:23" ht="15" customHeight="1" x14ac:dyDescent="0.35">
      <c r="A17" s="163" t="s">
        <v>54</v>
      </c>
      <c r="B17" s="97">
        <f>'Great Britain and overseas'!B17-Overseas!B17</f>
        <v>7627.1742531339078</v>
      </c>
      <c r="C17" s="97">
        <f>'Great Britain and overseas'!C17-Overseas!C17</f>
        <v>7379.3575883475414</v>
      </c>
      <c r="D17" s="97">
        <f>'Great Britain and overseas'!D17-Overseas!D17</f>
        <v>7217.7833738483887</v>
      </c>
      <c r="E17" s="97">
        <f>'Great Britain and overseas'!E17-Overseas!E17</f>
        <v>6758.1287882504803</v>
      </c>
      <c r="F17" s="97">
        <f>'Great Britain and overseas'!F17-Overseas!F17</f>
        <v>6729.9117802324035</v>
      </c>
      <c r="G17" s="97">
        <f>'Great Britain and overseas'!G17-Overseas!G17</f>
        <v>6712.5246388923788</v>
      </c>
      <c r="H17" s="97">
        <f>'Great Britain and overseas'!H17-Overseas!H17</f>
        <v>6720.4809632405331</v>
      </c>
      <c r="I17" s="97">
        <f>'Great Britain and overseas'!I17-Overseas!I17</f>
        <v>6684.6248110926526</v>
      </c>
      <c r="J17" s="97">
        <f>'Great Britain and overseas'!J17-Overseas!J17</f>
        <v>6620.6823481219999</v>
      </c>
      <c r="K17" s="97">
        <f>'Great Britain and overseas'!K17-Overseas!K17</f>
        <v>6606.3000278011068</v>
      </c>
      <c r="L17" s="97">
        <f>'Great Britain and overseas'!L17-Overseas!L17</f>
        <v>6522.30196085839</v>
      </c>
      <c r="M17" s="97">
        <f>'Great Britain and overseas'!M17-Overseas!M17</f>
        <v>6611.1943664482269</v>
      </c>
      <c r="N17" s="97">
        <f>'Great Britain and overseas'!N17-Overseas!N17</f>
        <v>6471.0477297484531</v>
      </c>
      <c r="O17" s="97">
        <f>'Great Britain and overseas'!O17-Overseas!O17</f>
        <v>6065.1512116168733</v>
      </c>
      <c r="P17" s="97">
        <f>'Great Britain and overseas'!P17-Overseas!P17</f>
        <v>5517.0216970653264</v>
      </c>
      <c r="Q17" s="97">
        <f>'Great Britain and overseas'!Q17-Overseas!Q17</f>
        <v>4899.9600623752403</v>
      </c>
      <c r="R17" s="97">
        <f>'Great Britain and overseas'!R17-Overseas!R17</f>
        <v>3251.0686081432</v>
      </c>
      <c r="S17" s="97">
        <f>'Great Britain and overseas'!S17-Overseas!S17</f>
        <v>1177.2683892966356</v>
      </c>
      <c r="T17" s="97">
        <f>'Great Britain and overseas'!T17-Overseas!T17</f>
        <v>240.22037313311588</v>
      </c>
      <c r="U17" s="97">
        <f>'Great Britain and overseas'!U17-Overseas!U17</f>
        <v>60.554703571722328</v>
      </c>
      <c r="V17" s="97">
        <f>'Great Britain and overseas'!V17-Overseas!V17</f>
        <v>14.4586914743896</v>
      </c>
      <c r="W17" s="65">
        <f>'Great Britain and overseas'!W17-Overseas!W17</f>
        <v>8.6440831538322502</v>
      </c>
    </row>
    <row r="18" spans="1:23" ht="30" customHeight="1" x14ac:dyDescent="0.35">
      <c r="A18" s="162" t="s">
        <v>55</v>
      </c>
      <c r="B18" s="97">
        <f>'Great Britain and overseas'!B18-Overseas!B18</f>
        <v>14444.695</v>
      </c>
      <c r="C18" s="97">
        <f>'Great Britain and overseas'!C18-Overseas!C18</f>
        <v>11965.316999999999</v>
      </c>
      <c r="D18" s="97">
        <f>'Great Britain and overseas'!D18-Overseas!D18</f>
        <v>11790.69</v>
      </c>
      <c r="E18" s="97">
        <f>'Great Britain and overseas'!E18-Overseas!E18</f>
        <v>12220.356763508138</v>
      </c>
      <c r="F18" s="97">
        <f>'Great Britain and overseas'!F18-Overseas!F18</f>
        <v>13217.18750660968</v>
      </c>
      <c r="G18" s="97">
        <f>'Great Britain and overseas'!G18-Overseas!G18</f>
        <v>14151.554188755876</v>
      </c>
      <c r="H18" s="97">
        <f>'Great Britain and overseas'!H18-Overseas!H18</f>
        <v>14266.051392173891</v>
      </c>
      <c r="I18" s="97">
        <f>'Great Britain and overseas'!I18-Overseas!I18</f>
        <v>12873.426736919173</v>
      </c>
      <c r="J18" s="97">
        <f>'Great Britain and overseas'!J18-Overseas!J18</f>
        <v>10036.741303500985</v>
      </c>
      <c r="K18" s="97">
        <f>'Great Britain and overseas'!K18-Overseas!K18</f>
        <v>9149.4380201127678</v>
      </c>
      <c r="L18" s="97">
        <f>'Great Britain and overseas'!L18-Overseas!L18</f>
        <v>8837.7316566251829</v>
      </c>
      <c r="M18" s="97">
        <f>'Great Britain and overseas'!M18-Overseas!M18</f>
        <v>9027.2895628021197</v>
      </c>
      <c r="N18" s="97">
        <f>'Great Britain and overseas'!N18-Overseas!N18</f>
        <v>8684.2746089046123</v>
      </c>
      <c r="O18" s="97">
        <f>'Great Britain and overseas'!O18-Overseas!O18</f>
        <v>8373.3386583421452</v>
      </c>
      <c r="P18" s="97">
        <f>'Great Britain and overseas'!P18-Overseas!P18</f>
        <v>7856.0560426987768</v>
      </c>
      <c r="Q18" s="97">
        <f>'Great Britain and overseas'!Q18-Overseas!Q18</f>
        <v>6996.9122152324671</v>
      </c>
      <c r="R18" s="97">
        <f>'Great Britain and overseas'!R18-Overseas!R18</f>
        <v>5308.7312005743424</v>
      </c>
      <c r="S18" s="97">
        <f>'Great Britain and overseas'!S18-Overseas!S18</f>
        <v>3582.6907805060182</v>
      </c>
      <c r="T18" s="97">
        <f>'Great Britain and overseas'!T18-Overseas!T18</f>
        <v>2893.3837312275637</v>
      </c>
      <c r="U18" s="97">
        <f>'Great Britain and overseas'!U18-Overseas!U18</f>
        <v>2539.0187964722504</v>
      </c>
      <c r="V18" s="97">
        <f>'Great Britain and overseas'!V18-Overseas!V18</f>
        <v>2231.7916264473865</v>
      </c>
      <c r="W18" s="65">
        <f>'Great Britain and overseas'!W18-Overseas!W18</f>
        <v>2138.6303187267818</v>
      </c>
    </row>
    <row r="19" spans="1:23" ht="15" customHeight="1" x14ac:dyDescent="0.35">
      <c r="A19" s="62" t="s">
        <v>56</v>
      </c>
      <c r="B19" s="97">
        <f>'Great Britain and overseas'!B19-Overseas!B19</f>
        <v>3815.0000000000009</v>
      </c>
      <c r="C19" s="97">
        <f>'Great Britain and overseas'!C19-Overseas!C19</f>
        <v>3773</v>
      </c>
      <c r="D19" s="97">
        <f>'Great Britain and overseas'!D19-Overseas!D19</f>
        <v>3619</v>
      </c>
      <c r="E19" s="97">
        <f>'Great Britain and overseas'!E19-Overseas!E19</f>
        <v>3781</v>
      </c>
      <c r="F19" s="97">
        <f>'Great Britain and overseas'!F19-Overseas!F19</f>
        <v>3921.9510328888305</v>
      </c>
      <c r="G19" s="97">
        <f>'Great Britain and overseas'!G19-Overseas!G19</f>
        <v>4328.5269909929939</v>
      </c>
      <c r="H19" s="97">
        <f>'Great Britain and overseas'!H19-Overseas!H19</f>
        <v>4326.2286007173243</v>
      </c>
      <c r="I19" s="97">
        <f>'Great Britain and overseas'!I19-Overseas!I19</f>
        <v>2381.2137188760844</v>
      </c>
      <c r="J19" s="97">
        <f>'Great Britain and overseas'!J19-Overseas!J19</f>
        <v>0</v>
      </c>
      <c r="K19" s="97">
        <f>'Great Britain and overseas'!K19-Overseas!K19</f>
        <v>0</v>
      </c>
      <c r="L19" s="97">
        <f>'Great Britain and overseas'!L19-Overseas!L19</f>
        <v>0</v>
      </c>
      <c r="M19" s="97">
        <f>'Great Britain and overseas'!M19-Overseas!M19</f>
        <v>0</v>
      </c>
      <c r="N19" s="97">
        <f>'Great Britain and overseas'!N19-Overseas!N19</f>
        <v>0</v>
      </c>
      <c r="O19" s="97">
        <f>'Great Britain and overseas'!O19-Overseas!O19</f>
        <v>0</v>
      </c>
      <c r="P19" s="97">
        <f>'Great Britain and overseas'!P19-Overseas!P19</f>
        <v>0</v>
      </c>
      <c r="Q19" s="97">
        <f>'Great Britain and overseas'!Q19-Overseas!Q19</f>
        <v>0</v>
      </c>
      <c r="R19" s="97">
        <f>'Great Britain and overseas'!R19-Overseas!R19</f>
        <v>0</v>
      </c>
      <c r="S19" s="97">
        <f>'Great Britain and overseas'!S19-Overseas!S19</f>
        <v>0</v>
      </c>
      <c r="T19" s="97">
        <f>'Great Britain and overseas'!T19-Overseas!T19</f>
        <v>0</v>
      </c>
      <c r="U19" s="97">
        <f>'Great Britain and overseas'!U19-Overseas!U19</f>
        <v>0</v>
      </c>
      <c r="V19" s="97">
        <f>'Great Britain and overseas'!V19-Overseas!V19</f>
        <v>0</v>
      </c>
      <c r="W19" s="65">
        <f>'Great Britain and overseas'!W19-Overseas!W19</f>
        <v>0</v>
      </c>
    </row>
    <row r="20" spans="1:23" ht="15" customHeight="1" x14ac:dyDescent="0.35">
      <c r="A20" s="62" t="s">
        <v>189</v>
      </c>
      <c r="B20" s="97"/>
      <c r="C20" s="97"/>
      <c r="D20" s="97"/>
      <c r="E20" s="97"/>
      <c r="F20" s="97">
        <f>'Great Britain and overseas'!F20-Overseas!F20</f>
        <v>4216.3272647588783</v>
      </c>
      <c r="G20" s="97">
        <f>'Great Britain and overseas'!G20-Overseas!G20</f>
        <v>4559.6505850568501</v>
      </c>
      <c r="H20" s="97">
        <f>'Great Britain and overseas'!H20-Overseas!H20</f>
        <v>4550.4563242744171</v>
      </c>
      <c r="I20" s="97">
        <f>'Great Britain and overseas'!I20-Overseas!I20</f>
        <v>4864.5214446088221</v>
      </c>
      <c r="J20" s="97">
        <f>'Great Britain and overseas'!J20-Overseas!J20</f>
        <v>4855.2579744948616</v>
      </c>
      <c r="K20" s="97">
        <f>'Great Britain and overseas'!K20-Overseas!K20</f>
        <v>4531.9654036625643</v>
      </c>
      <c r="L20" s="97">
        <f>'Great Britain and overseas'!L20-Overseas!L20</f>
        <v>4574.1064275511508</v>
      </c>
      <c r="M20" s="97">
        <f>'Great Britain and overseas'!M20-Overseas!M20</f>
        <v>5056.6689142085979</v>
      </c>
      <c r="N20" s="97">
        <f>'Great Britain and overseas'!N20-Overseas!N20</f>
        <v>5098.5480961587791</v>
      </c>
      <c r="O20" s="97">
        <f>'Great Britain and overseas'!O20-Overseas!O20</f>
        <v>4984.7252710941675</v>
      </c>
      <c r="P20" s="97">
        <f>'Great Britain and overseas'!P20-Overseas!P20</f>
        <v>4634.857444207777</v>
      </c>
      <c r="Q20" s="97">
        <f>'Great Britain and overseas'!Q20-Overseas!Q20</f>
        <v>4042.1420114912289</v>
      </c>
      <c r="R20" s="97">
        <f>'Great Britain and overseas'!R20-Overseas!R20</f>
        <v>2489.353040548358</v>
      </c>
      <c r="S20" s="97">
        <f>'Great Britain and overseas'!S20-Overseas!S20</f>
        <v>991.6046933166707</v>
      </c>
      <c r="T20" s="97">
        <f>'Great Britain and overseas'!T20-Overseas!T20</f>
        <v>459.81534836531472</v>
      </c>
      <c r="U20" s="97">
        <f>'Great Britain and overseas'!U20-Overseas!U20</f>
        <v>232.57099522508727</v>
      </c>
      <c r="V20" s="97">
        <f>'Great Britain and overseas'!V20-Overseas!V20</f>
        <v>91.004562413146544</v>
      </c>
      <c r="W20" s="65">
        <f>'Great Britain and overseas'!W20-Overseas!W20</f>
        <v>19.737945281754389</v>
      </c>
    </row>
    <row r="21" spans="1:23" ht="15" customHeight="1" x14ac:dyDescent="0.35">
      <c r="A21" s="62" t="s">
        <v>190</v>
      </c>
      <c r="B21" s="97"/>
      <c r="C21" s="97"/>
      <c r="D21" s="97"/>
      <c r="E21" s="97"/>
      <c r="F21" s="97">
        <f>'Great Britain and overseas'!F21-Overseas!F21</f>
        <v>4480.6202864355382</v>
      </c>
      <c r="G21" s="97">
        <f>'Great Britain and overseas'!G21-Overseas!G21</f>
        <v>4646.9565574720364</v>
      </c>
      <c r="H21" s="97">
        <f>'Great Britain and overseas'!H21-Overseas!H21</f>
        <v>4788.2557127179343</v>
      </c>
      <c r="I21" s="97">
        <f>'Great Britain and overseas'!I21-Overseas!I21</f>
        <v>5010.7914373458943</v>
      </c>
      <c r="J21" s="97">
        <f>'Great Britain and overseas'!J21-Overseas!J21</f>
        <v>4587.5147152427444</v>
      </c>
      <c r="K21" s="97">
        <f>'Great Britain and overseas'!K21-Overseas!K21</f>
        <v>3942.7930569426776</v>
      </c>
      <c r="L21" s="97">
        <f>'Great Britain and overseas'!L21-Overseas!L21</f>
        <v>3604.181603232314</v>
      </c>
      <c r="M21" s="97">
        <f>'Great Britain and overseas'!M21-Overseas!M21</f>
        <v>3385.5153130824929</v>
      </c>
      <c r="N21" s="97">
        <f>'Great Britain and overseas'!N21-Overseas!N21</f>
        <v>3061.106059181579</v>
      </c>
      <c r="O21" s="97">
        <f>'Great Britain and overseas'!O21-Overseas!O21</f>
        <v>2842.1400935367933</v>
      </c>
      <c r="P21" s="97">
        <f>'Great Britain and overseas'!P21-Overseas!P21</f>
        <v>2586.1361960731397</v>
      </c>
      <c r="Q21" s="97">
        <f>'Great Britain and overseas'!Q21-Overseas!Q21</f>
        <v>2304.2647555632357</v>
      </c>
      <c r="R21" s="97">
        <f>'Great Britain and overseas'!R21-Overseas!R21</f>
        <v>2110.4036108516007</v>
      </c>
      <c r="S21" s="97">
        <f>'Great Britain and overseas'!S21-Overseas!S21</f>
        <v>1856.466914083627</v>
      </c>
      <c r="T21" s="97">
        <f>'Great Britain and overseas'!T21-Overseas!T21</f>
        <v>1698.7981513881768</v>
      </c>
      <c r="U21" s="97">
        <f>'Great Britain and overseas'!U21-Overseas!U21</f>
        <v>1558.6913520469861</v>
      </c>
      <c r="V21" s="97">
        <f>'Great Britain and overseas'!V21-Overseas!V21</f>
        <v>1403.0412689656509</v>
      </c>
      <c r="W21" s="65">
        <f>'Great Britain and overseas'!W21-Overseas!W21</f>
        <v>1347.7699846555761</v>
      </c>
    </row>
    <row r="22" spans="1:23" ht="15" customHeight="1" x14ac:dyDescent="0.35">
      <c r="A22" s="62" t="s">
        <v>191</v>
      </c>
      <c r="B22" s="97"/>
      <c r="C22" s="97"/>
      <c r="D22" s="97"/>
      <c r="E22" s="97"/>
      <c r="F22" s="97">
        <f>'Great Britain and overseas'!F22-Overseas!F22</f>
        <v>210.10321714537955</v>
      </c>
      <c r="G22" s="97">
        <f>'Great Britain and overseas'!G22-Overseas!G22</f>
        <v>270.54904521067942</v>
      </c>
      <c r="H22" s="97">
        <f>'Great Britain and overseas'!H22-Overseas!H22</f>
        <v>292.00557556425974</v>
      </c>
      <c r="I22" s="97">
        <f>'Great Britain and overseas'!I22-Overseas!I22</f>
        <v>317.28259298054263</v>
      </c>
      <c r="J22" s="97">
        <f>'Great Britain and overseas'!J22-Overseas!J22</f>
        <v>312.66128505767614</v>
      </c>
      <c r="K22" s="97">
        <f>'Great Britain and overseas'!K22-Overseas!K22</f>
        <v>296.30574154435203</v>
      </c>
      <c r="L22" s="97">
        <f>'Great Britain and overseas'!L22-Overseas!L22</f>
        <v>290.48548701729459</v>
      </c>
      <c r="M22" s="97">
        <f>'Great Britain and overseas'!M22-Overseas!M22</f>
        <v>283.72187865289754</v>
      </c>
      <c r="N22" s="97">
        <f>'Great Britain and overseas'!N22-Overseas!N22</f>
        <v>276.94990169243863</v>
      </c>
      <c r="O22" s="97">
        <f>'Great Britain and overseas'!O22-Overseas!O22</f>
        <v>304.28514955817315</v>
      </c>
      <c r="P22" s="97">
        <f>'Great Britain and overseas'!P22-Overseas!P22</f>
        <v>388.24454173128265</v>
      </c>
      <c r="Q22" s="97">
        <f>'Great Britain and overseas'!Q22-Overseas!Q22</f>
        <v>430.68552026831765</v>
      </c>
      <c r="R22" s="97">
        <f>'Great Britain and overseas'!R22-Overseas!R22</f>
        <v>508.21788711256062</v>
      </c>
      <c r="S22" s="97">
        <f>'Great Britain and overseas'!S22-Overseas!S22</f>
        <v>557.83154347728646</v>
      </c>
      <c r="T22" s="97">
        <f>'Great Britain and overseas'!T22-Overseas!T22</f>
        <v>585.49981248498966</v>
      </c>
      <c r="U22" s="97">
        <f>'Great Britain and overseas'!U22-Overseas!U22</f>
        <v>622.29042815614923</v>
      </c>
      <c r="V22" s="97">
        <f>'Great Britain and overseas'!V22-Overseas!V22</f>
        <v>628.90405687815132</v>
      </c>
      <c r="W22" s="65">
        <f>'Great Britain and overseas'!W22-Overseas!W22</f>
        <v>670.81014193019121</v>
      </c>
    </row>
    <row r="23" spans="1:23" ht="15" customHeight="1" x14ac:dyDescent="0.35">
      <c r="A23" s="62" t="s">
        <v>192</v>
      </c>
      <c r="B23" s="97"/>
      <c r="C23" s="97"/>
      <c r="D23" s="97"/>
      <c r="E23" s="97"/>
      <c r="F23" s="97">
        <f>'Great Britain and overseas'!F23-Overseas!F23</f>
        <v>388.18570538105348</v>
      </c>
      <c r="G23" s="97">
        <f>'Great Britain and overseas'!G23-Overseas!G23</f>
        <v>345.87101002331644</v>
      </c>
      <c r="H23" s="97">
        <f>'Great Britain and overseas'!H23-Overseas!H23</f>
        <v>309.10517889995447</v>
      </c>
      <c r="I23" s="97">
        <f>'Great Britain and overseas'!I23-Overseas!I23</f>
        <v>299.61754310782629</v>
      </c>
      <c r="J23" s="97">
        <f>'Great Britain and overseas'!J23-Overseas!J23</f>
        <v>281.30732870570284</v>
      </c>
      <c r="K23" s="97">
        <f>'Great Britain and overseas'!K23-Overseas!K23</f>
        <v>378.35004780745032</v>
      </c>
      <c r="L23" s="97">
        <f>'Great Britain and overseas'!L23-Overseas!L23</f>
        <v>368.66753161326039</v>
      </c>
      <c r="M23" s="97">
        <f>'Great Britain and overseas'!M23-Overseas!M23</f>
        <v>301.3534905419678</v>
      </c>
      <c r="N23" s="97">
        <f>'Great Britain and overseas'!N23-Overseas!N23</f>
        <v>247.67378810089616</v>
      </c>
      <c r="O23" s="97">
        <f>'Great Britain and overseas'!O23-Overseas!O23</f>
        <v>242.19662215266032</v>
      </c>
      <c r="P23" s="97">
        <f>'Great Britain and overseas'!P23-Overseas!P23</f>
        <v>246.83748264644069</v>
      </c>
      <c r="Q23" s="97">
        <f>'Great Britain and overseas'!Q23-Overseas!Q23</f>
        <v>219.81479420440877</v>
      </c>
      <c r="R23" s="97">
        <f>'Great Britain and overseas'!R23-Overseas!R23</f>
        <v>200.76365649788397</v>
      </c>
      <c r="S23" s="97">
        <f>'Great Britain and overseas'!S23-Overseas!S23</f>
        <v>176.81397513004154</v>
      </c>
      <c r="T23" s="97">
        <f>'Great Britain and overseas'!T23-Overseas!T23</f>
        <v>149.26685628878801</v>
      </c>
      <c r="U23" s="97">
        <f>'Great Britain and overseas'!U23-Overseas!U23</f>
        <v>125.5019501073094</v>
      </c>
      <c r="V23" s="97">
        <f>'Great Britain and overseas'!V23-Overseas!V23</f>
        <v>108.8854788319086</v>
      </c>
      <c r="W23" s="65">
        <f>'Great Britain and overseas'!W23-Overseas!W23</f>
        <v>100.34380598004401</v>
      </c>
    </row>
    <row r="24" spans="1:23" ht="30" customHeight="1" x14ac:dyDescent="0.35">
      <c r="A24" s="163" t="s">
        <v>61</v>
      </c>
      <c r="B24" s="97"/>
      <c r="C24" s="97"/>
      <c r="D24" s="97"/>
      <c r="E24" s="97"/>
      <c r="F24" s="97">
        <f>'Great Britain and overseas'!F24-Overseas!F24</f>
        <v>697.9685576661949</v>
      </c>
      <c r="G24" s="97">
        <f>'Great Britain and overseas'!G24-Overseas!G24</f>
        <v>716.15760986455359</v>
      </c>
      <c r="H24" s="97">
        <f>'Great Britain and overseas'!H24-Overseas!H24</f>
        <v>719.67213011349156</v>
      </c>
      <c r="I24" s="97">
        <f>'Great Britain and overseas'!I24-Overseas!I24</f>
        <v>723.43832571050007</v>
      </c>
      <c r="J24" s="97">
        <f>'Great Britain and overseas'!J24-Overseas!J24</f>
        <v>738.44562063752142</v>
      </c>
      <c r="K24" s="97">
        <f>'Great Britain and overseas'!K24-Overseas!K24</f>
        <v>734.20311738411635</v>
      </c>
      <c r="L24" s="97">
        <f>'Great Britain and overseas'!L24-Overseas!L24</f>
        <v>735.0741639889643</v>
      </c>
      <c r="M24" s="97">
        <f>'Great Britain and overseas'!M24-Overseas!M24</f>
        <v>740.48141563958882</v>
      </c>
      <c r="N24" s="97">
        <f>'Great Britain and overseas'!N24-Overseas!N24</f>
        <v>762.78275616139626</v>
      </c>
      <c r="O24" s="97">
        <f>'Great Britain and overseas'!O24-Overseas!O24</f>
        <v>790.53316273476526</v>
      </c>
      <c r="P24" s="97">
        <f>'Great Britain and overseas'!P24-Overseas!P24</f>
        <v>836.29994765225183</v>
      </c>
      <c r="Q24" s="97">
        <f>'Great Britain and overseas'!Q24-Overseas!Q24</f>
        <v>836.70966301138844</v>
      </c>
      <c r="R24" s="97">
        <f>'Great Britain and overseas'!R24-Overseas!R24</f>
        <v>854.98379443704516</v>
      </c>
      <c r="S24" s="97">
        <f>'Great Britain and overseas'!S24-Overseas!S24</f>
        <v>852.2832964249809</v>
      </c>
      <c r="T24" s="97">
        <f>'Great Britain and overseas'!T24-Overseas!T24</f>
        <v>860.4015828841525</v>
      </c>
      <c r="U24" s="97">
        <f>'Great Britain and overseas'!U24-Overseas!U24</f>
        <v>846.48260770345723</v>
      </c>
      <c r="V24" s="97">
        <f>'Great Britain and overseas'!V24-Overseas!V24</f>
        <v>818.78409000851229</v>
      </c>
      <c r="W24" s="65">
        <f>'Great Britain and overseas'!W24-Overseas!W24</f>
        <v>799.69177287004379</v>
      </c>
    </row>
    <row r="25" spans="1:23" ht="15" customHeight="1" x14ac:dyDescent="0.35">
      <c r="A25" s="162" t="s">
        <v>62</v>
      </c>
      <c r="B25" s="97">
        <f>'Great Britain and overseas'!B25-Overseas!B25</f>
        <v>2165.9230000000002</v>
      </c>
      <c r="C25" s="97">
        <f>'Great Britain and overseas'!C25-Overseas!C25</f>
        <v>3893.4660000000003</v>
      </c>
      <c r="D25" s="97">
        <f>'Great Britain and overseas'!D25-Overseas!D25</f>
        <v>3557.6930000000011</v>
      </c>
      <c r="E25" s="97">
        <f>'Great Britain and overseas'!E25-Overseas!E25</f>
        <v>3255.0860000000002</v>
      </c>
      <c r="F25" s="97">
        <f>'Great Britain and overseas'!F25-Overseas!F25</f>
        <v>2882.0022074649887</v>
      </c>
      <c r="G25" s="97">
        <f>'Great Britain and overseas'!G25-Overseas!G25</f>
        <v>2605.3726793355177</v>
      </c>
      <c r="H25" s="97">
        <f>'Great Britain and overseas'!H25-Overseas!H25</f>
        <v>2623.9018830870077</v>
      </c>
      <c r="I25" s="97">
        <f>'Great Britain and overseas'!I25-Overseas!I25</f>
        <v>2558.9888917766107</v>
      </c>
      <c r="J25" s="97">
        <f>'Great Britain and overseas'!J25-Overseas!J25</f>
        <v>2204.1916184380011</v>
      </c>
      <c r="K25" s="97">
        <f>'Great Britain and overseas'!K25-Overseas!K25</f>
        <v>2310.9890164573117</v>
      </c>
      <c r="L25" s="97">
        <f>'Great Britain and overseas'!L25-Overseas!L25</f>
        <v>2439.5515192322414</v>
      </c>
      <c r="M25" s="97">
        <f>'Great Britain and overseas'!M25-Overseas!M25</f>
        <v>2241.215257066543</v>
      </c>
      <c r="N25" s="97">
        <f>'Great Britain and overseas'!N25-Overseas!N25</f>
        <v>2856.4516645675271</v>
      </c>
      <c r="O25" s="97">
        <f>'Great Britain and overseas'!O25-Overseas!O25</f>
        <v>4683.3616649058677</v>
      </c>
      <c r="P25" s="97">
        <f>'Great Britain and overseas'!P25-Overseas!P25</f>
        <v>4472.798228943524</v>
      </c>
      <c r="Q25" s="97">
        <f>'Great Britain and overseas'!Q25-Overseas!Q25</f>
        <v>4933.1512271366146</v>
      </c>
      <c r="R25" s="97">
        <f>'Great Britain and overseas'!R25-Overseas!R25</f>
        <v>5168.8944334649896</v>
      </c>
      <c r="S25" s="97">
        <f>'Great Britain and overseas'!S25-Overseas!S25</f>
        <v>4337.2360823008039</v>
      </c>
      <c r="T25" s="97">
        <f>'Great Britain and overseas'!T25-Overseas!T25</f>
        <v>3064.4667501255358</v>
      </c>
      <c r="U25" s="97">
        <f>'Great Britain and overseas'!U25-Overseas!U25</f>
        <v>2312.6386809696141</v>
      </c>
      <c r="V25" s="97">
        <f>'Great Britain and overseas'!V25-Overseas!V25</f>
        <v>1875.1595751042232</v>
      </c>
      <c r="W25" s="65">
        <f>'Great Britain and overseas'!W25-Overseas!W25</f>
        <v>1666.9842263121004</v>
      </c>
    </row>
    <row r="26" spans="1:23" ht="15" customHeight="1" x14ac:dyDescent="0.35">
      <c r="A26" s="162" t="s">
        <v>63</v>
      </c>
      <c r="B26" s="97">
        <f>'Great Britain and overseas'!B26-Overseas!B26</f>
        <v>32.725000000000001</v>
      </c>
      <c r="C26" s="97">
        <f>'Great Britain and overseas'!C26-Overseas!C26</f>
        <v>35.762999999999998</v>
      </c>
      <c r="D26" s="97">
        <f>'Great Britain and overseas'!D26-Overseas!D26</f>
        <v>38.264000000000003</v>
      </c>
      <c r="E26" s="97">
        <f>'Great Britain and overseas'!E26-Overseas!E26</f>
        <v>38.268000000000001</v>
      </c>
      <c r="F26" s="97">
        <f>'Great Britain and overseas'!F26-Overseas!F26</f>
        <v>44.713000000000001</v>
      </c>
      <c r="G26" s="97">
        <f>'Great Britain and overseas'!G26-Overseas!G26</f>
        <v>55.716050032285139</v>
      </c>
      <c r="H26" s="97">
        <f>'Great Britain and overseas'!H26-Overseas!H26</f>
        <v>68.73589613</v>
      </c>
      <c r="I26" s="97">
        <f>'Great Britain and overseas'!I26-Overseas!I26</f>
        <v>127.41814222394018</v>
      </c>
      <c r="J26" s="97">
        <f>'Great Britain and overseas'!J26-Overseas!J26</f>
        <v>149.36814039025546</v>
      </c>
      <c r="K26" s="97">
        <f>'Great Britain and overseas'!K26-Overseas!K26</f>
        <v>163.46786596415791</v>
      </c>
      <c r="L26" s="97">
        <f>'Great Britain and overseas'!L26-Overseas!L26</f>
        <v>175.0486397365888</v>
      </c>
      <c r="M26" s="97">
        <f>'Great Britain and overseas'!M26-Overseas!M26</f>
        <v>246.44821676246605</v>
      </c>
      <c r="N26" s="97">
        <f>'Great Britain and overseas'!N26-Overseas!N26</f>
        <v>320.3740182688075</v>
      </c>
      <c r="O26" s="97">
        <f>'Great Britain and overseas'!O26-Overseas!O26</f>
        <v>343.85469660918096</v>
      </c>
      <c r="P26" s="97">
        <f>'Great Britain and overseas'!P26-Overseas!P26</f>
        <v>342.58961085960186</v>
      </c>
      <c r="Q26" s="97">
        <f>'Great Britain and overseas'!Q26-Overseas!Q26</f>
        <v>364.78592232397125</v>
      </c>
      <c r="R26" s="97">
        <f>'Great Britain and overseas'!R26-Overseas!R26</f>
        <v>394.62503708961304</v>
      </c>
      <c r="S26" s="97">
        <f>'Great Britain and overseas'!S26-Overseas!S26</f>
        <v>398.60107762647056</v>
      </c>
      <c r="T26" s="97">
        <f>'Great Britain and overseas'!T26-Overseas!T26</f>
        <v>415.68854411254273</v>
      </c>
      <c r="U26" s="97">
        <f>'Great Britain and overseas'!U26-Overseas!U26</f>
        <v>439.68328911678032</v>
      </c>
      <c r="V26" s="97">
        <f>'Great Britain and overseas'!V26-Overseas!V26</f>
        <v>435.25223401852713</v>
      </c>
      <c r="W26" s="65">
        <f>'Great Britain and overseas'!W26-Overseas!W26</f>
        <v>426.54071082046841</v>
      </c>
    </row>
    <row r="27" spans="1:23" ht="15" customHeight="1" x14ac:dyDescent="0.35">
      <c r="A27" s="162" t="s">
        <v>193</v>
      </c>
      <c r="B27" s="97"/>
      <c r="C27" s="97"/>
      <c r="D27" s="97"/>
      <c r="E27" s="97"/>
      <c r="F27" s="97"/>
      <c r="G27" s="97"/>
      <c r="H27" s="97"/>
      <c r="I27" s="97"/>
      <c r="J27" s="97">
        <f>'Great Britain and overseas'!J27-Overseas!J27</f>
        <v>425.35699497931432</v>
      </c>
      <c r="K27" s="97">
        <f>'Great Britain and overseas'!K27-Overseas!K27</f>
        <v>449.6072684537466</v>
      </c>
      <c r="L27" s="97">
        <f>'Great Britain and overseas'!L27-Overseas!L27</f>
        <v>476.27213789694639</v>
      </c>
      <c r="M27" s="97">
        <f>'Great Britain and overseas'!M27-Overseas!M27</f>
        <v>497.64711229305311</v>
      </c>
      <c r="N27" s="97">
        <f>'Great Britain and overseas'!N27-Overseas!N27</f>
        <v>515.13750610718887</v>
      </c>
      <c r="O27" s="97">
        <f>'Great Britain and overseas'!O27-Overseas!O27</f>
        <v>536.24584358410516</v>
      </c>
      <c r="P27" s="97">
        <f>'Great Britain and overseas'!P27-Overseas!P27</f>
        <v>565.04847507227998</v>
      </c>
      <c r="Q27" s="97">
        <f>'Great Britain and overseas'!Q27-Overseas!Q27</f>
        <v>573.57955790020594</v>
      </c>
      <c r="R27" s="97">
        <f>'Great Britain and overseas'!R27-Overseas!R27</f>
        <v>581.96717842993792</v>
      </c>
      <c r="S27" s="97">
        <f>'Great Britain and overseas'!S27-Overseas!S27</f>
        <v>591.74134486956291</v>
      </c>
      <c r="T27" s="97">
        <f>'Great Britain and overseas'!T27-Overseas!T27</f>
        <v>597.02929659073902</v>
      </c>
      <c r="U27" s="97">
        <f>'Great Britain and overseas'!U27-Overseas!U27</f>
        <v>606.62578991538703</v>
      </c>
      <c r="V27" s="97">
        <f>'Great Britain and overseas'!V27-Overseas!V27</f>
        <v>612.28589483968483</v>
      </c>
      <c r="W27" s="65">
        <f>'Great Britain and overseas'!W27-Overseas!W27</f>
        <v>638.82611139248331</v>
      </c>
    </row>
    <row r="28" spans="1:23" ht="15" customHeight="1" x14ac:dyDescent="0.35">
      <c r="A28" s="162" t="s">
        <v>97</v>
      </c>
      <c r="B28" s="97"/>
      <c r="C28" s="97"/>
      <c r="D28" s="97"/>
      <c r="E28" s="97"/>
      <c r="F28" s="97"/>
      <c r="G28" s="97"/>
      <c r="H28" s="97"/>
      <c r="I28" s="97">
        <f>'Great Britain and overseas'!I28-Overseas!I28</f>
        <v>0</v>
      </c>
      <c r="J28" s="97">
        <f>'Great Britain and overseas'!J28-Overseas!J28</f>
        <v>5969.597390712187</v>
      </c>
      <c r="K28" s="97">
        <f>'Great Britain and overseas'!K28-Overseas!K28</f>
        <v>6425.5372541822389</v>
      </c>
      <c r="L28" s="97">
        <f>'Great Britain and overseas'!L28-Overseas!L28</f>
        <v>6867.0484892278673</v>
      </c>
      <c r="M28" s="97">
        <f>'Great Britain and overseas'!M28-Overseas!M28</f>
        <v>7365.2919609688215</v>
      </c>
      <c r="N28" s="97">
        <f>'Great Britain and overseas'!N28-Overseas!N28</f>
        <v>7702.2804687505395</v>
      </c>
      <c r="O28" s="97">
        <f>'Great Britain and overseas'!O28-Overseas!O28</f>
        <v>8128.0534751815894</v>
      </c>
      <c r="P28" s="97">
        <f>'Great Britain and overseas'!P28-Overseas!P28</f>
        <v>8241.2814147308345</v>
      </c>
      <c r="Q28" s="97">
        <f>'Great Britain and overseas'!Q28-Overseas!Q28</f>
        <v>8051.4179479217419</v>
      </c>
      <c r="R28" s="97">
        <f>'Great Britain and overseas'!R28-Overseas!R28</f>
        <v>7510.3196600284164</v>
      </c>
      <c r="S28" s="97">
        <f>'Great Britain and overseas'!S28-Overseas!S28</f>
        <v>7040.9213552381907</v>
      </c>
      <c r="T28" s="97">
        <f>'Great Britain and overseas'!T28-Overseas!T28</f>
        <v>6575.5085156147125</v>
      </c>
      <c r="U28" s="97">
        <f>'Great Britain and overseas'!U28-Overseas!U28</f>
        <v>6078.0375197907433</v>
      </c>
      <c r="V28" s="97">
        <f>'Great Britain and overseas'!V28-Overseas!V28</f>
        <v>5664.7583508516591</v>
      </c>
      <c r="W28" s="65">
        <f>'Great Britain and overseas'!W28-Overseas!W28</f>
        <v>5366.6042820464663</v>
      </c>
    </row>
    <row r="29" spans="1:23" ht="30" customHeight="1" x14ac:dyDescent="0.35">
      <c r="A29" s="162" t="s">
        <v>110</v>
      </c>
      <c r="B29" s="97"/>
      <c r="C29" s="97"/>
      <c r="D29" s="97"/>
      <c r="E29" s="97"/>
      <c r="F29" s="97"/>
      <c r="G29" s="97"/>
      <c r="H29" s="97"/>
      <c r="I29" s="97">
        <f>'Great Britain and overseas'!I29-Overseas!I29</f>
        <v>0</v>
      </c>
      <c r="J29" s="97">
        <f>'Great Britain and overseas'!J29-Overseas!J29</f>
        <v>0</v>
      </c>
      <c r="K29" s="97">
        <f>'Great Britain and overseas'!K29-Overseas!K29</f>
        <v>0</v>
      </c>
      <c r="L29" s="97">
        <f>'Great Britain and overseas'!L29-Overseas!L29</f>
        <v>0</v>
      </c>
      <c r="M29" s="97">
        <f>'Great Britain and overseas'!M29-Overseas!M29</f>
        <v>0</v>
      </c>
      <c r="N29" s="97">
        <f>'Great Britain and overseas'!N29-Overseas!N29</f>
        <v>0</v>
      </c>
      <c r="O29" s="97">
        <f>'Great Britain and overseas'!O29-Overseas!O29</f>
        <v>0</v>
      </c>
      <c r="P29" s="97">
        <f>'Great Britain and overseas'!P29-Overseas!P29</f>
        <v>0</v>
      </c>
      <c r="Q29" s="97">
        <f>'Great Britain and overseas'!Q29-Overseas!Q29</f>
        <v>0</v>
      </c>
      <c r="R29" s="97">
        <f>'Great Britain and overseas'!R29-Overseas!R29</f>
        <v>0</v>
      </c>
      <c r="S29" s="97">
        <f>'Great Britain and overseas'!S29-Overseas!S29</f>
        <v>160.47431425668225</v>
      </c>
      <c r="T29" s="97">
        <f>'Great Britain and overseas'!T29-Overseas!T29</f>
        <v>1564.1118937232611</v>
      </c>
      <c r="U29" s="97">
        <f>'Great Britain and overseas'!U29-Overseas!U29</f>
        <v>3003.6845637348301</v>
      </c>
      <c r="V29" s="97">
        <f>'Great Britain and overseas'!V29-Overseas!V29</f>
        <v>5158.6123184271091</v>
      </c>
      <c r="W29" s="65">
        <f>'Great Britain and overseas'!W29-Overseas!W29</f>
        <v>8634.3562443399132</v>
      </c>
    </row>
    <row r="30" spans="1:23" ht="15" customHeight="1" x14ac:dyDescent="0.35">
      <c r="A30" s="162" t="s">
        <v>64</v>
      </c>
      <c r="B30" s="97">
        <f>'Great Britain and overseas'!B30-Overseas!B30</f>
        <v>905.10621363318273</v>
      </c>
      <c r="C30" s="97">
        <f>'Great Britain and overseas'!C30-Overseas!C30</f>
        <v>998.22706791707037</v>
      </c>
      <c r="D30" s="97">
        <f>'Great Britain and overseas'!D30-Overseas!D30</f>
        <v>983.42924883940941</v>
      </c>
      <c r="E30" s="97">
        <f>'Great Britain and overseas'!E30-Overseas!E30</f>
        <v>1005.4076162528007</v>
      </c>
      <c r="F30" s="97">
        <f>'Great Britain and overseas'!F30-Overseas!F30</f>
        <v>1011.8514966829613</v>
      </c>
      <c r="G30" s="97">
        <f>'Great Britain and overseas'!G30-Overseas!G30</f>
        <v>1037.5165106653585</v>
      </c>
      <c r="H30" s="97">
        <f>'Great Britain and overseas'!H30-Overseas!H30</f>
        <v>955.96785969558027</v>
      </c>
      <c r="I30" s="97">
        <f>'Great Britain and overseas'!I30-Overseas!I30</f>
        <v>934.46096672818339</v>
      </c>
      <c r="J30" s="97">
        <f>'Great Britain and overseas'!J30-Overseas!J30</f>
        <v>916.75485896934424</v>
      </c>
      <c r="K30" s="97">
        <f>'Great Britain and overseas'!K30-Overseas!K30</f>
        <v>898.51391284277395</v>
      </c>
      <c r="L30" s="97">
        <f>'Great Britain and overseas'!L30-Overseas!L30</f>
        <v>901.62759440387299</v>
      </c>
      <c r="M30" s="97">
        <f>'Great Britain and overseas'!M30-Overseas!M30</f>
        <v>896.43232962702427</v>
      </c>
      <c r="N30" s="97">
        <f>'Great Britain and overseas'!N30-Overseas!N30</f>
        <v>885.4792646680346</v>
      </c>
      <c r="O30" s="97">
        <f>'Great Britain and overseas'!O30-Overseas!O30</f>
        <v>904.60355640210469</v>
      </c>
      <c r="P30" s="97">
        <f>'Great Britain and overseas'!P30-Overseas!P30</f>
        <v>886.43199369149579</v>
      </c>
      <c r="Q30" s="97">
        <f>'Great Britain and overseas'!Q30-Overseas!Q30</f>
        <v>878.81722756878025</v>
      </c>
      <c r="R30" s="97">
        <f>'Great Britain and overseas'!R30-Overseas!R30</f>
        <v>884.9730475817538</v>
      </c>
      <c r="S30" s="97">
        <f>'Great Britain and overseas'!S30-Overseas!S30</f>
        <v>858.28863226178396</v>
      </c>
      <c r="T30" s="97">
        <f>'Great Britain and overseas'!T30-Overseas!T30</f>
        <v>734.65229398670147</v>
      </c>
      <c r="U30" s="97">
        <f>'Great Britain and overseas'!U30-Overseas!U30</f>
        <v>469.23113774937826</v>
      </c>
      <c r="V30" s="97">
        <f>'Great Britain and overseas'!V30-Overseas!V30</f>
        <v>233.98302840993526</v>
      </c>
      <c r="W30" s="65">
        <f>'Great Britain and overseas'!W30-Overseas!W30</f>
        <v>119.30660579477841</v>
      </c>
    </row>
    <row r="31" spans="1:23" ht="15" customHeight="1" x14ac:dyDescent="0.35">
      <c r="A31" s="62" t="s">
        <v>51</v>
      </c>
      <c r="B31" s="97"/>
      <c r="C31" s="97"/>
      <c r="D31" s="97"/>
      <c r="E31" s="97"/>
      <c r="F31" s="97">
        <f>'Great Britain and overseas'!F31-Overseas!F31</f>
        <v>849.3025756935441</v>
      </c>
      <c r="G31" s="97">
        <f>'Great Britain and overseas'!G31-Overseas!G31</f>
        <v>872.44724877163992</v>
      </c>
      <c r="H31" s="97">
        <f>'Great Britain and overseas'!H31-Overseas!H31</f>
        <v>793.59456322190704</v>
      </c>
      <c r="I31" s="97">
        <f>'Great Britain and overseas'!I31-Overseas!I31</f>
        <v>764.80458587537396</v>
      </c>
      <c r="J31" s="97">
        <f>'Great Britain and overseas'!J31-Overseas!J31</f>
        <v>792.6684852261269</v>
      </c>
      <c r="K31" s="97">
        <f>'Great Britain and overseas'!K31-Overseas!K31</f>
        <v>770.43360540584194</v>
      </c>
      <c r="L31" s="97">
        <f>'Great Britain and overseas'!L31-Overseas!L31</f>
        <v>766.66902169763466</v>
      </c>
      <c r="M31" s="97">
        <f>'Great Britain and overseas'!M31-Overseas!M31</f>
        <v>696.01026666965834</v>
      </c>
      <c r="N31" s="97">
        <f>'Great Britain and overseas'!N31-Overseas!N31</f>
        <v>710.24052765105364</v>
      </c>
      <c r="O31" s="97">
        <f>'Great Britain and overseas'!O31-Overseas!O31</f>
        <v>721.63479091731404</v>
      </c>
      <c r="P31" s="97">
        <f>'Great Britain and overseas'!P31-Overseas!P31</f>
        <v>716.69594337533624</v>
      </c>
      <c r="Q31" s="97">
        <f>'Great Britain and overseas'!Q31-Overseas!Q31</f>
        <v>709.77165997078077</v>
      </c>
      <c r="R31" s="97">
        <f>'Great Britain and overseas'!R31-Overseas!R31</f>
        <v>725.78546922329622</v>
      </c>
      <c r="S31" s="97">
        <f>'Great Britain and overseas'!S31-Overseas!S31</f>
        <v>713.87617060081607</v>
      </c>
      <c r="T31" s="97">
        <f>'Great Britain and overseas'!T31-Overseas!T31</f>
        <v>596.62463659763898</v>
      </c>
      <c r="U31" s="97">
        <f>'Great Britain and overseas'!U31-Overseas!U31</f>
        <v>341.29260291443779</v>
      </c>
      <c r="V31" s="97">
        <f>'Great Britain and overseas'!V31-Overseas!V31</f>
        <v>116.97719272392392</v>
      </c>
      <c r="W31" s="65">
        <f>'Great Britain and overseas'!W31-Overseas!W31</f>
        <v>13.396273835039187</v>
      </c>
    </row>
    <row r="32" spans="1:23" ht="15" customHeight="1" x14ac:dyDescent="0.35">
      <c r="A32" s="62" t="s">
        <v>52</v>
      </c>
      <c r="B32" s="97"/>
      <c r="C32" s="97"/>
      <c r="D32" s="97"/>
      <c r="E32" s="97"/>
      <c r="F32" s="97">
        <f>'Great Britain and overseas'!F32-Overseas!F32</f>
        <v>162.54892098941741</v>
      </c>
      <c r="G32" s="97">
        <f>'Great Britain and overseas'!G32-Overseas!G32</f>
        <v>165.06926189371853</v>
      </c>
      <c r="H32" s="97">
        <f>'Great Britain and overseas'!H32-Overseas!H32</f>
        <v>162.37329647367341</v>
      </c>
      <c r="I32" s="97">
        <f>'Great Britain and overseas'!I32-Overseas!I32</f>
        <v>169.65638085280963</v>
      </c>
      <c r="J32" s="97">
        <f>'Great Britain and overseas'!J32-Overseas!J32</f>
        <v>124.08637374321739</v>
      </c>
      <c r="K32" s="97">
        <f>'Great Britain and overseas'!K32-Overseas!K32</f>
        <v>128.08030743693195</v>
      </c>
      <c r="L32" s="97">
        <f>'Great Britain and overseas'!L32-Overseas!L32</f>
        <v>134.95857270623807</v>
      </c>
      <c r="M32" s="97">
        <f>'Great Britain and overseas'!M32-Overseas!M32</f>
        <v>200.42206295736582</v>
      </c>
      <c r="N32" s="97">
        <f>'Great Britain and overseas'!N32-Overseas!N32</f>
        <v>175.23873701698113</v>
      </c>
      <c r="O32" s="97">
        <f>'Great Britain and overseas'!O32-Overseas!O32</f>
        <v>182.96876548479077</v>
      </c>
      <c r="P32" s="97">
        <f>'Great Britain and overseas'!P32-Overseas!P32</f>
        <v>169.73605031615972</v>
      </c>
      <c r="Q32" s="97">
        <f>'Great Britain and overseas'!Q32-Overseas!Q32</f>
        <v>169.04556759799937</v>
      </c>
      <c r="R32" s="97">
        <f>'Great Britain and overseas'!R32-Overseas!R32</f>
        <v>159.18757835845742</v>
      </c>
      <c r="S32" s="97">
        <f>'Great Britain and overseas'!S32-Overseas!S32</f>
        <v>144.41246166096778</v>
      </c>
      <c r="T32" s="97">
        <f>'Great Britain and overseas'!T32-Overseas!T32</f>
        <v>138.02765738906251</v>
      </c>
      <c r="U32" s="97">
        <f>'Great Britain and overseas'!U32-Overseas!U32</f>
        <v>127.93853483494041</v>
      </c>
      <c r="V32" s="97">
        <f>'Great Britain and overseas'!V32-Overseas!V32</f>
        <v>117.00583568601137</v>
      </c>
      <c r="W32" s="65">
        <f>'Great Britain and overseas'!W32-Overseas!W32</f>
        <v>105.9103319597392</v>
      </c>
    </row>
    <row r="33" spans="1:23" ht="15.5" x14ac:dyDescent="0.35">
      <c r="A33" s="164" t="s">
        <v>65</v>
      </c>
      <c r="B33" s="97">
        <f>'Great Britain and overseas'!B33-Overseas!B33</f>
        <v>30978.606305194102</v>
      </c>
      <c r="C33" s="97">
        <f>'Great Britain and overseas'!C33-Overseas!C33</f>
        <v>32465.764926281117</v>
      </c>
      <c r="D33" s="97">
        <f>'Great Britain and overseas'!D33-Overseas!D33</f>
        <v>34392.677598671806</v>
      </c>
      <c r="E33" s="97">
        <f>'Great Britain and overseas'!E33-Overseas!E33</f>
        <v>36492.531179201949</v>
      </c>
      <c r="F33" s="97">
        <f>'Great Britain and overseas'!F33-Overseas!F33</f>
        <v>37348.119270192212</v>
      </c>
      <c r="G33" s="97">
        <f>'Great Britain and overseas'!G33-Overseas!G33</f>
        <v>40407.874381371039</v>
      </c>
      <c r="H33" s="97">
        <f>'Great Britain and overseas'!H33-Overseas!H33</f>
        <v>42744.572821105321</v>
      </c>
      <c r="I33" s="97">
        <f>'Great Britain and overseas'!I33-Overseas!I33</f>
        <v>44752.758220528071</v>
      </c>
      <c r="J33" s="97">
        <f>'Great Britain and overseas'!J33-Overseas!J33</f>
        <v>46910.856754307577</v>
      </c>
      <c r="K33" s="97">
        <f>'Great Britain and overseas'!K33-Overseas!K33</f>
        <v>49386.841453163375</v>
      </c>
      <c r="L33" s="97">
        <f>'Great Britain and overseas'!L33-Overseas!L33</f>
        <v>51489.520390207283</v>
      </c>
      <c r="M33" s="97">
        <f>'Great Britain and overseas'!M33-Overseas!M33</f>
        <v>55260.526005525193</v>
      </c>
      <c r="N33" s="97">
        <f>'Great Britain and overseas'!N33-Overseas!N33</f>
        <v>59073.226204993392</v>
      </c>
      <c r="O33" s="97">
        <f>'Great Britain and overseas'!O33-Overseas!O33</f>
        <v>64142.203567995239</v>
      </c>
      <c r="P33" s="97">
        <f>'Great Britain and overseas'!P33-Overseas!P33</f>
        <v>66819.330110807176</v>
      </c>
      <c r="Q33" s="97">
        <f>'Great Britain and overseas'!Q33-Overseas!Q33</f>
        <v>70976.10741261371</v>
      </c>
      <c r="R33" s="97">
        <f>'Great Britain and overseas'!R33-Overseas!R33</f>
        <v>76401.409639404097</v>
      </c>
      <c r="S33" s="97">
        <f>'Great Britain and overseas'!S33-Overseas!S33</f>
        <v>79629.329677085683</v>
      </c>
      <c r="T33" s="97">
        <f>'Great Britain and overseas'!T33-Overseas!T33</f>
        <v>82837.833979865391</v>
      </c>
      <c r="U33" s="97">
        <f>'Great Britain and overseas'!U33-Overseas!U33</f>
        <v>85612.636309627138</v>
      </c>
      <c r="V33" s="97">
        <f>'Great Britain and overseas'!V33-Overseas!V33</f>
        <v>87702.328957126301</v>
      </c>
      <c r="W33" s="65">
        <f>'Great Britain and overseas'!W33-Overseas!W33</f>
        <v>89851.666933010129</v>
      </c>
    </row>
    <row r="34" spans="1:23" ht="30" customHeight="1" x14ac:dyDescent="0.35">
      <c r="A34" s="164" t="s">
        <v>98</v>
      </c>
      <c r="B34" s="97"/>
      <c r="C34" s="97"/>
      <c r="D34" s="97"/>
      <c r="E34" s="97"/>
      <c r="F34" s="97"/>
      <c r="G34" s="97"/>
      <c r="H34" s="97"/>
      <c r="I34" s="97"/>
      <c r="J34" s="97">
        <f>'Great Britain and overseas'!J34-Overseas!J34</f>
        <v>1291.1700000000003</v>
      </c>
      <c r="K34" s="97">
        <f>'Great Britain and overseas'!K34-Overseas!K34</f>
        <v>1182.1554099521468</v>
      </c>
      <c r="L34" s="97">
        <f>'Great Britain and overseas'!L34-Overseas!L34</f>
        <v>1311.5416597044073</v>
      </c>
      <c r="M34" s="97">
        <f>'Great Britain and overseas'!M34-Overseas!M34</f>
        <v>1620.7053908555088</v>
      </c>
      <c r="N34" s="97">
        <f>'Great Britain and overseas'!N34-Overseas!N34</f>
        <v>1942.3119924759797</v>
      </c>
      <c r="O34" s="97">
        <f>'Great Britain and overseas'!O34-Overseas!O34</f>
        <v>2021.0964728572344</v>
      </c>
      <c r="P34" s="97">
        <f>'Great Britain and overseas'!P34-Overseas!P34</f>
        <v>2130.6653662073495</v>
      </c>
      <c r="Q34" s="97">
        <f>'Great Britain and overseas'!Q34-Overseas!Q34</f>
        <v>2191.1197568365283</v>
      </c>
      <c r="R34" s="97">
        <f>'Great Britain and overseas'!R34-Overseas!R34</f>
        <v>2240.7073075812009</v>
      </c>
      <c r="S34" s="97">
        <f>'Great Britain and overseas'!S34-Overseas!S34</f>
        <v>2220.5211020738088</v>
      </c>
      <c r="T34" s="97">
        <f>'Great Britain and overseas'!T34-Overseas!T34</f>
        <v>2268.6167191628465</v>
      </c>
      <c r="U34" s="97">
        <f>'Great Britain and overseas'!U34-Overseas!U34</f>
        <v>2396.14131417</v>
      </c>
      <c r="V34" s="97">
        <f>'Great Britain and overseas'!V34-Overseas!V34</f>
        <v>2483.6779278382996</v>
      </c>
      <c r="W34" s="65">
        <f>'Great Britain and overseas'!W34-Overseas!W34</f>
        <v>2369.0074038763778</v>
      </c>
    </row>
    <row r="35" spans="1:23" ht="15" customHeight="1" x14ac:dyDescent="0.35">
      <c r="A35" s="164" t="s">
        <v>111</v>
      </c>
      <c r="B35" s="97"/>
      <c r="C35" s="97"/>
      <c r="D35" s="97"/>
      <c r="E35" s="97"/>
      <c r="F35" s="97"/>
      <c r="G35" s="97"/>
      <c r="H35" s="97"/>
      <c r="I35" s="97"/>
      <c r="J35" s="97"/>
      <c r="K35" s="97"/>
      <c r="L35" s="97"/>
      <c r="M35" s="97"/>
      <c r="N35" s="97"/>
      <c r="O35" s="97"/>
      <c r="P35" s="97"/>
      <c r="Q35" s="97"/>
      <c r="R35" s="97"/>
      <c r="S35" s="97">
        <f>'Great Britain and overseas'!S35-Overseas!S35</f>
        <v>5.8574696600000031</v>
      </c>
      <c r="T35" s="97">
        <f>'Great Britain and overseas'!T35-Overseas!T35</f>
        <v>56.150329630000016</v>
      </c>
      <c r="U35" s="97">
        <f>'Great Britain and overseas'!U35-Overseas!U35</f>
        <v>490.79643462000007</v>
      </c>
      <c r="V35" s="97">
        <f>'Great Britain and overseas'!V35-Overseas!V35</f>
        <v>1585.2890467599993</v>
      </c>
      <c r="W35" s="65">
        <f>'Great Britain and overseas'!W35-Overseas!W35</f>
        <v>3321.8002079199982</v>
      </c>
    </row>
    <row r="36" spans="1:23" ht="15" customHeight="1" x14ac:dyDescent="0.35">
      <c r="A36" s="164" t="s">
        <v>66</v>
      </c>
      <c r="B36" s="97"/>
      <c r="C36" s="97"/>
      <c r="D36" s="97"/>
      <c r="E36" s="97"/>
      <c r="F36" s="97">
        <f>'Great Britain and overseas'!F36-Overseas!F36</f>
        <v>1749.2679999999998</v>
      </c>
      <c r="G36" s="97">
        <f>'Great Britain and overseas'!G36-Overseas!G36</f>
        <v>1680.5630000000001</v>
      </c>
      <c r="H36" s="97">
        <f>'Great Britain and overseas'!H36-Overseas!H36</f>
        <v>1704.4359999999999</v>
      </c>
      <c r="I36" s="97">
        <f>'Great Britain and overseas'!I36-Overseas!I36</f>
        <v>1912.596</v>
      </c>
      <c r="J36" s="97">
        <f>'Great Britain and overseas'!J36-Overseas!J36</f>
        <v>2469.38442904779</v>
      </c>
      <c r="K36" s="97">
        <f>'Great Britain and overseas'!K36-Overseas!K36</f>
        <v>3107.3637531214654</v>
      </c>
      <c r="L36" s="97">
        <f>'Great Britain and overseas'!L36-Overseas!L36</f>
        <v>2007.223</v>
      </c>
      <c r="M36" s="97">
        <f>'Great Britain and overseas'!M36-Overseas!M36</f>
        <v>2061.2503380227035</v>
      </c>
      <c r="N36" s="97">
        <f>'Great Britain and overseas'!N36-Overseas!N36</f>
        <v>2687.1877948242013</v>
      </c>
      <c r="O36" s="97">
        <f>'Great Britain and overseas'!O36-Overseas!O36</f>
        <v>2719.6132516599996</v>
      </c>
      <c r="P36" s="97">
        <f>'Great Britain and overseas'!P36-Overseas!P36</f>
        <v>2743.8889029400007</v>
      </c>
      <c r="Q36" s="97">
        <f>'Great Britain and overseas'!Q36-Overseas!Q36</f>
        <v>2136.4790251899999</v>
      </c>
      <c r="R36" s="97">
        <f>'Great Britain and overseas'!R36-Overseas!R36</f>
        <v>2122.6769999999997</v>
      </c>
      <c r="S36" s="97">
        <f>'Great Britain and overseas'!S36-Overseas!S36</f>
        <v>2118.3450000000025</v>
      </c>
      <c r="T36" s="97">
        <f>'Great Britain and overseas'!T36-Overseas!T36</f>
        <v>2092.3870000000006</v>
      </c>
      <c r="U36" s="97">
        <f>'Great Britain and overseas'!U36-Overseas!U36</f>
        <v>2065.7248945200004</v>
      </c>
      <c r="V36" s="97">
        <f>'Great Britain and overseas'!V36-Overseas!V36</f>
        <v>2040.6330499415947</v>
      </c>
      <c r="W36" s="65">
        <f>'Great Britain and overseas'!W36-Overseas!W36</f>
        <v>2014.3971447100014</v>
      </c>
    </row>
    <row r="37" spans="1:23" ht="30" customHeight="1" x14ac:dyDescent="0.35">
      <c r="A37" s="165" t="s">
        <v>194</v>
      </c>
      <c r="B37" s="91">
        <f>'Great Britain and overseas'!B37-Overseas!B37</f>
        <v>77691.914774652818</v>
      </c>
      <c r="C37" s="91">
        <f>'Great Britain and overseas'!C37-Overseas!C37</f>
        <v>78744.641172235002</v>
      </c>
      <c r="D37" s="91">
        <f>'Great Britain and overseas'!D37-Overseas!D37</f>
        <v>80442.840288300955</v>
      </c>
      <c r="E37" s="91">
        <f>'Great Britain and overseas'!E37-Overseas!E37</f>
        <v>82913.007475688544</v>
      </c>
      <c r="F37" s="91">
        <f>'Great Britain and overseas'!F37-Overseas!F37</f>
        <v>87462.765928230641</v>
      </c>
      <c r="G37" s="91">
        <f>'Great Britain and overseas'!G37-Overseas!G37</f>
        <v>93391.253597923336</v>
      </c>
      <c r="H37" s="91">
        <f>'Great Britain and overseas'!H37-Overseas!H37</f>
        <v>97674.086411134049</v>
      </c>
      <c r="I37" s="91">
        <f>'Great Britain and overseas'!I37-Overseas!I37</f>
        <v>99238.047214472957</v>
      </c>
      <c r="J37" s="91">
        <f>'Great Britain and overseas'!J37-Overseas!J37</f>
        <v>108206.33296500254</v>
      </c>
      <c r="K37" s="91">
        <f>'Great Britain and overseas'!K37-Overseas!K37</f>
        <v>112666.61730767817</v>
      </c>
      <c r="L37" s="91">
        <f>'Great Britain and overseas'!L37-Overseas!L37</f>
        <v>115813.63021182436</v>
      </c>
      <c r="M37" s="91">
        <f>'Great Britain and overseas'!M37-Overseas!M37</f>
        <v>122638.10594413805</v>
      </c>
      <c r="N37" s="91">
        <f>'Great Britain and overseas'!N37-Overseas!N37</f>
        <v>130650.09145459521</v>
      </c>
      <c r="O37" s="91">
        <f>'Great Britain and overseas'!O37-Overseas!O37</f>
        <v>143655.83009769904</v>
      </c>
      <c r="P37" s="91">
        <f>'Great Britain and overseas'!P37-Overseas!P37</f>
        <v>148704.99423093218</v>
      </c>
      <c r="Q37" s="91">
        <f>'Great Britain and overseas'!Q37-Overseas!Q37</f>
        <v>154475.01823730147</v>
      </c>
      <c r="R37" s="91">
        <f>'Great Britain and overseas'!R37-Overseas!R37</f>
        <v>161885.24456294189</v>
      </c>
      <c r="S37" s="91">
        <f>'Great Britain and overseas'!S37-Overseas!S37</f>
        <v>159494.93560098606</v>
      </c>
      <c r="T37" s="91">
        <f>'Great Britain and overseas'!T37-Overseas!T37</f>
        <v>163598.98192533871</v>
      </c>
      <c r="U37" s="91">
        <f>'Great Britain and overseas'!U37-Overseas!U37</f>
        <v>167372.56133331664</v>
      </c>
      <c r="V37" s="91">
        <f>'Great Britain and overseas'!V37-Overseas!V37</f>
        <v>169466.76617005962</v>
      </c>
      <c r="W37" s="60">
        <f>'Great Britain and overseas'!W37-Overseas!W37</f>
        <v>173520.55938046769</v>
      </c>
    </row>
    <row r="38" spans="1:23" s="169" customFormat="1" ht="60" customHeight="1" x14ac:dyDescent="0.35">
      <c r="A38" s="166" t="s">
        <v>36</v>
      </c>
      <c r="B38" s="167">
        <f>'Great Britain and overseas'!B38</f>
        <v>0.96455074062884416</v>
      </c>
      <c r="C38" s="167">
        <f>'Great Britain and overseas'!C38</f>
        <v>0.96913443613397765</v>
      </c>
      <c r="D38" s="167">
        <f>'Great Britain and overseas'!D38</f>
        <v>0.96835484952491235</v>
      </c>
      <c r="E38" s="167">
        <f>'Great Britain and overseas'!E38</f>
        <v>0.96410017069251486</v>
      </c>
      <c r="F38" s="167">
        <f>'Great Britain and overseas'!F38</f>
        <v>0.97540364484576914</v>
      </c>
      <c r="G38" s="167">
        <f>'Great Britain and overseas'!G38</f>
        <v>0.98405838426098047</v>
      </c>
      <c r="H38" s="167">
        <f>'Great Britain and overseas'!H38</f>
        <v>0.98220481010648597</v>
      </c>
      <c r="I38" s="167">
        <f>'Great Britain and overseas'!I38</f>
        <v>0.95723630419104611</v>
      </c>
      <c r="J38" s="167">
        <f>'Great Britain and overseas'!J38</f>
        <v>0.99378746609980761</v>
      </c>
      <c r="K38" s="167">
        <f>'Great Britain and overseas'!K38</f>
        <v>0.9933428233627124</v>
      </c>
      <c r="L38" s="167">
        <f>'Great Britain and overseas'!L38</f>
        <v>0.99276303092175122</v>
      </c>
      <c r="M38" s="167">
        <f>'Great Britain and overseas'!M38</f>
        <v>0.99316975150247511</v>
      </c>
      <c r="N38" s="167">
        <f>'Great Britain and overseas'!N38</f>
        <v>0.98411840246718296</v>
      </c>
      <c r="O38" s="167">
        <f>'Great Britain and overseas'!O38</f>
        <v>0.99232783783635437</v>
      </c>
      <c r="P38" s="167">
        <f>'Great Britain and overseas'!P38</f>
        <v>0.99232674108982555</v>
      </c>
      <c r="Q38" s="167">
        <f>'Great Britain and overseas'!Q38</f>
        <v>0.99450740175570496</v>
      </c>
      <c r="R38" s="167">
        <f>'Great Britain and overseas'!R38</f>
        <v>0.99499055741926801</v>
      </c>
      <c r="S38" s="167">
        <f>'Great Britain and overseas'!S38</f>
        <v>0.99542343370976061</v>
      </c>
      <c r="T38" s="167">
        <f>'Great Britain and overseas'!T38</f>
        <v>0.9963225092149558</v>
      </c>
      <c r="U38" s="167">
        <f>'Great Britain and overseas'!U38</f>
        <v>0.99667089320281577</v>
      </c>
      <c r="V38" s="167">
        <f>'Great Britain and overseas'!V38</f>
        <v>0.99740747943960251</v>
      </c>
      <c r="W38" s="168">
        <f>'Great Britain and overseas'!W38</f>
        <v>0.99723536185395356</v>
      </c>
    </row>
    <row r="39" spans="1:23" ht="60" customHeight="1" x14ac:dyDescent="0.35">
      <c r="A39" s="155" t="s">
        <v>214</v>
      </c>
      <c r="B39" s="156"/>
      <c r="C39" s="156"/>
      <c r="D39" s="156"/>
      <c r="E39" s="156"/>
      <c r="F39" s="156"/>
      <c r="G39" s="156"/>
      <c r="H39" s="156"/>
      <c r="I39" s="156"/>
      <c r="J39" s="156"/>
      <c r="K39" s="156"/>
      <c r="L39" s="156"/>
      <c r="M39" s="156"/>
      <c r="N39" s="156"/>
      <c r="O39" s="156"/>
      <c r="P39" s="156"/>
      <c r="Q39" s="156"/>
      <c r="R39" s="156"/>
      <c r="S39" s="156"/>
      <c r="T39" s="156"/>
      <c r="U39" s="156"/>
      <c r="V39" s="160"/>
      <c r="W39" s="160"/>
    </row>
    <row r="40" spans="1:23" ht="15.5" x14ac:dyDescent="0.35">
      <c r="A40" s="159" t="s">
        <v>185</v>
      </c>
      <c r="B40" s="160" t="s">
        <v>12</v>
      </c>
      <c r="C40" s="160" t="s">
        <v>13</v>
      </c>
      <c r="D40" s="160" t="s">
        <v>14</v>
      </c>
      <c r="E40" s="160" t="s">
        <v>15</v>
      </c>
      <c r="F40" s="160" t="s">
        <v>16</v>
      </c>
      <c r="G40" s="160" t="s">
        <v>17</v>
      </c>
      <c r="H40" s="160" t="s">
        <v>18</v>
      </c>
      <c r="I40" s="160" t="s">
        <v>19</v>
      </c>
      <c r="J40" s="160" t="s">
        <v>20</v>
      </c>
      <c r="K40" s="160" t="s">
        <v>21</v>
      </c>
      <c r="L40" s="160" t="s">
        <v>22</v>
      </c>
      <c r="M40" s="160" t="s">
        <v>23</v>
      </c>
      <c r="N40" s="160" t="s">
        <v>24</v>
      </c>
      <c r="O40" s="160" t="s">
        <v>25</v>
      </c>
      <c r="P40" s="160" t="s">
        <v>26</v>
      </c>
      <c r="Q40" s="160" t="s">
        <v>27</v>
      </c>
      <c r="R40" s="160" t="s">
        <v>28</v>
      </c>
      <c r="S40" s="160" t="s">
        <v>29</v>
      </c>
      <c r="T40" s="160" t="s">
        <v>30</v>
      </c>
      <c r="U40" s="160" t="s">
        <v>31</v>
      </c>
      <c r="V40" s="170" t="s">
        <v>32</v>
      </c>
      <c r="W40" s="161" t="s">
        <v>33</v>
      </c>
    </row>
    <row r="41" spans="1:23" ht="27.75" customHeight="1" x14ac:dyDescent="0.35">
      <c r="A41" s="162" t="s">
        <v>45</v>
      </c>
      <c r="B41" s="97">
        <v>3564.5716142178362</v>
      </c>
      <c r="C41" s="97">
        <v>3728.1805007655785</v>
      </c>
      <c r="D41" s="97">
        <v>3907.0536816585063</v>
      </c>
      <c r="E41" s="97">
        <v>4097.2187621431394</v>
      </c>
      <c r="F41" s="97">
        <v>4202.1810381203259</v>
      </c>
      <c r="G41" s="97">
        <v>4389.0673006924007</v>
      </c>
      <c r="H41" s="97">
        <v>4460.614329262321</v>
      </c>
      <c r="I41" s="97">
        <v>4642.0506219307144</v>
      </c>
      <c r="J41" s="97">
        <v>4799.1608989707092</v>
      </c>
      <c r="K41" s="97">
        <v>4996.1287705313252</v>
      </c>
      <c r="L41" s="97">
        <v>5122.703519865393</v>
      </c>
      <c r="M41" s="97">
        <v>5353.806302050366</v>
      </c>
      <c r="N41" s="97">
        <v>5558.7174042687984</v>
      </c>
      <c r="O41" s="97">
        <v>5908.181857445159</v>
      </c>
      <c r="P41" s="97">
        <v>5939.8635826791342</v>
      </c>
      <c r="Q41" s="97">
        <v>5980.0197171151567</v>
      </c>
      <c r="R41" s="97">
        <v>6006.6533397368357</v>
      </c>
      <c r="S41" s="97">
        <v>5779.7390403579684</v>
      </c>
      <c r="T41" s="97">
        <v>5761.5608783768348</v>
      </c>
      <c r="U41" s="97">
        <v>5793.12427293975</v>
      </c>
      <c r="V41" s="97">
        <v>5659.6274274768239</v>
      </c>
      <c r="W41" s="65">
        <v>5602.3981745049532</v>
      </c>
    </row>
    <row r="42" spans="1:23" ht="15.5" x14ac:dyDescent="0.35">
      <c r="A42" s="162" t="s">
        <v>186</v>
      </c>
      <c r="B42" s="97">
        <v>1424.9974893881715</v>
      </c>
      <c r="C42" s="97">
        <v>1421.0440486078942</v>
      </c>
      <c r="D42" s="97">
        <v>1383.4980368658962</v>
      </c>
      <c r="E42" s="97">
        <v>1415.351192683288</v>
      </c>
      <c r="F42" s="97">
        <v>1366.4957130159269</v>
      </c>
      <c r="G42" s="97">
        <v>1506.5594930391435</v>
      </c>
      <c r="H42" s="97">
        <v>1453.6204317807048</v>
      </c>
      <c r="I42" s="97">
        <v>1315.3468245692923</v>
      </c>
      <c r="J42" s="97">
        <v>1171.6883353437356</v>
      </c>
      <c r="K42" s="97">
        <v>1081.6990469194798</v>
      </c>
      <c r="L42" s="97">
        <v>954.17047100391869</v>
      </c>
      <c r="M42" s="97">
        <v>858.94855724153615</v>
      </c>
      <c r="N42" s="97">
        <v>765.62069618383271</v>
      </c>
      <c r="O42" s="97">
        <v>726.35860822336394</v>
      </c>
      <c r="P42" s="97">
        <v>673.20249822920528</v>
      </c>
      <c r="Q42" s="97">
        <v>642.03264729068587</v>
      </c>
      <c r="R42" s="97">
        <v>627.53797238103243</v>
      </c>
      <c r="S42" s="97">
        <v>606.20809929279574</v>
      </c>
      <c r="T42" s="97">
        <v>585.69891903770952</v>
      </c>
      <c r="U42" s="97">
        <v>580.14386115439004</v>
      </c>
      <c r="V42" s="97">
        <v>555.90698984057735</v>
      </c>
      <c r="W42" s="65">
        <v>490.3665080814099</v>
      </c>
    </row>
    <row r="43" spans="1:23" ht="15.5" x14ac:dyDescent="0.35">
      <c r="A43" s="162" t="s">
        <v>47</v>
      </c>
      <c r="B43" s="97" t="s">
        <v>215</v>
      </c>
      <c r="C43" s="97" t="s">
        <v>215</v>
      </c>
      <c r="D43" s="97" t="s">
        <v>215</v>
      </c>
      <c r="E43" s="97" t="s">
        <v>215</v>
      </c>
      <c r="F43" s="97" t="s">
        <v>215</v>
      </c>
      <c r="G43" s="97">
        <v>1308.8951316283863</v>
      </c>
      <c r="H43" s="97">
        <v>1363.1347073051847</v>
      </c>
      <c r="I43" s="97">
        <v>1415.0156892259938</v>
      </c>
      <c r="J43" s="97">
        <v>1432.0951399684839</v>
      </c>
      <c r="K43" s="97">
        <v>1463.2518692725666</v>
      </c>
      <c r="L43" s="97">
        <v>1458.4399246646467</v>
      </c>
      <c r="M43" s="97">
        <v>1541.6531592213628</v>
      </c>
      <c r="N43" s="97">
        <v>1600.4471901113168</v>
      </c>
      <c r="O43" s="97">
        <v>1730.1113103742341</v>
      </c>
      <c r="P43" s="97">
        <v>1786.7305717111537</v>
      </c>
      <c r="Q43" s="97">
        <v>1941.5304210010017</v>
      </c>
      <c r="R43" s="97">
        <v>2115.0443850686797</v>
      </c>
      <c r="S43" s="97">
        <v>2253.1788668651325</v>
      </c>
      <c r="T43" s="97">
        <v>2466.5749555895886</v>
      </c>
      <c r="U43" s="97">
        <v>2689.0712403707585</v>
      </c>
      <c r="V43" s="97">
        <v>2756.5527760078298</v>
      </c>
      <c r="W43" s="65">
        <v>2871.482718929095</v>
      </c>
    </row>
    <row r="44" spans="1:23" ht="15.5" x14ac:dyDescent="0.35">
      <c r="A44" s="162" t="s">
        <v>105</v>
      </c>
      <c r="B44" s="97" t="s">
        <v>215</v>
      </c>
      <c r="C44" s="97" t="s">
        <v>215</v>
      </c>
      <c r="D44" s="97" t="s">
        <v>215</v>
      </c>
      <c r="E44" s="97" t="s">
        <v>215</v>
      </c>
      <c r="F44" s="97" t="s">
        <v>215</v>
      </c>
      <c r="G44" s="97" t="s">
        <v>215</v>
      </c>
      <c r="H44" s="97" t="s">
        <v>215</v>
      </c>
      <c r="I44" s="97" t="s">
        <v>215</v>
      </c>
      <c r="J44" s="97" t="s">
        <v>215</v>
      </c>
      <c r="K44" s="97" t="s">
        <v>215</v>
      </c>
      <c r="L44" s="97" t="s">
        <v>215</v>
      </c>
      <c r="M44" s="97" t="s">
        <v>215</v>
      </c>
      <c r="N44" s="97" t="s">
        <v>215</v>
      </c>
      <c r="O44" s="97">
        <v>345.28017272872427</v>
      </c>
      <c r="P44" s="97">
        <v>495.00560487838248</v>
      </c>
      <c r="Q44" s="97">
        <v>144.27188729829322</v>
      </c>
      <c r="R44" s="97">
        <v>155.616241391003</v>
      </c>
      <c r="S44" s="97">
        <v>9.0752347473106258</v>
      </c>
      <c r="T44" s="97">
        <v>11.742972505149575</v>
      </c>
      <c r="U44" s="97">
        <v>4.1495188518062198</v>
      </c>
      <c r="V44" s="97">
        <v>3.286228454742147</v>
      </c>
      <c r="W44" s="65">
        <v>115.99828344279794</v>
      </c>
    </row>
    <row r="45" spans="1:23" ht="15.5" x14ac:dyDescent="0.35">
      <c r="A45" s="162" t="s">
        <v>48</v>
      </c>
      <c r="B45" s="97">
        <v>3442.0014623471284</v>
      </c>
      <c r="C45" s="97">
        <v>3541.0292169853064</v>
      </c>
      <c r="D45" s="97">
        <v>3575.2857694389168</v>
      </c>
      <c r="E45" s="97">
        <v>3654.5059393846577</v>
      </c>
      <c r="F45" s="97">
        <v>3668.6843815164202</v>
      </c>
      <c r="G45" s="97">
        <v>3778.2200915256944</v>
      </c>
      <c r="H45" s="97">
        <v>3894.094383017622</v>
      </c>
      <c r="I45" s="97">
        <v>4336.3747927123368</v>
      </c>
      <c r="J45" s="97">
        <v>4649.2314627803262</v>
      </c>
      <c r="K45" s="97">
        <v>4806.6897133163329</v>
      </c>
      <c r="L45" s="97">
        <v>4866.8743525424734</v>
      </c>
      <c r="M45" s="97">
        <v>4852.1936470654409</v>
      </c>
      <c r="N45" s="97">
        <v>4973.2020709463868</v>
      </c>
      <c r="O45" s="97">
        <v>5438.2408325324686</v>
      </c>
      <c r="P45" s="97">
        <v>5598.8384010516693</v>
      </c>
      <c r="Q45" s="97">
        <v>5512.1867911888758</v>
      </c>
      <c r="R45" s="97">
        <v>5392.9383271376992</v>
      </c>
      <c r="S45" s="97" t="s">
        <v>215</v>
      </c>
      <c r="T45" s="97" t="s">
        <v>215</v>
      </c>
      <c r="U45" s="97" t="s">
        <v>215</v>
      </c>
      <c r="V45" s="97" t="s">
        <v>215</v>
      </c>
      <c r="W45" s="65" t="s">
        <v>215</v>
      </c>
    </row>
    <row r="46" spans="1:23" ht="26.25" customHeight="1" x14ac:dyDescent="0.35">
      <c r="A46" s="162" t="s">
        <v>49</v>
      </c>
      <c r="B46" s="97">
        <v>6700.1733605680038</v>
      </c>
      <c r="C46" s="97">
        <v>7324.6188952923021</v>
      </c>
      <c r="D46" s="97">
        <v>7750.227897587205</v>
      </c>
      <c r="E46" s="97">
        <v>8215.3169377678496</v>
      </c>
      <c r="F46" s="97">
        <v>8594.0525640217311</v>
      </c>
      <c r="G46" s="97">
        <v>9243.3005959359471</v>
      </c>
      <c r="H46" s="97">
        <v>9672.0383925001788</v>
      </c>
      <c r="I46" s="97">
        <v>10176.477914785986</v>
      </c>
      <c r="J46" s="97">
        <v>10549.67673201067</v>
      </c>
      <c r="K46" s="97">
        <v>10967.180974953233</v>
      </c>
      <c r="L46" s="97">
        <v>11296.82650173368</v>
      </c>
      <c r="M46" s="97">
        <v>11875.941398369758</v>
      </c>
      <c r="N46" s="97">
        <v>12350.347807729819</v>
      </c>
      <c r="O46" s="97">
        <v>13253.069306367832</v>
      </c>
      <c r="P46" s="97">
        <v>13489.992475795572</v>
      </c>
      <c r="Q46" s="97">
        <v>14069.339455623076</v>
      </c>
      <c r="R46" s="97">
        <v>14730.630016985353</v>
      </c>
      <c r="S46" s="97">
        <v>14841.701976098451</v>
      </c>
      <c r="T46" s="97">
        <v>14667.623310487508</v>
      </c>
      <c r="U46" s="97">
        <v>13972.143600789232</v>
      </c>
      <c r="V46" s="97">
        <v>11892.525416379609</v>
      </c>
      <c r="W46" s="65">
        <v>9509.4292147311953</v>
      </c>
    </row>
    <row r="47" spans="1:23" ht="15.5" x14ac:dyDescent="0.35">
      <c r="A47" s="62" t="s">
        <v>50</v>
      </c>
      <c r="B47" s="97" t="s">
        <v>215</v>
      </c>
      <c r="C47" s="97" t="s">
        <v>215</v>
      </c>
      <c r="D47" s="97" t="s">
        <v>215</v>
      </c>
      <c r="E47" s="97" t="s">
        <v>215</v>
      </c>
      <c r="F47" s="97" t="s">
        <v>215</v>
      </c>
      <c r="G47" s="97" t="s">
        <v>215</v>
      </c>
      <c r="H47" s="97">
        <v>1045.3026406884385</v>
      </c>
      <c r="I47" s="97">
        <v>1065.0984384139649</v>
      </c>
      <c r="J47" s="97">
        <v>1099.7846705852933</v>
      </c>
      <c r="K47" s="97">
        <v>1175.7074035108847</v>
      </c>
      <c r="L47" s="97">
        <v>1200.4630562578486</v>
      </c>
      <c r="M47" s="97">
        <v>1249.2875226333681</v>
      </c>
      <c r="N47" s="97">
        <v>1298.0341055517481</v>
      </c>
      <c r="O47" s="97">
        <v>1379.1117095152517</v>
      </c>
      <c r="P47" s="97">
        <v>1386.2682397444746</v>
      </c>
      <c r="Q47" s="97">
        <v>1472.4529640991545</v>
      </c>
      <c r="R47" s="97">
        <v>1525.8819871267613</v>
      </c>
      <c r="S47" s="97">
        <v>1578.8258719662776</v>
      </c>
      <c r="T47" s="97">
        <v>1826.3657345383463</v>
      </c>
      <c r="U47" s="97">
        <v>1938.2829251992957</v>
      </c>
      <c r="V47" s="97">
        <v>1960.7932586260083</v>
      </c>
      <c r="W47" s="65">
        <v>1993.8861519421328</v>
      </c>
    </row>
    <row r="48" spans="1:23" ht="15.5" x14ac:dyDescent="0.35">
      <c r="A48" s="62" t="s">
        <v>51</v>
      </c>
      <c r="B48" s="97" t="s">
        <v>215</v>
      </c>
      <c r="C48" s="97" t="s">
        <v>215</v>
      </c>
      <c r="D48" s="97" t="s">
        <v>215</v>
      </c>
      <c r="E48" s="97" t="s">
        <v>215</v>
      </c>
      <c r="F48" s="97" t="s">
        <v>215</v>
      </c>
      <c r="G48" s="97" t="s">
        <v>215</v>
      </c>
      <c r="H48" s="97">
        <v>5631.1702279606361</v>
      </c>
      <c r="I48" s="97">
        <v>5890.9938052511325</v>
      </c>
      <c r="J48" s="97">
        <v>6044.2515832959034</v>
      </c>
      <c r="K48" s="97">
        <v>6197.7349606296393</v>
      </c>
      <c r="L48" s="97">
        <v>6322.0065911954171</v>
      </c>
      <c r="M48" s="97">
        <v>6583.2835033936044</v>
      </c>
      <c r="N48" s="97">
        <v>6806.2123916554974</v>
      </c>
      <c r="O48" s="97">
        <v>7261.6021930735997</v>
      </c>
      <c r="P48" s="97">
        <v>7334.6518334685479</v>
      </c>
      <c r="Q48" s="97">
        <v>7727.2168869444022</v>
      </c>
      <c r="R48" s="97">
        <v>8139.966718378837</v>
      </c>
      <c r="S48" s="97">
        <v>8120.7854536087161</v>
      </c>
      <c r="T48" s="97">
        <v>7518.5800505915531</v>
      </c>
      <c r="U48" s="97">
        <v>7004.4832610075318</v>
      </c>
      <c r="V48" s="97">
        <v>5308.8925449122044</v>
      </c>
      <c r="W48" s="65">
        <v>3621.5110373853649</v>
      </c>
    </row>
    <row r="49" spans="1:23" ht="15.5" x14ac:dyDescent="0.35">
      <c r="A49" s="62" t="s">
        <v>52</v>
      </c>
      <c r="B49" s="97" t="s">
        <v>215</v>
      </c>
      <c r="C49" s="97" t="s">
        <v>215</v>
      </c>
      <c r="D49" s="97" t="s">
        <v>215</v>
      </c>
      <c r="E49" s="97" t="s">
        <v>215</v>
      </c>
      <c r="F49" s="97" t="s">
        <v>215</v>
      </c>
      <c r="G49" s="97" t="s">
        <v>215</v>
      </c>
      <c r="H49" s="97">
        <v>2995.5616717386415</v>
      </c>
      <c r="I49" s="97">
        <v>3220.3800888645219</v>
      </c>
      <c r="J49" s="97">
        <v>3405.637095015928</v>
      </c>
      <c r="K49" s="97">
        <v>3593.7287624485944</v>
      </c>
      <c r="L49" s="97">
        <v>3774.3511460363952</v>
      </c>
      <c r="M49" s="97">
        <v>4043.291554017067</v>
      </c>
      <c r="N49" s="97">
        <v>4246.1026369884949</v>
      </c>
      <c r="O49" s="97">
        <v>4612.3715258737284</v>
      </c>
      <c r="P49" s="97">
        <v>4769.0319734680088</v>
      </c>
      <c r="Q49" s="97">
        <v>4869.6851238067884</v>
      </c>
      <c r="R49" s="97">
        <v>5064.7897759064299</v>
      </c>
      <c r="S49" s="97">
        <v>5142.0464231128517</v>
      </c>
      <c r="T49" s="97">
        <v>5322.4913581133669</v>
      </c>
      <c r="U49" s="97">
        <v>5029.3955085090556</v>
      </c>
      <c r="V49" s="97">
        <v>4622.7789449238771</v>
      </c>
      <c r="W49" s="65">
        <v>3893.3103368658485</v>
      </c>
    </row>
    <row r="50" spans="1:23" ht="17.25" customHeight="1" x14ac:dyDescent="0.35">
      <c r="A50" s="162" t="s">
        <v>93</v>
      </c>
      <c r="B50" s="97" t="s">
        <v>215</v>
      </c>
      <c r="C50" s="97" t="s">
        <v>215</v>
      </c>
      <c r="D50" s="97" t="s">
        <v>215</v>
      </c>
      <c r="E50" s="97" t="s">
        <v>215</v>
      </c>
      <c r="F50" s="97" t="s">
        <v>215</v>
      </c>
      <c r="G50" s="97" t="s">
        <v>215</v>
      </c>
      <c r="H50" s="97">
        <v>17.991709174260691</v>
      </c>
      <c r="I50" s="97">
        <v>20.130187525817909</v>
      </c>
      <c r="J50" s="97">
        <v>21.722515017637537</v>
      </c>
      <c r="K50" s="97">
        <v>22.534566767062248</v>
      </c>
      <c r="L50" s="97">
        <v>24.078615377024747</v>
      </c>
      <c r="M50" s="97">
        <v>24.711478947109558</v>
      </c>
      <c r="N50" s="97">
        <v>24.875713330842363</v>
      </c>
      <c r="O50" s="97">
        <v>25.235121819327784</v>
      </c>
      <c r="P50" s="97">
        <v>24.286615512325668</v>
      </c>
      <c r="Q50" s="97">
        <v>25.03688399017031</v>
      </c>
      <c r="R50" s="97">
        <v>62.112299685063867</v>
      </c>
      <c r="S50" s="97">
        <v>190.41464858642252</v>
      </c>
      <c r="T50" s="97">
        <v>212.58186505033257</v>
      </c>
      <c r="U50" s="97">
        <v>172.66915698477226</v>
      </c>
      <c r="V50" s="97">
        <v>189.99671200176184</v>
      </c>
      <c r="W50" s="65">
        <v>226.87195297865537</v>
      </c>
    </row>
    <row r="51" spans="1:23" ht="29.25" customHeight="1" x14ac:dyDescent="0.35">
      <c r="A51" s="162" t="s">
        <v>103</v>
      </c>
      <c r="B51" s="97" t="s">
        <v>215</v>
      </c>
      <c r="C51" s="97" t="s">
        <v>215</v>
      </c>
      <c r="D51" s="97" t="s">
        <v>215</v>
      </c>
      <c r="E51" s="97" t="s">
        <v>215</v>
      </c>
      <c r="F51" s="97" t="s">
        <v>215</v>
      </c>
      <c r="G51" s="97" t="s">
        <v>215</v>
      </c>
      <c r="H51" s="97" t="s">
        <v>215</v>
      </c>
      <c r="I51" s="97" t="s">
        <v>215</v>
      </c>
      <c r="J51" s="97" t="s">
        <v>215</v>
      </c>
      <c r="K51" s="97" t="s">
        <v>215</v>
      </c>
      <c r="L51" s="97" t="s">
        <v>215</v>
      </c>
      <c r="M51" s="97" t="s">
        <v>215</v>
      </c>
      <c r="N51" s="97">
        <v>149.35214009943527</v>
      </c>
      <c r="O51" s="97">
        <v>1466.6404345922899</v>
      </c>
      <c r="P51" s="97">
        <v>2535.9647800365615</v>
      </c>
      <c r="Q51" s="97">
        <v>3980.2586933187326</v>
      </c>
      <c r="R51" s="97">
        <v>7432.1404988061504</v>
      </c>
      <c r="S51" s="97">
        <v>11242.732783137246</v>
      </c>
      <c r="T51" s="97">
        <v>13623.553330595058</v>
      </c>
      <c r="U51" s="97">
        <v>15057.695828979082</v>
      </c>
      <c r="V51" s="97">
        <v>15310.339672674883</v>
      </c>
      <c r="W51" s="65">
        <v>15560.152946568473</v>
      </c>
    </row>
    <row r="52" spans="1:23" ht="15.5" x14ac:dyDescent="0.35">
      <c r="A52" s="163" t="s">
        <v>53</v>
      </c>
      <c r="B52" s="97">
        <v>16951.855547654985</v>
      </c>
      <c r="C52" s="97">
        <v>16526.572967615513</v>
      </c>
      <c r="D52" s="97">
        <v>16131.040052456297</v>
      </c>
      <c r="E52" s="97">
        <v>16209.33815669973</v>
      </c>
      <c r="F52" s="97">
        <v>15986.218187054039</v>
      </c>
      <c r="G52" s="97">
        <v>16330.989471514111</v>
      </c>
      <c r="H52" s="97">
        <v>17393.932104054678</v>
      </c>
      <c r="I52" s="97">
        <v>16605.313897484892</v>
      </c>
      <c r="J52" s="97">
        <v>17201.130679155845</v>
      </c>
      <c r="K52" s="97">
        <v>17738.996125274589</v>
      </c>
      <c r="L52" s="97">
        <v>18326.970566414755</v>
      </c>
      <c r="M52" s="97">
        <v>18956.956904741113</v>
      </c>
      <c r="N52" s="97">
        <v>20087.377657303226</v>
      </c>
      <c r="O52" s="97">
        <v>23140.421288248344</v>
      </c>
      <c r="P52" s="97">
        <v>24359.751850345408</v>
      </c>
      <c r="Q52" s="97">
        <v>25575.439483724156</v>
      </c>
      <c r="R52" s="97">
        <v>26239.943289959843</v>
      </c>
      <c r="S52" s="97">
        <v>26090.957348617183</v>
      </c>
      <c r="T52" s="97">
        <v>25874.298725265693</v>
      </c>
      <c r="U52" s="97">
        <v>25623.980340300091</v>
      </c>
      <c r="V52" s="97">
        <v>24239.801537228956</v>
      </c>
      <c r="W52" s="65">
        <v>22639.606607114954</v>
      </c>
    </row>
    <row r="53" spans="1:23" ht="15.5" x14ac:dyDescent="0.35">
      <c r="A53" s="62" t="s">
        <v>187</v>
      </c>
      <c r="B53" s="97" t="s">
        <v>215</v>
      </c>
      <c r="C53" s="97" t="s">
        <v>215</v>
      </c>
      <c r="D53" s="97" t="s">
        <v>215</v>
      </c>
      <c r="E53" s="97" t="s">
        <v>215</v>
      </c>
      <c r="F53" s="97" t="s">
        <v>215</v>
      </c>
      <c r="G53" s="97" t="s">
        <v>215</v>
      </c>
      <c r="H53" s="97" t="s">
        <v>215</v>
      </c>
      <c r="I53" s="97" t="s">
        <v>215</v>
      </c>
      <c r="J53" s="97" t="s">
        <v>215</v>
      </c>
      <c r="K53" s="97" t="s">
        <v>215</v>
      </c>
      <c r="L53" s="97" t="s">
        <v>215</v>
      </c>
      <c r="M53" s="97" t="s">
        <v>215</v>
      </c>
      <c r="N53" s="97">
        <v>13623.192744724976</v>
      </c>
      <c r="O53" s="97">
        <v>16469.565267078218</v>
      </c>
      <c r="P53" s="97">
        <v>17596.521516578763</v>
      </c>
      <c r="Q53" s="97">
        <v>18580.250155488673</v>
      </c>
      <c r="R53" s="97">
        <v>19183.441714645327</v>
      </c>
      <c r="S53" s="97">
        <v>19026.741358415664</v>
      </c>
      <c r="T53" s="97">
        <v>18874.849802691722</v>
      </c>
      <c r="U53" s="97">
        <v>18724.863031987803</v>
      </c>
      <c r="V53" s="97">
        <v>17694.717038473162</v>
      </c>
      <c r="W53" s="65">
        <v>16459.085040495043</v>
      </c>
    </row>
    <row r="54" spans="1:23" ht="15.5" x14ac:dyDescent="0.35">
      <c r="A54" s="62" t="s">
        <v>188</v>
      </c>
      <c r="B54" s="97" t="s">
        <v>215</v>
      </c>
      <c r="C54" s="97" t="s">
        <v>215</v>
      </c>
      <c r="D54" s="97" t="s">
        <v>215</v>
      </c>
      <c r="E54" s="97" t="s">
        <v>215</v>
      </c>
      <c r="F54" s="97" t="s">
        <v>215</v>
      </c>
      <c r="G54" s="97" t="s">
        <v>215</v>
      </c>
      <c r="H54" s="97" t="s">
        <v>215</v>
      </c>
      <c r="I54" s="97" t="s">
        <v>215</v>
      </c>
      <c r="J54" s="97" t="s">
        <v>215</v>
      </c>
      <c r="K54" s="97" t="s">
        <v>215</v>
      </c>
      <c r="L54" s="97" t="s">
        <v>215</v>
      </c>
      <c r="M54" s="97" t="s">
        <v>215</v>
      </c>
      <c r="N54" s="97">
        <v>6464.1849031825404</v>
      </c>
      <c r="O54" s="97">
        <v>6670.8560223277755</v>
      </c>
      <c r="P54" s="97">
        <v>6763.2303337666444</v>
      </c>
      <c r="Q54" s="97">
        <v>6995.1893293562098</v>
      </c>
      <c r="R54" s="97">
        <v>7056.5015764124419</v>
      </c>
      <c r="S54" s="97">
        <v>7064.2159902015237</v>
      </c>
      <c r="T54" s="97">
        <v>6999.4489225739671</v>
      </c>
      <c r="U54" s="97">
        <v>6899.1173104261561</v>
      </c>
      <c r="V54" s="97">
        <v>6545.0844987557921</v>
      </c>
      <c r="W54" s="65">
        <v>6180.5215666199038</v>
      </c>
    </row>
    <row r="55" spans="1:23" ht="15.5" x14ac:dyDescent="0.35">
      <c r="A55" s="163" t="s">
        <v>54</v>
      </c>
      <c r="B55" s="97">
        <v>11361.815525982252</v>
      </c>
      <c r="C55" s="97">
        <v>10911.879848905823</v>
      </c>
      <c r="D55" s="97">
        <v>10522.585883901118</v>
      </c>
      <c r="E55" s="97">
        <v>9809.2294286813903</v>
      </c>
      <c r="F55" s="97">
        <v>9569.9322197348865</v>
      </c>
      <c r="G55" s="97">
        <v>9429.3812892829628</v>
      </c>
      <c r="H55" s="97">
        <v>9224.7002248830522</v>
      </c>
      <c r="I55" s="97">
        <v>8978.9549374342005</v>
      </c>
      <c r="J55" s="97">
        <v>8652.2478055557895</v>
      </c>
      <c r="K55" s="97">
        <v>8413.7998729701521</v>
      </c>
      <c r="L55" s="97">
        <v>8054.5569743453898</v>
      </c>
      <c r="M55" s="97">
        <v>7966.5468639018345</v>
      </c>
      <c r="N55" s="97">
        <v>7600.0132578403209</v>
      </c>
      <c r="O55" s="97">
        <v>7021.2882608618129</v>
      </c>
      <c r="P55" s="97">
        <v>6272.1491728687024</v>
      </c>
      <c r="Q55" s="97">
        <v>5491.5442079168688</v>
      </c>
      <c r="R55" s="97">
        <v>3569.4213741191393</v>
      </c>
      <c r="S55" s="97">
        <v>1270.8441766926662</v>
      </c>
      <c r="T55" s="97">
        <v>255.60902835075672</v>
      </c>
      <c r="U55" s="97">
        <v>64.002262872236145</v>
      </c>
      <c r="V55" s="97">
        <v>14.951657083791046</v>
      </c>
      <c r="W55" s="65">
        <v>8.7752436953695572</v>
      </c>
    </row>
    <row r="56" spans="1:23" ht="27" customHeight="1" x14ac:dyDescent="0.35">
      <c r="A56" s="162" t="s">
        <v>55</v>
      </c>
      <c r="B56" s="97">
        <v>21517.531194681211</v>
      </c>
      <c r="C56" s="97">
        <v>17693.152811057564</v>
      </c>
      <c r="D56" s="97">
        <v>17189.286755956353</v>
      </c>
      <c r="E56" s="97">
        <v>17737.496124962396</v>
      </c>
      <c r="F56" s="97">
        <v>18794.836054955449</v>
      </c>
      <c r="G56" s="97">
        <v>19879.316272237527</v>
      </c>
      <c r="H56" s="97">
        <v>19581.938882856943</v>
      </c>
      <c r="I56" s="97">
        <v>17291.908196454755</v>
      </c>
      <c r="J56" s="97">
        <v>13116.529135819421</v>
      </c>
      <c r="K56" s="97">
        <v>11652.746639936702</v>
      </c>
      <c r="L56" s="97">
        <v>10913.940136389359</v>
      </c>
      <c r="M56" s="97">
        <v>10877.962644851272</v>
      </c>
      <c r="N56" s="97">
        <v>10199.368775938041</v>
      </c>
      <c r="O56" s="97">
        <v>9693.3485043920591</v>
      </c>
      <c r="P56" s="97">
        <v>8931.332540604988</v>
      </c>
      <c r="Q56" s="97">
        <v>7841.6665155913133</v>
      </c>
      <c r="R56" s="97">
        <v>5828.5754318810623</v>
      </c>
      <c r="S56" s="97">
        <v>3867.4628119564236</v>
      </c>
      <c r="T56" s="97">
        <v>3078.7355566013375</v>
      </c>
      <c r="U56" s="97">
        <v>2683.5726849342682</v>
      </c>
      <c r="V56" s="97">
        <v>2307.8840253437484</v>
      </c>
      <c r="W56" s="65">
        <v>2171.0807134951328</v>
      </c>
    </row>
    <row r="57" spans="1:23" ht="15.5" x14ac:dyDescent="0.35">
      <c r="A57" s="62" t="s">
        <v>56</v>
      </c>
      <c r="B57" s="97">
        <v>5683.012449048515</v>
      </c>
      <c r="C57" s="97">
        <v>5579.147260045027</v>
      </c>
      <c r="D57" s="97">
        <v>5276.0295427838446</v>
      </c>
      <c r="E57" s="97">
        <v>5488.0126780545897</v>
      </c>
      <c r="F57" s="97">
        <v>5577.0130099044509</v>
      </c>
      <c r="G57" s="97">
        <v>6080.4739818073103</v>
      </c>
      <c r="H57" s="97">
        <v>5938.2895605568938</v>
      </c>
      <c r="I57" s="97">
        <v>3198.5057175847114</v>
      </c>
      <c r="J57" s="97" t="s">
        <v>215</v>
      </c>
      <c r="K57" s="97" t="s">
        <v>215</v>
      </c>
      <c r="L57" s="97" t="s">
        <v>215</v>
      </c>
      <c r="M57" s="97" t="s">
        <v>215</v>
      </c>
      <c r="N57" s="97" t="s">
        <v>215</v>
      </c>
      <c r="O57" s="97" t="s">
        <v>215</v>
      </c>
      <c r="P57" s="97" t="s">
        <v>215</v>
      </c>
      <c r="Q57" s="97" t="s">
        <v>215</v>
      </c>
      <c r="R57" s="97" t="s">
        <v>215</v>
      </c>
      <c r="S57" s="97" t="s">
        <v>215</v>
      </c>
      <c r="T57" s="97" t="s">
        <v>215</v>
      </c>
      <c r="U57" s="97" t="s">
        <v>215</v>
      </c>
      <c r="V57" s="97" t="s">
        <v>215</v>
      </c>
      <c r="W57" s="65" t="s">
        <v>215</v>
      </c>
    </row>
    <row r="58" spans="1:23" ht="15.5" x14ac:dyDescent="0.35">
      <c r="A58" s="62" t="s">
        <v>189</v>
      </c>
      <c r="B58" s="97" t="s">
        <v>215</v>
      </c>
      <c r="C58" s="97" t="s">
        <v>215</v>
      </c>
      <c r="D58" s="97" t="s">
        <v>215</v>
      </c>
      <c r="E58" s="97" t="s">
        <v>215</v>
      </c>
      <c r="F58" s="97">
        <v>5995.6159096292422</v>
      </c>
      <c r="G58" s="97">
        <v>6405.1435525900206</v>
      </c>
      <c r="H58" s="97">
        <v>6246.0701410296269</v>
      </c>
      <c r="I58" s="97">
        <v>6534.1466541015006</v>
      </c>
      <c r="J58" s="97">
        <v>6345.1005419624926</v>
      </c>
      <c r="K58" s="97">
        <v>5771.9222222992275</v>
      </c>
      <c r="L58" s="97">
        <v>5648.6806419771201</v>
      </c>
      <c r="M58" s="97">
        <v>6093.3301378523111</v>
      </c>
      <c r="N58" s="97">
        <v>5988.0617088338995</v>
      </c>
      <c r="O58" s="97">
        <v>5770.539234457844</v>
      </c>
      <c r="P58" s="97">
        <v>5269.2410654313098</v>
      </c>
      <c r="Q58" s="97">
        <v>4530.1596886938469</v>
      </c>
      <c r="R58" s="97">
        <v>2733.1167138107949</v>
      </c>
      <c r="S58" s="97">
        <v>1070.4229057194898</v>
      </c>
      <c r="T58" s="97">
        <v>489.27138395248852</v>
      </c>
      <c r="U58" s="97">
        <v>245.81195340545935</v>
      </c>
      <c r="V58" s="97">
        <v>94.107341087674058</v>
      </c>
      <c r="W58" s="65">
        <v>20.037437957370415</v>
      </c>
    </row>
    <row r="59" spans="1:23" ht="15.5" x14ac:dyDescent="0.35">
      <c r="A59" s="62" t="s">
        <v>190</v>
      </c>
      <c r="B59" s="97" t="s">
        <v>215</v>
      </c>
      <c r="C59" s="97" t="s">
        <v>215</v>
      </c>
      <c r="D59" s="97" t="s">
        <v>215</v>
      </c>
      <c r="E59" s="97" t="s">
        <v>215</v>
      </c>
      <c r="F59" s="97">
        <v>6371.4404948821584</v>
      </c>
      <c r="G59" s="97">
        <v>6527.7861270342992</v>
      </c>
      <c r="H59" s="97">
        <v>6572.4795281033503</v>
      </c>
      <c r="I59" s="97">
        <v>6730.6201601845323</v>
      </c>
      <c r="J59" s="97">
        <v>5995.1998964537106</v>
      </c>
      <c r="K59" s="97">
        <v>5021.5508805302861</v>
      </c>
      <c r="L59" s="97">
        <v>4450.8957486693207</v>
      </c>
      <c r="M59" s="97">
        <v>4079.5754753491988</v>
      </c>
      <c r="N59" s="97">
        <v>3595.159177467493</v>
      </c>
      <c r="O59" s="97">
        <v>3290.1875284251596</v>
      </c>
      <c r="P59" s="97">
        <v>2940.1066179881454</v>
      </c>
      <c r="Q59" s="97">
        <v>2582.4642672263521</v>
      </c>
      <c r="R59" s="97">
        <v>2317.0596085618226</v>
      </c>
      <c r="S59" s="97">
        <v>2004.0291478439715</v>
      </c>
      <c r="T59" s="97">
        <v>1807.624137690312</v>
      </c>
      <c r="U59" s="97">
        <v>1647.4322846322696</v>
      </c>
      <c r="V59" s="97">
        <v>1450.8776236866947</v>
      </c>
      <c r="W59" s="65">
        <v>1368.2203017001066</v>
      </c>
    </row>
    <row r="60" spans="1:23" ht="15.5" x14ac:dyDescent="0.35">
      <c r="A60" s="62" t="s">
        <v>191</v>
      </c>
      <c r="B60" s="97" t="s">
        <v>215</v>
      </c>
      <c r="C60" s="97" t="s">
        <v>215</v>
      </c>
      <c r="D60" s="97" t="s">
        <v>215</v>
      </c>
      <c r="E60" s="97" t="s">
        <v>215</v>
      </c>
      <c r="F60" s="97">
        <v>298.76670198492388</v>
      </c>
      <c r="G60" s="97">
        <v>380.05225186985757</v>
      </c>
      <c r="H60" s="97">
        <v>400.81415501486379</v>
      </c>
      <c r="I60" s="97">
        <v>426.18190030307778</v>
      </c>
      <c r="J60" s="97">
        <v>408.60182912866759</v>
      </c>
      <c r="K60" s="97">
        <v>377.37571712982054</v>
      </c>
      <c r="L60" s="97">
        <v>358.72793370231187</v>
      </c>
      <c r="M60" s="97">
        <v>341.88733794811782</v>
      </c>
      <c r="N60" s="97">
        <v>325.26771745847208</v>
      </c>
      <c r="O60" s="97">
        <v>352.25399565558928</v>
      </c>
      <c r="P60" s="97">
        <v>441.38446701885766</v>
      </c>
      <c r="Q60" s="97">
        <v>482.68323499695106</v>
      </c>
      <c r="R60" s="97">
        <v>557.98385319382908</v>
      </c>
      <c r="S60" s="97">
        <v>602.17107250041511</v>
      </c>
      <c r="T60" s="97">
        <v>623.00726710596814</v>
      </c>
      <c r="U60" s="97">
        <v>657.71927227012327</v>
      </c>
      <c r="V60" s="97">
        <v>650.34638948502152</v>
      </c>
      <c r="W60" s="65">
        <v>680.9886443715144</v>
      </c>
    </row>
    <row r="61" spans="1:23" ht="15.5" x14ac:dyDescent="0.35">
      <c r="A61" s="62" t="s">
        <v>192</v>
      </c>
      <c r="B61" s="97" t="s">
        <v>215</v>
      </c>
      <c r="C61" s="97" t="s">
        <v>215</v>
      </c>
      <c r="D61" s="97" t="s">
        <v>215</v>
      </c>
      <c r="E61" s="97" t="s">
        <v>215</v>
      </c>
      <c r="F61" s="97">
        <v>551.99993855467312</v>
      </c>
      <c r="G61" s="97">
        <v>485.86035893603952</v>
      </c>
      <c r="H61" s="97">
        <v>424.28549815220589</v>
      </c>
      <c r="I61" s="97">
        <v>402.45376428092737</v>
      </c>
      <c r="J61" s="97">
        <v>367.626868274549</v>
      </c>
      <c r="K61" s="97">
        <v>481.86754624890267</v>
      </c>
      <c r="L61" s="97">
        <v>455.27693378665361</v>
      </c>
      <c r="M61" s="97">
        <v>363.13358402934881</v>
      </c>
      <c r="N61" s="97">
        <v>290.88397301305582</v>
      </c>
      <c r="O61" s="97">
        <v>280.37756036217985</v>
      </c>
      <c r="P61" s="97">
        <v>280.6226978294107</v>
      </c>
      <c r="Q61" s="97">
        <v>246.3535711641108</v>
      </c>
      <c r="R61" s="97">
        <v>220.42293566334214</v>
      </c>
      <c r="S61" s="97">
        <v>190.86812547998935</v>
      </c>
      <c r="T61" s="97">
        <v>158.82897692364537</v>
      </c>
      <c r="U61" s="97">
        <v>132.64714923808552</v>
      </c>
      <c r="V61" s="97">
        <v>112.59790305248325</v>
      </c>
      <c r="W61" s="65">
        <v>101.86636744758638</v>
      </c>
    </row>
    <row r="62" spans="1:23" ht="26.25" customHeight="1" x14ac:dyDescent="0.35">
      <c r="A62" s="163" t="s">
        <v>196</v>
      </c>
      <c r="B62" s="97" t="s">
        <v>215</v>
      </c>
      <c r="C62" s="97" t="s">
        <v>215</v>
      </c>
      <c r="D62" s="97" t="s">
        <v>215</v>
      </c>
      <c r="E62" s="97" t="s">
        <v>215</v>
      </c>
      <c r="F62" s="97">
        <v>992.51104717169756</v>
      </c>
      <c r="G62" s="97">
        <v>1006.0183805520775</v>
      </c>
      <c r="H62" s="97">
        <v>987.83996217122865</v>
      </c>
      <c r="I62" s="97">
        <v>971.74042076202193</v>
      </c>
      <c r="J62" s="97">
        <v>965.03867195737303</v>
      </c>
      <c r="K62" s="97">
        <v>935.08288600039805</v>
      </c>
      <c r="L62" s="97">
        <v>907.76182546433438</v>
      </c>
      <c r="M62" s="97">
        <v>892.28656314794694</v>
      </c>
      <c r="N62" s="97">
        <v>895.86096437337562</v>
      </c>
      <c r="O62" s="97">
        <v>915.15627915431264</v>
      </c>
      <c r="P62" s="97">
        <v>950.76624906648431</v>
      </c>
      <c r="Q62" s="97">
        <v>937.72766412935562</v>
      </c>
      <c r="R62" s="97">
        <v>938.70594509909847</v>
      </c>
      <c r="S62" s="97">
        <v>920.02747546906528</v>
      </c>
      <c r="T62" s="97">
        <v>915.51940297170847</v>
      </c>
      <c r="U62" s="97">
        <v>894.67537911145769</v>
      </c>
      <c r="V62" s="97">
        <v>846.70033669059978</v>
      </c>
      <c r="W62" s="65">
        <v>811.82585396643674</v>
      </c>
    </row>
    <row r="63" spans="1:23" ht="15.5" x14ac:dyDescent="0.35">
      <c r="A63" s="162" t="s">
        <v>62</v>
      </c>
      <c r="B63" s="97">
        <v>3226.4658906108793</v>
      </c>
      <c r="C63" s="97">
        <v>5757.2807224962826</v>
      </c>
      <c r="D63" s="97">
        <v>5186.6519403579132</v>
      </c>
      <c r="E63" s="97">
        <v>4724.66364352235</v>
      </c>
      <c r="F63" s="97">
        <v>4098.2061404694705</v>
      </c>
      <c r="G63" s="97">
        <v>3659.8826396545064</v>
      </c>
      <c r="H63" s="97">
        <v>3601.6333389496831</v>
      </c>
      <c r="I63" s="97">
        <v>3437.2977682349679</v>
      </c>
      <c r="J63" s="97">
        <v>2880.5508391539629</v>
      </c>
      <c r="K63" s="97">
        <v>2943.281263532911</v>
      </c>
      <c r="L63" s="97">
        <v>3012.6643662663082</v>
      </c>
      <c r="M63" s="97">
        <v>2700.6839290832449</v>
      </c>
      <c r="N63" s="97">
        <v>3354.7999377740871</v>
      </c>
      <c r="O63" s="97">
        <v>5421.6673470878986</v>
      </c>
      <c r="P63" s="97">
        <v>5085.0004318452357</v>
      </c>
      <c r="Q63" s="97">
        <v>5528.7426230629271</v>
      </c>
      <c r="R63" s="97">
        <v>5675.0454989360551</v>
      </c>
      <c r="S63" s="97">
        <v>4681.983537693075</v>
      </c>
      <c r="T63" s="97">
        <v>3260.7782520541168</v>
      </c>
      <c r="U63" s="97">
        <v>2444.3040764390421</v>
      </c>
      <c r="V63" s="97">
        <v>1939.0926899579129</v>
      </c>
      <c r="W63" s="65">
        <v>1692.2781238795149</v>
      </c>
    </row>
    <row r="64" spans="1:23" ht="15.5" x14ac:dyDescent="0.35">
      <c r="A64" s="162" t="s">
        <v>63</v>
      </c>
      <c r="B64" s="97">
        <v>48.748776512480369</v>
      </c>
      <c r="C64" s="97">
        <v>52.882863360983386</v>
      </c>
      <c r="D64" s="97">
        <v>55.783916668991722</v>
      </c>
      <c r="E64" s="97">
        <v>55.54490059872866</v>
      </c>
      <c r="F64" s="97">
        <v>63.581870508000826</v>
      </c>
      <c r="G64" s="97">
        <v>78.266808384314984</v>
      </c>
      <c r="H64" s="97">
        <v>94.348609862322903</v>
      </c>
      <c r="I64" s="97">
        <v>171.15122981050777</v>
      </c>
      <c r="J64" s="97">
        <v>195.2019590968786</v>
      </c>
      <c r="K64" s="97">
        <v>208.19307389854168</v>
      </c>
      <c r="L64" s="97">
        <v>216.17202798970916</v>
      </c>
      <c r="M64" s="97">
        <v>296.97225032849872</v>
      </c>
      <c r="N64" s="97">
        <v>376.26778351782656</v>
      </c>
      <c r="O64" s="97">
        <v>398.06145972420489</v>
      </c>
      <c r="P64" s="97">
        <v>389.48064052919364</v>
      </c>
      <c r="Q64" s="97">
        <v>408.82741764567646</v>
      </c>
      <c r="R64" s="97">
        <v>433.26770730769482</v>
      </c>
      <c r="S64" s="97">
        <v>430.28409063770749</v>
      </c>
      <c r="T64" s="97">
        <v>442.31779124857241</v>
      </c>
      <c r="U64" s="97">
        <v>464.71576592313892</v>
      </c>
      <c r="V64" s="97">
        <v>450.0920542862421</v>
      </c>
      <c r="W64" s="65">
        <v>433.01280388381639</v>
      </c>
    </row>
    <row r="65" spans="1:23" ht="15.5" x14ac:dyDescent="0.35">
      <c r="A65" s="162" t="s">
        <v>193</v>
      </c>
      <c r="B65" s="97" t="s">
        <v>215</v>
      </c>
      <c r="C65" s="97" t="s">
        <v>215</v>
      </c>
      <c r="D65" s="97" t="s">
        <v>215</v>
      </c>
      <c r="E65" s="97" t="s">
        <v>215</v>
      </c>
      <c r="F65" s="97" t="s">
        <v>215</v>
      </c>
      <c r="G65" s="97" t="s">
        <v>215</v>
      </c>
      <c r="H65" s="97" t="s">
        <v>215</v>
      </c>
      <c r="I65" s="97" t="s">
        <v>215</v>
      </c>
      <c r="J65" s="97">
        <v>555.87837217889125</v>
      </c>
      <c r="K65" s="97">
        <v>572.62091674357737</v>
      </c>
      <c r="L65" s="97">
        <v>588.16060541290358</v>
      </c>
      <c r="M65" s="97">
        <v>599.66911000045434</v>
      </c>
      <c r="N65" s="97">
        <v>605.01050827168342</v>
      </c>
      <c r="O65" s="97">
        <v>620.78199126865491</v>
      </c>
      <c r="P65" s="97">
        <v>642.38796222978806</v>
      </c>
      <c r="Q65" s="97">
        <v>642.82921878337118</v>
      </c>
      <c r="R65" s="97">
        <v>638.9548594946566</v>
      </c>
      <c r="S65" s="97">
        <v>638.77621201148804</v>
      </c>
      <c r="T65" s="97">
        <v>635.2753365924101</v>
      </c>
      <c r="U65" s="97">
        <v>641.16279960411021</v>
      </c>
      <c r="V65" s="97">
        <v>633.16163520749001</v>
      </c>
      <c r="W65" s="65">
        <v>648.5193058270213</v>
      </c>
    </row>
    <row r="66" spans="1:23" ht="15.5" x14ac:dyDescent="0.35">
      <c r="A66" s="162" t="s">
        <v>97</v>
      </c>
      <c r="B66" s="97" t="s">
        <v>215</v>
      </c>
      <c r="C66" s="97" t="s">
        <v>215</v>
      </c>
      <c r="D66" s="97" t="s">
        <v>215</v>
      </c>
      <c r="E66" s="97" t="s">
        <v>215</v>
      </c>
      <c r="F66" s="97" t="s">
        <v>215</v>
      </c>
      <c r="G66" s="97" t="s">
        <v>215</v>
      </c>
      <c r="H66" s="97" t="s">
        <v>215</v>
      </c>
      <c r="I66" s="97" t="s">
        <v>215</v>
      </c>
      <c r="J66" s="97">
        <v>7801.3765361348396</v>
      </c>
      <c r="K66" s="97">
        <v>8183.5799623830171</v>
      </c>
      <c r="L66" s="97">
        <v>8480.2932513720807</v>
      </c>
      <c r="M66" s="97">
        <v>8875.2410413400685</v>
      </c>
      <c r="N66" s="97">
        <v>9046.0519104197938</v>
      </c>
      <c r="O66" s="97">
        <v>9409.3954887129275</v>
      </c>
      <c r="P66" s="97">
        <v>9369.2845972090345</v>
      </c>
      <c r="Q66" s="97">
        <v>9023.4853008158225</v>
      </c>
      <c r="R66" s="97">
        <v>8245.7489373881053</v>
      </c>
      <c r="S66" s="97">
        <v>7600.5726342499192</v>
      </c>
      <c r="T66" s="97">
        <v>6996.7393717144305</v>
      </c>
      <c r="U66" s="97">
        <v>6424.0782655010689</v>
      </c>
      <c r="V66" s="97">
        <v>5857.8969248011672</v>
      </c>
      <c r="W66" s="65">
        <v>5448.034170135591</v>
      </c>
    </row>
    <row r="67" spans="1:23" ht="27" customHeight="1" x14ac:dyDescent="0.35">
      <c r="A67" s="162" t="s">
        <v>110</v>
      </c>
      <c r="B67" s="97" t="s">
        <v>215</v>
      </c>
      <c r="C67" s="97" t="s">
        <v>215</v>
      </c>
      <c r="D67" s="97" t="s">
        <v>215</v>
      </c>
      <c r="E67" s="97" t="s">
        <v>215</v>
      </c>
      <c r="F67" s="97" t="s">
        <v>215</v>
      </c>
      <c r="G67" s="97" t="s">
        <v>215</v>
      </c>
      <c r="H67" s="97" t="s">
        <v>215</v>
      </c>
      <c r="I67" s="97" t="s">
        <v>215</v>
      </c>
      <c r="J67" s="97" t="s">
        <v>215</v>
      </c>
      <c r="K67" s="97" t="s">
        <v>215</v>
      </c>
      <c r="L67" s="97" t="s">
        <v>215</v>
      </c>
      <c r="M67" s="97" t="s">
        <v>215</v>
      </c>
      <c r="N67" s="97" t="s">
        <v>215</v>
      </c>
      <c r="O67" s="97" t="s">
        <v>215</v>
      </c>
      <c r="P67" s="97" t="s">
        <v>215</v>
      </c>
      <c r="Q67" s="97" t="s">
        <v>215</v>
      </c>
      <c r="R67" s="97" t="s">
        <v>215</v>
      </c>
      <c r="S67" s="97">
        <v>173.22969820305556</v>
      </c>
      <c r="T67" s="97">
        <v>1664.3098009215012</v>
      </c>
      <c r="U67" s="97">
        <v>3174.6932557557338</v>
      </c>
      <c r="V67" s="97">
        <v>5334.4939650978076</v>
      </c>
      <c r="W67" s="65">
        <v>8765.3691951271321</v>
      </c>
    </row>
    <row r="68" spans="1:23" ht="15.5" x14ac:dyDescent="0.35">
      <c r="A68" s="162" t="s">
        <v>64</v>
      </c>
      <c r="B68" s="97">
        <v>1348.2909252394602</v>
      </c>
      <c r="C68" s="97">
        <v>1476.0815825264524</v>
      </c>
      <c r="D68" s="97">
        <v>1433.7114589981898</v>
      </c>
      <c r="E68" s="97">
        <v>1459.3202180925718</v>
      </c>
      <c r="F68" s="97">
        <v>1438.8524777005093</v>
      </c>
      <c r="G68" s="97">
        <v>1457.4454917165676</v>
      </c>
      <c r="H68" s="97">
        <v>1312.1853894907263</v>
      </c>
      <c r="I68" s="97">
        <v>1255.191300657616</v>
      </c>
      <c r="J68" s="97">
        <v>1198.0623445859892</v>
      </c>
      <c r="K68" s="97">
        <v>1144.3495169647554</v>
      </c>
      <c r="L68" s="97">
        <v>1113.4429028815164</v>
      </c>
      <c r="M68" s="97">
        <v>1080.2087744588641</v>
      </c>
      <c r="N68" s="97">
        <v>1039.9636089968017</v>
      </c>
      <c r="O68" s="97">
        <v>1047.2092301894547</v>
      </c>
      <c r="P68" s="97">
        <v>1007.7599837959522</v>
      </c>
      <c r="Q68" s="97">
        <v>984.91897779539795</v>
      </c>
      <c r="R68" s="97">
        <v>971.63182088666895</v>
      </c>
      <c r="S68" s="97">
        <v>926.51014853382378</v>
      </c>
      <c r="T68" s="97">
        <v>781.71454232791746</v>
      </c>
      <c r="U68" s="97">
        <v>495.94586142270128</v>
      </c>
      <c r="V68" s="97">
        <v>241.9606235051767</v>
      </c>
      <c r="W68" s="65">
        <v>121.11689830892246</v>
      </c>
    </row>
    <row r="69" spans="1:23" ht="15.5" x14ac:dyDescent="0.35">
      <c r="A69" s="62" t="s">
        <v>51</v>
      </c>
      <c r="B69" s="97" t="s">
        <v>215</v>
      </c>
      <c r="C69" s="97" t="s">
        <v>215</v>
      </c>
      <c r="D69" s="97" t="s">
        <v>215</v>
      </c>
      <c r="E69" s="97" t="s">
        <v>215</v>
      </c>
      <c r="F69" s="97">
        <v>1207.7079683729226</v>
      </c>
      <c r="G69" s="97">
        <v>1225.5653730920476</v>
      </c>
      <c r="H69" s="97">
        <v>1089.3077423865145</v>
      </c>
      <c r="I69" s="97">
        <v>1027.3046141830539</v>
      </c>
      <c r="J69" s="97">
        <v>1035.8998969005677</v>
      </c>
      <c r="K69" s="97">
        <v>981.2261241567046</v>
      </c>
      <c r="L69" s="97">
        <v>946.77912074413291</v>
      </c>
      <c r="M69" s="97">
        <v>838.69844083248643</v>
      </c>
      <c r="N69" s="97">
        <v>834.15200317388803</v>
      </c>
      <c r="O69" s="97">
        <v>835.39646569610852</v>
      </c>
      <c r="P69" s="97">
        <v>814.79176905015925</v>
      </c>
      <c r="Q69" s="97">
        <v>795.46412595997037</v>
      </c>
      <c r="R69" s="97">
        <v>796.85619687685539</v>
      </c>
      <c r="S69" s="97">
        <v>770.61898759528685</v>
      </c>
      <c r="T69" s="97">
        <v>634.84475384749283</v>
      </c>
      <c r="U69" s="97">
        <v>360.72340544459331</v>
      </c>
      <c r="V69" s="97">
        <v>120.96550198409189</v>
      </c>
      <c r="W69" s="65">
        <v>13.599541492177218</v>
      </c>
    </row>
    <row r="70" spans="1:23" ht="15.5" x14ac:dyDescent="0.35">
      <c r="A70" s="62" t="s">
        <v>52</v>
      </c>
      <c r="B70" s="97" t="s">
        <v>215</v>
      </c>
      <c r="C70" s="97" t="s">
        <v>215</v>
      </c>
      <c r="D70" s="97" t="s">
        <v>215</v>
      </c>
      <c r="E70" s="97" t="s">
        <v>215</v>
      </c>
      <c r="F70" s="97">
        <v>231.14450932758695</v>
      </c>
      <c r="G70" s="97">
        <v>231.88011862452009</v>
      </c>
      <c r="H70" s="97">
        <v>222.87764710421189</v>
      </c>
      <c r="I70" s="97">
        <v>227.88668647456237</v>
      </c>
      <c r="J70" s="97">
        <v>162.16244768542163</v>
      </c>
      <c r="K70" s="97">
        <v>163.12339280805068</v>
      </c>
      <c r="L70" s="97">
        <v>166.66378213738309</v>
      </c>
      <c r="M70" s="97">
        <v>241.5103336263775</v>
      </c>
      <c r="N70" s="97">
        <v>205.8116058229138</v>
      </c>
      <c r="O70" s="97">
        <v>211.81276449334644</v>
      </c>
      <c r="P70" s="97">
        <v>192.96821474579306</v>
      </c>
      <c r="Q70" s="97">
        <v>189.45485183542743</v>
      </c>
      <c r="R70" s="97">
        <v>174.77562400981336</v>
      </c>
      <c r="S70" s="97">
        <v>155.89116093853679</v>
      </c>
      <c r="T70" s="97">
        <v>146.86978848042466</v>
      </c>
      <c r="U70" s="97">
        <v>135.22245597810792</v>
      </c>
      <c r="V70" s="97">
        <v>120.99512152108485</v>
      </c>
      <c r="W70" s="65">
        <v>107.51735681674522</v>
      </c>
    </row>
    <row r="71" spans="1:23" ht="15.5" x14ac:dyDescent="0.35">
      <c r="A71" s="164" t="s">
        <v>65</v>
      </c>
      <c r="B71" s="97">
        <v>46147.262198320015</v>
      </c>
      <c r="C71" s="97">
        <v>48007.231230778489</v>
      </c>
      <c r="D71" s="97">
        <v>50140.034005535388</v>
      </c>
      <c r="E71" s="97">
        <v>52967.858705570674</v>
      </c>
      <c r="F71" s="97">
        <v>53109.012661971494</v>
      </c>
      <c r="G71" s="97">
        <v>56762.734608638704</v>
      </c>
      <c r="H71" s="97">
        <v>58672.269540251895</v>
      </c>
      <c r="I71" s="97">
        <v>60113.022158131695</v>
      </c>
      <c r="J71" s="97">
        <v>61305.517478018177</v>
      </c>
      <c r="K71" s="97">
        <v>62899.202064144178</v>
      </c>
      <c r="L71" s="97">
        <v>63585.721429871039</v>
      </c>
      <c r="M71" s="97">
        <v>66589.415731153727</v>
      </c>
      <c r="N71" s="97">
        <v>69379.383538993337</v>
      </c>
      <c r="O71" s="97">
        <v>74253.861977122011</v>
      </c>
      <c r="P71" s="97">
        <v>75965.04583425376</v>
      </c>
      <c r="Q71" s="97">
        <v>79545.226206044899</v>
      </c>
      <c r="R71" s="97">
        <v>83882.826679402089</v>
      </c>
      <c r="S71" s="97">
        <v>85958.708170636542</v>
      </c>
      <c r="T71" s="97">
        <v>88144.473252238517</v>
      </c>
      <c r="U71" s="97">
        <v>90486.818216919841</v>
      </c>
      <c r="V71" s="97">
        <v>90692.51877595298</v>
      </c>
      <c r="W71" s="65">
        <v>91215.026480024506</v>
      </c>
    </row>
    <row r="72" spans="1:23" ht="27" customHeight="1" x14ac:dyDescent="0.35">
      <c r="A72" s="164" t="s">
        <v>98</v>
      </c>
      <c r="B72" s="97" t="s">
        <v>215</v>
      </c>
      <c r="C72" s="97" t="s">
        <v>215</v>
      </c>
      <c r="D72" s="97" t="s">
        <v>215</v>
      </c>
      <c r="E72" s="97" t="s">
        <v>215</v>
      </c>
      <c r="F72" s="97" t="s">
        <v>215</v>
      </c>
      <c r="G72" s="97" t="s">
        <v>215</v>
      </c>
      <c r="H72" s="97" t="s">
        <v>215</v>
      </c>
      <c r="I72" s="97" t="s">
        <v>215</v>
      </c>
      <c r="J72" s="97">
        <v>1687.3672850757364</v>
      </c>
      <c r="K72" s="97">
        <v>1505.5960214082188</v>
      </c>
      <c r="L72" s="97">
        <v>1619.6562326786791</v>
      </c>
      <c r="M72" s="97">
        <v>1952.964129197919</v>
      </c>
      <c r="N72" s="97">
        <v>2281.1757091233071</v>
      </c>
      <c r="O72" s="97">
        <v>2339.7109888639857</v>
      </c>
      <c r="P72" s="97">
        <v>2422.2944458286361</v>
      </c>
      <c r="Q72" s="97">
        <v>2455.6589964684476</v>
      </c>
      <c r="R72" s="97">
        <v>2460.1229690422447</v>
      </c>
      <c r="S72" s="97">
        <v>2397.0203714376976</v>
      </c>
      <c r="T72" s="97">
        <v>2413.9456105338836</v>
      </c>
      <c r="U72" s="97">
        <v>2532.5607627967752</v>
      </c>
      <c r="V72" s="97">
        <v>2568.3583296175639</v>
      </c>
      <c r="W72" s="65">
        <v>2404.9534132412418</v>
      </c>
    </row>
    <row r="73" spans="1:23" ht="15.5" x14ac:dyDescent="0.35">
      <c r="A73" s="164" t="s">
        <v>111</v>
      </c>
      <c r="B73" s="97" t="s">
        <v>215</v>
      </c>
      <c r="C73" s="97" t="s">
        <v>215</v>
      </c>
      <c r="D73" s="97" t="s">
        <v>215</v>
      </c>
      <c r="E73" s="97" t="s">
        <v>215</v>
      </c>
      <c r="F73" s="97" t="s">
        <v>215</v>
      </c>
      <c r="G73" s="97" t="s">
        <v>215</v>
      </c>
      <c r="H73" s="97" t="s">
        <v>215</v>
      </c>
      <c r="I73" s="97" t="s">
        <v>215</v>
      </c>
      <c r="J73" s="97" t="s">
        <v>215</v>
      </c>
      <c r="K73" s="97" t="s">
        <v>215</v>
      </c>
      <c r="L73" s="97" t="s">
        <v>215</v>
      </c>
      <c r="M73" s="97" t="s">
        <v>215</v>
      </c>
      <c r="N73" s="97" t="s">
        <v>215</v>
      </c>
      <c r="O73" s="97" t="s">
        <v>215</v>
      </c>
      <c r="P73" s="97" t="s">
        <v>215</v>
      </c>
      <c r="Q73" s="97" t="s">
        <v>215</v>
      </c>
      <c r="R73" s="97" t="s">
        <v>215</v>
      </c>
      <c r="S73" s="97">
        <v>6.323053668341835</v>
      </c>
      <c r="T73" s="97">
        <v>59.747352029736824</v>
      </c>
      <c r="U73" s="97">
        <v>518.73893475674174</v>
      </c>
      <c r="V73" s="97">
        <v>1639.3390956456626</v>
      </c>
      <c r="W73" s="65">
        <v>3372.2033688331799</v>
      </c>
    </row>
    <row r="74" spans="1:23" ht="15.5" x14ac:dyDescent="0.35">
      <c r="A74" s="164" t="s">
        <v>66</v>
      </c>
      <c r="B74" s="97" t="s">
        <v>215</v>
      </c>
      <c r="C74" s="97" t="s">
        <v>215</v>
      </c>
      <c r="D74" s="97" t="s">
        <v>215</v>
      </c>
      <c r="E74" s="97" t="s">
        <v>215</v>
      </c>
      <c r="F74" s="97">
        <v>2487.4584899199244</v>
      </c>
      <c r="G74" s="97">
        <v>2360.7614362926306</v>
      </c>
      <c r="H74" s="97">
        <v>2339.5514753333036</v>
      </c>
      <c r="I74" s="97">
        <v>2569.0466978818854</v>
      </c>
      <c r="J74" s="97">
        <v>3227.1184273570993</v>
      </c>
      <c r="K74" s="97">
        <v>3957.5460759065259</v>
      </c>
      <c r="L74" s="97">
        <v>2478.770855863399</v>
      </c>
      <c r="M74" s="97">
        <v>2483.8246322673685</v>
      </c>
      <c r="N74" s="97">
        <v>3156.005599075454</v>
      </c>
      <c r="O74" s="97">
        <v>3148.3450175802136</v>
      </c>
      <c r="P74" s="97">
        <v>3119.4513014464501</v>
      </c>
      <c r="Q74" s="97">
        <v>2394.4213558407446</v>
      </c>
      <c r="R74" s="97">
        <v>2330.5348386598421</v>
      </c>
      <c r="S74" s="97">
        <v>2286.7227489939046</v>
      </c>
      <c r="T74" s="97">
        <v>2226.4265142381669</v>
      </c>
      <c r="U74" s="97">
        <v>2183.3327540642263</v>
      </c>
      <c r="V74" s="97">
        <v>2110.2079431337643</v>
      </c>
      <c r="W74" s="65">
        <v>2044.9624939401549</v>
      </c>
    </row>
    <row r="75" spans="1:23" s="169" customFormat="1" ht="40.5" customHeight="1" x14ac:dyDescent="0.35">
      <c r="A75" s="171" t="s">
        <v>194</v>
      </c>
      <c r="B75" s="172">
        <v>115733.71398552244</v>
      </c>
      <c r="C75" s="172">
        <v>116439.9546883922</v>
      </c>
      <c r="D75" s="172">
        <v>117275.15939942478</v>
      </c>
      <c r="E75" s="172">
        <v>120345.84401010678</v>
      </c>
      <c r="F75" s="172">
        <v>124372.02284615989</v>
      </c>
      <c r="G75" s="172">
        <v>131190.83901109497</v>
      </c>
      <c r="H75" s="172">
        <v>134069.89348089413</v>
      </c>
      <c r="I75" s="172">
        <v>133299.0226376027</v>
      </c>
      <c r="J75" s="172">
        <v>141409.59461818152</v>
      </c>
      <c r="K75" s="172">
        <v>143492.47936092361</v>
      </c>
      <c r="L75" s="172">
        <v>143021.2045601366</v>
      </c>
      <c r="M75" s="172">
        <v>147779.98711736785</v>
      </c>
      <c r="N75" s="172">
        <v>153443.84227429773</v>
      </c>
      <c r="O75" s="172">
        <v>166302.36547728934</v>
      </c>
      <c r="P75" s="172">
        <v>169058.58953991756</v>
      </c>
      <c r="Q75" s="172">
        <v>173125.16446464497</v>
      </c>
      <c r="R75" s="172">
        <v>177737.45243336831</v>
      </c>
      <c r="S75" s="172">
        <v>172172.47312788627</v>
      </c>
      <c r="T75" s="172">
        <v>174079.22676873094</v>
      </c>
      <c r="U75" s="172">
        <v>176901.57884047116</v>
      </c>
      <c r="V75" s="172">
        <v>175244.69481638912</v>
      </c>
      <c r="W75" s="173">
        <v>176153.46447070953</v>
      </c>
    </row>
    <row r="81" spans="2:23" x14ac:dyDescent="0.25">
      <c r="B81" s="158"/>
      <c r="C81" s="158"/>
      <c r="D81" s="158"/>
      <c r="E81" s="158"/>
      <c r="F81" s="158"/>
      <c r="G81" s="158"/>
      <c r="H81" s="158"/>
      <c r="I81" s="158"/>
      <c r="J81" s="158"/>
      <c r="K81" s="158"/>
      <c r="L81" s="158"/>
      <c r="M81" s="158"/>
      <c r="N81" s="158"/>
      <c r="O81" s="158"/>
      <c r="P81" s="158"/>
      <c r="Q81" s="158"/>
      <c r="R81" s="158"/>
      <c r="S81" s="158"/>
      <c r="T81" s="158"/>
      <c r="U81" s="158"/>
      <c r="V81" s="158"/>
      <c r="W81" s="158"/>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13" width="12.765625" style="77" customWidth="1"/>
    <col min="14" max="14" width="12.765625" style="77" hidden="1" customWidth="1"/>
    <col min="15" max="17" width="12.765625" style="77" customWidth="1"/>
    <col min="18" max="18" width="12.765625" style="77" hidden="1" customWidth="1"/>
    <col min="19" max="20" width="12.765625" style="77" customWidth="1"/>
    <col min="21" max="21" width="11.23046875" style="77" customWidth="1"/>
    <col min="22" max="22" width="12.07421875" style="77" customWidth="1"/>
    <col min="23" max="26" width="12.765625" style="77" customWidth="1"/>
    <col min="27" max="27" width="11" style="77" customWidth="1"/>
    <col min="28" max="28" width="13.4609375" style="77" hidden="1" customWidth="1"/>
    <col min="29" max="31" width="12.765625" style="77" customWidth="1"/>
    <col min="32" max="32" width="11.07421875" style="77" customWidth="1"/>
    <col min="33" max="37" width="12.765625" style="77" hidden="1" customWidth="1"/>
    <col min="38" max="38" width="11" style="77" customWidth="1"/>
    <col min="39" max="39" width="12.765625" style="77" hidden="1" customWidth="1"/>
    <col min="40" max="40" width="11.23046875" style="77" customWidth="1"/>
    <col min="41" max="16384" width="8.84375" style="77"/>
  </cols>
  <sheetData>
    <row r="1" spans="1:40" s="50" customFormat="1" ht="60" customHeight="1" x14ac:dyDescent="0.35">
      <c r="A1" s="184" t="s">
        <v>99</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114802.50366269189</v>
      </c>
      <c r="D3" s="59">
        <f t="shared" ref="D3:W3" si="0">SUM(D6,D16:D17,D4)</f>
        <v>3924.14037813</v>
      </c>
      <c r="E3" s="59">
        <f t="shared" si="0"/>
        <v>874.53990900999997</v>
      </c>
      <c r="F3" s="59">
        <f t="shared" si="0"/>
        <v>1149.1385722999999</v>
      </c>
      <c r="G3" s="59"/>
      <c r="H3" s="59">
        <f t="shared" si="0"/>
        <v>3774.0895750000004</v>
      </c>
      <c r="I3" s="59">
        <f t="shared" si="0"/>
        <v>8618.3022953999971</v>
      </c>
      <c r="J3" s="59">
        <f t="shared" si="0"/>
        <v>923.76479697783793</v>
      </c>
      <c r="K3" s="59">
        <f t="shared" si="0"/>
        <v>4869.6964021188805</v>
      </c>
      <c r="L3" s="59">
        <f t="shared" si="0"/>
        <v>2824.8410963032825</v>
      </c>
      <c r="M3" s="59">
        <f t="shared" si="0"/>
        <v>17.693564299999998</v>
      </c>
      <c r="N3" s="59"/>
      <c r="O3" s="59">
        <f t="shared" si="0"/>
        <v>13928.205135</v>
      </c>
      <c r="P3" s="59">
        <f t="shared" si="0"/>
        <v>6649.9306075199993</v>
      </c>
      <c r="Q3" s="59">
        <f t="shared" si="0"/>
        <v>9149.9960046050073</v>
      </c>
      <c r="R3" s="59"/>
      <c r="S3" s="59">
        <f t="shared" si="0"/>
        <v>4532.1900443650766</v>
      </c>
      <c r="T3" s="59">
        <f t="shared" si="0"/>
        <v>3943.0085425279758</v>
      </c>
      <c r="U3" s="59">
        <f t="shared" si="0"/>
        <v>296.30574154435203</v>
      </c>
      <c r="V3" s="59">
        <f t="shared" si="0"/>
        <v>378.49167616759217</v>
      </c>
      <c r="W3" s="59">
        <f t="shared" si="0"/>
        <v>745.66237929900012</v>
      </c>
      <c r="X3" s="59">
        <f>SUM(X6,X16:X17,X4)</f>
        <v>2311.2043118300007</v>
      </c>
      <c r="Y3" s="59">
        <f>SUM(Y6,Y16:Y17,Y4)</f>
        <v>163.62538309999999</v>
      </c>
      <c r="Z3" s="59">
        <f>SUM(Z6,Z16:Z17,Z4)</f>
        <v>449.6072684537466</v>
      </c>
      <c r="AA3" s="59">
        <f t="shared" ref="AA3:AF3" si="1">SUM(AA6,AA16:AA17,AA4)</f>
        <v>6426.2752196000029</v>
      </c>
      <c r="AB3" s="59"/>
      <c r="AC3" s="59">
        <f t="shared" si="1"/>
        <v>900.21167601000002</v>
      </c>
      <c r="AD3" s="59">
        <f t="shared" si="1"/>
        <v>771.95111937118747</v>
      </c>
      <c r="AE3" s="59">
        <f t="shared" si="1"/>
        <v>128.26055663881255</v>
      </c>
      <c r="AF3" s="59">
        <f t="shared" si="1"/>
        <v>51422.462685709987</v>
      </c>
      <c r="AG3" s="59"/>
      <c r="AH3" s="59"/>
      <c r="AI3" s="59"/>
      <c r="AJ3" s="59"/>
      <c r="AK3" s="59"/>
      <c r="AL3" s="59">
        <f t="shared" ref="AL3" si="2">SUM(AL6,AL16:AL17,AL4)</f>
        <v>1183.6549443026731</v>
      </c>
      <c r="AM3" s="59"/>
      <c r="AN3" s="60">
        <f t="shared" ref="AN3" si="3">SUM(AN6,AN16:AN17,AN4)</f>
        <v>3113.7637531214655</v>
      </c>
    </row>
    <row r="4" spans="1:40" s="51" customFormat="1" x14ac:dyDescent="0.35">
      <c r="A4" s="61"/>
      <c r="B4" s="62" t="s">
        <v>68</v>
      </c>
      <c r="C4" s="63">
        <f t="shared" ref="C4:C18" si="4">SUM(D4:I4,M4:Q4,W4:AC4,AF4,AL4:AN4)</f>
        <v>2135.8863550137512</v>
      </c>
      <c r="D4" s="64">
        <f>AA!$L$4</f>
        <v>1.3081104298186155</v>
      </c>
      <c r="E4" s="64">
        <f>BBWB!$L$4</f>
        <v>25.217539613784226</v>
      </c>
      <c r="F4" s="64">
        <f>CA!$L$4</f>
        <v>0.23070539075910471</v>
      </c>
      <c r="G4" s="64"/>
      <c r="H4" s="64">
        <f>CTB!L4</f>
        <v>0</v>
      </c>
      <c r="I4" s="64">
        <f>DLA!$L$4</f>
        <v>7.1528654627143586</v>
      </c>
      <c r="J4" s="64">
        <f>'DLA (children)'!$L$4</f>
        <v>0.62947527234665412</v>
      </c>
      <c r="K4" s="64">
        <f>'DLA (working age)'!$L$4</f>
        <v>3.3937492299175704</v>
      </c>
      <c r="L4" s="64">
        <f>'DLA (pensioners)'!$L$4</f>
        <v>3.1373736435594681</v>
      </c>
      <c r="M4" s="64">
        <f>DHP!$L$4</f>
        <v>0</v>
      </c>
      <c r="N4" s="64"/>
      <c r="O4" s="64">
        <f>HB!$L$4</f>
        <v>0</v>
      </c>
      <c r="P4" s="64">
        <f>IB!$L$4</f>
        <v>43.630579718892889</v>
      </c>
      <c r="Q4" s="64">
        <f>IS!$L$4</f>
        <v>0.55798449223950342</v>
      </c>
      <c r="R4" s="64"/>
      <c r="S4" s="64">
        <f>'IS (incapacity)'!$L$4</f>
        <v>0.22464070251190746</v>
      </c>
      <c r="T4" s="64">
        <f>'IS (lone parent)'!$L$4</f>
        <v>0.21548558529809003</v>
      </c>
      <c r="U4" s="64">
        <f>'IS (carer)'!$L$4</f>
        <v>0</v>
      </c>
      <c r="V4" s="64">
        <f>'IS (others)'!$L$4</f>
        <v>0.14162836014182636</v>
      </c>
      <c r="W4" s="64">
        <f>IIDB!$L$4</f>
        <v>11.459261914883713</v>
      </c>
      <c r="X4" s="64">
        <f>JSA!$L$4</f>
        <v>0.21529537268885268</v>
      </c>
      <c r="Y4" s="64">
        <f>MA!$L$4</f>
        <v>0.15751713584208893</v>
      </c>
      <c r="Z4" s="64">
        <f>O75TVL!$L$4</f>
        <v>0</v>
      </c>
      <c r="AA4" s="64">
        <f>PC!$L$4</f>
        <v>0.7379654177635161</v>
      </c>
      <c r="AB4" s="64"/>
      <c r="AC4" s="64">
        <f>SDA!$L$4</f>
        <v>1.6977631672260922</v>
      </c>
      <c r="AD4" s="64">
        <f>'SDA (working age)'!$L$4</f>
        <v>1.5175139653455005</v>
      </c>
      <c r="AE4" s="64">
        <f>'SDA (pensioners)'!$L$4</f>
        <v>0.18024920188059179</v>
      </c>
      <c r="AF4" s="64">
        <f>SP!$L$4</f>
        <v>2035.6212325466122</v>
      </c>
      <c r="AG4" s="64"/>
      <c r="AH4" s="64"/>
      <c r="AI4" s="64"/>
      <c r="AJ4" s="64"/>
      <c r="AK4" s="64"/>
      <c r="AL4" s="64">
        <f>SMP!$L$4</f>
        <v>1.499534350526045</v>
      </c>
      <c r="AM4" s="64"/>
      <c r="AN4" s="65">
        <f>WFP!$L$4</f>
        <v>6.4</v>
      </c>
    </row>
    <row r="5" spans="1:40" s="51" customFormat="1" ht="25.5" customHeight="1" x14ac:dyDescent="0.35">
      <c r="A5" s="56">
        <v>941</v>
      </c>
      <c r="B5" s="57" t="s">
        <v>69</v>
      </c>
      <c r="C5" s="58">
        <f t="shared" si="4"/>
        <v>101894.84031347097</v>
      </c>
      <c r="D5" s="59">
        <f t="shared" ref="D5:W5" si="5">SUM(D6,D16)</f>
        <v>3541.9964478603697</v>
      </c>
      <c r="E5" s="59">
        <f t="shared" si="5"/>
        <v>759.1070775826696</v>
      </c>
      <c r="F5" s="59">
        <f t="shared" si="5"/>
        <v>1038.376119868685</v>
      </c>
      <c r="G5" s="59"/>
      <c r="H5" s="59">
        <f t="shared" si="5"/>
        <v>3406.3127060000006</v>
      </c>
      <c r="I5" s="59">
        <f t="shared" si="5"/>
        <v>7637.0866554188124</v>
      </c>
      <c r="J5" s="59">
        <f t="shared" si="5"/>
        <v>838.31637623826009</v>
      </c>
      <c r="K5" s="59">
        <f t="shared" si="5"/>
        <v>4307.1670866118775</v>
      </c>
      <c r="L5" s="59">
        <f t="shared" si="5"/>
        <v>2491.5504424742271</v>
      </c>
      <c r="M5" s="59">
        <f t="shared" si="5"/>
        <v>15.678125299999998</v>
      </c>
      <c r="N5" s="59"/>
      <c r="O5" s="59">
        <f t="shared" si="5"/>
        <v>12714.585476</v>
      </c>
      <c r="P5" s="59">
        <f t="shared" si="5"/>
        <v>5807.352097676212</v>
      </c>
      <c r="Q5" s="59">
        <f t="shared" si="5"/>
        <v>8242.6455108170849</v>
      </c>
      <c r="R5" s="59"/>
      <c r="S5" s="59">
        <f t="shared" si="5"/>
        <v>4021.3064607519668</v>
      </c>
      <c r="T5" s="59">
        <f t="shared" si="5"/>
        <v>3615.2804168956636</v>
      </c>
      <c r="U5" s="59">
        <f t="shared" si="5"/>
        <v>265.60311243019407</v>
      </c>
      <c r="V5" s="59">
        <f t="shared" si="5"/>
        <v>343.42523814184921</v>
      </c>
      <c r="W5" s="59">
        <f t="shared" si="5"/>
        <v>658.97194581713643</v>
      </c>
      <c r="X5" s="59">
        <f>SUM(X6,X16)</f>
        <v>2081.9527649185288</v>
      </c>
      <c r="Y5" s="59">
        <f>SUM(Y6,Y16)</f>
        <v>150.60319292627909</v>
      </c>
      <c r="Z5" s="59">
        <f t="shared" ref="Z5:AF5" si="6">SUM(Z6,Z16)</f>
        <v>411.88043913723175</v>
      </c>
      <c r="AA5" s="59">
        <f t="shared" si="6"/>
        <v>5781.2146192077489</v>
      </c>
      <c r="AB5" s="59"/>
      <c r="AC5" s="59">
        <f t="shared" si="6"/>
        <v>798.60472426889999</v>
      </c>
      <c r="AD5" s="59">
        <f t="shared" si="6"/>
        <v>684.92483271527919</v>
      </c>
      <c r="AE5" s="59">
        <f t="shared" si="6"/>
        <v>113.67989155362075</v>
      </c>
      <c r="AF5" s="59">
        <f t="shared" si="6"/>
        <v>44946.274892417256</v>
      </c>
      <c r="AG5" s="59"/>
      <c r="AH5" s="59"/>
      <c r="AI5" s="59"/>
      <c r="AJ5" s="59"/>
      <c r="AK5" s="59"/>
      <c r="AL5" s="59">
        <f t="shared" ref="AL5" si="7">SUM(AL6,AL16)</f>
        <v>1067.7159772678749</v>
      </c>
      <c r="AM5" s="59"/>
      <c r="AN5" s="60">
        <f t="shared" ref="AN5" si="8">SUM(AN6,AN16)</f>
        <v>2834.481540986174</v>
      </c>
    </row>
    <row r="6" spans="1:40" s="51" customFormat="1" ht="25.5" customHeight="1" x14ac:dyDescent="0.35">
      <c r="A6" s="56">
        <v>921</v>
      </c>
      <c r="B6" s="66" t="s">
        <v>70</v>
      </c>
      <c r="C6" s="58">
        <f t="shared" si="4"/>
        <v>95329.555130641049</v>
      </c>
      <c r="D6" s="59">
        <f t="shared" ref="D6:L6" si="9">SUM(D7:D15)</f>
        <v>3236.9588812938482</v>
      </c>
      <c r="E6" s="59">
        <f t="shared" si="9"/>
        <v>712.39122888031704</v>
      </c>
      <c r="F6" s="59">
        <f t="shared" si="9"/>
        <v>958.62883420371122</v>
      </c>
      <c r="G6" s="59"/>
      <c r="H6" s="59">
        <f t="shared" si="9"/>
        <v>3229.8402160000005</v>
      </c>
      <c r="I6" s="59">
        <f t="shared" si="9"/>
        <v>6925.1077962109648</v>
      </c>
      <c r="J6" s="59">
        <f t="shared" si="9"/>
        <v>781.2884025326631</v>
      </c>
      <c r="K6" s="59">
        <f t="shared" si="9"/>
        <v>3927.7233312985713</v>
      </c>
      <c r="L6" s="59">
        <f t="shared" si="9"/>
        <v>2215.8811180655371</v>
      </c>
      <c r="M6" s="59">
        <f t="shared" ref="M6:W6" si="10">SUM(M7:M15)</f>
        <v>14.778396299999997</v>
      </c>
      <c r="N6" s="59"/>
      <c r="O6" s="59">
        <f t="shared" si="10"/>
        <v>12131.485396</v>
      </c>
      <c r="P6" s="59">
        <f t="shared" si="10"/>
        <v>5214.1975364211239</v>
      </c>
      <c r="Q6" s="59">
        <f t="shared" si="10"/>
        <v>7702.9214249614142</v>
      </c>
      <c r="R6" s="59"/>
      <c r="S6" s="59">
        <f t="shared" si="10"/>
        <v>3729.1318963551776</v>
      </c>
      <c r="T6" s="59">
        <f t="shared" si="10"/>
        <v>3408.6095231050399</v>
      </c>
      <c r="U6" s="59">
        <f t="shared" si="10"/>
        <v>245.24611234498434</v>
      </c>
      <c r="V6" s="59">
        <f t="shared" si="10"/>
        <v>324.93764774960522</v>
      </c>
      <c r="W6" s="59">
        <f t="shared" si="10"/>
        <v>605.39412658517699</v>
      </c>
      <c r="X6" s="59">
        <f>SUM(X7:X15)</f>
        <v>1970.6871657855061</v>
      </c>
      <c r="Y6" s="59">
        <f>SUM(Y7:Y15)</f>
        <v>144.58228757261239</v>
      </c>
      <c r="Z6" s="59">
        <f t="shared" ref="Z6:AF6" si="11">SUM(Z7:Z15)</f>
        <v>386.96937539827422</v>
      </c>
      <c r="AA6" s="59">
        <f t="shared" si="11"/>
        <v>5400.3004782364633</v>
      </c>
      <c r="AB6" s="59"/>
      <c r="AC6" s="59">
        <f t="shared" si="11"/>
        <v>738.87315924730694</v>
      </c>
      <c r="AD6" s="59">
        <f t="shared" si="11"/>
        <v>635.82988184916519</v>
      </c>
      <c r="AE6" s="59">
        <f t="shared" si="11"/>
        <v>103.04327739814171</v>
      </c>
      <c r="AF6" s="59">
        <f t="shared" si="11"/>
        <v>42270.834219636425</v>
      </c>
      <c r="AG6" s="59"/>
      <c r="AH6" s="59"/>
      <c r="AI6" s="59"/>
      <c r="AJ6" s="59"/>
      <c r="AK6" s="59"/>
      <c r="AL6" s="59">
        <f t="shared" ref="AL6" si="12">SUM(AL7:AL15)</f>
        <v>1021.8685891701493</v>
      </c>
      <c r="AM6" s="59"/>
      <c r="AN6" s="60">
        <f t="shared" ref="AN6" si="13">SUM(AN7:AN15)</f>
        <v>2663.7360187377508</v>
      </c>
    </row>
    <row r="7" spans="1:40" s="51" customFormat="1" x14ac:dyDescent="0.35">
      <c r="A7" s="61" t="s">
        <v>71</v>
      </c>
      <c r="B7" s="67" t="s">
        <v>72</v>
      </c>
      <c r="C7" s="63">
        <f t="shared" si="4"/>
        <v>5596.1697298989729</v>
      </c>
      <c r="D7" s="64">
        <f>AA!$L7</f>
        <v>184.63816721133418</v>
      </c>
      <c r="E7" s="64">
        <f>BBWB!$L7</f>
        <v>40.129372583060771</v>
      </c>
      <c r="F7" s="64">
        <f>CA!$L7</f>
        <v>67.858332873506441</v>
      </c>
      <c r="G7" s="64"/>
      <c r="H7" s="64">
        <f>CTB!L7</f>
        <v>210.33748900000001</v>
      </c>
      <c r="I7" s="64">
        <f>DLA!$L7</f>
        <v>488.75329563881087</v>
      </c>
      <c r="J7" s="64">
        <f>'DLA (children)'!$L7</f>
        <v>45.455068592589541</v>
      </c>
      <c r="K7" s="64">
        <f>'DLA (working age)'!$L7</f>
        <v>261.50189860448432</v>
      </c>
      <c r="L7" s="64">
        <f>'DLA (pensioners)'!$L7</f>
        <v>181.90501052475975</v>
      </c>
      <c r="M7" s="64">
        <f>DHP!$L7</f>
        <v>0.418682</v>
      </c>
      <c r="N7" s="64"/>
      <c r="O7" s="64">
        <f>HB!$L7</f>
        <v>621.21585800000003</v>
      </c>
      <c r="P7" s="64">
        <f>IB!$L7</f>
        <v>472.58411055262843</v>
      </c>
      <c r="Q7" s="64">
        <f>IS!$L7</f>
        <v>487.48071542843581</v>
      </c>
      <c r="R7" s="64"/>
      <c r="S7" s="64">
        <f>'IS (incapacity)'!$L7</f>
        <v>258.93026212594413</v>
      </c>
      <c r="T7" s="64">
        <f>'IS (lone parent)'!$L7</f>
        <v>190.4568792959835</v>
      </c>
      <c r="U7" s="64">
        <f>'IS (carer)'!$L7</f>
        <v>19.731018697009347</v>
      </c>
      <c r="V7" s="64">
        <f>'IS (others)'!$L7</f>
        <v>16.434058947275361</v>
      </c>
      <c r="W7" s="64">
        <f>IIDB!$L7</f>
        <v>88.255703647343964</v>
      </c>
      <c r="X7" s="64">
        <f>JSA!$L7</f>
        <v>128.10883183043259</v>
      </c>
      <c r="Y7" s="64">
        <f>MA!$L7</f>
        <v>5.53675727107297</v>
      </c>
      <c r="Z7" s="64">
        <f>O75TVL!$L7</f>
        <v>19.800944333637112</v>
      </c>
      <c r="AA7" s="64">
        <f>PC!$L7</f>
        <v>332.7875166305231</v>
      </c>
      <c r="AB7" s="64"/>
      <c r="AC7" s="64">
        <f>SDA!$L7</f>
        <v>49.783753407401306</v>
      </c>
      <c r="AD7" s="64">
        <f>'SDA (working age)'!$L7</f>
        <v>41.975690969184257</v>
      </c>
      <c r="AE7" s="64">
        <f>'SDA (pensioners)'!$L7</f>
        <v>7.8080624382170489</v>
      </c>
      <c r="AF7" s="64">
        <f>SP!$L7</f>
        <v>2221.648455335072</v>
      </c>
      <c r="AG7" s="64"/>
      <c r="AH7" s="64"/>
      <c r="AI7" s="64"/>
      <c r="AJ7" s="64"/>
      <c r="AK7" s="64"/>
      <c r="AL7" s="64">
        <f>SMP!$L7</f>
        <v>38.984342799458886</v>
      </c>
      <c r="AM7" s="64"/>
      <c r="AN7" s="65">
        <f>WFP!$L7</f>
        <v>137.84740135625376</v>
      </c>
    </row>
    <row r="8" spans="1:40" s="51" customFormat="1" x14ac:dyDescent="0.35">
      <c r="A8" s="61" t="s">
        <v>73</v>
      </c>
      <c r="B8" s="67" t="s">
        <v>74</v>
      </c>
      <c r="C8" s="63">
        <f t="shared" si="4"/>
        <v>14397.707708211679</v>
      </c>
      <c r="D8" s="64">
        <f>AA!$L8</f>
        <v>533.89332208713017</v>
      </c>
      <c r="E8" s="64">
        <f>BBWB!$L8</f>
        <v>108.2063382808989</v>
      </c>
      <c r="F8" s="64">
        <f>CA!$L8</f>
        <v>164.26851081012515</v>
      </c>
      <c r="G8" s="64"/>
      <c r="H8" s="64">
        <f>CTB!L8</f>
        <v>490.902196</v>
      </c>
      <c r="I8" s="64">
        <f>DLA!$L8</f>
        <v>1360.5152595154048</v>
      </c>
      <c r="J8" s="64">
        <f>'DLA (children)'!$L8</f>
        <v>116.37367300520657</v>
      </c>
      <c r="K8" s="64">
        <f>'DLA (working age)'!$L8</f>
        <v>758.01380778066596</v>
      </c>
      <c r="L8" s="64">
        <f>'DLA (pensioners)'!$L8</f>
        <v>486.27461100305584</v>
      </c>
      <c r="M8" s="64">
        <f>DHP!$L8</f>
        <v>1.8881659999999998</v>
      </c>
      <c r="N8" s="64"/>
      <c r="O8" s="64">
        <f>HB!$L8</f>
        <v>1555.0272790000001</v>
      </c>
      <c r="P8" s="64">
        <f>IB!$L8</f>
        <v>1060.3383721016039</v>
      </c>
      <c r="Q8" s="64">
        <f>IS!$L8</f>
        <v>1345.4431888885852</v>
      </c>
      <c r="R8" s="64"/>
      <c r="S8" s="64">
        <f>'IS (incapacity)'!$L8</f>
        <v>724.31597813646999</v>
      </c>
      <c r="T8" s="64">
        <f>'IS (lone parent)'!$L8</f>
        <v>525.16859357644182</v>
      </c>
      <c r="U8" s="64">
        <f>'IS (carer)'!$L8</f>
        <v>43.893185858946225</v>
      </c>
      <c r="V8" s="64">
        <f>'IS (others)'!$L8</f>
        <v>46.922824236122324</v>
      </c>
      <c r="W8" s="64">
        <f>IIDB!$L8</f>
        <v>109.54048828304499</v>
      </c>
      <c r="X8" s="64">
        <f>JSA!$L8</f>
        <v>281.65869938252456</v>
      </c>
      <c r="Y8" s="64">
        <f>MA!$L8</f>
        <v>18.642216662636255</v>
      </c>
      <c r="Z8" s="64">
        <f>O75TVL!$L8</f>
        <v>51.849322500625156</v>
      </c>
      <c r="AA8" s="64">
        <f>PC!$L8</f>
        <v>844.51592000405003</v>
      </c>
      <c r="AB8" s="64"/>
      <c r="AC8" s="64">
        <f>SDA!$L8</f>
        <v>124.36606293920639</v>
      </c>
      <c r="AD8" s="64">
        <f>'SDA (working age)'!$L8</f>
        <v>105.68061125982319</v>
      </c>
      <c r="AE8" s="64">
        <f>'SDA (pensioners)'!$L8</f>
        <v>18.685451679383192</v>
      </c>
      <c r="AF8" s="64">
        <f>SP!$L8</f>
        <v>5847.3315024107505</v>
      </c>
      <c r="AG8" s="64"/>
      <c r="AH8" s="64"/>
      <c r="AI8" s="64"/>
      <c r="AJ8" s="64"/>
      <c r="AK8" s="64"/>
      <c r="AL8" s="64">
        <f>SMP!$L8</f>
        <v>135.68765957754297</v>
      </c>
      <c r="AM8" s="64"/>
      <c r="AN8" s="65">
        <f>WFP!$L8</f>
        <v>363.63320376755144</v>
      </c>
    </row>
    <row r="9" spans="1:40" s="51" customFormat="1" x14ac:dyDescent="0.35">
      <c r="A9" s="61" t="s">
        <v>75</v>
      </c>
      <c r="B9" s="67" t="s">
        <v>76</v>
      </c>
      <c r="C9" s="63">
        <f t="shared" si="4"/>
        <v>9633.129124440602</v>
      </c>
      <c r="D9" s="64">
        <f>AA!$L9</f>
        <v>304.37461470480611</v>
      </c>
      <c r="E9" s="64">
        <f>BBWB!$L9</f>
        <v>72.493990236866878</v>
      </c>
      <c r="F9" s="64">
        <f>CA!$L9</f>
        <v>113.45749179642274</v>
      </c>
      <c r="G9" s="64"/>
      <c r="H9" s="64">
        <f>CTB!L9</f>
        <v>310.33110599999998</v>
      </c>
      <c r="I9" s="64">
        <f>DLA!$L9</f>
        <v>824.52014149304694</v>
      </c>
      <c r="J9" s="64">
        <f>'DLA (children)'!$L9</f>
        <v>80.792842661126883</v>
      </c>
      <c r="K9" s="64">
        <f>'DLA (working age)'!$L9</f>
        <v>459.26549525826596</v>
      </c>
      <c r="L9" s="64">
        <f>'DLA (pensioners)'!$L9</f>
        <v>284.51460986990816</v>
      </c>
      <c r="M9" s="64">
        <f>DHP!$L9</f>
        <v>1.096338</v>
      </c>
      <c r="N9" s="64"/>
      <c r="O9" s="64">
        <f>HB!$L9</f>
        <v>966.44524999999999</v>
      </c>
      <c r="P9" s="64">
        <f>IB!$L9</f>
        <v>627.22149350905295</v>
      </c>
      <c r="Q9" s="64">
        <f>IS!$L9</f>
        <v>781.42451035918975</v>
      </c>
      <c r="R9" s="64"/>
      <c r="S9" s="64">
        <f>'IS (incapacity)'!$L9</f>
        <v>386.96261271848709</v>
      </c>
      <c r="T9" s="64">
        <f>'IS (lone parent)'!$L9</f>
        <v>330.24611767416286</v>
      </c>
      <c r="U9" s="64">
        <f>'IS (carer)'!$L9</f>
        <v>32.542128829422929</v>
      </c>
      <c r="V9" s="64">
        <f>'IS (others)'!$L9</f>
        <v>31.331470852161154</v>
      </c>
      <c r="W9" s="64">
        <f>IIDB!$L9</f>
        <v>79.133653089186382</v>
      </c>
      <c r="X9" s="64">
        <f>JSA!$L9</f>
        <v>216.64117346610016</v>
      </c>
      <c r="Y9" s="64">
        <f>MA!$L9</f>
        <v>15.408499916169694</v>
      </c>
      <c r="Z9" s="64">
        <f>O75TVL!$L9</f>
        <v>39.070438298086174</v>
      </c>
      <c r="AA9" s="64">
        <f>PC!$L9</f>
        <v>562.55822029250339</v>
      </c>
      <c r="AB9" s="64"/>
      <c r="AC9" s="64">
        <f>SDA!$L9</f>
        <v>82.280840099038357</v>
      </c>
      <c r="AD9" s="64">
        <f>'SDA (working age)'!$L9</f>
        <v>70.07329465831927</v>
      </c>
      <c r="AE9" s="64">
        <f>'SDA (pensioners)'!$L9</f>
        <v>12.207545440719079</v>
      </c>
      <c r="AF9" s="64">
        <f>SP!$L9</f>
        <v>4266.841749897847</v>
      </c>
      <c r="AG9" s="64"/>
      <c r="AH9" s="64"/>
      <c r="AI9" s="64"/>
      <c r="AJ9" s="64"/>
      <c r="AK9" s="64"/>
      <c r="AL9" s="64">
        <f>SMP!$L9</f>
        <v>101.60325731734007</v>
      </c>
      <c r="AM9" s="64"/>
      <c r="AN9" s="65">
        <f>WFP!$L9</f>
        <v>268.22635596494558</v>
      </c>
    </row>
    <row r="10" spans="1:40" s="51" customFormat="1" x14ac:dyDescent="0.35">
      <c r="A10" s="61" t="s">
        <v>77</v>
      </c>
      <c r="B10" s="67" t="s">
        <v>78</v>
      </c>
      <c r="C10" s="63">
        <f t="shared" si="4"/>
        <v>7818.5942500047204</v>
      </c>
      <c r="D10" s="64">
        <f>AA!$L10</f>
        <v>291.89259442389795</v>
      </c>
      <c r="E10" s="64">
        <f>BBWB!$L10</f>
        <v>62.331484281472868</v>
      </c>
      <c r="F10" s="64">
        <f>CA!$L10</f>
        <v>85.398845554504106</v>
      </c>
      <c r="G10" s="64"/>
      <c r="H10" s="64">
        <f>CTB!L10</f>
        <v>239.992762</v>
      </c>
      <c r="I10" s="64">
        <f>DLA!$L10</f>
        <v>612.17528882419583</v>
      </c>
      <c r="J10" s="64">
        <f>'DLA (children)'!$L10</f>
        <v>66.19895395650876</v>
      </c>
      <c r="K10" s="64">
        <f>'DLA (working age)'!$L10</f>
        <v>345.94325076335645</v>
      </c>
      <c r="L10" s="64">
        <f>'DLA (pensioners)'!$L10</f>
        <v>200.06590732443064</v>
      </c>
      <c r="M10" s="64">
        <f>DHP!$L10</f>
        <v>0.66558600000000001</v>
      </c>
      <c r="N10" s="64"/>
      <c r="O10" s="64">
        <f>HB!$L10</f>
        <v>686.50992200000007</v>
      </c>
      <c r="P10" s="64">
        <f>IB!$L10</f>
        <v>473.94950695108616</v>
      </c>
      <c r="Q10" s="64">
        <f>IS!$L10</f>
        <v>532.99331831037932</v>
      </c>
      <c r="R10" s="64"/>
      <c r="S10" s="64">
        <f>'IS (incapacity)'!$L10</f>
        <v>256.68245511354831</v>
      </c>
      <c r="T10" s="64">
        <f>'IS (lone parent)'!$L10</f>
        <v>234.66438572144762</v>
      </c>
      <c r="U10" s="64">
        <f>'IS (carer)'!$L10</f>
        <v>21.08618938260549</v>
      </c>
      <c r="V10" s="64">
        <f>'IS (others)'!$L10</f>
        <v>20.277138492412984</v>
      </c>
      <c r="W10" s="64">
        <f>IIDB!$L10</f>
        <v>71.792109725535497</v>
      </c>
      <c r="X10" s="64">
        <f>JSA!$L10</f>
        <v>155.80892705936299</v>
      </c>
      <c r="Y10" s="64">
        <f>MA!$L10</f>
        <v>14.025512190621161</v>
      </c>
      <c r="Z10" s="64">
        <f>O75TVL!$L10</f>
        <v>33.627618155621043</v>
      </c>
      <c r="AA10" s="64">
        <f>PC!$L10</f>
        <v>436.33840070896491</v>
      </c>
      <c r="AB10" s="64"/>
      <c r="AC10" s="64">
        <f>SDA!$L10</f>
        <v>71.893460439162851</v>
      </c>
      <c r="AD10" s="64">
        <f>'SDA (working age)'!$L10</f>
        <v>62.611443532049094</v>
      </c>
      <c r="AE10" s="64">
        <f>'SDA (pensioners)'!$L10</f>
        <v>9.2820169071137588</v>
      </c>
      <c r="AF10" s="64">
        <f>SP!$L10</f>
        <v>3732.3984212277956</v>
      </c>
      <c r="AG10" s="64"/>
      <c r="AH10" s="64"/>
      <c r="AI10" s="64"/>
      <c r="AJ10" s="64"/>
      <c r="AK10" s="64"/>
      <c r="AL10" s="64">
        <f>SMP!$L10</f>
        <v>84.846167224883573</v>
      </c>
      <c r="AM10" s="64"/>
      <c r="AN10" s="65">
        <f>WFP!$L10</f>
        <v>231.95432492723785</v>
      </c>
    </row>
    <row r="11" spans="1:40" s="51" customFormat="1" x14ac:dyDescent="0.35">
      <c r="A11" s="61" t="s">
        <v>79</v>
      </c>
      <c r="B11" s="67" t="s">
        <v>80</v>
      </c>
      <c r="C11" s="63">
        <f t="shared" si="4"/>
        <v>10519.773786525959</v>
      </c>
      <c r="D11" s="64">
        <f>AA!$L11</f>
        <v>409.09343074478119</v>
      </c>
      <c r="E11" s="64">
        <f>BBWB!$L11</f>
        <v>84.402478637167007</v>
      </c>
      <c r="F11" s="64">
        <f>CA!$L11</f>
        <v>120.10927434465876</v>
      </c>
      <c r="G11" s="64"/>
      <c r="H11" s="64">
        <f>CTB!L11</f>
        <v>355.234422</v>
      </c>
      <c r="I11" s="64">
        <f>DLA!$L11</f>
        <v>822.61563325081261</v>
      </c>
      <c r="J11" s="64">
        <f>'DLA (children)'!$L11</f>
        <v>91.80513651784932</v>
      </c>
      <c r="K11" s="64">
        <f>'DLA (working age)'!$L11</f>
        <v>449.28875804139818</v>
      </c>
      <c r="L11" s="64">
        <f>'DLA (pensioners)'!$L11</f>
        <v>281.52203588038668</v>
      </c>
      <c r="M11" s="64">
        <f>DHP!$L11</f>
        <v>1.4533966999999999</v>
      </c>
      <c r="N11" s="64"/>
      <c r="O11" s="64">
        <f>HB!$L11</f>
        <v>1096.551164</v>
      </c>
      <c r="P11" s="64">
        <f>IB!$L11</f>
        <v>624.27990576695402</v>
      </c>
      <c r="Q11" s="64">
        <f>IS!$L11</f>
        <v>844.17896371170127</v>
      </c>
      <c r="R11" s="64"/>
      <c r="S11" s="64">
        <f>'IS (incapacity)'!$L11</f>
        <v>396.594690177053</v>
      </c>
      <c r="T11" s="64">
        <f>'IS (lone parent)'!$L11</f>
        <v>380.79013819624527</v>
      </c>
      <c r="U11" s="64">
        <f>'IS (carer)'!$L11</f>
        <v>33.280939496476464</v>
      </c>
      <c r="V11" s="64">
        <f>'IS (others)'!$L11</f>
        <v>34.089416681614779</v>
      </c>
      <c r="W11" s="64">
        <f>IIDB!$L11</f>
        <v>69.938431002487434</v>
      </c>
      <c r="X11" s="64">
        <f>JSA!$L11</f>
        <v>274.93386755927389</v>
      </c>
      <c r="Y11" s="64">
        <f>MA!$L11</f>
        <v>13.659430837628079</v>
      </c>
      <c r="Z11" s="64">
        <f>O75TVL!$L11</f>
        <v>41.44314009093344</v>
      </c>
      <c r="AA11" s="64">
        <f>PC!$L11</f>
        <v>659.02897910187482</v>
      </c>
      <c r="AB11" s="64"/>
      <c r="AC11" s="64">
        <f>SDA!$L11</f>
        <v>81.799481440272245</v>
      </c>
      <c r="AD11" s="64">
        <f>'SDA (working age)'!$L11</f>
        <v>71.22803668522522</v>
      </c>
      <c r="AE11" s="64">
        <f>'SDA (pensioners)'!$L11</f>
        <v>10.571444755047017</v>
      </c>
      <c r="AF11" s="64">
        <f>SP!$L11</f>
        <v>4627.3184655123277</v>
      </c>
      <c r="AG11" s="64"/>
      <c r="AH11" s="64"/>
      <c r="AI11" s="64"/>
      <c r="AJ11" s="64"/>
      <c r="AK11" s="64"/>
      <c r="AL11" s="64">
        <f>SMP!$L11</f>
        <v>107.28155870184813</v>
      </c>
      <c r="AM11" s="64"/>
      <c r="AN11" s="65">
        <f>WFP!$L11</f>
        <v>286.45176312323866</v>
      </c>
    </row>
    <row r="12" spans="1:40" s="51" customFormat="1" x14ac:dyDescent="0.35">
      <c r="A12" s="61" t="s">
        <v>81</v>
      </c>
      <c r="B12" s="67" t="s">
        <v>82</v>
      </c>
      <c r="C12" s="63">
        <f t="shared" si="4"/>
        <v>9698.8667447182997</v>
      </c>
      <c r="D12" s="64">
        <f>AA!$L12</f>
        <v>360.88185845352456</v>
      </c>
      <c r="E12" s="64">
        <f>BBWB!$L12</f>
        <v>77.33460194086291</v>
      </c>
      <c r="F12" s="64">
        <f>CA!$L12</f>
        <v>89.304070192025989</v>
      </c>
      <c r="G12" s="64"/>
      <c r="H12" s="64">
        <f>CTB!L12</f>
        <v>304.46233699999999</v>
      </c>
      <c r="I12" s="64">
        <f>DLA!$L12</f>
        <v>608.55279690699331</v>
      </c>
      <c r="J12" s="64">
        <f>'DLA (children)'!$L12</f>
        <v>85.92664172522359</v>
      </c>
      <c r="K12" s="64">
        <f>'DLA (working age)'!$L12</f>
        <v>345.09414067865748</v>
      </c>
      <c r="L12" s="64">
        <f>'DLA (pensioners)'!$L12</f>
        <v>177.47818746747257</v>
      </c>
      <c r="M12" s="64">
        <f>DHP!$L12</f>
        <v>1.3782570000000001</v>
      </c>
      <c r="N12" s="64"/>
      <c r="O12" s="64">
        <f>HB!$L12</f>
        <v>1002.9745010000001</v>
      </c>
      <c r="P12" s="64">
        <f>IB!$L12</f>
        <v>426.35914678205529</v>
      </c>
      <c r="Q12" s="64">
        <f>IS!$L12</f>
        <v>597.65434982145314</v>
      </c>
      <c r="R12" s="64"/>
      <c r="S12" s="64">
        <f>'IS (incapacity)'!$L12</f>
        <v>273.77342344830765</v>
      </c>
      <c r="T12" s="64">
        <f>'IS (lone parent)'!$L12</f>
        <v>281.72483791937674</v>
      </c>
      <c r="U12" s="64">
        <f>'IS (carer)'!$L12</f>
        <v>19.673943101284983</v>
      </c>
      <c r="V12" s="64">
        <f>'IS (others)'!$L12</f>
        <v>22.364706879962856</v>
      </c>
      <c r="W12" s="64">
        <f>IIDB!$L12</f>
        <v>46.575032944888953</v>
      </c>
      <c r="X12" s="64">
        <f>JSA!$L12</f>
        <v>161.42890027523688</v>
      </c>
      <c r="Y12" s="64">
        <f>MA!$L12</f>
        <v>15.568715955408699</v>
      </c>
      <c r="Z12" s="64">
        <f>O75TVL!$L12</f>
        <v>45.365627996530989</v>
      </c>
      <c r="AA12" s="64">
        <f>PC!$L12</f>
        <v>499.26226885045145</v>
      </c>
      <c r="AB12" s="64"/>
      <c r="AC12" s="64">
        <f>SDA!$L12</f>
        <v>71.409188626281747</v>
      </c>
      <c r="AD12" s="64">
        <f>'SDA (working age)'!$L12</f>
        <v>61.581541018361762</v>
      </c>
      <c r="AE12" s="64">
        <f>'SDA (pensioners)'!$L12</f>
        <v>9.8276476079199817</v>
      </c>
      <c r="AF12" s="64">
        <f>SP!$L12</f>
        <v>4983.8457450743499</v>
      </c>
      <c r="AG12" s="64"/>
      <c r="AH12" s="64"/>
      <c r="AI12" s="64"/>
      <c r="AJ12" s="64"/>
      <c r="AK12" s="64"/>
      <c r="AL12" s="64">
        <f>SMP!$L12</f>
        <v>98.899730327390756</v>
      </c>
      <c r="AM12" s="64"/>
      <c r="AN12" s="65">
        <f>WFP!$L12</f>
        <v>307.60961557084522</v>
      </c>
    </row>
    <row r="13" spans="1:40" s="51" customFormat="1" x14ac:dyDescent="0.35">
      <c r="A13" s="61" t="s">
        <v>83</v>
      </c>
      <c r="B13" s="67" t="s">
        <v>84</v>
      </c>
      <c r="C13" s="63">
        <f t="shared" si="4"/>
        <v>14490.740764140979</v>
      </c>
      <c r="D13" s="64">
        <f>AA!$L13</f>
        <v>339.04779102340257</v>
      </c>
      <c r="E13" s="64">
        <f>BBWB!$L13</f>
        <v>86.112993366631471</v>
      </c>
      <c r="F13" s="64">
        <f>CA!$L13</f>
        <v>124.31701792998982</v>
      </c>
      <c r="G13" s="64"/>
      <c r="H13" s="64">
        <f>CTB!L13</f>
        <v>634.32257400000003</v>
      </c>
      <c r="I13" s="64">
        <f>DLA!$L13</f>
        <v>848.84416581125174</v>
      </c>
      <c r="J13" s="64">
        <f>'DLA (children)'!$L13</f>
        <v>106.34924061086036</v>
      </c>
      <c r="K13" s="64">
        <f>'DLA (working age)'!$L13</f>
        <v>522.00554815664077</v>
      </c>
      <c r="L13" s="64">
        <f>'DLA (pensioners)'!$L13</f>
        <v>220.27124505830733</v>
      </c>
      <c r="M13" s="64">
        <f>DHP!$L13</f>
        <v>4.0867095999999998</v>
      </c>
      <c r="N13" s="64"/>
      <c r="O13" s="64">
        <f>HB!$L13</f>
        <v>3677.6562890000005</v>
      </c>
      <c r="P13" s="64">
        <f>IB!$L13</f>
        <v>530.70301786970435</v>
      </c>
      <c r="Q13" s="64">
        <f>IS!$L13</f>
        <v>1733.164481300777</v>
      </c>
      <c r="R13" s="64"/>
      <c r="S13" s="64">
        <f>'IS (incapacity)'!$L13</f>
        <v>765.89644123517633</v>
      </c>
      <c r="T13" s="64">
        <f>'IS (lone parent)'!$L13</f>
        <v>844.90348783479055</v>
      </c>
      <c r="U13" s="64">
        <f>'IS (carer)'!$L13</f>
        <v>34.296201706176674</v>
      </c>
      <c r="V13" s="64">
        <f>'IS (others)'!$L13</f>
        <v>101.2403155399648</v>
      </c>
      <c r="W13" s="64">
        <f>IIDB!$L13</f>
        <v>30.715781647699949</v>
      </c>
      <c r="X13" s="64">
        <f>JSA!$L13</f>
        <v>429.07023864929613</v>
      </c>
      <c r="Y13" s="64">
        <f>MA!$L13</f>
        <v>18.555192937017033</v>
      </c>
      <c r="Z13" s="64">
        <f>O75TVL!$L13</f>
        <v>40.671960784126114</v>
      </c>
      <c r="AA13" s="64">
        <f>PC!$L13</f>
        <v>948.17997636220025</v>
      </c>
      <c r="AB13" s="64"/>
      <c r="AC13" s="64">
        <f>SDA!$L13</f>
        <v>79.20596182931348</v>
      </c>
      <c r="AD13" s="64">
        <f>'SDA (working age)'!$L13</f>
        <v>69.041900190529958</v>
      </c>
      <c r="AE13" s="64">
        <f>'SDA (pensioners)'!$L13</f>
        <v>10.164061638783529</v>
      </c>
      <c r="AF13" s="64">
        <f>SP!$L13</f>
        <v>4469.4719996096446</v>
      </c>
      <c r="AG13" s="64"/>
      <c r="AH13" s="64"/>
      <c r="AI13" s="64"/>
      <c r="AJ13" s="64"/>
      <c r="AK13" s="64"/>
      <c r="AL13" s="64">
        <f>SMP!$L13</f>
        <v>195.82522936204785</v>
      </c>
      <c r="AM13" s="64"/>
      <c r="AN13" s="65">
        <f>WFP!$L13</f>
        <v>300.78938305787614</v>
      </c>
    </row>
    <row r="14" spans="1:40" s="51" customFormat="1" x14ac:dyDescent="0.35">
      <c r="A14" s="61" t="s">
        <v>85</v>
      </c>
      <c r="B14" s="67" t="s">
        <v>86</v>
      </c>
      <c r="C14" s="63">
        <f t="shared" si="4"/>
        <v>13682.488852998687</v>
      </c>
      <c r="D14" s="64">
        <f>AA!$L14</f>
        <v>437.03452301624156</v>
      </c>
      <c r="E14" s="64">
        <f>BBWB!$L14</f>
        <v>112.97452731593565</v>
      </c>
      <c r="F14" s="64">
        <f>CA!$L14</f>
        <v>110.7906144218165</v>
      </c>
      <c r="G14" s="64"/>
      <c r="H14" s="64">
        <f>CTB!L14</f>
        <v>402.78706699999998</v>
      </c>
      <c r="I14" s="64">
        <f>DLA!$L14</f>
        <v>766.34132680249843</v>
      </c>
      <c r="J14" s="64">
        <f>'DLA (children)'!$L14</f>
        <v>119.95170830555746</v>
      </c>
      <c r="K14" s="64">
        <f>'DLA (working age)'!$L14</f>
        <v>441.27914263987714</v>
      </c>
      <c r="L14" s="64">
        <f>'DLA (pensioners)'!$L14</f>
        <v>204.89973646630477</v>
      </c>
      <c r="M14" s="64">
        <f>DHP!$L14</f>
        <v>2.4976560000000001</v>
      </c>
      <c r="N14" s="64"/>
      <c r="O14" s="64">
        <f>HB!$L14</f>
        <v>1584.4125989999998</v>
      </c>
      <c r="P14" s="64">
        <f>IB!$L14</f>
        <v>542.63498936255314</v>
      </c>
      <c r="Q14" s="64">
        <f>IS!$L14</f>
        <v>813.26944613257092</v>
      </c>
      <c r="R14" s="64"/>
      <c r="S14" s="64">
        <f>'IS (incapacity)'!$L14</f>
        <v>369.63117163512499</v>
      </c>
      <c r="T14" s="64">
        <f>'IS (lone parent)'!$L14</f>
        <v>389.04421973571436</v>
      </c>
      <c r="U14" s="64">
        <f>'IS (carer)'!$L14</f>
        <v>23.007164302415106</v>
      </c>
      <c r="V14" s="64">
        <f>'IS (others)'!$L14</f>
        <v>32.340297302750763</v>
      </c>
      <c r="W14" s="64">
        <f>IIDB!$L14</f>
        <v>60.352960763567829</v>
      </c>
      <c r="X14" s="64">
        <f>JSA!$L14</f>
        <v>203.76588899102055</v>
      </c>
      <c r="Y14" s="64">
        <f>MA!$L14</f>
        <v>25.196965856868154</v>
      </c>
      <c r="Z14" s="64">
        <f>O75TVL!$L14</f>
        <v>67.002445219970483</v>
      </c>
      <c r="AA14" s="64">
        <f>PC!$L14</f>
        <v>620.66848475374695</v>
      </c>
      <c r="AB14" s="64"/>
      <c r="AC14" s="64">
        <f>SDA!$L14</f>
        <v>102.06653809784451</v>
      </c>
      <c r="AD14" s="64">
        <f>'SDA (working age)'!$L14</f>
        <v>87.846707903125903</v>
      </c>
      <c r="AE14" s="64">
        <f>'SDA (pensioners)'!$L14</f>
        <v>14.2198301947186</v>
      </c>
      <c r="AF14" s="64">
        <f>SP!$L14</f>
        <v>7206.0281802838617</v>
      </c>
      <c r="AG14" s="64"/>
      <c r="AH14" s="64"/>
      <c r="AI14" s="64"/>
      <c r="AJ14" s="64"/>
      <c r="AK14" s="64"/>
      <c r="AL14" s="64">
        <f>SMP!$L14</f>
        <v>171.75615572307757</v>
      </c>
      <c r="AM14" s="64"/>
      <c r="AN14" s="65">
        <f>WFP!$L14</f>
        <v>452.9084842571138</v>
      </c>
    </row>
    <row r="15" spans="1:40" s="51" customFormat="1" x14ac:dyDescent="0.35">
      <c r="A15" s="61" t="s">
        <v>87</v>
      </c>
      <c r="B15" s="67" t="s">
        <v>88</v>
      </c>
      <c r="C15" s="63">
        <f t="shared" si="4"/>
        <v>9492.0841697011456</v>
      </c>
      <c r="D15" s="64">
        <f>AA!$L15</f>
        <v>376.1025796287301</v>
      </c>
      <c r="E15" s="64">
        <f>BBWB!$L15</f>
        <v>68.405442237420615</v>
      </c>
      <c r="F15" s="64">
        <f>CA!$L15</f>
        <v>83.124676280661845</v>
      </c>
      <c r="G15" s="64"/>
      <c r="H15" s="64">
        <f>CTB!L15</f>
        <v>281.47026300000005</v>
      </c>
      <c r="I15" s="64">
        <f>DLA!$L15</f>
        <v>592.7898879679492</v>
      </c>
      <c r="J15" s="64">
        <f>'DLA (children)'!$L15</f>
        <v>68.435137157740698</v>
      </c>
      <c r="K15" s="64">
        <f>'DLA (working age)'!$L15</f>
        <v>345.33128937522497</v>
      </c>
      <c r="L15" s="64">
        <f>'DLA (pensioners)'!$L15</f>
        <v>178.94977447091134</v>
      </c>
      <c r="M15" s="64">
        <f>DHP!$L15</f>
        <v>1.2936049999999997</v>
      </c>
      <c r="N15" s="64"/>
      <c r="O15" s="64">
        <f>HB!$L15</f>
        <v>940.6925339999998</v>
      </c>
      <c r="P15" s="64">
        <f>IB!$L15</f>
        <v>456.12699352548594</v>
      </c>
      <c r="Q15" s="64">
        <f>IS!$L15</f>
        <v>567.31245100832166</v>
      </c>
      <c r="R15" s="64"/>
      <c r="S15" s="64">
        <f>'IS (incapacity)'!$L15</f>
        <v>296.34486176506618</v>
      </c>
      <c r="T15" s="64">
        <f>'IS (lone parent)'!$L15</f>
        <v>231.61086315087726</v>
      </c>
      <c r="U15" s="64">
        <f>'IS (carer)'!$L15</f>
        <v>17.735340970647144</v>
      </c>
      <c r="V15" s="64">
        <f>'IS (others)'!$L15</f>
        <v>19.937418817340252</v>
      </c>
      <c r="W15" s="64">
        <f>IIDB!$L15</f>
        <v>49.089965481421984</v>
      </c>
      <c r="X15" s="64">
        <f>JSA!$L15</f>
        <v>119.27063857225812</v>
      </c>
      <c r="Y15" s="64">
        <f>MA!$L15</f>
        <v>17.988995945190347</v>
      </c>
      <c r="Z15" s="64">
        <f>O75TVL!$L15</f>
        <v>48.13787801874372</v>
      </c>
      <c r="AA15" s="64">
        <f>PC!$L15</f>
        <v>496.96071153214797</v>
      </c>
      <c r="AB15" s="64"/>
      <c r="AC15" s="64">
        <f>SDA!$L15</f>
        <v>76.067872368786055</v>
      </c>
      <c r="AD15" s="64">
        <f>'SDA (working age)'!$L15</f>
        <v>65.79065563254656</v>
      </c>
      <c r="AE15" s="64">
        <f>'SDA (pensioners)'!$L15</f>
        <v>10.277216736239497</v>
      </c>
      <c r="AF15" s="64">
        <f>SP!$L15</f>
        <v>4915.9497002847811</v>
      </c>
      <c r="AG15" s="64"/>
      <c r="AH15" s="64"/>
      <c r="AI15" s="64"/>
      <c r="AJ15" s="64"/>
      <c r="AK15" s="64"/>
      <c r="AL15" s="64">
        <f>SMP!$L15</f>
        <v>86.984488136559563</v>
      </c>
      <c r="AM15" s="64"/>
      <c r="AN15" s="65">
        <f>WFP!$L15</f>
        <v>314.31548671268826</v>
      </c>
    </row>
    <row r="16" spans="1:40" s="51" customFormat="1" x14ac:dyDescent="0.35">
      <c r="A16" s="49">
        <v>924</v>
      </c>
      <c r="B16" s="68" t="s">
        <v>89</v>
      </c>
      <c r="C16" s="58">
        <f t="shared" si="4"/>
        <v>6565.2851828299181</v>
      </c>
      <c r="D16" s="59">
        <f>AA!$L$16</f>
        <v>305.03756656652126</v>
      </c>
      <c r="E16" s="59">
        <f>BBWB!$L$16</f>
        <v>46.715848702352531</v>
      </c>
      <c r="F16" s="59">
        <f>CA!$L$16</f>
        <v>79.747285664973788</v>
      </c>
      <c r="G16" s="59"/>
      <c r="H16" s="59">
        <f>CTB!L16</f>
        <v>176.47248999999999</v>
      </c>
      <c r="I16" s="59">
        <f>DLA!$L$16</f>
        <v>711.97885920784711</v>
      </c>
      <c r="J16" s="59">
        <f>'DLA (children)'!$L$16</f>
        <v>57.027973705596985</v>
      </c>
      <c r="K16" s="59">
        <f>'DLA (working age)'!$L$16</f>
        <v>379.4437553133061</v>
      </c>
      <c r="L16" s="59">
        <f>'DLA (pensioners)'!$L$16</f>
        <v>275.66932440869004</v>
      </c>
      <c r="M16" s="59">
        <f>DHP!$L$16</f>
        <v>0.89972900000000022</v>
      </c>
      <c r="N16" s="59"/>
      <c r="O16" s="59">
        <f>HB!$L$16</f>
        <v>583.10007999999993</v>
      </c>
      <c r="P16" s="59">
        <f>IB!$L$16</f>
        <v>593.15456125508763</v>
      </c>
      <c r="Q16" s="59">
        <f>IS!$L$16</f>
        <v>539.7240858556703</v>
      </c>
      <c r="R16" s="59"/>
      <c r="S16" s="59">
        <f>'IS (incapacity)'!$L$16</f>
        <v>292.17456439678926</v>
      </c>
      <c r="T16" s="59">
        <f>'IS (lone parent)'!$L$16</f>
        <v>206.67089379062378</v>
      </c>
      <c r="U16" s="59">
        <f>'IS (carer)'!$L$16</f>
        <v>20.357000085209719</v>
      </c>
      <c r="V16" s="59">
        <f>'IS (others)'!$L$16</f>
        <v>18.487590392244005</v>
      </c>
      <c r="W16" s="59">
        <f>IIDB!$L$16</f>
        <v>53.57781923195941</v>
      </c>
      <c r="X16" s="59">
        <f>JSA!$L$16</f>
        <v>111.26559913302277</v>
      </c>
      <c r="Y16" s="59">
        <f>MA!$L$16</f>
        <v>6.0209053536666977</v>
      </c>
      <c r="Z16" s="59">
        <f>O75TVL!$L$16</f>
        <v>24.911063738957544</v>
      </c>
      <c r="AA16" s="59">
        <f>PC!$L$16</f>
        <v>380.91414097128597</v>
      </c>
      <c r="AB16" s="59"/>
      <c r="AC16" s="59">
        <f>SDA!$L$16</f>
        <v>59.731565021593042</v>
      </c>
      <c r="AD16" s="59">
        <f>'SDA (working age)'!$L$16</f>
        <v>49.09495086611399</v>
      </c>
      <c r="AE16" s="59">
        <f>'SDA (pensioners)'!$L$16</f>
        <v>10.636614155479037</v>
      </c>
      <c r="AF16" s="59">
        <f>SP!$L$16</f>
        <v>2675.4406727808314</v>
      </c>
      <c r="AG16" s="59"/>
      <c r="AH16" s="59"/>
      <c r="AI16" s="59"/>
      <c r="AJ16" s="59"/>
      <c r="AK16" s="59"/>
      <c r="AL16" s="59">
        <f>SMP!$L$16</f>
        <v>45.847388097725528</v>
      </c>
      <c r="AM16" s="59"/>
      <c r="AN16" s="60">
        <f>WFP!$L$16</f>
        <v>170.74552224842296</v>
      </c>
    </row>
    <row r="17" spans="1:40" s="51" customFormat="1" x14ac:dyDescent="0.35">
      <c r="A17" s="49">
        <v>923</v>
      </c>
      <c r="B17" s="68" t="s">
        <v>90</v>
      </c>
      <c r="C17" s="58">
        <f t="shared" si="4"/>
        <v>10771.77699420717</v>
      </c>
      <c r="D17" s="59">
        <f>AA!$L$17</f>
        <v>380.83581983981196</v>
      </c>
      <c r="E17" s="59">
        <f>BBWB!$L$17</f>
        <v>90.215291813546202</v>
      </c>
      <c r="F17" s="59">
        <f>CA!$L$17</f>
        <v>110.53174704055579</v>
      </c>
      <c r="G17" s="59"/>
      <c r="H17" s="59">
        <f>CTB!L17</f>
        <v>367.77686899999998</v>
      </c>
      <c r="I17" s="59">
        <f>DLA!$L$17</f>
        <v>974.0627745184695</v>
      </c>
      <c r="J17" s="59">
        <f>'DLA (children)'!$L$17</f>
        <v>84.818945467231202</v>
      </c>
      <c r="K17" s="59">
        <f>'DLA (working age)'!$L$17</f>
        <v>559.13556627708545</v>
      </c>
      <c r="L17" s="59">
        <f>'DLA (pensioners)'!$L$17</f>
        <v>330.15328018549599</v>
      </c>
      <c r="M17" s="59">
        <f>DHP!$L$17</f>
        <v>2.0154389999999998</v>
      </c>
      <c r="N17" s="59"/>
      <c r="O17" s="59">
        <f>HB!$L$17</f>
        <v>1213.6196590000002</v>
      </c>
      <c r="P17" s="59">
        <f>IB!$L$17</f>
        <v>798.94793012489515</v>
      </c>
      <c r="Q17" s="59">
        <f>IS!$L$17</f>
        <v>906.79250929568389</v>
      </c>
      <c r="R17" s="59"/>
      <c r="S17" s="59">
        <f>'IS (incapacity)'!$L$17</f>
        <v>510.6589429105976</v>
      </c>
      <c r="T17" s="59">
        <f>'IS (lone parent)'!$L$17</f>
        <v>327.51264004701409</v>
      </c>
      <c r="U17" s="59">
        <f>'IS (carer)'!$L$17</f>
        <v>30.702629114157961</v>
      </c>
      <c r="V17" s="59">
        <f>'IS (others)'!$L$17</f>
        <v>34.924809665601124</v>
      </c>
      <c r="W17" s="59">
        <f>IIDB!$L$17</f>
        <v>75.231171566979938</v>
      </c>
      <c r="X17" s="59">
        <f>JSA!$L$17</f>
        <v>229.03625153878303</v>
      </c>
      <c r="Y17" s="59">
        <f>MA!$L$17</f>
        <v>12.864673037878816</v>
      </c>
      <c r="Z17" s="59">
        <f>O75TVL!$L$17</f>
        <v>37.726829316514866</v>
      </c>
      <c r="AA17" s="59">
        <f>PC!$L$17</f>
        <v>644.32263497448969</v>
      </c>
      <c r="AB17" s="59"/>
      <c r="AC17" s="59">
        <f>SDA!$L$17</f>
        <v>99.909188573873919</v>
      </c>
      <c r="AD17" s="59">
        <f>'SDA (working age)'!$L$17</f>
        <v>85.508772690562751</v>
      </c>
      <c r="AE17" s="59">
        <f>'SDA (pensioners)'!$L$17</f>
        <v>14.40041588331119</v>
      </c>
      <c r="AF17" s="59">
        <f>SP!$L$17</f>
        <v>4440.5665607461233</v>
      </c>
      <c r="AG17" s="59"/>
      <c r="AH17" s="59"/>
      <c r="AI17" s="59"/>
      <c r="AJ17" s="59"/>
      <c r="AK17" s="59"/>
      <c r="AL17" s="59">
        <f>SMP!$L$17</f>
        <v>114.43943268427213</v>
      </c>
      <c r="AM17" s="59"/>
      <c r="AN17" s="60">
        <f>WFP!$L$17</f>
        <v>272.88221213529124</v>
      </c>
    </row>
    <row r="18" spans="1:40" s="74" customFormat="1" ht="30" customHeight="1" x14ac:dyDescent="0.35">
      <c r="A18" s="69">
        <v>922</v>
      </c>
      <c r="B18" s="70" t="s">
        <v>91</v>
      </c>
      <c r="C18" s="71">
        <f t="shared" si="4"/>
        <v>10.965731546253361</v>
      </c>
      <c r="D18" s="72"/>
      <c r="E18" s="72"/>
      <c r="F18" s="72"/>
      <c r="G18" s="72"/>
      <c r="H18" s="72"/>
      <c r="I18" s="72"/>
      <c r="J18" s="72"/>
      <c r="K18" s="72"/>
      <c r="L18" s="72"/>
      <c r="M18" s="72"/>
      <c r="N18" s="72"/>
      <c r="O18" s="72"/>
      <c r="P18" s="72"/>
      <c r="Q18" s="72"/>
      <c r="R18" s="72"/>
      <c r="S18" s="72"/>
      <c r="T18" s="72"/>
      <c r="U18" s="72"/>
      <c r="V18" s="72"/>
      <c r="W18" s="72"/>
      <c r="X18" s="72"/>
      <c r="Y18" s="72"/>
      <c r="Z18" s="80">
        <f>O75TVL!$L$18</f>
        <v>10.965731546253361</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4">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6" width="12.765625" style="77" customWidth="1"/>
    <col min="7" max="7" width="12.765625" style="77" hidden="1" customWidth="1"/>
    <col min="8" max="13" width="12.765625" style="77" customWidth="1"/>
    <col min="14" max="14" width="12.765625" style="77" hidden="1" customWidth="1"/>
    <col min="15" max="17" width="12.765625" style="77" customWidth="1"/>
    <col min="18" max="18" width="12.765625" style="77" hidden="1" customWidth="1"/>
    <col min="19" max="20" width="12.765625" style="77" customWidth="1"/>
    <col min="21" max="21" width="11.07421875" style="77" customWidth="1"/>
    <col min="22" max="22" width="11.4609375" style="77" customWidth="1"/>
    <col min="23" max="26" width="12.765625" style="77" customWidth="1"/>
    <col min="27" max="27" width="11.84375" style="77" customWidth="1"/>
    <col min="28" max="28" width="13.4609375" style="77" hidden="1" customWidth="1"/>
    <col min="29" max="31" width="12.765625" style="77" customWidth="1"/>
    <col min="32" max="32" width="11.3046875" style="77" customWidth="1"/>
    <col min="33" max="37" width="12.765625" style="77" hidden="1" customWidth="1"/>
    <col min="38" max="38" width="10.84375" style="77" customWidth="1"/>
    <col min="39" max="39" width="12.765625" style="77" hidden="1" customWidth="1"/>
    <col min="40" max="40" width="11.23046875" style="77" customWidth="1"/>
    <col min="41" max="16384" width="8.84375" style="77"/>
  </cols>
  <sheetData>
    <row r="1" spans="1:40" s="50" customFormat="1" ht="60" customHeight="1" x14ac:dyDescent="0.35">
      <c r="A1" s="184" t="s">
        <v>100</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118093.71011766206</v>
      </c>
      <c r="D3" s="59">
        <f t="shared" ref="D3:W3" si="0">SUM(D6,D16:D17,D4)</f>
        <v>4149.4057829300054</v>
      </c>
      <c r="E3" s="59">
        <f t="shared" si="0"/>
        <v>796.54773575000047</v>
      </c>
      <c r="F3" s="59">
        <f t="shared" si="0"/>
        <v>1181.2635561100001</v>
      </c>
      <c r="G3" s="59"/>
      <c r="H3" s="59">
        <f t="shared" si="0"/>
        <v>3941.0267050000002</v>
      </c>
      <c r="I3" s="59">
        <f t="shared" si="0"/>
        <v>9155.4464638599984</v>
      </c>
      <c r="J3" s="59">
        <f t="shared" si="0"/>
        <v>972.69087379439577</v>
      </c>
      <c r="K3" s="59">
        <f t="shared" si="0"/>
        <v>5122.9964421995746</v>
      </c>
      <c r="L3" s="59">
        <f t="shared" si="0"/>
        <v>3059.7591478660297</v>
      </c>
      <c r="M3" s="59">
        <f t="shared" si="0"/>
        <v>19.498030839999998</v>
      </c>
      <c r="N3" s="59"/>
      <c r="O3" s="59">
        <f t="shared" si="0"/>
        <v>14840.547586000001</v>
      </c>
      <c r="P3" s="59">
        <f t="shared" si="0"/>
        <v>6566.1693209299983</v>
      </c>
      <c r="Q3" s="59">
        <f t="shared" si="0"/>
        <v>8838.7708489100023</v>
      </c>
      <c r="R3" s="59"/>
      <c r="S3" s="59">
        <f t="shared" si="0"/>
        <v>4574.2510630700244</v>
      </c>
      <c r="T3" s="59">
        <f t="shared" si="0"/>
        <v>3604.4662883198712</v>
      </c>
      <c r="U3" s="59">
        <f t="shared" si="0"/>
        <v>290.48548701729459</v>
      </c>
      <c r="V3" s="59">
        <f t="shared" si="0"/>
        <v>369.56801050281302</v>
      </c>
      <c r="W3" s="59">
        <f t="shared" si="0"/>
        <v>750.09489891999976</v>
      </c>
      <c r="X3" s="59">
        <f>SUM(X6,X16:X17,X4)</f>
        <v>2439.7983671900015</v>
      </c>
      <c r="Y3" s="59">
        <f>SUM(Y6,Y16:Y17,Y4)</f>
        <v>175.38975154999997</v>
      </c>
      <c r="Z3" s="59">
        <f>SUM(Z6,Z16:Z17,Z4)</f>
        <v>476.27213789694639</v>
      </c>
      <c r="AA3" s="59">
        <f t="shared" ref="AA3:AF3" si="1">SUM(AA6,AA16:AA17,AA4)</f>
        <v>6868.5436596000027</v>
      </c>
      <c r="AB3" s="59"/>
      <c r="AC3" s="59">
        <f t="shared" si="1"/>
        <v>903.50131325999985</v>
      </c>
      <c r="AD3" s="59">
        <f t="shared" si="1"/>
        <v>768.33523924275926</v>
      </c>
      <c r="AE3" s="59">
        <f t="shared" si="1"/>
        <v>135.16607401724033</v>
      </c>
      <c r="AF3" s="59">
        <f t="shared" si="1"/>
        <v>53663.456746919997</v>
      </c>
      <c r="AG3" s="59"/>
      <c r="AH3" s="59"/>
      <c r="AI3" s="59"/>
      <c r="AJ3" s="59"/>
      <c r="AK3" s="59"/>
      <c r="AL3" s="59">
        <f t="shared" ref="AL3:AN3" si="2">SUM(AL6,AL16:AL17,AL4)</f>
        <v>1312.9542119951132</v>
      </c>
      <c r="AM3" s="59"/>
      <c r="AN3" s="60">
        <f t="shared" si="2"/>
        <v>2015.0229999999999</v>
      </c>
    </row>
    <row r="4" spans="1:40" s="51" customFormat="1" x14ac:dyDescent="0.35">
      <c r="A4" s="61"/>
      <c r="B4" s="62" t="s">
        <v>68</v>
      </c>
      <c r="C4" s="63">
        <f t="shared" ref="C4:C18" si="3">SUM(D4:I4,M4:Q4,W4:AC4,AF4,AL4:AN4)</f>
        <v>2280.0799058377024</v>
      </c>
      <c r="D4" s="64">
        <f>AA!$M$4</f>
        <v>1.2174568762720626</v>
      </c>
      <c r="E4" s="64">
        <f>BBWB!$M$4</f>
        <v>23.89345397582256</v>
      </c>
      <c r="F4" s="64">
        <f>CA!$M$4</f>
        <v>0.26929277157744536</v>
      </c>
      <c r="G4" s="64"/>
      <c r="H4" s="64">
        <f>CTB!M4</f>
        <v>0</v>
      </c>
      <c r="I4" s="64">
        <f>DLA!$M$4</f>
        <v>7.6666569237092332</v>
      </c>
      <c r="J4" s="64">
        <f>'DLA (children)'!$M$4</f>
        <v>0.59736564648635548</v>
      </c>
      <c r="K4" s="64">
        <f>'DLA (working age)'!$M$4</f>
        <v>3.6539237161534248</v>
      </c>
      <c r="L4" s="64">
        <f>'DLA (pensioners)'!$M$4</f>
        <v>3.4199898998647131</v>
      </c>
      <c r="M4" s="64">
        <f>DHP!$M$4</f>
        <v>0</v>
      </c>
      <c r="N4" s="64"/>
      <c r="O4" s="64">
        <f>HB!$M$4</f>
        <v>0</v>
      </c>
      <c r="P4" s="64">
        <f>IB!$M$4</f>
        <v>43.867360071608658</v>
      </c>
      <c r="Q4" s="64">
        <f>IS!$M$4</f>
        <v>1.0391922848198192</v>
      </c>
      <c r="R4" s="64"/>
      <c r="S4" s="64">
        <f>'IS (incapacity)'!$M$4</f>
        <v>0.14463551887383039</v>
      </c>
      <c r="T4" s="64">
        <f>'IS (lone parent)'!$M$4</f>
        <v>0.28468508755710759</v>
      </c>
      <c r="U4" s="64">
        <f>'IS (carer)'!$M$4</f>
        <v>0</v>
      </c>
      <c r="V4" s="64">
        <f>'IS (others)'!$M$4</f>
        <v>0.90047888955264244</v>
      </c>
      <c r="W4" s="64">
        <f>IIDB!$M$4</f>
        <v>15.020734931035486</v>
      </c>
      <c r="X4" s="64">
        <f>JSA!$M$4</f>
        <v>0.24684795776013954</v>
      </c>
      <c r="Y4" s="64">
        <f>MA!$M$4</f>
        <v>0.34111181341117669</v>
      </c>
      <c r="Z4" s="64">
        <f>O75TVL!$M$4</f>
        <v>0</v>
      </c>
      <c r="AA4" s="64">
        <f>PC!$M$4</f>
        <v>1.495170372135487</v>
      </c>
      <c r="AB4" s="64"/>
      <c r="AC4" s="64">
        <f>SDA!$M$4</f>
        <v>1.8737188561268603</v>
      </c>
      <c r="AD4" s="64">
        <f>'SDA (working age)'!$M$4</f>
        <v>1.6662175451246011</v>
      </c>
      <c r="AE4" s="64">
        <f>'SDA (pensioners)'!$M$4</f>
        <v>0.20750131100225933</v>
      </c>
      <c r="AF4" s="64">
        <f>SP!$M$4</f>
        <v>2173.936356712717</v>
      </c>
      <c r="AG4" s="64"/>
      <c r="AH4" s="64"/>
      <c r="AI4" s="64"/>
      <c r="AJ4" s="64"/>
      <c r="AK4" s="64"/>
      <c r="AL4" s="64">
        <f>SMP!$M$4</f>
        <v>1.4125522907058992</v>
      </c>
      <c r="AM4" s="64"/>
      <c r="AN4" s="65">
        <f>WFP!$M$4</f>
        <v>7.8</v>
      </c>
    </row>
    <row r="5" spans="1:40" s="51" customFormat="1" ht="25.5" customHeight="1" x14ac:dyDescent="0.35">
      <c r="A5" s="56">
        <v>941</v>
      </c>
      <c r="B5" s="57" t="s">
        <v>69</v>
      </c>
      <c r="C5" s="58">
        <f t="shared" si="3"/>
        <v>104824.22714372395</v>
      </c>
      <c r="D5" s="59">
        <f t="shared" ref="D5:W5" si="4">SUM(D6,D16)</f>
        <v>3750.6195839514417</v>
      </c>
      <c r="E5" s="59">
        <f t="shared" si="4"/>
        <v>690.81251058032967</v>
      </c>
      <c r="F5" s="59">
        <f t="shared" si="4"/>
        <v>1068.7999338222633</v>
      </c>
      <c r="G5" s="59"/>
      <c r="H5" s="59">
        <f t="shared" si="4"/>
        <v>3568.419116</v>
      </c>
      <c r="I5" s="59">
        <f t="shared" si="4"/>
        <v>8114.3675308538723</v>
      </c>
      <c r="J5" s="59">
        <f t="shared" si="4"/>
        <v>883.4993945398146</v>
      </c>
      <c r="K5" s="59">
        <f t="shared" si="4"/>
        <v>4529.7588401494659</v>
      </c>
      <c r="L5" s="59">
        <f t="shared" si="4"/>
        <v>2701.1031018526728</v>
      </c>
      <c r="M5" s="59">
        <f t="shared" si="4"/>
        <v>17.18616784</v>
      </c>
      <c r="N5" s="59"/>
      <c r="O5" s="59">
        <f t="shared" si="4"/>
        <v>13581.420669000001</v>
      </c>
      <c r="P5" s="59">
        <f t="shared" si="4"/>
        <v>5742.5342399886276</v>
      </c>
      <c r="Q5" s="59">
        <f t="shared" si="4"/>
        <v>7962.1079754353477</v>
      </c>
      <c r="R5" s="59"/>
      <c r="S5" s="59">
        <f t="shared" si="4"/>
        <v>4060.188927432715</v>
      </c>
      <c r="T5" s="59">
        <f t="shared" si="4"/>
        <v>3307.8347876609905</v>
      </c>
      <c r="U5" s="59">
        <f t="shared" si="4"/>
        <v>260.70108514150007</v>
      </c>
      <c r="V5" s="59">
        <f t="shared" si="4"/>
        <v>336.85480207912815</v>
      </c>
      <c r="W5" s="59">
        <f t="shared" si="4"/>
        <v>659.3646576408787</v>
      </c>
      <c r="X5" s="59">
        <f>SUM(X6,X16)</f>
        <v>2211.5479094553452</v>
      </c>
      <c r="Y5" s="59">
        <f>SUM(Y6,Y16)</f>
        <v>160.85873073071716</v>
      </c>
      <c r="Z5" s="59">
        <f t="shared" ref="Z5:AF5" si="5">SUM(Z6,Z16)</f>
        <v>436.19425732570448</v>
      </c>
      <c r="AA5" s="59">
        <f t="shared" si="5"/>
        <v>6181.4965233923012</v>
      </c>
      <c r="AB5" s="59"/>
      <c r="AC5" s="59">
        <f t="shared" si="5"/>
        <v>801.64789945448933</v>
      </c>
      <c r="AD5" s="59">
        <f t="shared" si="5"/>
        <v>681.57722030663251</v>
      </c>
      <c r="AE5" s="59">
        <f t="shared" si="5"/>
        <v>120.07067914785655</v>
      </c>
      <c r="AF5" s="59">
        <f t="shared" si="5"/>
        <v>46858.31208866505</v>
      </c>
      <c r="AG5" s="59"/>
      <c r="AH5" s="59"/>
      <c r="AI5" s="59"/>
      <c r="AJ5" s="59"/>
      <c r="AK5" s="59"/>
      <c r="AL5" s="59">
        <f t="shared" ref="AL5:AN5" si="6">SUM(AL6,AL16)</f>
        <v>1189.033903927241</v>
      </c>
      <c r="AM5" s="59"/>
      <c r="AN5" s="60">
        <f t="shared" si="6"/>
        <v>1829.5034456603616</v>
      </c>
    </row>
    <row r="6" spans="1:40" s="51" customFormat="1" ht="25.5" customHeight="1" x14ac:dyDescent="0.35">
      <c r="A6" s="56">
        <v>921</v>
      </c>
      <c r="B6" s="66" t="s">
        <v>70</v>
      </c>
      <c r="C6" s="58">
        <f t="shared" si="3"/>
        <v>98098.896527759367</v>
      </c>
      <c r="D6" s="59">
        <f t="shared" ref="D6:L6" si="7">SUM(D7:D15)</f>
        <v>3427.7504210253182</v>
      </c>
      <c r="E6" s="59">
        <f t="shared" si="7"/>
        <v>648.17329229303118</v>
      </c>
      <c r="F6" s="59">
        <f t="shared" si="7"/>
        <v>988.34077398367822</v>
      </c>
      <c r="G6" s="59"/>
      <c r="H6" s="59">
        <f t="shared" si="7"/>
        <v>3384.656673</v>
      </c>
      <c r="I6" s="59">
        <f t="shared" si="7"/>
        <v>7364.3965159608433</v>
      </c>
      <c r="J6" s="59">
        <f t="shared" si="7"/>
        <v>823.7681511700406</v>
      </c>
      <c r="K6" s="59">
        <f t="shared" si="7"/>
        <v>4138.5163078634332</v>
      </c>
      <c r="L6" s="59">
        <f t="shared" si="7"/>
        <v>2401.9865144122823</v>
      </c>
      <c r="M6" s="59">
        <f t="shared" ref="M6:W6" si="8">SUM(M7:M15)</f>
        <v>16.28512684</v>
      </c>
      <c r="N6" s="59"/>
      <c r="O6" s="59">
        <f t="shared" si="8"/>
        <v>12967.698325000001</v>
      </c>
      <c r="P6" s="59">
        <f t="shared" si="8"/>
        <v>5165.5524510661926</v>
      </c>
      <c r="Q6" s="59">
        <f t="shared" si="8"/>
        <v>7440.8406777416321</v>
      </c>
      <c r="R6" s="59"/>
      <c r="S6" s="59">
        <f t="shared" si="8"/>
        <v>3767.148822484241</v>
      </c>
      <c r="T6" s="59">
        <f t="shared" si="8"/>
        <v>3120.5315877739904</v>
      </c>
      <c r="U6" s="59">
        <f t="shared" si="8"/>
        <v>240.8828572442288</v>
      </c>
      <c r="V6" s="59">
        <f t="shared" si="8"/>
        <v>317.30022043978789</v>
      </c>
      <c r="W6" s="59">
        <f t="shared" si="8"/>
        <v>605.99916271455811</v>
      </c>
      <c r="X6" s="59">
        <f>SUM(X7:X15)</f>
        <v>2097.7112189862819</v>
      </c>
      <c r="Y6" s="59">
        <f>SUM(Y7:Y15)</f>
        <v>154.01050263346011</v>
      </c>
      <c r="Z6" s="59">
        <f t="shared" ref="Z6:AF6" si="9">SUM(Z7:Z15)</f>
        <v>409.8744911225607</v>
      </c>
      <c r="AA6" s="59">
        <f t="shared" si="9"/>
        <v>5771.6614791584088</v>
      </c>
      <c r="AB6" s="59"/>
      <c r="AC6" s="59">
        <f t="shared" si="9"/>
        <v>741.791250751554</v>
      </c>
      <c r="AD6" s="59">
        <f t="shared" si="9"/>
        <v>632.85807905719776</v>
      </c>
      <c r="AE6" s="59">
        <f t="shared" si="9"/>
        <v>108.93317169435603</v>
      </c>
      <c r="AF6" s="59">
        <f t="shared" si="9"/>
        <v>44064.793884634819</v>
      </c>
      <c r="AG6" s="59"/>
      <c r="AH6" s="59"/>
      <c r="AI6" s="59"/>
      <c r="AJ6" s="59"/>
      <c r="AK6" s="59"/>
      <c r="AL6" s="59">
        <f t="shared" ref="AL6:AN6" si="10">SUM(AL7:AL15)</f>
        <v>1131.0676515306241</v>
      </c>
      <c r="AM6" s="59"/>
      <c r="AN6" s="60">
        <f t="shared" si="10"/>
        <v>1718.2926293164007</v>
      </c>
    </row>
    <row r="7" spans="1:40" s="51" customFormat="1" x14ac:dyDescent="0.35">
      <c r="A7" s="61" t="s">
        <v>71</v>
      </c>
      <c r="B7" s="67" t="s">
        <v>72</v>
      </c>
      <c r="C7" s="63">
        <f t="shared" si="3"/>
        <v>5710.5468258735955</v>
      </c>
      <c r="D7" s="64">
        <f>AA!$M7</f>
        <v>194.19556756747215</v>
      </c>
      <c r="E7" s="64">
        <f>BBWB!$M7</f>
        <v>36.675548567565123</v>
      </c>
      <c r="F7" s="64">
        <f>CA!$M7</f>
        <v>69.02923563975051</v>
      </c>
      <c r="G7" s="64"/>
      <c r="H7" s="64">
        <f>CTB!M7</f>
        <v>216.43165699999997</v>
      </c>
      <c r="I7" s="64">
        <f>DLA!$M7</f>
        <v>514.99236076635464</v>
      </c>
      <c r="J7" s="64">
        <f>'DLA (children)'!$M7</f>
        <v>47.882742327971684</v>
      </c>
      <c r="K7" s="64">
        <f>'DLA (working age)'!$M7</f>
        <v>272.87918508832541</v>
      </c>
      <c r="L7" s="64">
        <f>'DLA (pensioners)'!$M7</f>
        <v>194.3619455263522</v>
      </c>
      <c r="M7" s="64">
        <f>DHP!$M7</f>
        <v>0.52835100000000002</v>
      </c>
      <c r="N7" s="64"/>
      <c r="O7" s="64">
        <f>HB!$M7</f>
        <v>648.6762369999999</v>
      </c>
      <c r="P7" s="64">
        <f>IB!$M7</f>
        <v>455.56339041377885</v>
      </c>
      <c r="Q7" s="64">
        <f>IS!$M7</f>
        <v>467.08402860594919</v>
      </c>
      <c r="R7" s="64"/>
      <c r="S7" s="64">
        <f>'IS (incapacity)'!$M7</f>
        <v>255.52033041540307</v>
      </c>
      <c r="T7" s="64">
        <f>'IS (lone parent)'!$M7</f>
        <v>173.57576681506538</v>
      </c>
      <c r="U7" s="64">
        <f>'IS (carer)'!$M7</f>
        <v>19.20354447340933</v>
      </c>
      <c r="V7" s="64">
        <f>'IS (others)'!$M7</f>
        <v>17.717329496842304</v>
      </c>
      <c r="W7" s="64">
        <f>IIDB!$M7</f>
        <v>87.563332995735109</v>
      </c>
      <c r="X7" s="64">
        <f>JSA!$M7</f>
        <v>136.97037132038895</v>
      </c>
      <c r="Y7" s="64">
        <f>MA!$M7</f>
        <v>6.0925466107614188</v>
      </c>
      <c r="Z7" s="64">
        <f>O75TVL!$M7</f>
        <v>21.053082168637857</v>
      </c>
      <c r="AA7" s="64">
        <f>PC!$M7</f>
        <v>355.6210336577235</v>
      </c>
      <c r="AB7" s="64"/>
      <c r="AC7" s="64">
        <f>SDA!$M7</f>
        <v>50.028092813000853</v>
      </c>
      <c r="AD7" s="64">
        <f>'SDA (working age)'!$M7</f>
        <v>41.906746972661068</v>
      </c>
      <c r="AE7" s="64">
        <f>'SDA (pensioners)'!$M7</f>
        <v>8.1213458403397887</v>
      </c>
      <c r="AF7" s="64">
        <f>SP!$M7</f>
        <v>2311.8501370370732</v>
      </c>
      <c r="AG7" s="64"/>
      <c r="AH7" s="64"/>
      <c r="AI7" s="64"/>
      <c r="AJ7" s="64"/>
      <c r="AK7" s="64"/>
      <c r="AL7" s="64">
        <f>SMP!$M7</f>
        <v>48.097665607664062</v>
      </c>
      <c r="AM7" s="64"/>
      <c r="AN7" s="65">
        <f>WFP!$M7</f>
        <v>90.094187101741568</v>
      </c>
    </row>
    <row r="8" spans="1:40" s="51" customFormat="1" x14ac:dyDescent="0.35">
      <c r="A8" s="61" t="s">
        <v>73</v>
      </c>
      <c r="B8" s="67" t="s">
        <v>74</v>
      </c>
      <c r="C8" s="63">
        <f t="shared" si="3"/>
        <v>14745.030735893868</v>
      </c>
      <c r="D8" s="64">
        <f>AA!$M8</f>
        <v>566.50192170383571</v>
      </c>
      <c r="E8" s="64">
        <f>BBWB!$M8</f>
        <v>98.429383591281749</v>
      </c>
      <c r="F8" s="64">
        <f>CA!$M8</f>
        <v>167.48458069049087</v>
      </c>
      <c r="G8" s="64"/>
      <c r="H8" s="64">
        <f>CTB!M8</f>
        <v>506.199836</v>
      </c>
      <c r="I8" s="64">
        <f>DLA!$M8</f>
        <v>1442.5131184752304</v>
      </c>
      <c r="J8" s="64">
        <f>'DLA (children)'!$M8</f>
        <v>122.83800434118767</v>
      </c>
      <c r="K8" s="64">
        <f>'DLA (working age)'!$M8</f>
        <v>795.88206830276749</v>
      </c>
      <c r="L8" s="64">
        <f>'DLA (pensioners)'!$M8</f>
        <v>523.8953626182581</v>
      </c>
      <c r="M8" s="64">
        <f>DHP!$M8</f>
        <v>2.19305905</v>
      </c>
      <c r="N8" s="64"/>
      <c r="O8" s="64">
        <f>HB!$M8</f>
        <v>1633.598066</v>
      </c>
      <c r="P8" s="64">
        <f>IB!$M8</f>
        <v>1037.3308805241056</v>
      </c>
      <c r="Q8" s="64">
        <f>IS!$M8</f>
        <v>1299.2245311006866</v>
      </c>
      <c r="R8" s="64"/>
      <c r="S8" s="64">
        <f>'IS (incapacity)'!$M8</f>
        <v>727.22733745162282</v>
      </c>
      <c r="T8" s="64">
        <f>'IS (lone parent)'!$M8</f>
        <v>478.07700325645419</v>
      </c>
      <c r="U8" s="64">
        <f>'IS (carer)'!$M8</f>
        <v>42.647330849771194</v>
      </c>
      <c r="V8" s="64">
        <f>'IS (others)'!$M8</f>
        <v>46.751934471575019</v>
      </c>
      <c r="W8" s="64">
        <f>IIDB!$M8</f>
        <v>109.74852668925709</v>
      </c>
      <c r="X8" s="64">
        <f>JSA!$M8</f>
        <v>307.09422007137937</v>
      </c>
      <c r="Y8" s="64">
        <f>MA!$M8</f>
        <v>17.301085558623893</v>
      </c>
      <c r="Z8" s="64">
        <f>O75TVL!$M8</f>
        <v>54.774102953619654</v>
      </c>
      <c r="AA8" s="64">
        <f>PC!$M8</f>
        <v>899.70121778593727</v>
      </c>
      <c r="AB8" s="64"/>
      <c r="AC8" s="64">
        <f>SDA!$M8</f>
        <v>124.71101646159616</v>
      </c>
      <c r="AD8" s="64">
        <f>'SDA (working age)'!$M8</f>
        <v>105.03484859180708</v>
      </c>
      <c r="AE8" s="64">
        <f>'SDA (pensioners)'!$M8</f>
        <v>19.676167869789047</v>
      </c>
      <c r="AF8" s="64">
        <f>SP!$M8</f>
        <v>6087.0027826395999</v>
      </c>
      <c r="AG8" s="64"/>
      <c r="AH8" s="64"/>
      <c r="AI8" s="64"/>
      <c r="AJ8" s="64"/>
      <c r="AK8" s="64"/>
      <c r="AL8" s="64">
        <f>SMP!$M8</f>
        <v>154.54947252261152</v>
      </c>
      <c r="AM8" s="64"/>
      <c r="AN8" s="65">
        <f>WFP!$M8</f>
        <v>236.67293407561226</v>
      </c>
    </row>
    <row r="9" spans="1:40" s="51" customFormat="1" x14ac:dyDescent="0.35">
      <c r="A9" s="61" t="s">
        <v>75</v>
      </c>
      <c r="B9" s="67" t="s">
        <v>76</v>
      </c>
      <c r="C9" s="63">
        <f t="shared" si="3"/>
        <v>9864.3110873541591</v>
      </c>
      <c r="D9" s="64">
        <f>AA!$M9</f>
        <v>319.91516004668335</v>
      </c>
      <c r="E9" s="64">
        <f>BBWB!$M9</f>
        <v>65.85178050474795</v>
      </c>
      <c r="F9" s="64">
        <f>CA!$M9</f>
        <v>116.18692607850515</v>
      </c>
      <c r="G9" s="64"/>
      <c r="H9" s="64">
        <f>CTB!M9</f>
        <v>323.31541699999997</v>
      </c>
      <c r="I9" s="64">
        <f>DLA!$M9</f>
        <v>873.00306103658602</v>
      </c>
      <c r="J9" s="64">
        <f>'DLA (children)'!$M9</f>
        <v>84.797535622402748</v>
      </c>
      <c r="K9" s="64">
        <f>'DLA (working age)'!$M9</f>
        <v>480.83092126466101</v>
      </c>
      <c r="L9" s="64">
        <f>'DLA (pensioners)'!$M9</f>
        <v>307.44654683633996</v>
      </c>
      <c r="M9" s="64">
        <f>DHP!$M9</f>
        <v>1.227301</v>
      </c>
      <c r="N9" s="64"/>
      <c r="O9" s="64">
        <f>HB!$M9</f>
        <v>1021.1888</v>
      </c>
      <c r="P9" s="64">
        <f>IB!$M9</f>
        <v>614.00769372335503</v>
      </c>
      <c r="Q9" s="64">
        <f>IS!$M9</f>
        <v>750.71635251144676</v>
      </c>
      <c r="R9" s="64"/>
      <c r="S9" s="64">
        <f>'IS (incapacity)'!$M9</f>
        <v>385.37568771670777</v>
      </c>
      <c r="T9" s="64">
        <f>'IS (lone parent)'!$M9</f>
        <v>300.45928201067306</v>
      </c>
      <c r="U9" s="64">
        <f>'IS (carer)'!$M9</f>
        <v>31.833334088772411</v>
      </c>
      <c r="V9" s="64">
        <f>'IS (others)'!$M9</f>
        <v>34.080864381572546</v>
      </c>
      <c r="W9" s="64">
        <f>IIDB!$M9</f>
        <v>78.820143232292054</v>
      </c>
      <c r="X9" s="64">
        <f>JSA!$M9</f>
        <v>236.87483481675491</v>
      </c>
      <c r="Y9" s="64">
        <f>MA!$M9</f>
        <v>16.429657919186194</v>
      </c>
      <c r="Z9" s="64">
        <f>O75TVL!$M9</f>
        <v>41.331100780957357</v>
      </c>
      <c r="AA9" s="64">
        <f>PC!$M9</f>
        <v>599.71967118470025</v>
      </c>
      <c r="AB9" s="64"/>
      <c r="AC9" s="64">
        <f>SDA!$M9</f>
        <v>82.565185892271515</v>
      </c>
      <c r="AD9" s="64">
        <f>'SDA (working age)'!$M9</f>
        <v>69.675700958009827</v>
      </c>
      <c r="AE9" s="64">
        <f>'SDA (pensioners)'!$M9</f>
        <v>12.889484934261697</v>
      </c>
      <c r="AF9" s="64">
        <f>SP!$M9</f>
        <v>4445.4649214662004</v>
      </c>
      <c r="AG9" s="64"/>
      <c r="AH9" s="64"/>
      <c r="AI9" s="64"/>
      <c r="AJ9" s="64"/>
      <c r="AK9" s="64"/>
      <c r="AL9" s="64">
        <f>SMP!$M9</f>
        <v>103.79042825757092</v>
      </c>
      <c r="AM9" s="64"/>
      <c r="AN9" s="65">
        <f>WFP!$M9</f>
        <v>173.90265190290296</v>
      </c>
    </row>
    <row r="10" spans="1:40" s="51" customFormat="1" x14ac:dyDescent="0.35">
      <c r="A10" s="61" t="s">
        <v>77</v>
      </c>
      <c r="B10" s="67" t="s">
        <v>78</v>
      </c>
      <c r="C10" s="63">
        <f t="shared" si="3"/>
        <v>8054.3597054094707</v>
      </c>
      <c r="D10" s="64">
        <f>AA!$M10</f>
        <v>307.31048820763806</v>
      </c>
      <c r="E10" s="64">
        <f>BBWB!$M10</f>
        <v>56.672722036125975</v>
      </c>
      <c r="F10" s="64">
        <f>CA!$M10</f>
        <v>88.774628133710408</v>
      </c>
      <c r="G10" s="64"/>
      <c r="H10" s="64">
        <f>CTB!M10</f>
        <v>252.44721299999998</v>
      </c>
      <c r="I10" s="64">
        <f>DLA!$M10</f>
        <v>653.77292588923251</v>
      </c>
      <c r="J10" s="64">
        <f>'DLA (children)'!$M10</f>
        <v>71.238767774755019</v>
      </c>
      <c r="K10" s="64">
        <f>'DLA (working age)'!$M10</f>
        <v>364.76665082927155</v>
      </c>
      <c r="L10" s="64">
        <f>'DLA (pensioners)'!$M10</f>
        <v>217.8059634493886</v>
      </c>
      <c r="M10" s="64">
        <f>DHP!$M10</f>
        <v>0.73865100000000006</v>
      </c>
      <c r="N10" s="64"/>
      <c r="O10" s="64">
        <f>HB!$M10</f>
        <v>733.65526099999988</v>
      </c>
      <c r="P10" s="64">
        <f>IB!$M10</f>
        <v>472.33583653372995</v>
      </c>
      <c r="Q10" s="64">
        <f>IS!$M10</f>
        <v>517.4800933528727</v>
      </c>
      <c r="R10" s="64"/>
      <c r="S10" s="64">
        <f>'IS (incapacity)'!$M10</f>
        <v>262.65602116183663</v>
      </c>
      <c r="T10" s="64">
        <f>'IS (lone parent)'!$M10</f>
        <v>214.50749528116495</v>
      </c>
      <c r="U10" s="64">
        <f>'IS (carer)'!$M10</f>
        <v>20.785175257705546</v>
      </c>
      <c r="V10" s="64">
        <f>'IS (others)'!$M10</f>
        <v>18.658217152271543</v>
      </c>
      <c r="W10" s="64">
        <f>IIDB!$M10</f>
        <v>72.47291057596226</v>
      </c>
      <c r="X10" s="64">
        <f>JSA!$M10</f>
        <v>167.70107537338748</v>
      </c>
      <c r="Y10" s="64">
        <f>MA!$M10</f>
        <v>12.250613259123018</v>
      </c>
      <c r="Z10" s="64">
        <f>O75TVL!$M10</f>
        <v>35.658813538222638</v>
      </c>
      <c r="AA10" s="64">
        <f>PC!$M10</f>
        <v>467.23375150481473</v>
      </c>
      <c r="AB10" s="64"/>
      <c r="AC10" s="64">
        <f>SDA!$M10</f>
        <v>72.031008329993981</v>
      </c>
      <c r="AD10" s="64">
        <f>'SDA (working age)'!$M10</f>
        <v>62.199490316744971</v>
      </c>
      <c r="AE10" s="64">
        <f>'SDA (pensioners)'!$M10</f>
        <v>9.8315180132489957</v>
      </c>
      <c r="AF10" s="64">
        <f>SP!$M10</f>
        <v>3907.5468732816848</v>
      </c>
      <c r="AG10" s="64"/>
      <c r="AH10" s="64"/>
      <c r="AI10" s="64"/>
      <c r="AJ10" s="64"/>
      <c r="AK10" s="64"/>
      <c r="AL10" s="64">
        <f>SMP!$M10</f>
        <v>86.27941997072611</v>
      </c>
      <c r="AM10" s="64"/>
      <c r="AN10" s="65">
        <f>WFP!$M10</f>
        <v>149.99742042224665</v>
      </c>
    </row>
    <row r="11" spans="1:40" s="51" customFormat="1" x14ac:dyDescent="0.35">
      <c r="A11" s="61" t="s">
        <v>79</v>
      </c>
      <c r="B11" s="67" t="s">
        <v>80</v>
      </c>
      <c r="C11" s="63">
        <f t="shared" si="3"/>
        <v>10833.473815140664</v>
      </c>
      <c r="D11" s="64">
        <f>AA!$M11</f>
        <v>434.86931254243996</v>
      </c>
      <c r="E11" s="64">
        <f>BBWB!$M11</f>
        <v>76.769298815987781</v>
      </c>
      <c r="F11" s="64">
        <f>CA!$M11</f>
        <v>123.67325322925373</v>
      </c>
      <c r="G11" s="64"/>
      <c r="H11" s="64">
        <f>CTB!M11</f>
        <v>373.78547199999997</v>
      </c>
      <c r="I11" s="64">
        <f>DLA!$M11</f>
        <v>874.02868956536702</v>
      </c>
      <c r="J11" s="64">
        <f>'DLA (children)'!$M11</f>
        <v>96.789758867429939</v>
      </c>
      <c r="K11" s="64">
        <f>'DLA (working age)'!$M11</f>
        <v>472.511138670283</v>
      </c>
      <c r="L11" s="64">
        <f>'DLA (pensioners)'!$M11</f>
        <v>304.77853930611826</v>
      </c>
      <c r="M11" s="64">
        <f>DHP!$M11</f>
        <v>1.4678119999999999</v>
      </c>
      <c r="N11" s="64"/>
      <c r="O11" s="64">
        <f>HB!$M11</f>
        <v>1184.0077520000002</v>
      </c>
      <c r="P11" s="64">
        <f>IB!$M11</f>
        <v>617.40710461030017</v>
      </c>
      <c r="Q11" s="64">
        <f>IS!$M11</f>
        <v>812.60995258664445</v>
      </c>
      <c r="R11" s="64"/>
      <c r="S11" s="64">
        <f>'IS (incapacity)'!$M11</f>
        <v>396.40800478678324</v>
      </c>
      <c r="T11" s="64">
        <f>'IS (lone parent)'!$M11</f>
        <v>351.34671225178511</v>
      </c>
      <c r="U11" s="64">
        <f>'IS (carer)'!$M11</f>
        <v>32.818394471192207</v>
      </c>
      <c r="V11" s="64">
        <f>'IS (others)'!$M11</f>
        <v>32.257502157089654</v>
      </c>
      <c r="W11" s="64">
        <f>IIDB!$M11</f>
        <v>70.066000522073622</v>
      </c>
      <c r="X11" s="64">
        <f>JSA!$M11</f>
        <v>296.90586708504435</v>
      </c>
      <c r="Y11" s="64">
        <f>MA!$M11</f>
        <v>13.510428961002837</v>
      </c>
      <c r="Z11" s="64">
        <f>O75TVL!$M11</f>
        <v>43.985593064514006</v>
      </c>
      <c r="AA11" s="64">
        <f>PC!$M11</f>
        <v>702.05087717606898</v>
      </c>
      <c r="AB11" s="64"/>
      <c r="AC11" s="64">
        <f>SDA!$M11</f>
        <v>82.249328444326594</v>
      </c>
      <c r="AD11" s="64">
        <f>'SDA (working age)'!$M11</f>
        <v>71.011583044848663</v>
      </c>
      <c r="AE11" s="64">
        <f>'SDA (pensioners)'!$M11</f>
        <v>11.237745399477928</v>
      </c>
      <c r="AF11" s="64">
        <f>SP!$M11</f>
        <v>4828.0430858324698</v>
      </c>
      <c r="AG11" s="64"/>
      <c r="AH11" s="64"/>
      <c r="AI11" s="64"/>
      <c r="AJ11" s="64"/>
      <c r="AK11" s="64"/>
      <c r="AL11" s="64">
        <f>SMP!$M11</f>
        <v>111.10570609798808</v>
      </c>
      <c r="AM11" s="64"/>
      <c r="AN11" s="65">
        <f>WFP!$M11</f>
        <v>186.93828060718249</v>
      </c>
    </row>
    <row r="12" spans="1:40" s="51" customFormat="1" x14ac:dyDescent="0.35">
      <c r="A12" s="61" t="s">
        <v>81</v>
      </c>
      <c r="B12" s="67" t="s">
        <v>82</v>
      </c>
      <c r="C12" s="63">
        <f t="shared" si="3"/>
        <v>10048.743121673195</v>
      </c>
      <c r="D12" s="64">
        <f>AA!$M12</f>
        <v>384.45116568287966</v>
      </c>
      <c r="E12" s="64">
        <f>BBWB!$M12</f>
        <v>69.881787197907585</v>
      </c>
      <c r="F12" s="64">
        <f>CA!$M12</f>
        <v>92.530326792882732</v>
      </c>
      <c r="G12" s="64"/>
      <c r="H12" s="64">
        <f>CTB!M12</f>
        <v>322.27401800000001</v>
      </c>
      <c r="I12" s="64">
        <f>DLA!$M12</f>
        <v>647.58736599710744</v>
      </c>
      <c r="J12" s="64">
        <f>'DLA (children)'!$M12</f>
        <v>90.384776792361905</v>
      </c>
      <c r="K12" s="64">
        <f>'DLA (working age)'!$M12</f>
        <v>362.554756835109</v>
      </c>
      <c r="L12" s="64">
        <f>'DLA (pensioners)'!$M12</f>
        <v>194.54423319201041</v>
      </c>
      <c r="M12" s="64">
        <f>DHP!$M12</f>
        <v>1.5551507899999999</v>
      </c>
      <c r="N12" s="64"/>
      <c r="O12" s="64">
        <f>HB!$M12</f>
        <v>1087.9350749999999</v>
      </c>
      <c r="P12" s="64">
        <f>IB!$M12</f>
        <v>429.198565507137</v>
      </c>
      <c r="Q12" s="64">
        <f>IS!$M12</f>
        <v>580.63492243470205</v>
      </c>
      <c r="R12" s="64"/>
      <c r="S12" s="64">
        <f>'IS (incapacity)'!$M12</f>
        <v>279.74566087635094</v>
      </c>
      <c r="T12" s="64">
        <f>'IS (lone parent)'!$M12</f>
        <v>258.6556677464647</v>
      </c>
      <c r="U12" s="64">
        <f>'IS (carer)'!$M12</f>
        <v>19.274448707618291</v>
      </c>
      <c r="V12" s="64">
        <f>'IS (others)'!$M12</f>
        <v>23.108592980852894</v>
      </c>
      <c r="W12" s="64">
        <f>IIDB!$M12</f>
        <v>46.884088671992515</v>
      </c>
      <c r="X12" s="64">
        <f>JSA!$M12</f>
        <v>174.35728775307027</v>
      </c>
      <c r="Y12" s="64">
        <f>MA!$M12</f>
        <v>17.519532441745504</v>
      </c>
      <c r="Z12" s="64">
        <f>O75TVL!$M12</f>
        <v>48.226623045736488</v>
      </c>
      <c r="AA12" s="64">
        <f>PC!$M12</f>
        <v>538.50505793570824</v>
      </c>
      <c r="AB12" s="64"/>
      <c r="AC12" s="64">
        <f>SDA!$M12</f>
        <v>71.936673378664366</v>
      </c>
      <c r="AD12" s="64">
        <f>'SDA (working age)'!$M12</f>
        <v>61.526291974261568</v>
      </c>
      <c r="AE12" s="64">
        <f>'SDA (pensioners)'!$M12</f>
        <v>10.410381404402788</v>
      </c>
      <c r="AF12" s="64">
        <f>SP!$M12</f>
        <v>5218.6311511606782</v>
      </c>
      <c r="AG12" s="64"/>
      <c r="AH12" s="64"/>
      <c r="AI12" s="64"/>
      <c r="AJ12" s="64"/>
      <c r="AK12" s="64"/>
      <c r="AL12" s="64">
        <f>SMP!$M12</f>
        <v>119.40505273345049</v>
      </c>
      <c r="AM12" s="64"/>
      <c r="AN12" s="65">
        <f>WFP!$M12</f>
        <v>197.22927714953133</v>
      </c>
    </row>
    <row r="13" spans="1:40" s="51" customFormat="1" x14ac:dyDescent="0.35">
      <c r="A13" s="61" t="s">
        <v>83</v>
      </c>
      <c r="B13" s="67" t="s">
        <v>84</v>
      </c>
      <c r="C13" s="63">
        <f t="shared" si="3"/>
        <v>14885.112560152229</v>
      </c>
      <c r="D13" s="64">
        <f>AA!$M13</f>
        <v>355.633718806714</v>
      </c>
      <c r="E13" s="64">
        <f>BBWB!$M13</f>
        <v>78.912250598444047</v>
      </c>
      <c r="F13" s="64">
        <f>CA!$M13</f>
        <v>130.12309908635169</v>
      </c>
      <c r="G13" s="64"/>
      <c r="H13" s="64">
        <f>CTB!M13</f>
        <v>666.59790199999998</v>
      </c>
      <c r="I13" s="64">
        <f>DLA!$M13</f>
        <v>898.66145148098053</v>
      </c>
      <c r="J13" s="64">
        <f>'DLA (children)'!$M13</f>
        <v>111.54572159946008</v>
      </c>
      <c r="K13" s="64">
        <f>'DLA (working age)'!$M13</f>
        <v>548.89130486234512</v>
      </c>
      <c r="L13" s="64">
        <f>'DLA (pensioners)'!$M13</f>
        <v>237.97479073643746</v>
      </c>
      <c r="M13" s="64">
        <f>DHP!$M13</f>
        <v>4.4264489999999999</v>
      </c>
      <c r="N13" s="64"/>
      <c r="O13" s="64">
        <f>HB!$M13</f>
        <v>3941.9163560000002</v>
      </c>
      <c r="P13" s="64">
        <f>IB!$M13</f>
        <v>525.95844814544898</v>
      </c>
      <c r="Q13" s="64">
        <f>IS!$M13</f>
        <v>1665.4905557549209</v>
      </c>
      <c r="R13" s="64"/>
      <c r="S13" s="64">
        <f>'IS (incapacity)'!$M13</f>
        <v>773.2301525498674</v>
      </c>
      <c r="T13" s="64">
        <f>'IS (lone parent)'!$M13</f>
        <v>776.7812085738891</v>
      </c>
      <c r="U13" s="64">
        <f>'IS (carer)'!$M13</f>
        <v>34.372193968039568</v>
      </c>
      <c r="V13" s="64">
        <f>'IS (others)'!$M13</f>
        <v>91.884017256343</v>
      </c>
      <c r="W13" s="64">
        <f>IIDB!$M13</f>
        <v>30.238347810116419</v>
      </c>
      <c r="X13" s="64">
        <f>JSA!$M13</f>
        <v>437.4083455635041</v>
      </c>
      <c r="Y13" s="64">
        <f>MA!$M13</f>
        <v>22.215216274939003</v>
      </c>
      <c r="Z13" s="64">
        <f>O75TVL!$M13</f>
        <v>42.705600365806568</v>
      </c>
      <c r="AA13" s="64">
        <f>PC!$M13</f>
        <v>1004.5247175012427</v>
      </c>
      <c r="AB13" s="64"/>
      <c r="AC13" s="64">
        <f>SDA!$M13</f>
        <v>79.059490372158734</v>
      </c>
      <c r="AD13" s="64">
        <f>'SDA (working age)'!$M13</f>
        <v>68.253842000278851</v>
      </c>
      <c r="AE13" s="64">
        <f>'SDA (pensioners)'!$M13</f>
        <v>10.805648371879862</v>
      </c>
      <c r="AF13" s="64">
        <f>SP!$M13</f>
        <v>4591.0784969735196</v>
      </c>
      <c r="AG13" s="64"/>
      <c r="AH13" s="64"/>
      <c r="AI13" s="64"/>
      <c r="AJ13" s="64"/>
      <c r="AK13" s="64"/>
      <c r="AL13" s="64">
        <f>SMP!$M13</f>
        <v>214.59720459630725</v>
      </c>
      <c r="AM13" s="64"/>
      <c r="AN13" s="65">
        <f>WFP!$M13</f>
        <v>195.56490982177036</v>
      </c>
    </row>
    <row r="14" spans="1:40" s="51" customFormat="1" x14ac:dyDescent="0.35">
      <c r="A14" s="61" t="s">
        <v>85</v>
      </c>
      <c r="B14" s="67" t="s">
        <v>86</v>
      </c>
      <c r="C14" s="63">
        <f t="shared" si="3"/>
        <v>14140.4194844137</v>
      </c>
      <c r="D14" s="64">
        <f>AA!$M14</f>
        <v>464.91431814614896</v>
      </c>
      <c r="E14" s="64">
        <f>BBWB!$M14</f>
        <v>102.64641992369734</v>
      </c>
      <c r="F14" s="64">
        <f>CA!$M14</f>
        <v>114.97475905231911</v>
      </c>
      <c r="G14" s="64"/>
      <c r="H14" s="64">
        <f>CTB!M14</f>
        <v>425.75884799999994</v>
      </c>
      <c r="I14" s="64">
        <f>DLA!$M14</f>
        <v>821.74097777729048</v>
      </c>
      <c r="J14" s="64">
        <f>'DLA (children)'!$M14</f>
        <v>125.73171117583661</v>
      </c>
      <c r="K14" s="64">
        <f>'DLA (working age)'!$M14</f>
        <v>470.69254468464931</v>
      </c>
      <c r="L14" s="64">
        <f>'DLA (pensioners)'!$M14</f>
        <v>225.17668677193433</v>
      </c>
      <c r="M14" s="64">
        <f>DHP!$M14</f>
        <v>2.5884400000000003</v>
      </c>
      <c r="N14" s="64"/>
      <c r="O14" s="64">
        <f>HB!$M14</f>
        <v>1703.0188120000003</v>
      </c>
      <c r="P14" s="64">
        <f>IB!$M14</f>
        <v>549.99548207868122</v>
      </c>
      <c r="Q14" s="64">
        <f>IS!$M14</f>
        <v>788.98128963030467</v>
      </c>
      <c r="R14" s="64"/>
      <c r="S14" s="64">
        <f>'IS (incapacity)'!$M14</f>
        <v>379.93903161946599</v>
      </c>
      <c r="T14" s="64">
        <f>'IS (lone parent)'!$M14</f>
        <v>354.686456229187</v>
      </c>
      <c r="U14" s="64">
        <f>'IS (carer)'!$M14</f>
        <v>22.797104366538605</v>
      </c>
      <c r="V14" s="64">
        <f>'IS (others)'!$M14</f>
        <v>32.399946199750993</v>
      </c>
      <c r="W14" s="64">
        <f>IIDB!$M14</f>
        <v>60.383595572642157</v>
      </c>
      <c r="X14" s="64">
        <f>JSA!$M14</f>
        <v>214.21455817039526</v>
      </c>
      <c r="Y14" s="64">
        <f>MA!$M14</f>
        <v>28.899992898759614</v>
      </c>
      <c r="Z14" s="64">
        <f>O75TVL!$M14</f>
        <v>71.116030234335526</v>
      </c>
      <c r="AA14" s="64">
        <f>PC!$M14</f>
        <v>669.89260735588823</v>
      </c>
      <c r="AB14" s="64"/>
      <c r="AC14" s="64">
        <f>SDA!$M14</f>
        <v>102.55463183868949</v>
      </c>
      <c r="AD14" s="64">
        <f>'SDA (working age)'!$M14</f>
        <v>87.484124230387053</v>
      </c>
      <c r="AE14" s="64">
        <f>'SDA (pensioners)'!$M14</f>
        <v>15.070507608302433</v>
      </c>
      <c r="AF14" s="64">
        <f>SP!$M14</f>
        <v>7534.8475875942968</v>
      </c>
      <c r="AG14" s="64"/>
      <c r="AH14" s="64"/>
      <c r="AI14" s="64"/>
      <c r="AJ14" s="64"/>
      <c r="AK14" s="64"/>
      <c r="AL14" s="64">
        <f>SMP!$M14</f>
        <v>196.69708181869657</v>
      </c>
      <c r="AM14" s="64"/>
      <c r="AN14" s="65">
        <f>WFP!$M14</f>
        <v>287.19405232155503</v>
      </c>
    </row>
    <row r="15" spans="1:40" s="51" customFormat="1" x14ac:dyDescent="0.35">
      <c r="A15" s="61" t="s">
        <v>87</v>
      </c>
      <c r="B15" s="67" t="s">
        <v>88</v>
      </c>
      <c r="C15" s="63">
        <f t="shared" si="3"/>
        <v>9816.8991918484844</v>
      </c>
      <c r="D15" s="64">
        <f>AA!$M15</f>
        <v>399.95876832150566</v>
      </c>
      <c r="E15" s="64">
        <f>BBWB!$M15</f>
        <v>62.334101057273664</v>
      </c>
      <c r="F15" s="64">
        <f>CA!$M15</f>
        <v>85.563965280414095</v>
      </c>
      <c r="G15" s="64"/>
      <c r="H15" s="64">
        <f>CTB!M15</f>
        <v>297.84630999999996</v>
      </c>
      <c r="I15" s="64">
        <f>DLA!$M15</f>
        <v>638.09656497269293</v>
      </c>
      <c r="J15" s="64">
        <f>'DLA (children)'!$M15</f>
        <v>72.559132668634945</v>
      </c>
      <c r="K15" s="64">
        <f>'DLA (working age)'!$M15</f>
        <v>369.50773732602187</v>
      </c>
      <c r="L15" s="64">
        <f>'DLA (pensioners)'!$M15</f>
        <v>196.00244597544309</v>
      </c>
      <c r="M15" s="64">
        <f>DHP!$M15</f>
        <v>1.5599129999999999</v>
      </c>
      <c r="N15" s="64"/>
      <c r="O15" s="64">
        <f>HB!$M15</f>
        <v>1013.701966</v>
      </c>
      <c r="P15" s="64">
        <f>IB!$M15</f>
        <v>463.75504952965593</v>
      </c>
      <c r="Q15" s="64">
        <f>IS!$M15</f>
        <v>558.61895176410508</v>
      </c>
      <c r="R15" s="64"/>
      <c r="S15" s="64">
        <f>'IS (incapacity)'!$M15</f>
        <v>307.04659590620321</v>
      </c>
      <c r="T15" s="64">
        <f>'IS (lone parent)'!$M15</f>
        <v>212.44199560930653</v>
      </c>
      <c r="U15" s="64">
        <f>'IS (carer)'!$M15</f>
        <v>17.151331061181644</v>
      </c>
      <c r="V15" s="64">
        <f>'IS (others)'!$M15</f>
        <v>20.441816343489894</v>
      </c>
      <c r="W15" s="64">
        <f>IIDB!$M15</f>
        <v>49.822216644486851</v>
      </c>
      <c r="X15" s="64">
        <f>JSA!$M15</f>
        <v>126.18465883235726</v>
      </c>
      <c r="Y15" s="64">
        <f>MA!$M15</f>
        <v>19.79142870931863</v>
      </c>
      <c r="Z15" s="64">
        <f>O75TVL!$M15</f>
        <v>51.023544970730569</v>
      </c>
      <c r="AA15" s="64">
        <f>PC!$M15</f>
        <v>534.41254505632446</v>
      </c>
      <c r="AB15" s="64"/>
      <c r="AC15" s="64">
        <f>SDA!$M15</f>
        <v>76.655823220852355</v>
      </c>
      <c r="AD15" s="64">
        <f>'SDA (working age)'!$M15</f>
        <v>65.765450968198863</v>
      </c>
      <c r="AE15" s="64">
        <f>'SDA (pensioners)'!$M15</f>
        <v>10.890372252653494</v>
      </c>
      <c r="AF15" s="64">
        <f>SP!$M15</f>
        <v>5140.3288486492984</v>
      </c>
      <c r="AG15" s="64"/>
      <c r="AH15" s="64"/>
      <c r="AI15" s="64"/>
      <c r="AJ15" s="64"/>
      <c r="AK15" s="64"/>
      <c r="AL15" s="64">
        <f>SMP!$M15</f>
        <v>96.545619925609103</v>
      </c>
      <c r="AM15" s="64"/>
      <c r="AN15" s="65">
        <f>WFP!$M15</f>
        <v>200.69891591385795</v>
      </c>
    </row>
    <row r="16" spans="1:40" s="51" customFormat="1" x14ac:dyDescent="0.35">
      <c r="A16" s="49">
        <v>924</v>
      </c>
      <c r="B16" s="68" t="s">
        <v>89</v>
      </c>
      <c r="C16" s="58">
        <f t="shared" si="3"/>
        <v>6725.3306159646081</v>
      </c>
      <c r="D16" s="59">
        <f>AA!$M$16</f>
        <v>322.86916292612358</v>
      </c>
      <c r="E16" s="59">
        <f>BBWB!$M$16</f>
        <v>42.639218287298547</v>
      </c>
      <c r="F16" s="59">
        <f>CA!$M$16</f>
        <v>80.459159838585137</v>
      </c>
      <c r="G16" s="59"/>
      <c r="H16" s="59">
        <f>CTB!M16</f>
        <v>183.76244300000002</v>
      </c>
      <c r="I16" s="59">
        <f>DLA!$M$16</f>
        <v>749.97101489302861</v>
      </c>
      <c r="J16" s="59">
        <f>'DLA (children)'!$M$16</f>
        <v>59.731243369774049</v>
      </c>
      <c r="K16" s="59">
        <f>'DLA (working age)'!$M$16</f>
        <v>391.24253228603237</v>
      </c>
      <c r="L16" s="59">
        <f>'DLA (pensioners)'!$M$16</f>
        <v>299.11658744039073</v>
      </c>
      <c r="M16" s="59">
        <f>DHP!$M$16</f>
        <v>0.90104099999999987</v>
      </c>
      <c r="N16" s="59"/>
      <c r="O16" s="59">
        <f>HB!$M$16</f>
        <v>613.72234400000002</v>
      </c>
      <c r="P16" s="59">
        <f>IB!$M$16</f>
        <v>576.98178892243527</v>
      </c>
      <c r="Q16" s="59">
        <f>IS!$M$16</f>
        <v>521.26729769371548</v>
      </c>
      <c r="R16" s="59"/>
      <c r="S16" s="59">
        <f>'IS (incapacity)'!$M$16</f>
        <v>293.04010494847398</v>
      </c>
      <c r="T16" s="59">
        <f>'IS (lone parent)'!$M$16</f>
        <v>187.30319988700023</v>
      </c>
      <c r="U16" s="59">
        <f>'IS (carer)'!$M$16</f>
        <v>19.818227897271278</v>
      </c>
      <c r="V16" s="59">
        <f>'IS (others)'!$M$16</f>
        <v>19.554581639340284</v>
      </c>
      <c r="W16" s="59">
        <f>IIDB!$M$16</f>
        <v>53.365494926320643</v>
      </c>
      <c r="X16" s="59">
        <f>JSA!$M$16</f>
        <v>113.83669046906338</v>
      </c>
      <c r="Y16" s="59">
        <f>MA!$M$16</f>
        <v>6.8482280972570422</v>
      </c>
      <c r="Z16" s="59">
        <f>O75TVL!$M$16</f>
        <v>26.319766203143804</v>
      </c>
      <c r="AA16" s="59">
        <f>PC!$M$16</f>
        <v>409.83504423389223</v>
      </c>
      <c r="AB16" s="59"/>
      <c r="AC16" s="59">
        <f>SDA!$M$16</f>
        <v>59.856648702935317</v>
      </c>
      <c r="AD16" s="59">
        <f>'SDA (working age)'!$M$16</f>
        <v>48.719141249434806</v>
      </c>
      <c r="AE16" s="59">
        <f>'SDA (pensioners)'!$M$16</f>
        <v>11.137507453500518</v>
      </c>
      <c r="AF16" s="59">
        <f>SP!$M$16</f>
        <v>2793.5182040302307</v>
      </c>
      <c r="AG16" s="59"/>
      <c r="AH16" s="59"/>
      <c r="AI16" s="59"/>
      <c r="AJ16" s="59"/>
      <c r="AK16" s="59"/>
      <c r="AL16" s="59">
        <f>SMP!$M$16</f>
        <v>57.96625239661698</v>
      </c>
      <c r="AM16" s="59"/>
      <c r="AN16" s="60">
        <f>WFP!$M$16</f>
        <v>111.21081634396087</v>
      </c>
    </row>
    <row r="17" spans="1:40" s="51" customFormat="1" x14ac:dyDescent="0.35">
      <c r="A17" s="49">
        <v>923</v>
      </c>
      <c r="B17" s="68" t="s">
        <v>90</v>
      </c>
      <c r="C17" s="58">
        <f t="shared" si="3"/>
        <v>10989.403068100395</v>
      </c>
      <c r="D17" s="59">
        <f>AA!$M$17</f>
        <v>397.56874210229205</v>
      </c>
      <c r="E17" s="59">
        <f>BBWB!$M$17</f>
        <v>81.841771193848274</v>
      </c>
      <c r="F17" s="59">
        <f>CA!$M$17</f>
        <v>112.19432951615933</v>
      </c>
      <c r="G17" s="59"/>
      <c r="H17" s="59">
        <f>CTB!M17</f>
        <v>372.60758899999996</v>
      </c>
      <c r="I17" s="59">
        <f>DLA!$M$17</f>
        <v>1033.4122760824168</v>
      </c>
      <c r="J17" s="59">
        <f>'DLA (children)'!$M$17</f>
        <v>88.594113608094816</v>
      </c>
      <c r="K17" s="59">
        <f>'DLA (working age)'!$M$17</f>
        <v>589.58367833395539</v>
      </c>
      <c r="L17" s="59">
        <f>'DLA (pensioners)'!$M$17</f>
        <v>355.23605611349257</v>
      </c>
      <c r="M17" s="59">
        <f>DHP!$M$17</f>
        <v>2.3118630000000002</v>
      </c>
      <c r="N17" s="59"/>
      <c r="O17" s="59">
        <f>HB!$M$17</f>
        <v>1259.126917</v>
      </c>
      <c r="P17" s="59">
        <f>IB!$M$17</f>
        <v>779.76772086976234</v>
      </c>
      <c r="Q17" s="59">
        <f>IS!$M$17</f>
        <v>875.62368118983591</v>
      </c>
      <c r="R17" s="59"/>
      <c r="S17" s="59">
        <f>'IS (incapacity)'!$M$17</f>
        <v>513.91750011843567</v>
      </c>
      <c r="T17" s="59">
        <f>'IS (lone parent)'!$M$17</f>
        <v>296.34681557132365</v>
      </c>
      <c r="U17" s="59">
        <f>'IS (carer)'!$M$17</f>
        <v>29.784401875794522</v>
      </c>
      <c r="V17" s="59">
        <f>'IS (others)'!$M$17</f>
        <v>31.812729534132217</v>
      </c>
      <c r="W17" s="59">
        <f>IIDB!$M$17</f>
        <v>75.709506348085569</v>
      </c>
      <c r="X17" s="59">
        <f>JSA!$M$17</f>
        <v>228.00360977689624</v>
      </c>
      <c r="Y17" s="59">
        <f>MA!$M$17</f>
        <v>14.189909005871653</v>
      </c>
      <c r="Z17" s="59">
        <f>O75TVL!$M$17</f>
        <v>40.077880571241906</v>
      </c>
      <c r="AA17" s="59">
        <f>PC!$M$17</f>
        <v>685.55196583556574</v>
      </c>
      <c r="AB17" s="59"/>
      <c r="AC17" s="59">
        <f>SDA!$M$17</f>
        <v>99.979694949383671</v>
      </c>
      <c r="AD17" s="59">
        <f>'SDA (working age)'!$M$17</f>
        <v>85.091801391002122</v>
      </c>
      <c r="AE17" s="59">
        <f>'SDA (pensioners)'!$M$17</f>
        <v>14.887893558381521</v>
      </c>
      <c r="AF17" s="59">
        <f>SP!$M$17</f>
        <v>4631.2083015422295</v>
      </c>
      <c r="AG17" s="59"/>
      <c r="AH17" s="59"/>
      <c r="AI17" s="59"/>
      <c r="AJ17" s="59"/>
      <c r="AK17" s="59"/>
      <c r="AL17" s="59">
        <f>SMP!$M$17</f>
        <v>122.50775577716634</v>
      </c>
      <c r="AM17" s="59"/>
      <c r="AN17" s="60">
        <f>WFP!$M$17</f>
        <v>177.71955433963836</v>
      </c>
    </row>
    <row r="18" spans="1:40" s="74" customFormat="1" ht="30" customHeight="1" x14ac:dyDescent="0.35">
      <c r="A18" s="69">
        <v>922</v>
      </c>
      <c r="B18" s="70" t="s">
        <v>91</v>
      </c>
      <c r="C18" s="71">
        <f t="shared" si="3"/>
        <v>11.569862103053612</v>
      </c>
      <c r="D18" s="72"/>
      <c r="E18" s="72"/>
      <c r="F18" s="72"/>
      <c r="G18" s="72"/>
      <c r="H18" s="72"/>
      <c r="I18" s="72"/>
      <c r="J18" s="72"/>
      <c r="K18" s="72"/>
      <c r="L18" s="72"/>
      <c r="M18" s="72"/>
      <c r="N18" s="72"/>
      <c r="O18" s="72"/>
      <c r="P18" s="72"/>
      <c r="Q18" s="72"/>
      <c r="R18" s="72"/>
      <c r="S18" s="72"/>
      <c r="T18" s="72"/>
      <c r="U18" s="72"/>
      <c r="V18" s="72"/>
      <c r="W18" s="72"/>
      <c r="X18" s="72"/>
      <c r="Y18" s="72"/>
      <c r="Z18" s="82">
        <f>O75TVL!$M$18</f>
        <v>11.569862103053612</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zoomScale="70" zoomScaleNormal="70" workbookViewId="0">
      <selection sqref="A1:B1"/>
    </sheetView>
  </sheetViews>
  <sheetFormatPr defaultColWidth="8.84375" defaultRowHeight="15.5" x14ac:dyDescent="0.35"/>
  <cols>
    <col min="1" max="1" width="13.3046875" style="77" customWidth="1"/>
    <col min="2" max="2" width="39.3046875" style="77" bestFit="1" customWidth="1"/>
    <col min="3" max="5" width="12.765625" style="77" customWidth="1"/>
    <col min="6" max="6" width="12.69140625" style="77" customWidth="1"/>
    <col min="7" max="7" width="12.765625" style="77" hidden="1" customWidth="1"/>
    <col min="8" max="13" width="12.765625" style="77" customWidth="1"/>
    <col min="14" max="14" width="12.765625" style="77" hidden="1" customWidth="1"/>
    <col min="15" max="17" width="12.765625" style="77" customWidth="1"/>
    <col min="18" max="18" width="12.765625" style="77" hidden="1" customWidth="1"/>
    <col min="19" max="20" width="12.765625" style="77" customWidth="1"/>
    <col min="21" max="22" width="11.23046875" style="77" customWidth="1"/>
    <col min="23" max="26" width="12.765625" style="77" customWidth="1"/>
    <col min="27" max="27" width="11.69140625" style="77" customWidth="1"/>
    <col min="28" max="28" width="13.4609375" style="77" hidden="1" customWidth="1"/>
    <col min="29" max="31" width="12.765625" style="77" customWidth="1"/>
    <col min="32" max="32" width="11.23046875" style="77" customWidth="1"/>
    <col min="33" max="37" width="12.765625" style="77" hidden="1" customWidth="1"/>
    <col min="38" max="38" width="10.84375" style="77" customWidth="1"/>
    <col min="39" max="39" width="12.765625" style="77" hidden="1" customWidth="1"/>
    <col min="40" max="40" width="11.69140625" style="77" customWidth="1"/>
    <col min="41" max="16384" width="8.84375" style="77"/>
  </cols>
  <sheetData>
    <row r="1" spans="1:40" s="50" customFormat="1" ht="60" customHeight="1" x14ac:dyDescent="0.35">
      <c r="A1" s="184" t="s">
        <v>101</v>
      </c>
      <c r="B1" s="184"/>
      <c r="C1" s="48"/>
      <c r="D1" s="48"/>
      <c r="E1" s="49"/>
      <c r="F1" s="49"/>
      <c r="G1" s="49"/>
      <c r="H1" s="49"/>
      <c r="I1" s="49"/>
      <c r="J1" s="49"/>
      <c r="K1" s="49"/>
      <c r="L1" s="49"/>
      <c r="M1" s="49"/>
      <c r="N1" s="49"/>
      <c r="O1" s="49"/>
      <c r="P1" s="49"/>
      <c r="Q1" s="49"/>
      <c r="R1" s="49"/>
      <c r="S1" s="49"/>
      <c r="T1" s="49"/>
      <c r="U1" s="49"/>
      <c r="V1" s="49"/>
      <c r="X1" s="49"/>
      <c r="AA1" s="49"/>
      <c r="AB1" s="49"/>
      <c r="AC1" s="49"/>
      <c r="AD1" s="49"/>
      <c r="AE1" s="51"/>
      <c r="AF1" s="49"/>
      <c r="AG1" s="51"/>
      <c r="AH1" s="51"/>
      <c r="AI1" s="51"/>
      <c r="AJ1" s="51"/>
      <c r="AK1" s="51"/>
      <c r="AN1" s="49"/>
    </row>
    <row r="2" spans="1:40" s="51" customFormat="1" ht="62" x14ac:dyDescent="0.35">
      <c r="A2" s="52" t="s">
        <v>42</v>
      </c>
      <c r="B2" s="53" t="s">
        <v>43</v>
      </c>
      <c r="C2" s="54" t="s">
        <v>44</v>
      </c>
      <c r="D2" s="55" t="s">
        <v>45</v>
      </c>
      <c r="E2" s="55" t="s">
        <v>46</v>
      </c>
      <c r="F2" s="55" t="s">
        <v>47</v>
      </c>
      <c r="G2" s="55"/>
      <c r="H2" s="55" t="s">
        <v>48</v>
      </c>
      <c r="I2" s="55" t="s">
        <v>49</v>
      </c>
      <c r="J2" s="177" t="s">
        <v>50</v>
      </c>
      <c r="K2" s="177" t="s">
        <v>51</v>
      </c>
      <c r="L2" s="177" t="s">
        <v>52</v>
      </c>
      <c r="M2" s="55" t="s">
        <v>93</v>
      </c>
      <c r="N2" s="55"/>
      <c r="O2" s="55" t="s">
        <v>53</v>
      </c>
      <c r="P2" s="55" t="s">
        <v>54</v>
      </c>
      <c r="Q2" s="55" t="s">
        <v>55</v>
      </c>
      <c r="R2" s="179"/>
      <c r="S2" s="177" t="s">
        <v>57</v>
      </c>
      <c r="T2" s="177" t="s">
        <v>58</v>
      </c>
      <c r="U2" s="177" t="s">
        <v>59</v>
      </c>
      <c r="V2" s="177" t="s">
        <v>60</v>
      </c>
      <c r="W2" s="55" t="s">
        <v>61</v>
      </c>
      <c r="X2" s="55" t="s">
        <v>62</v>
      </c>
      <c r="Y2" s="55" t="s">
        <v>63</v>
      </c>
      <c r="Z2" s="55" t="s">
        <v>96</v>
      </c>
      <c r="AA2" s="55" t="s">
        <v>97</v>
      </c>
      <c r="AB2" s="55"/>
      <c r="AC2" s="55" t="s">
        <v>64</v>
      </c>
      <c r="AD2" s="177" t="s">
        <v>51</v>
      </c>
      <c r="AE2" s="177" t="s">
        <v>52</v>
      </c>
      <c r="AF2" s="55" t="s">
        <v>65</v>
      </c>
      <c r="AG2" s="55"/>
      <c r="AH2" s="55"/>
      <c r="AI2" s="55"/>
      <c r="AJ2" s="55"/>
      <c r="AK2" s="55"/>
      <c r="AL2" s="55" t="s">
        <v>98</v>
      </c>
      <c r="AM2" s="55"/>
      <c r="AN2" s="87" t="s">
        <v>66</v>
      </c>
    </row>
    <row r="3" spans="1:40" s="51" customFormat="1" ht="30" customHeight="1" x14ac:dyDescent="0.35">
      <c r="A3" s="56">
        <v>925</v>
      </c>
      <c r="B3" s="57" t="s">
        <v>67</v>
      </c>
      <c r="C3" s="58">
        <f>SUM(D3:I3,M3:Q3,W3:AC3,AF3,AL3:AN3)</f>
        <v>125085.72560509278</v>
      </c>
      <c r="D3" s="59">
        <f t="shared" ref="D3:W3" si="0">SUM(D6,D16:D17,D4)</f>
        <v>4444.4350972342945</v>
      </c>
      <c r="E3" s="59">
        <f t="shared" si="0"/>
        <v>736.17217767890236</v>
      </c>
      <c r="F3" s="59">
        <f t="shared" si="0"/>
        <v>1279.8853888127117</v>
      </c>
      <c r="G3" s="59"/>
      <c r="H3" s="59">
        <f t="shared" si="0"/>
        <v>4026.6875789999999</v>
      </c>
      <c r="I3" s="59">
        <f t="shared" si="0"/>
        <v>9867.0298297974641</v>
      </c>
      <c r="J3" s="59">
        <f t="shared" si="0"/>
        <v>1039.82471587072</v>
      </c>
      <c r="K3" s="59">
        <f t="shared" si="0"/>
        <v>5468.0760196496658</v>
      </c>
      <c r="L3" s="59">
        <f t="shared" si="0"/>
        <v>3359.129094277072</v>
      </c>
      <c r="M3" s="59">
        <f t="shared" si="0"/>
        <v>20.507303</v>
      </c>
      <c r="N3" s="59"/>
      <c r="O3" s="59">
        <f t="shared" si="0"/>
        <v>15731.800595000001</v>
      </c>
      <c r="P3" s="59">
        <f t="shared" si="0"/>
        <v>6657.0001817393659</v>
      </c>
      <c r="Q3" s="59">
        <f t="shared" si="0"/>
        <v>9027.9858692587641</v>
      </c>
      <c r="R3" s="59"/>
      <c r="S3" s="59">
        <f t="shared" si="0"/>
        <v>5056.8584049752217</v>
      </c>
      <c r="T3" s="59">
        <f t="shared" si="0"/>
        <v>3385.751883020183</v>
      </c>
      <c r="U3" s="59">
        <f t="shared" si="0"/>
        <v>283.72187865289754</v>
      </c>
      <c r="V3" s="59">
        <f t="shared" si="0"/>
        <v>301.6537026104661</v>
      </c>
      <c r="W3" s="59">
        <f t="shared" si="0"/>
        <v>755.76206665380016</v>
      </c>
      <c r="X3" s="59">
        <f>SUM(X6,X16:X17,X4)</f>
        <v>2241.4881393452129</v>
      </c>
      <c r="Y3" s="59">
        <f>SUM(Y6,Y16:Y17,Y4)</f>
        <v>246.68661228606564</v>
      </c>
      <c r="Z3" s="59">
        <f>SUM(Z6,Z16:Z17,Z4)</f>
        <v>497.64711229305311</v>
      </c>
      <c r="AA3" s="59">
        <f t="shared" ref="AA3:AF3" si="1">SUM(AA6,AA16:AA17,AA4)</f>
        <v>7367.1248207140288</v>
      </c>
      <c r="AB3" s="59"/>
      <c r="AC3" s="59">
        <f t="shared" si="1"/>
        <v>898.33186294287157</v>
      </c>
      <c r="AD3" s="59">
        <f t="shared" si="1"/>
        <v>697.57744277639586</v>
      </c>
      <c r="AE3" s="59">
        <f t="shared" si="1"/>
        <v>200.7544201664756</v>
      </c>
      <c r="AF3" s="59">
        <f t="shared" si="1"/>
        <v>57593.742352232301</v>
      </c>
      <c r="AG3" s="59"/>
      <c r="AH3" s="59"/>
      <c r="AI3" s="59"/>
      <c r="AJ3" s="59"/>
      <c r="AK3" s="59"/>
      <c r="AL3" s="59">
        <f t="shared" ref="AL3:AN3" si="2">SUM(AL6,AL16:AL17,AL4)</f>
        <v>1623.1882790812581</v>
      </c>
      <c r="AM3" s="59"/>
      <c r="AN3" s="60">
        <f t="shared" si="2"/>
        <v>2070.2503380227035</v>
      </c>
    </row>
    <row r="4" spans="1:40" s="51" customFormat="1" x14ac:dyDescent="0.35">
      <c r="A4" s="61"/>
      <c r="B4" s="62" t="s">
        <v>68</v>
      </c>
      <c r="C4" s="63">
        <f t="shared" ref="C4:C18" si="3">SUM(D4:I4,M4:Q4,W4:AC4,AF4,AL4:AN4)</f>
        <v>2447.6196609547119</v>
      </c>
      <c r="D4" s="64">
        <f>AA!$N$4</f>
        <v>1.4744685140742366</v>
      </c>
      <c r="E4" s="64">
        <f>BBWB!$N$4</f>
        <v>23.356956766137984</v>
      </c>
      <c r="F4" s="64">
        <f>CA!$N$4</f>
        <v>0.51443231406473255</v>
      </c>
      <c r="G4" s="64"/>
      <c r="H4" s="64">
        <f>CTB!N4</f>
        <v>0</v>
      </c>
      <c r="I4" s="64">
        <f>DLA!$N$4</f>
        <v>11.548124802262347</v>
      </c>
      <c r="J4" s="64">
        <f>'DLA (children)'!$N$4</f>
        <v>3.079087833006267</v>
      </c>
      <c r="K4" s="64">
        <f>'DLA (working age)'!$N$4</f>
        <v>4.8097445736683664</v>
      </c>
      <c r="L4" s="64">
        <f>'DLA (pensioners)'!$N$4</f>
        <v>3.7247013211636362</v>
      </c>
      <c r="M4" s="64">
        <f>DHP!$N$4</f>
        <v>0</v>
      </c>
      <c r="N4" s="64"/>
      <c r="O4" s="64">
        <f>HB!$N$4</f>
        <v>0</v>
      </c>
      <c r="P4" s="64">
        <f>IB!$N$4</f>
        <v>45.805815291138629</v>
      </c>
      <c r="Q4" s="64">
        <f>IS!$N$4</f>
        <v>0.69630645664430657</v>
      </c>
      <c r="R4" s="64"/>
      <c r="S4" s="64">
        <f>'IS (incapacity)'!$N$4</f>
        <v>0.18949076662401532</v>
      </c>
      <c r="T4" s="64">
        <f>'IS (lone parent)'!$N$4</f>
        <v>0.23656993769001664</v>
      </c>
      <c r="U4" s="64">
        <f>'IS (carer)'!$N$4</f>
        <v>0</v>
      </c>
      <c r="V4" s="64">
        <f>'IS (others)'!$N$4</f>
        <v>0.30021206849830462</v>
      </c>
      <c r="W4" s="64">
        <f>IIDB!$N$4</f>
        <v>15.280651014211305</v>
      </c>
      <c r="X4" s="64">
        <f>JSA!$N$4</f>
        <v>0.27288227866969328</v>
      </c>
      <c r="Y4" s="64">
        <f>MA!$N$4</f>
        <v>0.23839552359959709</v>
      </c>
      <c r="Z4" s="64">
        <f>O75TVL!$N$4</f>
        <v>0</v>
      </c>
      <c r="AA4" s="64">
        <f>PC!$N$4</f>
        <v>1.8328597452074644</v>
      </c>
      <c r="AB4" s="64"/>
      <c r="AC4" s="64">
        <f>SDA!$N$4</f>
        <v>1.8995333158472598</v>
      </c>
      <c r="AD4" s="64">
        <f>'SDA (working age)'!$N$4</f>
        <v>1.5671761067374772</v>
      </c>
      <c r="AE4" s="64">
        <f>'SDA (pensioners)'!$N$4</f>
        <v>0.33235720910978267</v>
      </c>
      <c r="AF4" s="64">
        <f>SP!$N$4</f>
        <v>2333.216346707105</v>
      </c>
      <c r="AG4" s="64"/>
      <c r="AH4" s="64"/>
      <c r="AI4" s="64"/>
      <c r="AJ4" s="64"/>
      <c r="AK4" s="64"/>
      <c r="AL4" s="64">
        <f>SMP!$N$4</f>
        <v>2.4828882257493583</v>
      </c>
      <c r="AM4" s="64"/>
      <c r="AN4" s="65">
        <f>WFP!$N$4</f>
        <v>9</v>
      </c>
    </row>
    <row r="5" spans="1:40" s="51" customFormat="1" ht="25.5" customHeight="1" x14ac:dyDescent="0.35">
      <c r="A5" s="56">
        <v>941</v>
      </c>
      <c r="B5" s="57" t="s">
        <v>69</v>
      </c>
      <c r="C5" s="58">
        <f t="shared" si="3"/>
        <v>111102.05348658099</v>
      </c>
      <c r="D5" s="59">
        <f t="shared" ref="D5:W5" si="4">SUM(D6,D16)</f>
        <v>4022.096781170771</v>
      </c>
      <c r="E5" s="59">
        <f t="shared" si="4"/>
        <v>638.56827678584705</v>
      </c>
      <c r="F5" s="59">
        <f t="shared" si="4"/>
        <v>1159.6442578155929</v>
      </c>
      <c r="G5" s="59"/>
      <c r="H5" s="59">
        <f t="shared" si="4"/>
        <v>3660.2096689999998</v>
      </c>
      <c r="I5" s="59">
        <f t="shared" si="4"/>
        <v>8745.9796118804879</v>
      </c>
      <c r="J5" s="59">
        <f t="shared" si="4"/>
        <v>943.62264610728812</v>
      </c>
      <c r="K5" s="59">
        <f t="shared" si="4"/>
        <v>4834.5045892690114</v>
      </c>
      <c r="L5" s="59">
        <f t="shared" si="4"/>
        <v>2967.8677922973848</v>
      </c>
      <c r="M5" s="59">
        <f t="shared" si="4"/>
        <v>18.193657999999999</v>
      </c>
      <c r="N5" s="59"/>
      <c r="O5" s="59">
        <f t="shared" si="4"/>
        <v>14436.204086000002</v>
      </c>
      <c r="P5" s="59">
        <f t="shared" si="4"/>
        <v>5827.4299511975187</v>
      </c>
      <c r="Q5" s="59">
        <f t="shared" si="4"/>
        <v>8134.8728831498001</v>
      </c>
      <c r="R5" s="59"/>
      <c r="S5" s="59">
        <f t="shared" si="4"/>
        <v>4493.4684807937456</v>
      </c>
      <c r="T5" s="59">
        <f t="shared" si="4"/>
        <v>3112.3172595382193</v>
      </c>
      <c r="U5" s="59">
        <f t="shared" si="4"/>
        <v>255.07988443145905</v>
      </c>
      <c r="V5" s="59">
        <f t="shared" si="4"/>
        <v>272.51694511214487</v>
      </c>
      <c r="W5" s="59">
        <f t="shared" si="4"/>
        <v>664.10859253010437</v>
      </c>
      <c r="X5" s="59">
        <f>SUM(X6,X16)</f>
        <v>2037.3333327489686</v>
      </c>
      <c r="Y5" s="59">
        <f>SUM(Y6,Y16)</f>
        <v>225.51803345602977</v>
      </c>
      <c r="Z5" s="59">
        <f t="shared" ref="Z5:AF5" si="5">SUM(Z6,Z16)</f>
        <v>455.6925556727943</v>
      </c>
      <c r="AA5" s="59">
        <f t="shared" si="5"/>
        <v>6630.6342209493741</v>
      </c>
      <c r="AB5" s="59"/>
      <c r="AC5" s="59">
        <f t="shared" si="5"/>
        <v>797.23464917548904</v>
      </c>
      <c r="AD5" s="59">
        <f t="shared" si="5"/>
        <v>618.61006383704614</v>
      </c>
      <c r="AE5" s="59">
        <f t="shared" si="5"/>
        <v>178.62458533844281</v>
      </c>
      <c r="AF5" s="59">
        <f t="shared" si="5"/>
        <v>50295.437572721174</v>
      </c>
      <c r="AG5" s="59"/>
      <c r="AH5" s="59"/>
      <c r="AI5" s="59"/>
      <c r="AJ5" s="59"/>
      <c r="AK5" s="59"/>
      <c r="AL5" s="59">
        <f t="shared" ref="AL5:AN5" si="6">SUM(AL6,AL16)</f>
        <v>1473.9370535680025</v>
      </c>
      <c r="AM5" s="59"/>
      <c r="AN5" s="60">
        <f t="shared" si="6"/>
        <v>1878.9583007590468</v>
      </c>
    </row>
    <row r="6" spans="1:40" s="51" customFormat="1" ht="25.5" customHeight="1" x14ac:dyDescent="0.35">
      <c r="A6" s="56">
        <v>921</v>
      </c>
      <c r="B6" s="66" t="s">
        <v>70</v>
      </c>
      <c r="C6" s="58">
        <f t="shared" si="3"/>
        <v>103996.93084358524</v>
      </c>
      <c r="D6" s="59">
        <f t="shared" ref="D6:L6" si="7">SUM(D7:D15)</f>
        <v>3677.1387856267588</v>
      </c>
      <c r="E6" s="59">
        <f t="shared" si="7"/>
        <v>599.42265964890771</v>
      </c>
      <c r="F6" s="59">
        <f t="shared" si="7"/>
        <v>1073.8347554485658</v>
      </c>
      <c r="G6" s="59"/>
      <c r="H6" s="59">
        <f t="shared" si="7"/>
        <v>3471.3048879999997</v>
      </c>
      <c r="I6" s="59">
        <f t="shared" si="7"/>
        <v>7946.4819605176654</v>
      </c>
      <c r="J6" s="59">
        <f t="shared" si="7"/>
        <v>880.25508299782666</v>
      </c>
      <c r="K6" s="59">
        <f t="shared" si="7"/>
        <v>4425.7177617324223</v>
      </c>
      <c r="L6" s="59">
        <f t="shared" si="7"/>
        <v>2640.5983280572927</v>
      </c>
      <c r="M6" s="59">
        <f t="shared" ref="M6:W6" si="8">SUM(M7:M15)</f>
        <v>17.184777</v>
      </c>
      <c r="N6" s="59"/>
      <c r="O6" s="59">
        <f t="shared" si="8"/>
        <v>13780.000830000001</v>
      </c>
      <c r="P6" s="59">
        <f t="shared" si="8"/>
        <v>5252.1434048241854</v>
      </c>
      <c r="Q6" s="59">
        <f t="shared" si="8"/>
        <v>7608.8081721142216</v>
      </c>
      <c r="R6" s="59"/>
      <c r="S6" s="59">
        <f t="shared" si="8"/>
        <v>4173.875832355121</v>
      </c>
      <c r="T6" s="59">
        <f t="shared" si="8"/>
        <v>2940.262110981022</v>
      </c>
      <c r="U6" s="59">
        <f t="shared" si="8"/>
        <v>235.76240556805013</v>
      </c>
      <c r="V6" s="59">
        <f t="shared" si="8"/>
        <v>257.38681641621099</v>
      </c>
      <c r="W6" s="59">
        <f t="shared" si="8"/>
        <v>610.55829141415597</v>
      </c>
      <c r="X6" s="59">
        <f>SUM(X7:X15)</f>
        <v>1927.6856748576931</v>
      </c>
      <c r="Y6" s="59">
        <f>SUM(Y7:Y15)</f>
        <v>215.05534095266336</v>
      </c>
      <c r="Z6" s="59">
        <f t="shared" ref="Z6:AF6" si="9">SUM(Z7:Z15)</f>
        <v>428.28494812580959</v>
      </c>
      <c r="AA6" s="59">
        <f t="shared" si="9"/>
        <v>6188.7721525979323</v>
      </c>
      <c r="AB6" s="59"/>
      <c r="AC6" s="59">
        <f t="shared" si="9"/>
        <v>736.73564864699199</v>
      </c>
      <c r="AD6" s="59">
        <f t="shared" si="9"/>
        <v>574.65294028919141</v>
      </c>
      <c r="AE6" s="59">
        <f t="shared" si="9"/>
        <v>162.0827083578005</v>
      </c>
      <c r="AF6" s="59">
        <f t="shared" si="9"/>
        <v>47295.922055852978</v>
      </c>
      <c r="AG6" s="59"/>
      <c r="AH6" s="59"/>
      <c r="AI6" s="59"/>
      <c r="AJ6" s="59"/>
      <c r="AK6" s="59"/>
      <c r="AL6" s="59">
        <f t="shared" ref="AL6:AN6" si="10">SUM(AL7:AL15)</f>
        <v>1402.6462923306167</v>
      </c>
      <c r="AM6" s="59"/>
      <c r="AN6" s="60">
        <f t="shared" si="10"/>
        <v>1764.9502056261074</v>
      </c>
    </row>
    <row r="7" spans="1:40" s="51" customFormat="1" x14ac:dyDescent="0.35">
      <c r="A7" s="61" t="s">
        <v>71</v>
      </c>
      <c r="B7" s="67" t="s">
        <v>72</v>
      </c>
      <c r="C7" s="63">
        <f t="shared" si="3"/>
        <v>6020.3826590841854</v>
      </c>
      <c r="D7" s="64">
        <f>AA!$N7</f>
        <v>205.93155508611011</v>
      </c>
      <c r="E7" s="64">
        <f>BBWB!$N7</f>
        <v>33.68788401081418</v>
      </c>
      <c r="F7" s="64">
        <f>CA!$N7</f>
        <v>74.117722255395535</v>
      </c>
      <c r="G7" s="64"/>
      <c r="H7" s="64">
        <f>CTB!N7</f>
        <v>220.60486599999999</v>
      </c>
      <c r="I7" s="64">
        <f>DLA!$N7</f>
        <v>554.07155751102141</v>
      </c>
      <c r="J7" s="64">
        <f>'DLA (children)'!$N7</f>
        <v>50.843635498984845</v>
      </c>
      <c r="K7" s="64">
        <f>'DLA (working age)'!$N7</f>
        <v>291.71440224947264</v>
      </c>
      <c r="L7" s="64">
        <f>'DLA (pensioners)'!$N7</f>
        <v>211.46292346872394</v>
      </c>
      <c r="M7" s="64">
        <f>DHP!$N7</f>
        <v>0.49707800000000002</v>
      </c>
      <c r="N7" s="64"/>
      <c r="O7" s="64">
        <f>HB!$N7</f>
        <v>687.31745300000011</v>
      </c>
      <c r="P7" s="64">
        <f>IB!$N7</f>
        <v>452.18034383028947</v>
      </c>
      <c r="Q7" s="64">
        <f>IS!$N7</f>
        <v>472.9288146822139</v>
      </c>
      <c r="R7" s="64"/>
      <c r="S7" s="64">
        <f>'IS (incapacity)'!$N7</f>
        <v>275.60905961918593</v>
      </c>
      <c r="T7" s="64">
        <f>'IS (lone parent)'!$N7</f>
        <v>164.47379692546355</v>
      </c>
      <c r="U7" s="64">
        <f>'IS (carer)'!$N7</f>
        <v>18.463418137613147</v>
      </c>
      <c r="V7" s="64">
        <f>'IS (others)'!$N7</f>
        <v>14.25382750111047</v>
      </c>
      <c r="W7" s="64">
        <f>IIDB!$N7</f>
        <v>87.464003073727255</v>
      </c>
      <c r="X7" s="64">
        <f>JSA!$N7</f>
        <v>135.24177664284343</v>
      </c>
      <c r="Y7" s="64">
        <f>MA!$N7</f>
        <v>9.0676081903656272</v>
      </c>
      <c r="Z7" s="64">
        <f>O75TVL!$N7</f>
        <v>22.043292347848933</v>
      </c>
      <c r="AA7" s="64">
        <f>PC!$N7</f>
        <v>380.15695568711158</v>
      </c>
      <c r="AB7" s="64"/>
      <c r="AC7" s="64">
        <f>SDA!$N7</f>
        <v>49.769387760873514</v>
      </c>
      <c r="AD7" s="64">
        <f>'SDA (working age)'!$N7</f>
        <v>37.942276650354209</v>
      </c>
      <c r="AE7" s="64">
        <f>'SDA (pensioners)'!$N7</f>
        <v>11.827111110519301</v>
      </c>
      <c r="AF7" s="64">
        <f>SP!$N7</f>
        <v>2475.5467760123256</v>
      </c>
      <c r="AG7" s="64"/>
      <c r="AH7" s="64"/>
      <c r="AI7" s="64"/>
      <c r="AJ7" s="64"/>
      <c r="AK7" s="64"/>
      <c r="AL7" s="64">
        <f>SMP!$N7</f>
        <v>67.325157566440495</v>
      </c>
      <c r="AM7" s="64"/>
      <c r="AN7" s="65">
        <f>WFP!$N7</f>
        <v>92.4304274268043</v>
      </c>
    </row>
    <row r="8" spans="1:40" s="51" customFormat="1" x14ac:dyDescent="0.35">
      <c r="A8" s="61" t="s">
        <v>73</v>
      </c>
      <c r="B8" s="67" t="s">
        <v>74</v>
      </c>
      <c r="C8" s="63">
        <f t="shared" si="3"/>
        <v>15582.948771156316</v>
      </c>
      <c r="D8" s="64">
        <f>AA!$N8</f>
        <v>611.8270846124467</v>
      </c>
      <c r="E8" s="64">
        <f>BBWB!$N8</f>
        <v>90.399240898228683</v>
      </c>
      <c r="F8" s="64">
        <f>CA!$N8</f>
        <v>180.36999532210555</v>
      </c>
      <c r="G8" s="64"/>
      <c r="H8" s="64">
        <f>CTB!N8</f>
        <v>516.80950400000006</v>
      </c>
      <c r="I8" s="64">
        <f>DLA!$N8</f>
        <v>1549.011931015611</v>
      </c>
      <c r="J8" s="64">
        <f>'DLA (children)'!$N8</f>
        <v>131.3699664125653</v>
      </c>
      <c r="K8" s="64">
        <f>'DLA (working age)'!$N8</f>
        <v>844.94506142701812</v>
      </c>
      <c r="L8" s="64">
        <f>'DLA (pensioners)'!$N8</f>
        <v>572.48840704877387</v>
      </c>
      <c r="M8" s="64">
        <f>DHP!$N8</f>
        <v>2.2644760000000002</v>
      </c>
      <c r="N8" s="64"/>
      <c r="O8" s="64">
        <f>HB!$N8</f>
        <v>1735.211063</v>
      </c>
      <c r="P8" s="64">
        <f>IB!$N8</f>
        <v>1041.8299717301911</v>
      </c>
      <c r="Q8" s="64">
        <f>IS!$N8</f>
        <v>1322.1883617516282</v>
      </c>
      <c r="R8" s="64"/>
      <c r="S8" s="64">
        <f>'IS (incapacity)'!$N8</f>
        <v>794.8522930405137</v>
      </c>
      <c r="T8" s="64">
        <f>'IS (lone parent)'!$N8</f>
        <v>449.28516227696065</v>
      </c>
      <c r="U8" s="64">
        <f>'IS (carer)'!$N8</f>
        <v>41.03642754969421</v>
      </c>
      <c r="V8" s="64">
        <f>'IS (others)'!$N8</f>
        <v>37.759839486547875</v>
      </c>
      <c r="W8" s="64">
        <f>IIDB!$N8</f>
        <v>110.68104354921283</v>
      </c>
      <c r="X8" s="64">
        <f>JSA!$N8</f>
        <v>296.59374122864784</v>
      </c>
      <c r="Y8" s="64">
        <f>MA!$N8</f>
        <v>26.24298869275167</v>
      </c>
      <c r="Z8" s="64">
        <f>O75TVL!$N8</f>
        <v>57.024294443119238</v>
      </c>
      <c r="AA8" s="64">
        <f>PC!$N8</f>
        <v>965.74318671298101</v>
      </c>
      <c r="AB8" s="64"/>
      <c r="AC8" s="64">
        <f>SDA!$N8</f>
        <v>124.1579050928532</v>
      </c>
      <c r="AD8" s="64">
        <f>'SDA (working age)'!$N8</f>
        <v>95.186503963220474</v>
      </c>
      <c r="AE8" s="64">
        <f>'SDA (pensioners)'!$N8</f>
        <v>28.97140112963271</v>
      </c>
      <c r="AF8" s="64">
        <f>SP!$N8</f>
        <v>6524.6480156089146</v>
      </c>
      <c r="AG8" s="64"/>
      <c r="AH8" s="64"/>
      <c r="AI8" s="64"/>
      <c r="AJ8" s="64"/>
      <c r="AK8" s="64"/>
      <c r="AL8" s="64">
        <f>SMP!$N8</f>
        <v>185.21495799835367</v>
      </c>
      <c r="AM8" s="64"/>
      <c r="AN8" s="65">
        <f>WFP!$N8</f>
        <v>242.73100949926777</v>
      </c>
    </row>
    <row r="9" spans="1:40" s="51" customFormat="1" x14ac:dyDescent="0.35">
      <c r="A9" s="61" t="s">
        <v>75</v>
      </c>
      <c r="B9" s="67" t="s">
        <v>76</v>
      </c>
      <c r="C9" s="63">
        <f t="shared" si="3"/>
        <v>10413.563869303975</v>
      </c>
      <c r="D9" s="64">
        <f>AA!$N9</f>
        <v>341.13413561365246</v>
      </c>
      <c r="E9" s="64">
        <f>BBWB!$N9</f>
        <v>60.370524782646825</v>
      </c>
      <c r="F9" s="64">
        <f>CA!$N9</f>
        <v>125.44189666211595</v>
      </c>
      <c r="G9" s="64"/>
      <c r="H9" s="64">
        <f>CTB!N9</f>
        <v>330.51566200000002</v>
      </c>
      <c r="I9" s="64">
        <f>DLA!$N9</f>
        <v>934.08375721153106</v>
      </c>
      <c r="J9" s="64">
        <f>'DLA (children)'!$N9</f>
        <v>90.071408622226954</v>
      </c>
      <c r="K9" s="64">
        <f>'DLA (working age)'!$N9</f>
        <v>508.3287762070641</v>
      </c>
      <c r="L9" s="64">
        <f>'DLA (pensioners)'!$N9</f>
        <v>335.67166634565024</v>
      </c>
      <c r="M9" s="64">
        <f>DHP!$N9</f>
        <v>1.3075950000000001</v>
      </c>
      <c r="N9" s="64"/>
      <c r="O9" s="64">
        <f>HB!$N9</f>
        <v>1069.630535</v>
      </c>
      <c r="P9" s="64">
        <f>IB!$N9</f>
        <v>620.83566465290642</v>
      </c>
      <c r="Q9" s="64">
        <f>IS!$N9</f>
        <v>765.15248700243694</v>
      </c>
      <c r="R9" s="64"/>
      <c r="S9" s="64">
        <f>'IS (incapacity)'!$N9</f>
        <v>425.16422617037995</v>
      </c>
      <c r="T9" s="64">
        <f>'IS (lone parent)'!$N9</f>
        <v>282.68583768162233</v>
      </c>
      <c r="U9" s="64">
        <f>'IS (carer)'!$N9</f>
        <v>30.718183824451415</v>
      </c>
      <c r="V9" s="64">
        <f>'IS (others)'!$N9</f>
        <v>26.0204735927698</v>
      </c>
      <c r="W9" s="64">
        <f>IIDB!$N9</f>
        <v>78.970690094397668</v>
      </c>
      <c r="X9" s="64">
        <f>JSA!$N9</f>
        <v>221.61445686148096</v>
      </c>
      <c r="Y9" s="64">
        <f>MA!$N9</f>
        <v>19.983084248081664</v>
      </c>
      <c r="Z9" s="64">
        <f>O75TVL!$N9</f>
        <v>43.043768890923538</v>
      </c>
      <c r="AA9" s="64">
        <f>PC!$N9</f>
        <v>642.06758331125297</v>
      </c>
      <c r="AB9" s="64"/>
      <c r="AC9" s="64">
        <f>SDA!$N9</f>
        <v>82.447537251392703</v>
      </c>
      <c r="AD9" s="64">
        <f>'SDA (working age)'!$N9</f>
        <v>63.336814002764498</v>
      </c>
      <c r="AE9" s="64">
        <f>'SDA (pensioners)'!$N9</f>
        <v>19.110723248628201</v>
      </c>
      <c r="AF9" s="64">
        <f>SP!$N9</f>
        <v>4761.717737547764</v>
      </c>
      <c r="AG9" s="64"/>
      <c r="AH9" s="64"/>
      <c r="AI9" s="64"/>
      <c r="AJ9" s="64"/>
      <c r="AK9" s="64"/>
      <c r="AL9" s="64">
        <f>SMP!$N9</f>
        <v>136.82269411847113</v>
      </c>
      <c r="AM9" s="64"/>
      <c r="AN9" s="65">
        <f>WFP!$N9</f>
        <v>178.42405905492097</v>
      </c>
    </row>
    <row r="10" spans="1:40" s="51" customFormat="1" x14ac:dyDescent="0.35">
      <c r="A10" s="61" t="s">
        <v>77</v>
      </c>
      <c r="B10" s="67" t="s">
        <v>78</v>
      </c>
      <c r="C10" s="63">
        <f t="shared" si="3"/>
        <v>8575.4277851557399</v>
      </c>
      <c r="D10" s="64">
        <f>AA!$N10</f>
        <v>328.17905768709068</v>
      </c>
      <c r="E10" s="64">
        <f>BBWB!$N10</f>
        <v>52.267020254919601</v>
      </c>
      <c r="F10" s="64">
        <f>CA!$N10</f>
        <v>96.308920055694145</v>
      </c>
      <c r="G10" s="64"/>
      <c r="H10" s="64">
        <f>CTB!N10</f>
        <v>259.12140500000004</v>
      </c>
      <c r="I10" s="64">
        <f>DLA!$N10</f>
        <v>706.70549959626806</v>
      </c>
      <c r="J10" s="64">
        <f>'DLA (children)'!$N10</f>
        <v>77.007454649370885</v>
      </c>
      <c r="K10" s="64">
        <f>'DLA (working age)'!$N10</f>
        <v>389.40983112666612</v>
      </c>
      <c r="L10" s="64">
        <f>'DLA (pensioners)'!$N10</f>
        <v>240.32134009397052</v>
      </c>
      <c r="M10" s="64">
        <f>DHP!$N10</f>
        <v>0.79211700000000007</v>
      </c>
      <c r="N10" s="64"/>
      <c r="O10" s="64">
        <f>HB!$N10</f>
        <v>785.72021000000007</v>
      </c>
      <c r="P10" s="64">
        <f>IB!$N10</f>
        <v>484.57947261792793</v>
      </c>
      <c r="Q10" s="64">
        <f>IS!$N10</f>
        <v>535.96290809492655</v>
      </c>
      <c r="R10" s="64"/>
      <c r="S10" s="64">
        <f>'IS (incapacity)'!$N10</f>
        <v>296.01523787468199</v>
      </c>
      <c r="T10" s="64">
        <f>'IS (lone parent)'!$N10</f>
        <v>203.49993777839919</v>
      </c>
      <c r="U10" s="64">
        <f>'IS (carer)'!$N10</f>
        <v>20.397798016071611</v>
      </c>
      <c r="V10" s="64">
        <f>'IS (others)'!$N10</f>
        <v>15.401205594824678</v>
      </c>
      <c r="W10" s="64">
        <f>IIDB!$N10</f>
        <v>73.603749990894912</v>
      </c>
      <c r="X10" s="64">
        <f>JSA!$N10</f>
        <v>154.61819435562597</v>
      </c>
      <c r="Y10" s="64">
        <f>MA!$N10</f>
        <v>20.475757667299263</v>
      </c>
      <c r="Z10" s="64">
        <f>O75TVL!$N10</f>
        <v>37.373734121902935</v>
      </c>
      <c r="AA10" s="64">
        <f>PC!$N10</f>
        <v>499.0419617591167</v>
      </c>
      <c r="AB10" s="64"/>
      <c r="AC10" s="64">
        <f>SDA!$N10</f>
        <v>70.955376464797865</v>
      </c>
      <c r="AD10" s="64">
        <f>'SDA (working age)'!$N10</f>
        <v>56.243042988691563</v>
      </c>
      <c r="AE10" s="64">
        <f>'SDA (pensioners)'!$N10</f>
        <v>14.712333476106291</v>
      </c>
      <c r="AF10" s="64">
        <f>SP!$N10</f>
        <v>4215.0073154254169</v>
      </c>
      <c r="AG10" s="64"/>
      <c r="AH10" s="64"/>
      <c r="AI10" s="64"/>
      <c r="AJ10" s="64"/>
      <c r="AK10" s="64"/>
      <c r="AL10" s="64">
        <f>SMP!$N10</f>
        <v>99.925447997236233</v>
      </c>
      <c r="AM10" s="64"/>
      <c r="AN10" s="65">
        <f>WFP!$N10</f>
        <v>154.78963706662282</v>
      </c>
    </row>
    <row r="11" spans="1:40" s="51" customFormat="1" x14ac:dyDescent="0.35">
      <c r="A11" s="61" t="s">
        <v>79</v>
      </c>
      <c r="B11" s="67" t="s">
        <v>80</v>
      </c>
      <c r="C11" s="63">
        <f t="shared" si="3"/>
        <v>11486.405214734401</v>
      </c>
      <c r="D11" s="64">
        <f>AA!$N11</f>
        <v>467.00107605877213</v>
      </c>
      <c r="E11" s="64">
        <f>BBWB!$N11</f>
        <v>71.407977707792142</v>
      </c>
      <c r="F11" s="64">
        <f>CA!$N11</f>
        <v>134.30345585852103</v>
      </c>
      <c r="G11" s="64"/>
      <c r="H11" s="64">
        <f>CTB!N11</f>
        <v>383.576413</v>
      </c>
      <c r="I11" s="64">
        <f>DLA!$N11</f>
        <v>941.50700169606228</v>
      </c>
      <c r="J11" s="64">
        <f>'DLA (children)'!$N11</f>
        <v>103.25066329071795</v>
      </c>
      <c r="K11" s="64">
        <f>'DLA (working age)'!$N11</f>
        <v>503.86685428543575</v>
      </c>
      <c r="L11" s="64">
        <f>'DLA (pensioners)'!$N11</f>
        <v>334.38257878480727</v>
      </c>
      <c r="M11" s="64">
        <f>DHP!$N11</f>
        <v>1.6848679999999998</v>
      </c>
      <c r="N11" s="64"/>
      <c r="O11" s="64">
        <f>HB!$N11</f>
        <v>1258.3332019999998</v>
      </c>
      <c r="P11" s="64">
        <f>IB!$N11</f>
        <v>626.38374623448919</v>
      </c>
      <c r="Q11" s="64">
        <f>IS!$N11</f>
        <v>831.54406032076179</v>
      </c>
      <c r="R11" s="64"/>
      <c r="S11" s="64">
        <f>'IS (incapacity)'!$N11</f>
        <v>438.37812383801378</v>
      </c>
      <c r="T11" s="64">
        <f>'IS (lone parent)'!$N11</f>
        <v>332.47366668879505</v>
      </c>
      <c r="U11" s="64">
        <f>'IS (carer)'!$N11</f>
        <v>31.724566482125116</v>
      </c>
      <c r="V11" s="64">
        <f>'IS (others)'!$N11</f>
        <v>27.600991233209573</v>
      </c>
      <c r="W11" s="64">
        <f>IIDB!$N11</f>
        <v>70.68580197345652</v>
      </c>
      <c r="X11" s="64">
        <f>JSA!$N11</f>
        <v>278.61963860307617</v>
      </c>
      <c r="Y11" s="64">
        <f>MA!$N11</f>
        <v>20.183008070947839</v>
      </c>
      <c r="Z11" s="64">
        <f>O75TVL!$N11</f>
        <v>46.056225140520567</v>
      </c>
      <c r="AA11" s="64">
        <f>PC!$N11</f>
        <v>748.04978646168092</v>
      </c>
      <c r="AB11" s="64"/>
      <c r="AC11" s="64">
        <f>SDA!$N11</f>
        <v>81.578287589258309</v>
      </c>
      <c r="AD11" s="64">
        <f>'SDA (working age)'!$N11</f>
        <v>64.543418961448538</v>
      </c>
      <c r="AE11" s="64">
        <f>'SDA (pensioners)'!$N11</f>
        <v>17.034868627809782</v>
      </c>
      <c r="AF11" s="64">
        <f>SP!$N11</f>
        <v>5186.6201149676035</v>
      </c>
      <c r="AG11" s="64"/>
      <c r="AH11" s="64"/>
      <c r="AI11" s="64"/>
      <c r="AJ11" s="64"/>
      <c r="AK11" s="64"/>
      <c r="AL11" s="64">
        <f>SMP!$N11</f>
        <v>147.43038277931896</v>
      </c>
      <c r="AM11" s="64"/>
      <c r="AN11" s="65">
        <f>WFP!$N11</f>
        <v>191.44016827213977</v>
      </c>
    </row>
    <row r="12" spans="1:40" s="51" customFormat="1" x14ac:dyDescent="0.35">
      <c r="A12" s="61" t="s">
        <v>81</v>
      </c>
      <c r="B12" s="67" t="s">
        <v>82</v>
      </c>
      <c r="C12" s="63">
        <f t="shared" si="3"/>
        <v>10737.19159610225</v>
      </c>
      <c r="D12" s="64">
        <f>AA!$N12</f>
        <v>409.20019561232652</v>
      </c>
      <c r="E12" s="64">
        <f>BBWB!$N12</f>
        <v>64.576543197690299</v>
      </c>
      <c r="F12" s="64">
        <f>CA!$N12</f>
        <v>100.14320355237662</v>
      </c>
      <c r="G12" s="64"/>
      <c r="H12" s="64">
        <f>CTB!N12</f>
        <v>334.89466999999996</v>
      </c>
      <c r="I12" s="64">
        <f>DLA!$N12</f>
        <v>695.25807907082321</v>
      </c>
      <c r="J12" s="64">
        <f>'DLA (children)'!$N12</f>
        <v>96.085389527463278</v>
      </c>
      <c r="K12" s="64">
        <f>'DLA (working age)'!$N12</f>
        <v>383.56970946901561</v>
      </c>
      <c r="L12" s="64">
        <f>'DLA (pensioners)'!$N12</f>
        <v>215.69479457288935</v>
      </c>
      <c r="M12" s="64">
        <f>DHP!$N12</f>
        <v>1.600978</v>
      </c>
      <c r="N12" s="64"/>
      <c r="O12" s="64">
        <f>HB!$N12</f>
        <v>1166.2379719999999</v>
      </c>
      <c r="P12" s="64">
        <f>IB!$N12</f>
        <v>446.00264461841647</v>
      </c>
      <c r="Q12" s="64">
        <f>IS!$N12</f>
        <v>599.58288227451612</v>
      </c>
      <c r="R12" s="64"/>
      <c r="S12" s="64">
        <f>'IS (incapacity)'!$N12</f>
        <v>315.86662241763014</v>
      </c>
      <c r="T12" s="64">
        <f>'IS (lone parent)'!$N12</f>
        <v>244.25447898118372</v>
      </c>
      <c r="U12" s="64">
        <f>'IS (carer)'!$N12</f>
        <v>19.053673086304268</v>
      </c>
      <c r="V12" s="64">
        <f>'IS (others)'!$N12</f>
        <v>19.93821103199836</v>
      </c>
      <c r="W12" s="64">
        <f>IIDB!$N12</f>
        <v>47.54319894739541</v>
      </c>
      <c r="X12" s="64">
        <f>JSA!$N12</f>
        <v>160.69592180258067</v>
      </c>
      <c r="Y12" s="64">
        <f>MA!$N12</f>
        <v>22.137392860270651</v>
      </c>
      <c r="Z12" s="64">
        <f>O75TVL!$N12</f>
        <v>50.688691324123496</v>
      </c>
      <c r="AA12" s="64">
        <f>PC!$N12</f>
        <v>579.24305711710747</v>
      </c>
      <c r="AB12" s="64"/>
      <c r="AC12" s="64">
        <f>SDA!$N12</f>
        <v>71.899936587737528</v>
      </c>
      <c r="AD12" s="64">
        <f>'SDA (working age)'!$N12</f>
        <v>56.180686978134602</v>
      </c>
      <c r="AE12" s="64">
        <f>'SDA (pensioners)'!$N12</f>
        <v>15.719249609602919</v>
      </c>
      <c r="AF12" s="64">
        <f>SP!$N12</f>
        <v>5635.336035910138</v>
      </c>
      <c r="AG12" s="64"/>
      <c r="AH12" s="64"/>
      <c r="AI12" s="64"/>
      <c r="AJ12" s="64"/>
      <c r="AK12" s="64"/>
      <c r="AL12" s="64">
        <f>SMP!$N12</f>
        <v>148.39000179641411</v>
      </c>
      <c r="AM12" s="64"/>
      <c r="AN12" s="65">
        <f>WFP!$N12</f>
        <v>203.76019143033332</v>
      </c>
    </row>
    <row r="13" spans="1:40" s="51" customFormat="1" x14ac:dyDescent="0.35">
      <c r="A13" s="61" t="s">
        <v>83</v>
      </c>
      <c r="B13" s="67" t="s">
        <v>84</v>
      </c>
      <c r="C13" s="63">
        <f t="shared" si="3"/>
        <v>15598.982176301248</v>
      </c>
      <c r="D13" s="64">
        <f>AA!$N13</f>
        <v>377.77893584015942</v>
      </c>
      <c r="E13" s="64">
        <f>BBWB!$N13</f>
        <v>73.317689452335316</v>
      </c>
      <c r="F13" s="64">
        <f>CA!$N13</f>
        <v>144.53256369678212</v>
      </c>
      <c r="G13" s="64"/>
      <c r="H13" s="64">
        <f>CTB!N13</f>
        <v>679.03706499999976</v>
      </c>
      <c r="I13" s="64">
        <f>DLA!$N13</f>
        <v>967.36143782444071</v>
      </c>
      <c r="J13" s="64">
        <f>'DLA (children)'!$N13</f>
        <v>119.16134077602938</v>
      </c>
      <c r="K13" s="64">
        <f>'DLA (working age)'!$N13</f>
        <v>587.92684076805176</v>
      </c>
      <c r="L13" s="64">
        <f>'DLA (pensioners)'!$N13</f>
        <v>260.32245536372017</v>
      </c>
      <c r="M13" s="64">
        <f>DHP!$N13</f>
        <v>4.6988479999999999</v>
      </c>
      <c r="N13" s="64"/>
      <c r="O13" s="64">
        <f>HB!$N13</f>
        <v>4193.7559160000001</v>
      </c>
      <c r="P13" s="64">
        <f>IB!$N13</f>
        <v>531.97929717144939</v>
      </c>
      <c r="Q13" s="64">
        <f>IS!$N13</f>
        <v>1687.9743433605358</v>
      </c>
      <c r="R13" s="64"/>
      <c r="S13" s="64">
        <f>'IS (incapacity)'!$N13</f>
        <v>855.17278224834672</v>
      </c>
      <c r="T13" s="64">
        <f>'IS (lone parent)'!$N13</f>
        <v>728.18907636479912</v>
      </c>
      <c r="U13" s="64">
        <f>'IS (carer)'!$N13</f>
        <v>34.491230435179325</v>
      </c>
      <c r="V13" s="64">
        <f>'IS (others)'!$N13</f>
        <v>71.058452998504379</v>
      </c>
      <c r="W13" s="64">
        <f>IIDB!$N13</f>
        <v>29.879192198973719</v>
      </c>
      <c r="X13" s="64">
        <f>JSA!$N13</f>
        <v>380.71217479316999</v>
      </c>
      <c r="Y13" s="64">
        <f>MA!$N13</f>
        <v>33.464045882463296</v>
      </c>
      <c r="Z13" s="64">
        <f>O75TVL!$N13</f>
        <v>44.26940886486117</v>
      </c>
      <c r="AA13" s="64">
        <f>PC!$N13</f>
        <v>1076.4061590686313</v>
      </c>
      <c r="AB13" s="64"/>
      <c r="AC13" s="64">
        <f>SDA!$N13</f>
        <v>77.752285234740796</v>
      </c>
      <c r="AD13" s="64">
        <f>'SDA (working age)'!$N13</f>
        <v>61.727303777019465</v>
      </c>
      <c r="AE13" s="64">
        <f>'SDA (pensioners)'!$N13</f>
        <v>16.024981457721353</v>
      </c>
      <c r="AF13" s="64">
        <f>SP!$N13</f>
        <v>4845.757805580517</v>
      </c>
      <c r="AG13" s="64"/>
      <c r="AH13" s="64"/>
      <c r="AI13" s="64"/>
      <c r="AJ13" s="64"/>
      <c r="AK13" s="64"/>
      <c r="AL13" s="64">
        <f>SMP!$N13</f>
        <v>251.51943192713122</v>
      </c>
      <c r="AM13" s="64"/>
      <c r="AN13" s="65">
        <f>WFP!$N13</f>
        <v>198.7855764050579</v>
      </c>
    </row>
    <row r="14" spans="1:40" s="51" customFormat="1" x14ac:dyDescent="0.35">
      <c r="A14" s="61" t="s">
        <v>85</v>
      </c>
      <c r="B14" s="67" t="s">
        <v>86</v>
      </c>
      <c r="C14" s="63">
        <f t="shared" si="3"/>
        <v>15094.540510909726</v>
      </c>
      <c r="D14" s="64">
        <f>AA!$N14</f>
        <v>507.16106027409785</v>
      </c>
      <c r="E14" s="64">
        <f>BBWB!$N14</f>
        <v>95.920952257344851</v>
      </c>
      <c r="F14" s="64">
        <f>CA!$N14</f>
        <v>126.18469850997292</v>
      </c>
      <c r="G14" s="64"/>
      <c r="H14" s="64">
        <f>CTB!N14</f>
        <v>439.59835299999997</v>
      </c>
      <c r="I14" s="64">
        <f>DLA!$N14</f>
        <v>901.70091463566928</v>
      </c>
      <c r="J14" s="64">
        <f>'DLA (children)'!$N14</f>
        <v>134.69823040243048</v>
      </c>
      <c r="K14" s="64">
        <f>'DLA (working age)'!$N14</f>
        <v>515.16345145979153</v>
      </c>
      <c r="L14" s="64">
        <f>'DLA (pensioners)'!$N14</f>
        <v>251.94346066164806</v>
      </c>
      <c r="M14" s="64">
        <f>DHP!$N14</f>
        <v>2.8012360000000003</v>
      </c>
      <c r="N14" s="64"/>
      <c r="O14" s="64">
        <f>HB!$N14</f>
        <v>1805.0824689999999</v>
      </c>
      <c r="P14" s="64">
        <f>IB!$N14</f>
        <v>566.69374518271115</v>
      </c>
      <c r="Q14" s="64">
        <f>IS!$N14</f>
        <v>813.08433790684353</v>
      </c>
      <c r="R14" s="64"/>
      <c r="S14" s="64">
        <f>'IS (incapacity)'!$N14</f>
        <v>427.30304527300615</v>
      </c>
      <c r="T14" s="64">
        <f>'IS (lone parent)'!$N14</f>
        <v>334.69148324772908</v>
      </c>
      <c r="U14" s="64">
        <f>'IS (carer)'!$N14</f>
        <v>23.074176866382103</v>
      </c>
      <c r="V14" s="64">
        <f>'IS (others)'!$N14</f>
        <v>27.590093456750168</v>
      </c>
      <c r="W14" s="64">
        <f>IIDB!$N14</f>
        <v>61.031264783105527</v>
      </c>
      <c r="X14" s="64">
        <f>JSA!$N14</f>
        <v>188.97290136098937</v>
      </c>
      <c r="Y14" s="64">
        <f>MA!$N14</f>
        <v>37.58114697134436</v>
      </c>
      <c r="Z14" s="64">
        <f>O75TVL!$N14</f>
        <v>74.531227572423916</v>
      </c>
      <c r="AA14" s="64">
        <f>PC!$N14</f>
        <v>725.79548870013184</v>
      </c>
      <c r="AB14" s="64"/>
      <c r="AC14" s="64">
        <f>SDA!$N14</f>
        <v>101.8044243112645</v>
      </c>
      <c r="AD14" s="64">
        <f>'SDA (working age)'!$N14</f>
        <v>79.528639275630724</v>
      </c>
      <c r="AE14" s="64">
        <f>'SDA (pensioners)'!$N14</f>
        <v>22.275785035633774</v>
      </c>
      <c r="AF14" s="64">
        <f>SP!$N14</f>
        <v>8116.0196612258742</v>
      </c>
      <c r="AG14" s="64"/>
      <c r="AH14" s="64"/>
      <c r="AI14" s="64"/>
      <c r="AJ14" s="64"/>
      <c r="AK14" s="64"/>
      <c r="AL14" s="64">
        <f>SMP!$N14</f>
        <v>234.54102952626064</v>
      </c>
      <c r="AM14" s="64"/>
      <c r="AN14" s="65">
        <f>WFP!$N14</f>
        <v>296.03559969169373</v>
      </c>
    </row>
    <row r="15" spans="1:40" s="51" customFormat="1" x14ac:dyDescent="0.35">
      <c r="A15" s="61" t="s">
        <v>87</v>
      </c>
      <c r="B15" s="67" t="s">
        <v>88</v>
      </c>
      <c r="C15" s="63">
        <f t="shared" si="3"/>
        <v>10487.488260837412</v>
      </c>
      <c r="D15" s="64">
        <f>AA!$N15</f>
        <v>428.92568484210273</v>
      </c>
      <c r="E15" s="64">
        <f>BBWB!$N15</f>
        <v>57.474827087135679</v>
      </c>
      <c r="F15" s="64">
        <f>CA!$N15</f>
        <v>92.432299535602112</v>
      </c>
      <c r="G15" s="64"/>
      <c r="H15" s="64">
        <f>CTB!N15</f>
        <v>307.14695</v>
      </c>
      <c r="I15" s="64">
        <f>DLA!$N15</f>
        <v>696.78178195623832</v>
      </c>
      <c r="J15" s="64">
        <f>'DLA (children)'!$N15</f>
        <v>77.766993818037562</v>
      </c>
      <c r="K15" s="64">
        <f>'DLA (working age)'!$N15</f>
        <v>400.79283473990637</v>
      </c>
      <c r="L15" s="64">
        <f>'DLA (pensioners)'!$N15</f>
        <v>218.31070171710917</v>
      </c>
      <c r="M15" s="64">
        <f>DHP!$N15</f>
        <v>1.5375809999999999</v>
      </c>
      <c r="N15" s="64"/>
      <c r="O15" s="64">
        <f>HB!$N15</f>
        <v>1078.71201</v>
      </c>
      <c r="P15" s="64">
        <f>IB!$N15</f>
        <v>481.65851878580446</v>
      </c>
      <c r="Q15" s="64">
        <f>IS!$N15</f>
        <v>580.38997672035862</v>
      </c>
      <c r="R15" s="64"/>
      <c r="S15" s="64">
        <f>'IS (incapacity)'!$N15</f>
        <v>345.51444187336273</v>
      </c>
      <c r="T15" s="64">
        <f>'IS (lone parent)'!$N15</f>
        <v>200.70867103606923</v>
      </c>
      <c r="U15" s="64">
        <f>'IS (carer)'!$N15</f>
        <v>16.802931170228966</v>
      </c>
      <c r="V15" s="64">
        <f>'IS (others)'!$N15</f>
        <v>17.76372152049569</v>
      </c>
      <c r="W15" s="64">
        <f>IIDB!$N15</f>
        <v>50.699346802992039</v>
      </c>
      <c r="X15" s="64">
        <f>JSA!$N15</f>
        <v>110.61686920927858</v>
      </c>
      <c r="Y15" s="64">
        <f>MA!$N15</f>
        <v>25.920308369138969</v>
      </c>
      <c r="Z15" s="64">
        <f>O75TVL!$N15</f>
        <v>53.254305420085771</v>
      </c>
      <c r="AA15" s="64">
        <f>PC!$N15</f>
        <v>572.26797377991852</v>
      </c>
      <c r="AB15" s="64"/>
      <c r="AC15" s="64">
        <f>SDA!$N15</f>
        <v>76.37050835407355</v>
      </c>
      <c r="AD15" s="64">
        <f>'SDA (working age)'!$N15</f>
        <v>59.964253691927389</v>
      </c>
      <c r="AE15" s="64">
        <f>'SDA (pensioners)'!$N15</f>
        <v>16.406254662146161</v>
      </c>
      <c r="AF15" s="64">
        <f>SP!$N15</f>
        <v>5535.2685935744248</v>
      </c>
      <c r="AG15" s="64"/>
      <c r="AH15" s="64"/>
      <c r="AI15" s="64"/>
      <c r="AJ15" s="64"/>
      <c r="AK15" s="64"/>
      <c r="AL15" s="64">
        <f>SMP!$N15</f>
        <v>131.47718862099003</v>
      </c>
      <c r="AM15" s="64"/>
      <c r="AN15" s="65">
        <f>WFP!$N15</f>
        <v>206.55353677926658</v>
      </c>
    </row>
    <row r="16" spans="1:40" s="51" customFormat="1" x14ac:dyDescent="0.35">
      <c r="A16" s="49">
        <v>924</v>
      </c>
      <c r="B16" s="68" t="s">
        <v>89</v>
      </c>
      <c r="C16" s="58">
        <f t="shared" si="3"/>
        <v>7105.1226429957505</v>
      </c>
      <c r="D16" s="59">
        <f>AA!$N$16</f>
        <v>344.95799554401236</v>
      </c>
      <c r="E16" s="59">
        <f>BBWB!$N$16</f>
        <v>39.145617136939364</v>
      </c>
      <c r="F16" s="59">
        <f>CA!$N$16</f>
        <v>85.809502367027065</v>
      </c>
      <c r="G16" s="59"/>
      <c r="H16" s="59">
        <f>CTB!N16</f>
        <v>188.90478100000004</v>
      </c>
      <c r="I16" s="59">
        <f>DLA!$N$16</f>
        <v>799.49765136282178</v>
      </c>
      <c r="J16" s="59">
        <f>'DLA (children)'!$N$16</f>
        <v>63.367563109461436</v>
      </c>
      <c r="K16" s="59">
        <f>'DLA (working age)'!$N$16</f>
        <v>408.78682753658921</v>
      </c>
      <c r="L16" s="59">
        <f>'DLA (pensioners)'!$N$16</f>
        <v>327.26946424009219</v>
      </c>
      <c r="M16" s="59">
        <f>DHP!$N$16</f>
        <v>1.0088810000000001</v>
      </c>
      <c r="N16" s="59"/>
      <c r="O16" s="59">
        <f>HB!$N$16</f>
        <v>656.2032559999999</v>
      </c>
      <c r="P16" s="59">
        <f>IB!$N$16</f>
        <v>575.28654637333364</v>
      </c>
      <c r="Q16" s="59">
        <f>IS!$N$16</f>
        <v>526.06471103557817</v>
      </c>
      <c r="R16" s="59"/>
      <c r="S16" s="59">
        <f>'IS (incapacity)'!$N$16</f>
        <v>319.59264843862417</v>
      </c>
      <c r="T16" s="59">
        <f>'IS (lone parent)'!$N$16</f>
        <v>172.05514855719753</v>
      </c>
      <c r="U16" s="59">
        <f>'IS (carer)'!$N$16</f>
        <v>19.317478863408937</v>
      </c>
      <c r="V16" s="59">
        <f>'IS (others)'!$N$16</f>
        <v>15.130128695933873</v>
      </c>
      <c r="W16" s="59">
        <f>IIDB!$N$16</f>
        <v>53.550301115948422</v>
      </c>
      <c r="X16" s="59">
        <f>JSA!$N$16</f>
        <v>109.64765789127556</v>
      </c>
      <c r="Y16" s="59">
        <f>MA!$N$16</f>
        <v>10.462692503366416</v>
      </c>
      <c r="Z16" s="59">
        <f>O75TVL!$N$16</f>
        <v>27.407607546984693</v>
      </c>
      <c r="AA16" s="59">
        <f>PC!$N$16</f>
        <v>441.86206835144168</v>
      </c>
      <c r="AB16" s="59"/>
      <c r="AC16" s="59">
        <f>SDA!$N$16</f>
        <v>60.499000528497064</v>
      </c>
      <c r="AD16" s="59">
        <f>'SDA (working age)'!$N$16</f>
        <v>43.957123547854764</v>
      </c>
      <c r="AE16" s="59">
        <f>'SDA (pensioners)'!$N$16</f>
        <v>16.541876980642311</v>
      </c>
      <c r="AF16" s="59">
        <f>SP!$N$16</f>
        <v>2999.5155168681986</v>
      </c>
      <c r="AG16" s="59"/>
      <c r="AH16" s="59"/>
      <c r="AI16" s="59"/>
      <c r="AJ16" s="59"/>
      <c r="AK16" s="59"/>
      <c r="AL16" s="59">
        <f>SMP!$N$16</f>
        <v>71.290761237385894</v>
      </c>
      <c r="AM16" s="59"/>
      <c r="AN16" s="60">
        <f>WFP!$N$16</f>
        <v>114.00809513293942</v>
      </c>
    </row>
    <row r="17" spans="1:40" s="51" customFormat="1" x14ac:dyDescent="0.35">
      <c r="A17" s="49">
        <v>923</v>
      </c>
      <c r="B17" s="68" t="s">
        <v>90</v>
      </c>
      <c r="C17" s="58">
        <f t="shared" si="3"/>
        <v>11536.052457557078</v>
      </c>
      <c r="D17" s="59">
        <f>AA!$N$17</f>
        <v>420.8638475494493</v>
      </c>
      <c r="E17" s="59">
        <f>BBWB!$N$17</f>
        <v>74.246944126917398</v>
      </c>
      <c r="F17" s="59">
        <f>CA!$N$17</f>
        <v>119.7266986830539</v>
      </c>
      <c r="G17" s="59"/>
      <c r="H17" s="59">
        <f>CTB!N17</f>
        <v>366.47791000000001</v>
      </c>
      <c r="I17" s="59">
        <f>DLA!$N$17</f>
        <v>1109.5020931147133</v>
      </c>
      <c r="J17" s="59">
        <f>'DLA (children)'!$N$17</f>
        <v>93.122981930425453</v>
      </c>
      <c r="K17" s="59">
        <f>'DLA (working age)'!$N$17</f>
        <v>628.76168580698641</v>
      </c>
      <c r="L17" s="59">
        <f>'DLA (pensioners)'!$N$17</f>
        <v>387.53660065852358</v>
      </c>
      <c r="M17" s="59">
        <f>DHP!$N$17</f>
        <v>2.3136450000000002</v>
      </c>
      <c r="N17" s="59"/>
      <c r="O17" s="59">
        <f>HB!$N$17</f>
        <v>1295.596509</v>
      </c>
      <c r="P17" s="59">
        <f>IB!$N$17</f>
        <v>783.76441525070834</v>
      </c>
      <c r="Q17" s="59">
        <f>IS!$N$17</f>
        <v>892.41667965231909</v>
      </c>
      <c r="R17" s="59"/>
      <c r="S17" s="59">
        <f>'IS (incapacity)'!$N$17</f>
        <v>563.2004334148528</v>
      </c>
      <c r="T17" s="59">
        <f>'IS (lone parent)'!$N$17</f>
        <v>273.19805354427342</v>
      </c>
      <c r="U17" s="59">
        <f>'IS (carer)'!$N$17</f>
        <v>28.641994221438491</v>
      </c>
      <c r="V17" s="59">
        <f>'IS (others)'!$N$17</f>
        <v>28.836545429822948</v>
      </c>
      <c r="W17" s="59">
        <f>IIDB!$N$17</f>
        <v>76.372823109484401</v>
      </c>
      <c r="X17" s="59">
        <f>JSA!$N$17</f>
        <v>203.88192431757452</v>
      </c>
      <c r="Y17" s="59">
        <f>MA!$N$17</f>
        <v>20.93018330643628</v>
      </c>
      <c r="Z17" s="59">
        <f>O75TVL!$N$17</f>
        <v>41.95455662025882</v>
      </c>
      <c r="AA17" s="59">
        <f>PC!$N$17</f>
        <v>734.65774001944692</v>
      </c>
      <c r="AB17" s="59"/>
      <c r="AC17" s="59">
        <f>SDA!$N$17</f>
        <v>99.197680451535206</v>
      </c>
      <c r="AD17" s="59">
        <f>'SDA (working age)'!$N$17</f>
        <v>77.400202832612223</v>
      </c>
      <c r="AE17" s="59">
        <f>'SDA (pensioners)'!$N$17</f>
        <v>21.797477618923004</v>
      </c>
      <c r="AF17" s="59">
        <f>SP!$N$17</f>
        <v>4965.0884328040183</v>
      </c>
      <c r="AG17" s="59"/>
      <c r="AH17" s="59"/>
      <c r="AI17" s="59"/>
      <c r="AJ17" s="59"/>
      <c r="AK17" s="59"/>
      <c r="AL17" s="59">
        <f>SMP!$N$17</f>
        <v>146.76833728750623</v>
      </c>
      <c r="AM17" s="59"/>
      <c r="AN17" s="60">
        <f>WFP!$N$17</f>
        <v>182.29203726365685</v>
      </c>
    </row>
    <row r="18" spans="1:40" s="74" customFormat="1" ht="30" customHeight="1" x14ac:dyDescent="0.35">
      <c r="A18" s="69">
        <v>922</v>
      </c>
      <c r="B18" s="70" t="s">
        <v>91</v>
      </c>
      <c r="C18" s="71">
        <f t="shared" si="3"/>
        <v>12.089500706947012</v>
      </c>
      <c r="D18" s="72"/>
      <c r="E18" s="72"/>
      <c r="F18" s="72"/>
      <c r="G18" s="72"/>
      <c r="H18" s="72"/>
      <c r="I18" s="72"/>
      <c r="J18" s="72"/>
      <c r="K18" s="72"/>
      <c r="L18" s="72"/>
      <c r="M18" s="72"/>
      <c r="N18" s="72"/>
      <c r="O18" s="72"/>
      <c r="P18" s="72"/>
      <c r="Q18" s="72"/>
      <c r="R18" s="72"/>
      <c r="S18" s="72"/>
      <c r="T18" s="72"/>
      <c r="U18" s="72"/>
      <c r="V18" s="72"/>
      <c r="W18" s="72"/>
      <c r="X18" s="72"/>
      <c r="Y18" s="72"/>
      <c r="Z18" s="80">
        <f>O75TVL!$N$18</f>
        <v>12.089500706947012</v>
      </c>
      <c r="AA18" s="72"/>
      <c r="AB18" s="72"/>
      <c r="AC18" s="72"/>
      <c r="AD18" s="72"/>
      <c r="AE18" s="72"/>
      <c r="AF18" s="72"/>
      <c r="AG18" s="72"/>
      <c r="AH18" s="72"/>
      <c r="AI18" s="72"/>
      <c r="AJ18" s="72"/>
      <c r="AK18" s="72"/>
      <c r="AL18" s="72"/>
      <c r="AM18" s="72"/>
      <c r="AN18" s="73"/>
    </row>
    <row r="19" spans="1:40" s="51" customFormat="1" x14ac:dyDescent="0.35">
      <c r="A19" s="66"/>
      <c r="B19" s="57"/>
      <c r="C19" s="75" t="str">
        <f t="shared" ref="C19" si="11">IF(SUM(D19:I19,M19:Q19,W19:AC19,AF19:AN19)=0,"",SUM(D19:I19,M19:Q19,W19:AC19,AF19:AN19))</f>
        <v/>
      </c>
      <c r="D19" s="75"/>
      <c r="E19" s="76"/>
      <c r="F19" s="76"/>
      <c r="G19" s="76"/>
      <c r="H19" s="76"/>
      <c r="I19" s="76"/>
      <c r="J19" s="76"/>
      <c r="K19" s="76"/>
      <c r="L19" s="76"/>
      <c r="M19" s="76"/>
      <c r="N19" s="76"/>
      <c r="O19" s="76"/>
      <c r="P19" s="76"/>
      <c r="Q19" s="76"/>
      <c r="R19" s="76"/>
      <c r="S19" s="76"/>
      <c r="T19" s="76"/>
      <c r="U19" s="76"/>
      <c r="V19" s="76"/>
      <c r="X19" s="76"/>
      <c r="AA19" s="76"/>
      <c r="AB19" s="76"/>
      <c r="AC19" s="76"/>
      <c r="AD19" s="76"/>
      <c r="AE19" s="76"/>
      <c r="AF19" s="76"/>
      <c r="AG19" s="76"/>
      <c r="AH19" s="76"/>
      <c r="AI19" s="76"/>
      <c r="AJ19" s="76"/>
      <c r="AK19" s="76"/>
      <c r="AN19" s="76"/>
    </row>
    <row r="21" spans="1:40" x14ac:dyDescent="0.35">
      <c r="P21" s="78"/>
      <c r="AM21" s="78"/>
    </row>
    <row r="22" spans="1:40" x14ac:dyDescent="0.35">
      <c r="P22" s="79"/>
      <c r="AM22" s="79"/>
    </row>
    <row r="23" spans="1:40" x14ac:dyDescent="0.35">
      <c r="P23" s="78"/>
      <c r="AM23" s="78"/>
    </row>
    <row r="24" spans="1:40" x14ac:dyDescent="0.35">
      <c r="P24" s="78"/>
      <c r="AM24" s="78"/>
    </row>
    <row r="25" spans="1:40" x14ac:dyDescent="0.35">
      <c r="P25" s="79"/>
      <c r="AM25" s="79"/>
    </row>
    <row r="26" spans="1:40" x14ac:dyDescent="0.35">
      <c r="P26" s="79"/>
      <c r="AM26" s="79"/>
    </row>
    <row r="27" spans="1:40" x14ac:dyDescent="0.35">
      <c r="P27" s="79"/>
      <c r="AM27" s="79"/>
    </row>
    <row r="28" spans="1:40" x14ac:dyDescent="0.35">
      <c r="P28" s="79"/>
      <c r="AM28" s="79"/>
    </row>
    <row r="29" spans="1:40" x14ac:dyDescent="0.35">
      <c r="P29" s="79"/>
      <c r="AM29" s="79"/>
    </row>
    <row r="30" spans="1:40" x14ac:dyDescent="0.35">
      <c r="P30" s="79"/>
      <c r="AM30" s="79"/>
    </row>
    <row r="31" spans="1:40" x14ac:dyDescent="0.35">
      <c r="P31" s="79"/>
      <c r="AM31" s="79"/>
    </row>
    <row r="32" spans="1:40" x14ac:dyDescent="0.35">
      <c r="P32" s="79"/>
      <c r="AM32" s="79"/>
    </row>
    <row r="33" spans="16:39" x14ac:dyDescent="0.35">
      <c r="P33" s="79"/>
      <c r="AM33" s="79"/>
    </row>
    <row r="34" spans="16:39" x14ac:dyDescent="0.35">
      <c r="P34" s="78"/>
      <c r="AM34" s="78"/>
    </row>
    <row r="35" spans="16:39" x14ac:dyDescent="0.35">
      <c r="P35" s="78"/>
      <c r="AM35" s="78"/>
    </row>
    <row r="36" spans="16:39" x14ac:dyDescent="0.35">
      <c r="AM36" s="78"/>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Notes</vt:lpstr>
      <vt:lpstr>% of Expenditure covered</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AA</vt:lpstr>
      <vt:lpstr>BBWB</vt:lpstr>
      <vt:lpstr>CA</vt:lpstr>
      <vt:lpstr>CWP</vt:lpstr>
      <vt:lpstr>CTB</vt:lpstr>
      <vt:lpstr>DLA</vt:lpstr>
      <vt:lpstr>DLA (children)</vt:lpstr>
      <vt:lpstr>DLA (working age)</vt:lpstr>
      <vt:lpstr>DLA (pensioners)</vt:lpstr>
      <vt:lpstr>DHP</vt:lpstr>
      <vt:lpstr>ESA</vt:lpstr>
      <vt:lpstr>HB</vt:lpstr>
      <vt:lpstr>IB</vt:lpstr>
      <vt:lpstr>IS</vt:lpstr>
      <vt:lpstr>IS MIG</vt:lpstr>
      <vt:lpstr>IS (incapacity)</vt:lpstr>
      <vt:lpstr>IS (lone parent)</vt:lpstr>
      <vt:lpstr>IS (carer)</vt:lpstr>
      <vt:lpstr>IS (others)</vt:lpstr>
      <vt:lpstr>IIDB</vt:lpstr>
      <vt:lpstr>JSA</vt:lpstr>
      <vt:lpstr>MA</vt:lpstr>
      <vt:lpstr>O75TVL</vt:lpstr>
      <vt:lpstr>PC</vt:lpstr>
      <vt:lpstr>PIP</vt:lpstr>
      <vt:lpstr>SDA</vt:lpstr>
      <vt:lpstr>SDA (working age)</vt:lpstr>
      <vt:lpstr>SDA (pensioners)</vt:lpstr>
      <vt:lpstr>SP</vt:lpstr>
      <vt:lpstr>SMP</vt:lpstr>
      <vt:lpstr>UC</vt:lpstr>
      <vt:lpstr>WFP</vt:lpstr>
      <vt:lpstr>England</vt:lpstr>
      <vt:lpstr>North East England</vt:lpstr>
      <vt:lpstr>North West England</vt:lpstr>
      <vt:lpstr>Yorkshire and The Humber</vt:lpstr>
      <vt:lpstr>East Midlands</vt:lpstr>
      <vt:lpstr>West Midlands</vt:lpstr>
      <vt:lpstr>East England</vt:lpstr>
      <vt:lpstr>London</vt:lpstr>
      <vt:lpstr>South East England</vt:lpstr>
      <vt:lpstr>South West England</vt:lpstr>
      <vt:lpstr>Scotland</vt:lpstr>
      <vt:lpstr>Wales</vt:lpstr>
      <vt:lpstr>Great Britain and overseas</vt:lpstr>
      <vt:lpstr>Overseas</vt:lpstr>
      <vt:lpstr>GB excluding overseas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Benefit expenditure by country and region, 1996/97 to 2017/18</dc:title>
  <dc:creator/>
  <cp:lastModifiedBy/>
  <dcterms:created xsi:type="dcterms:W3CDTF">2018-09-20T13:41:04Z</dcterms:created>
  <dcterms:modified xsi:type="dcterms:W3CDTF">2018-09-20T13:41:40Z</dcterms:modified>
</cp:coreProperties>
</file>