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92A83E90-E9E0-40FC-998E-D63B0BF94E03}" xr6:coauthVersionLast="47" xr6:coauthVersionMax="47" xr10:uidLastSave="{00000000-0000-0000-0000-000000000000}"/>
  <bookViews>
    <workbookView xWindow="0" yWindow="0" windowWidth="19200" windowHeight="2100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1" i="35" l="1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B311" i="35"/>
  <c r="D311" i="35"/>
  <c r="E311" i="35"/>
  <c r="F311" i="35"/>
  <c r="G311" i="35"/>
  <c r="H311" i="35"/>
  <c r="I311" i="35"/>
  <c r="J311" i="35"/>
  <c r="K311" i="35"/>
  <c r="L311" i="35"/>
  <c r="M311" i="35"/>
  <c r="N311" i="35"/>
  <c r="O311" i="35"/>
  <c r="P311" i="35"/>
  <c r="Q311" i="35"/>
  <c r="R311" i="35"/>
  <c r="AF311" i="35"/>
  <c r="B311" i="34"/>
  <c r="D311" i="34"/>
  <c r="E311" i="34"/>
  <c r="F311" i="34"/>
  <c r="G311" i="34"/>
  <c r="H311" i="34"/>
  <c r="I311" i="34"/>
  <c r="J311" i="34"/>
  <c r="K311" i="34"/>
  <c r="L311" i="34"/>
  <c r="M311" i="34"/>
  <c r="N311" i="34"/>
  <c r="O311" i="34"/>
  <c r="P311" i="34"/>
  <c r="Q311" i="34"/>
  <c r="R311" i="34"/>
  <c r="AF311" i="34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F310" i="32"/>
  <c r="AG310" i="32"/>
  <c r="S311" i="30"/>
  <c r="T311" i="30"/>
  <c r="AG311" i="30" s="1"/>
  <c r="U311" i="30"/>
  <c r="V311" i="30"/>
  <c r="W311" i="30"/>
  <c r="X311" i="30"/>
  <c r="Y311" i="30"/>
  <c r="Z311" i="30"/>
  <c r="AA311" i="30"/>
  <c r="AB311" i="30"/>
  <c r="AC311" i="30"/>
  <c r="AD311" i="30"/>
  <c r="AE311" i="30"/>
  <c r="B311" i="30"/>
  <c r="D311" i="30"/>
  <c r="E311" i="30"/>
  <c r="F311" i="30"/>
  <c r="G311" i="30"/>
  <c r="H311" i="30"/>
  <c r="I311" i="30"/>
  <c r="J311" i="30"/>
  <c r="K311" i="30"/>
  <c r="L311" i="30"/>
  <c r="M311" i="30"/>
  <c r="N311" i="30"/>
  <c r="O311" i="30"/>
  <c r="P311" i="30"/>
  <c r="Q311" i="30"/>
  <c r="R311" i="30"/>
  <c r="AF311" i="30"/>
  <c r="B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Q311" i="31"/>
  <c r="R311" i="31"/>
  <c r="AG311" i="31" s="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B310" i="35"/>
  <c r="D310" i="35"/>
  <c r="E310" i="35"/>
  <c r="F310" i="35"/>
  <c r="G310" i="35"/>
  <c r="H310" i="35"/>
  <c r="I310" i="35"/>
  <c r="J310" i="35"/>
  <c r="K310" i="35"/>
  <c r="L310" i="35"/>
  <c r="M310" i="35"/>
  <c r="N310" i="35"/>
  <c r="O310" i="35"/>
  <c r="P310" i="35"/>
  <c r="Q310" i="35"/>
  <c r="R310" i="35"/>
  <c r="B310" i="34"/>
  <c r="D310" i="34"/>
  <c r="E310" i="34"/>
  <c r="F310" i="34"/>
  <c r="G310" i="34"/>
  <c r="H310" i="34"/>
  <c r="I310" i="34"/>
  <c r="J310" i="34"/>
  <c r="K310" i="34"/>
  <c r="L310" i="34"/>
  <c r="M310" i="34"/>
  <c r="N310" i="34"/>
  <c r="O310" i="34"/>
  <c r="P310" i="34"/>
  <c r="Q310" i="34"/>
  <c r="R310" i="34"/>
  <c r="AF310" i="34" s="1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F309" i="32"/>
  <c r="AG309" i="32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B310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AF310" i="30"/>
  <c r="AG310" i="30"/>
  <c r="B310" i="31"/>
  <c r="D310" i="31"/>
  <c r="AF310" i="31" s="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R310" i="3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AG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G311" i="35" l="1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08" i="35" l="1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25" i="20" l="1"/>
  <c r="H28" i="20"/>
  <c r="H31" i="20"/>
  <c r="H27" i="20"/>
  <c r="H33" i="20"/>
  <c r="H34" i="20"/>
  <c r="H8" i="20"/>
  <c r="H29" i="20"/>
  <c r="H30" i="20"/>
  <c r="H22" i="20"/>
  <c r="H16" i="20"/>
  <c r="H10" i="20"/>
  <c r="H13" i="20"/>
  <c r="H11" i="20"/>
  <c r="H20" i="20"/>
  <c r="H23" i="20"/>
  <c r="H19" i="20"/>
  <c r="H9" i="20"/>
  <c r="H14" i="20"/>
  <c r="H12" i="20"/>
  <c r="H17" i="20"/>
  <c r="H21" i="20"/>
  <c r="H7" i="20"/>
  <c r="H26" i="20"/>
  <c r="H24" i="20"/>
  <c r="H15" i="20"/>
  <c r="H18" i="20"/>
  <c r="H32" i="20"/>
  <c r="C23" i="20"/>
  <c r="C32" i="20"/>
  <c r="C16" i="20"/>
  <c r="C34" i="20"/>
  <c r="C15" i="20"/>
  <c r="C12" i="20"/>
  <c r="C11" i="20"/>
  <c r="C30" i="20"/>
  <c r="C14" i="20"/>
  <c r="C26" i="20"/>
  <c r="C18" i="20"/>
  <c r="C27" i="20"/>
  <c r="C25" i="20"/>
  <c r="C24" i="20"/>
  <c r="C19" i="20"/>
  <c r="C33" i="20"/>
  <c r="C28" i="20"/>
  <c r="C21" i="20"/>
  <c r="C22" i="20"/>
  <c r="C20" i="20"/>
  <c r="C13" i="20"/>
  <c r="C10" i="20"/>
  <c r="C17" i="20"/>
  <c r="C31" i="20"/>
  <c r="C7" i="20"/>
  <c r="C9" i="20"/>
  <c r="C29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<sst xmlns="http://schemas.openxmlformats.org/spreadsheetml/2006/main" count="2357" uniqueCount="128">
  <si>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</si>
  <si>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</si>
  <si>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</si>
  <si>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</si>
  <si>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</si>
  <si>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</si>
  <si>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</si>
  <si>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</si>
  <si>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</si>
  <si>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</si>
  <si>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</si>
  <si>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</si>
  <si>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</si>
  <si>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</si>
  <si>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</si>
  <si>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</si>
  <si>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</si>
  <si>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</si>
  <si>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</si>
  <si>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</si>
  <si>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</si>
  <si>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</si>
  <si>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</si>
  <si>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</si>
  <si>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</si>
  <si>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</si>
  <si>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</si>
  <si>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</si>
  <si>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</si>
  <si>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</si>
  <si>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</si>
  <si>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</si>
  <si>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</si>
  <si>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</si>
  <si>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</si>
  <si>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</si>
  <si>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</si>
  <si>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</si>
  <si>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</si>
  <si>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</si>
  <si>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</si>
  <si>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</si>
  <si>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</si>
  <si>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</si>
  <si>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</si>
  <si>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</si>
  <si>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</si>
  <si>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</si>
  <si>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</si>
  <si>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</si>
  <si>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</si>
  <si>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</si>
  <si>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</si>
  <si>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</si>
  <si>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</si>
  <si>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</si>
  <si>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</si>
  <si>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</si>
  <si>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</si>
  <si>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</si>
  <si>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</si>
  <si>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</si>
  <si>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</si>
  <si>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</si>
  <si>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</si>
  <si>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</si>
  <si>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</si>
  <si>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</si>
  <si>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</si>
  <si>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</si>
  <si>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</si>
  <si>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</si>
  <si>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</si>
  <si>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</si>
  <si>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</si>
  <si>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</si>
  <si>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</si>
  <si>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</si>
  <si>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</si>
  <si>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</si>
  <si>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</si>
  <si>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</si>
  <si>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</si>
  <si>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</si>
  <si>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</si>
  <si>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</si>
  <si>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</si>
  <si>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</si>
  <si>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</si>
  <si>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</si>
  <si>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</si>
  <si>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</si>
  <si>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</si>
  <si>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</si>
  <si>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</si>
  <si>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</si>
  <si>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</si>
  <si>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</si>
  <si>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</si>
  <si>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</si>
  <si>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</si>
  <si>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020 7215 5073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</si>
  <si>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</si>
  <si>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</si>
  <si>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</si>
  <si>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</si>
  <si>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</si>
  <si>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</si>
  <si>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</si>
  <si>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</si>
  <si>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</si>
  <si>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</si>
  <si>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</si>
  <si>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</si>
  <si>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</si>
  <si>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</si>
  <si>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</si>
  <si>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</si>
  <si>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</si>
  <si>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</si>
  <si>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</si>
  <si>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</si>
  <si>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</si>
  <si>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</si>
  <si>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</si>
  <si>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r>
      <t>Publication date:</t>
    </r>
    <r>
      <rPr>
        <sz val="11"/>
        <rFont val="Arial"/>
        <family val="2"/>
      </rPr>
      <t xml:space="preserve"> 28/03/2024</t>
    </r>
  </si>
  <si>
    <r>
      <t xml:space="preserve">Next update: </t>
    </r>
    <r>
      <rPr>
        <sz val="11"/>
        <rFont val="Arial"/>
        <family val="2"/>
      </rPr>
      <t>25/04/2024</t>
    </r>
  </si>
  <si>
    <r>
      <t>Data period:</t>
    </r>
    <r>
      <rPr>
        <sz val="11"/>
        <rFont val="Arial"/>
        <family val="2"/>
      </rPr>
      <t xml:space="preserve"> Data for February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</si>
</sst>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6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February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Finland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Ireland</c:v>
                </c:pt>
                <c:pt idx="9">
                  <c:v>Latvia</c:v>
                </c:pt>
                <c:pt idx="10">
                  <c:v>UK</c:v>
                </c:pt>
                <c:pt idx="11">
                  <c:v>Estonia</c:v>
                </c:pt>
                <c:pt idx="12">
                  <c:v>Sweden</c:v>
                </c:pt>
                <c:pt idx="13">
                  <c:v>Belgium</c:v>
                </c:pt>
                <c:pt idx="14">
                  <c:v>Slovakia</c:v>
                </c:pt>
                <c:pt idx="15">
                  <c:v>Austria</c:v>
                </c:pt>
                <c:pt idx="16">
                  <c:v>Spain</c:v>
                </c:pt>
                <c:pt idx="17">
                  <c:v>Luxembourg</c:v>
                </c:pt>
                <c:pt idx="18">
                  <c:v>Hungary</c:v>
                </c:pt>
                <c:pt idx="19">
                  <c:v>Poland</c:v>
                </c:pt>
                <c:pt idx="20">
                  <c:v>Czech Republic</c:v>
                </c:pt>
                <c:pt idx="21">
                  <c:v>Croatia</c:v>
                </c:pt>
                <c:pt idx="22">
                  <c:v>Lithuania</c:v>
                </c:pt>
                <c:pt idx="23">
                  <c:v>Slovenia</c:v>
                </c:pt>
                <c:pt idx="24">
                  <c:v>Romania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78.52</c:v>
                </c:pt>
                <c:pt idx="1">
                  <c:v>70.89</c:v>
                </c:pt>
                <c:pt idx="2">
                  <c:v>67.77</c:v>
                </c:pt>
                <c:pt idx="3">
                  <c:v>65.790000000000006</c:v>
                </c:pt>
                <c:pt idx="4">
                  <c:v>72.13</c:v>
                </c:pt>
                <c:pt idx="5">
                  <c:v>66.52</c:v>
                </c:pt>
                <c:pt idx="6">
                  <c:v>66.17</c:v>
                </c:pt>
                <c:pt idx="7">
                  <c:v>69</c:v>
                </c:pt>
                <c:pt idx="8">
                  <c:v>64.83</c:v>
                </c:pt>
                <c:pt idx="9">
                  <c:v>67.540000000000006</c:v>
                </c:pt>
                <c:pt idx="10">
                  <c:v>64.941638758746166</c:v>
                </c:pt>
                <c:pt idx="11">
                  <c:v>69.2</c:v>
                </c:pt>
                <c:pt idx="12">
                  <c:v>68.62</c:v>
                </c:pt>
                <c:pt idx="13">
                  <c:v>63.8</c:v>
                </c:pt>
                <c:pt idx="14">
                  <c:v>66.66</c:v>
                </c:pt>
                <c:pt idx="15">
                  <c:v>61.75</c:v>
                </c:pt>
                <c:pt idx="16">
                  <c:v>70.52</c:v>
                </c:pt>
                <c:pt idx="17">
                  <c:v>66.430000000000007</c:v>
                </c:pt>
                <c:pt idx="18">
                  <c:v>69.489999999999995</c:v>
                </c:pt>
                <c:pt idx="19">
                  <c:v>70.19</c:v>
                </c:pt>
                <c:pt idx="20">
                  <c:v>61.25</c:v>
                </c:pt>
                <c:pt idx="21">
                  <c:v>62.31</c:v>
                </c:pt>
                <c:pt idx="22">
                  <c:v>64.47</c:v>
                </c:pt>
                <c:pt idx="23">
                  <c:v>54.24</c:v>
                </c:pt>
                <c:pt idx="24">
                  <c:v>65.78</c:v>
                </c:pt>
                <c:pt idx="25">
                  <c:v>65.900000000000006</c:v>
                </c:pt>
                <c:pt idx="26">
                  <c:v>50.01</c:v>
                </c:pt>
                <c:pt idx="27">
                  <c:v>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Finland</c:v>
                </c:pt>
                <c:pt idx="4">
                  <c:v>France</c:v>
                </c:pt>
                <c:pt idx="5">
                  <c:v>Italy</c:v>
                </c:pt>
                <c:pt idx="6">
                  <c:v>Germany</c:v>
                </c:pt>
                <c:pt idx="7">
                  <c:v>Portugal</c:v>
                </c:pt>
                <c:pt idx="8">
                  <c:v>Ireland</c:v>
                </c:pt>
                <c:pt idx="9">
                  <c:v>Latvia</c:v>
                </c:pt>
                <c:pt idx="10">
                  <c:v>UK</c:v>
                </c:pt>
                <c:pt idx="11">
                  <c:v>Estonia</c:v>
                </c:pt>
                <c:pt idx="12">
                  <c:v>Sweden</c:v>
                </c:pt>
                <c:pt idx="13">
                  <c:v>Belgium</c:v>
                </c:pt>
                <c:pt idx="14">
                  <c:v>Slovakia</c:v>
                </c:pt>
                <c:pt idx="15">
                  <c:v>Austria</c:v>
                </c:pt>
                <c:pt idx="16">
                  <c:v>Spain</c:v>
                </c:pt>
                <c:pt idx="17">
                  <c:v>Luxembourg</c:v>
                </c:pt>
                <c:pt idx="18">
                  <c:v>Hungary</c:v>
                </c:pt>
                <c:pt idx="19">
                  <c:v>Poland</c:v>
                </c:pt>
                <c:pt idx="20">
                  <c:v>Czech Republic</c:v>
                </c:pt>
                <c:pt idx="21">
                  <c:v>Croatia</c:v>
                </c:pt>
                <c:pt idx="22">
                  <c:v>Lithuania</c:v>
                </c:pt>
                <c:pt idx="23">
                  <c:v>Slovenia</c:v>
                </c:pt>
                <c:pt idx="24">
                  <c:v>Romania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92.679999999999993</c:v>
                </c:pt>
                <c:pt idx="1">
                  <c:v>97.17</c:v>
                </c:pt>
                <c:pt idx="2">
                  <c:v>91.929999999999993</c:v>
                </c:pt>
                <c:pt idx="3">
                  <c:v>92.2</c:v>
                </c:pt>
                <c:pt idx="4">
                  <c:v>85.200000000000017</c:v>
                </c:pt>
                <c:pt idx="5">
                  <c:v>90.45</c:v>
                </c:pt>
                <c:pt idx="6">
                  <c:v>89.440000000000012</c:v>
                </c:pt>
                <c:pt idx="7">
                  <c:v>76.539999999999992</c:v>
                </c:pt>
                <c:pt idx="8">
                  <c:v>80.64</c:v>
                </c:pt>
                <c:pt idx="9">
                  <c:v>73.929999999999993</c:v>
                </c:pt>
                <c:pt idx="10">
                  <c:v>76.528327751749231</c:v>
                </c:pt>
                <c:pt idx="11">
                  <c:v>71.48</c:v>
                </c:pt>
                <c:pt idx="12">
                  <c:v>71.359999999999985</c:v>
                </c:pt>
                <c:pt idx="13">
                  <c:v>75.339999999999989</c:v>
                </c:pt>
                <c:pt idx="14">
                  <c:v>70.009999999999991</c:v>
                </c:pt>
                <c:pt idx="15">
                  <c:v>72.949999999999989</c:v>
                </c:pt>
                <c:pt idx="16">
                  <c:v>63.61</c:v>
                </c:pt>
                <c:pt idx="17">
                  <c:v>66.06</c:v>
                </c:pt>
                <c:pt idx="18">
                  <c:v>62.36</c:v>
                </c:pt>
                <c:pt idx="19">
                  <c:v>58.03</c:v>
                </c:pt>
                <c:pt idx="20">
                  <c:v>65.42</c:v>
                </c:pt>
                <c:pt idx="21">
                  <c:v>64.2</c:v>
                </c:pt>
                <c:pt idx="22">
                  <c:v>61.650000000000006</c:v>
                </c:pt>
                <c:pt idx="23">
                  <c:v>66.990000000000009</c:v>
                </c:pt>
                <c:pt idx="24">
                  <c:v>53.709999999999994</c:v>
                </c:pt>
                <c:pt idx="25">
                  <c:v>50.05</c:v>
                </c:pt>
                <c:pt idx="26">
                  <c:v>64.31</c:v>
                </c:pt>
                <c:pt idx="27">
                  <c:v>49.78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February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Denmark</c:v>
                </c:pt>
                <c:pt idx="2">
                  <c:v>Netherlands</c:v>
                </c:pt>
                <c:pt idx="3">
                  <c:v>Italy</c:v>
                </c:pt>
                <c:pt idx="4">
                  <c:v>France</c:v>
                </c:pt>
                <c:pt idx="5">
                  <c:v>Belgium</c:v>
                </c:pt>
                <c:pt idx="6">
                  <c:v>Germany</c:v>
                </c:pt>
                <c:pt idx="7">
                  <c:v>UK</c:v>
                </c:pt>
                <c:pt idx="8">
                  <c:v>Sweden</c:v>
                </c:pt>
                <c:pt idx="9">
                  <c:v>Greece</c:v>
                </c:pt>
                <c:pt idx="10">
                  <c:v>Austria</c:v>
                </c:pt>
                <c:pt idx="11">
                  <c:v>Ireland</c:v>
                </c:pt>
                <c:pt idx="12">
                  <c:v>Latvia</c:v>
                </c:pt>
                <c:pt idx="13">
                  <c:v>Hungary</c:v>
                </c:pt>
                <c:pt idx="14">
                  <c:v>Portugal</c:v>
                </c:pt>
                <c:pt idx="15">
                  <c:v>Estonia</c:v>
                </c:pt>
                <c:pt idx="16">
                  <c:v>Lithuania</c:v>
                </c:pt>
                <c:pt idx="17">
                  <c:v>Croatia</c:v>
                </c:pt>
                <c:pt idx="18">
                  <c:v>Slovakia</c:v>
                </c:pt>
                <c:pt idx="19">
                  <c:v>Luxembourg</c:v>
                </c:pt>
                <c:pt idx="20">
                  <c:v>Poland</c:v>
                </c:pt>
                <c:pt idx="21">
                  <c:v>Spain</c:v>
                </c:pt>
                <c:pt idx="22">
                  <c:v>Czech Republic</c:v>
                </c:pt>
                <c:pt idx="23">
                  <c:v>Slovenia</c:v>
                </c:pt>
                <c:pt idx="24">
                  <c:v>Romania</c:v>
                </c:pt>
                <c:pt idx="25">
                  <c:v>Cyprus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89.3</c:v>
                </c:pt>
                <c:pt idx="1">
                  <c:v>84.74</c:v>
                </c:pt>
                <c:pt idx="2">
                  <c:v>83.59</c:v>
                </c:pt>
                <c:pt idx="3">
                  <c:v>73.3</c:v>
                </c:pt>
                <c:pt idx="4">
                  <c:v>75.8</c:v>
                </c:pt>
                <c:pt idx="5">
                  <c:v>73.760000000000005</c:v>
                </c:pt>
                <c:pt idx="6">
                  <c:v>77.13</c:v>
                </c:pt>
                <c:pt idx="7">
                  <c:v>72.426667500000022</c:v>
                </c:pt>
                <c:pt idx="8">
                  <c:v>86.54</c:v>
                </c:pt>
                <c:pt idx="9">
                  <c:v>81.58</c:v>
                </c:pt>
                <c:pt idx="10">
                  <c:v>76.92</c:v>
                </c:pt>
                <c:pt idx="11">
                  <c:v>71.510000000000005</c:v>
                </c:pt>
                <c:pt idx="12">
                  <c:v>76.180000000000007</c:v>
                </c:pt>
                <c:pt idx="13">
                  <c:v>78.81</c:v>
                </c:pt>
                <c:pt idx="14">
                  <c:v>76.459999999999994</c:v>
                </c:pt>
                <c:pt idx="15">
                  <c:v>83.93</c:v>
                </c:pt>
                <c:pt idx="16">
                  <c:v>78.900000000000006</c:v>
                </c:pt>
                <c:pt idx="17">
                  <c:v>77</c:v>
                </c:pt>
                <c:pt idx="18">
                  <c:v>78.33</c:v>
                </c:pt>
                <c:pt idx="19">
                  <c:v>77.81</c:v>
                </c:pt>
                <c:pt idx="20">
                  <c:v>75.69</c:v>
                </c:pt>
                <c:pt idx="21">
                  <c:v>75.39</c:v>
                </c:pt>
                <c:pt idx="22">
                  <c:v>71.650000000000006</c:v>
                </c:pt>
                <c:pt idx="23">
                  <c:v>64.36</c:v>
                </c:pt>
                <c:pt idx="24">
                  <c:v>74.5</c:v>
                </c:pt>
                <c:pt idx="25">
                  <c:v>76.88</c:v>
                </c:pt>
                <c:pt idx="26">
                  <c:v>67.95</c:v>
                </c:pt>
                <c:pt idx="27">
                  <c:v>47.18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Denmark</c:v>
                </c:pt>
                <c:pt idx="2">
                  <c:v>Netherlands</c:v>
                </c:pt>
                <c:pt idx="3">
                  <c:v>Italy</c:v>
                </c:pt>
                <c:pt idx="4">
                  <c:v>France</c:v>
                </c:pt>
                <c:pt idx="5">
                  <c:v>Belgium</c:v>
                </c:pt>
                <c:pt idx="6">
                  <c:v>Germany</c:v>
                </c:pt>
                <c:pt idx="7">
                  <c:v>UK</c:v>
                </c:pt>
                <c:pt idx="8">
                  <c:v>Sweden</c:v>
                </c:pt>
                <c:pt idx="9">
                  <c:v>Greece</c:v>
                </c:pt>
                <c:pt idx="10">
                  <c:v>Austria</c:v>
                </c:pt>
                <c:pt idx="11">
                  <c:v>Ireland</c:v>
                </c:pt>
                <c:pt idx="12">
                  <c:v>Latvia</c:v>
                </c:pt>
                <c:pt idx="13">
                  <c:v>Hungary</c:v>
                </c:pt>
                <c:pt idx="14">
                  <c:v>Portugal</c:v>
                </c:pt>
                <c:pt idx="15">
                  <c:v>Estonia</c:v>
                </c:pt>
                <c:pt idx="16">
                  <c:v>Lithuania</c:v>
                </c:pt>
                <c:pt idx="17">
                  <c:v>Croatia</c:v>
                </c:pt>
                <c:pt idx="18">
                  <c:v>Slovakia</c:v>
                </c:pt>
                <c:pt idx="19">
                  <c:v>Luxembourg</c:v>
                </c:pt>
                <c:pt idx="20">
                  <c:v>Poland</c:v>
                </c:pt>
                <c:pt idx="21">
                  <c:v>Spain</c:v>
                </c:pt>
                <c:pt idx="22">
                  <c:v>Czech Republic</c:v>
                </c:pt>
                <c:pt idx="23">
                  <c:v>Slovenia</c:v>
                </c:pt>
                <c:pt idx="24">
                  <c:v>Romania</c:v>
                </c:pt>
                <c:pt idx="25">
                  <c:v>Cyprus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75.429999999999993</c:v>
                </c:pt>
                <c:pt idx="1">
                  <c:v>72.040000000000006</c:v>
                </c:pt>
                <c:pt idx="2">
                  <c:v>71.669999999999987</c:v>
                </c:pt>
                <c:pt idx="3">
                  <c:v>80.39</c:v>
                </c:pt>
                <c:pt idx="4">
                  <c:v>77.500000000000014</c:v>
                </c:pt>
                <c:pt idx="5">
                  <c:v>77.439999999999984</c:v>
                </c:pt>
                <c:pt idx="6">
                  <c:v>73.78</c:v>
                </c:pt>
                <c:pt idx="7">
                  <c:v>78.025333500000002</c:v>
                </c:pt>
                <c:pt idx="8">
                  <c:v>61.439999999999984</c:v>
                </c:pt>
                <c:pt idx="9">
                  <c:v>64.470000000000013</c:v>
                </c:pt>
                <c:pt idx="10">
                  <c:v>68.45</c:v>
                </c:pt>
                <c:pt idx="11">
                  <c:v>73.83</c:v>
                </c:pt>
                <c:pt idx="12">
                  <c:v>66.599999999999994</c:v>
                </c:pt>
                <c:pt idx="13">
                  <c:v>62.169999999999987</c:v>
                </c:pt>
                <c:pt idx="14">
                  <c:v>64.05</c:v>
                </c:pt>
                <c:pt idx="15">
                  <c:v>54.870000000000005</c:v>
                </c:pt>
                <c:pt idx="16">
                  <c:v>58.900000000000006</c:v>
                </c:pt>
                <c:pt idx="17">
                  <c:v>60.09</c:v>
                </c:pt>
                <c:pt idx="18">
                  <c:v>57.399999999999991</c:v>
                </c:pt>
                <c:pt idx="19">
                  <c:v>57.240000000000009</c:v>
                </c:pt>
                <c:pt idx="20">
                  <c:v>55.830000000000013</c:v>
                </c:pt>
                <c:pt idx="21">
                  <c:v>54.95</c:v>
                </c:pt>
                <c:pt idx="22">
                  <c:v>55.769999999999996</c:v>
                </c:pt>
                <c:pt idx="23">
                  <c:v>62.17</c:v>
                </c:pt>
                <c:pt idx="24">
                  <c:v>51.930000000000007</c:v>
                </c:pt>
                <c:pt idx="25">
                  <c:v>49.2</c:v>
                </c:pt>
                <c:pt idx="26">
                  <c:v>47.399999999999991</c:v>
                </c:pt>
                <c:pt idx="27">
                  <c:v>56.050000000000004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106494</xdr:colOff>
      <xdr:row>1</xdr:row>
      <xdr:rowOff>182192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B03B5-F3F4-483D-B747-3EBD7727E22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687519" cy="63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0.14254</cdr:x>
      <cdr:y>0.60063</cdr:y>
    </cdr:from>
    <cdr:to>
      <cdr:x>0.19573</cdr:x>
      <cdr:y>0.62423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9982" y="3508387"/>
          <a:ext cx="294798" cy="1378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0.13137</cdr:x>
      <cdr:y>0.67961</cdr:y>
    </cdr:from>
    <cdr:to>
      <cdr:x>0.18334</cdr:x>
      <cdr:y>0.70266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127" y="3978620"/>
          <a:ext cx="293576" cy="134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0" totalsRowShown="0" headerRowDxfId="279" dataDxfId="278">
  <autoFilter ref="A8:AG310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0" totalsRowShown="0" headerRowDxfId="244" dataDxfId="243">
  <autoFilter ref="A8:AG310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1" totalsRowShown="0" headerRowDxfId="209" dataDxfId="208">
  <autoFilter ref="A9:AG311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1" totalsRowShown="0" headerRowDxfId="174" dataDxfId="173">
  <autoFilter ref="A9:AG311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0" totalsRowShown="0" headerRowDxfId="139" dataDxfId="138" headerRowCellStyle="Normal 2 3" dataCellStyle="Normal 2 3">
  <autoFilter ref="A8:AG310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0" totalsRowShown="0" headerRowDxfId="104" dataDxfId="103" headerRowCellStyle="Normal 2 3" dataCellStyle="Normal 2 3">
  <autoFilter ref="A8:AG310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1" totalsRowShown="0" headerRowDxfId="69" dataDxfId="68">
  <autoFilter ref="A9:AG311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1" totalsRowShown="0" headerRowDxfId="34" dataDxfId="33">
  <autoFilter ref="A9:AG311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106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107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109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108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110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119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101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118</v>
      </c>
    </row>
    <row r="24" spans="1:23" ht="15.95" customHeight="1" x14ac:dyDescent="0.2">
      <c r="A24" s="116" t="s">
        <v>102</v>
      </c>
    </row>
    <row r="25" spans="1:23" ht="15.95" customHeight="1" x14ac:dyDescent="0.2">
      <c r="A25" s="117" t="s">
        <v>122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1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11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124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>RANK(R309,D309:R309,1)</f>
        <v>14</v>
      </c>
      <c r="AG309" s="45">
        <f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48.386179439783881</v>
      </c>
      <c r="E310" s="48">
        <f>('5.2.1 (tax amount)'!E310/'5.2.1 (incl tax)'!E309)*100</f>
        <v>52.249088207483453</v>
      </c>
      <c r="F310" s="48">
        <f>('5.2.1 (tax amount)'!F310/'5.2.1 (incl tax)'!F309)*100</f>
        <v>47.3505298940212</v>
      </c>
      <c r="G310" s="48">
        <f>('5.2.1 (tax amount)'!G310/'5.2.1 (incl tax)'!G309)*100</f>
        <v>48.005215123859188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45.166760881854159</v>
      </c>
      <c r="K310" s="48">
        <f>('5.2.1 (tax amount)'!K310/'5.2.1 (incl tax)'!K309)*100</f>
        <v>51.208730487636409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52.784830212630908</v>
      </c>
      <c r="W310" s="25">
        <f>('5.2.1 (tax amount)'!W310/'5.2.1 (incl tax)'!W309)*100</f>
        <v>53.852459016393439</v>
      </c>
      <c r="X310" s="25">
        <f>('5.2.1 (tax amount)'!X310/'5.2.1 (incl tax)'!X309)*100</f>
        <v>45.866957470010902</v>
      </c>
      <c r="Y310" s="25">
        <f>('5.2.1 (tax amount)'!Y310/'5.2.1 (incl tax)'!Y309)*100</f>
        <v>53.557154276578721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43.355683011551818</v>
      </c>
      <c r="AD310" s="25">
        <f>('5.2.1 (tax amount)'!AD310/'5.2.1 (incl tax)'!AD309)*100</f>
        <v>53.751075647344116</v>
      </c>
      <c r="AE310" s="25">
        <f>('5.2.1 (tax amount)'!AE310/'5.2.1 (incl tax)'!AE309)*100</f>
        <v>53.378699161259689</v>
      </c>
      <c r="AF310" s="45">
        <f>RANK(R310,D310:R310,1)</f>
        <v>14</v>
      </c>
      <c r="AG310" s="45">
        <f>RANK(R310,D310:AE310,1)</f>
        <v>21</v>
      </c>
    </row>
    <row r="311" spans="1:33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>RANK(R311,D311:R311,1)</f>
        <v>14</v>
      </c>
      <c r="AG311" s="45">
        <f>RANK(R311,D311:AE311,1)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103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104</v>
      </c>
    </row>
    <row r="13" spans="1:1" ht="15" x14ac:dyDescent="0.2">
      <c r="A13" s="15" t="s">
        <v>72</v>
      </c>
    </row>
    <row r="14" spans="1:1" ht="15" x14ac:dyDescent="0.2">
      <c r="A14" s="135" t="s">
        <v>105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3" zoomScaleNormal="100" workbookViewId="0">
      <selection activeCell="I34" sqref="I7:I34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114</v>
      </c>
      <c r="B3" s="14"/>
      <c r="C3" s="14"/>
      <c r="D3" s="14"/>
      <c r="E3" s="11"/>
      <c r="F3" s="14" t="s">
        <v>114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v>78.52</v>
      </c>
      <c r="C7" s="10">
        <f t="shared" ref="C7:C34" si="0">D7-B7</f>
        <v>92.679999999999993</v>
      </c>
      <c r="D7" s="134">
        <v>171.2</v>
      </c>
      <c r="E7" s="8"/>
      <c r="F7" s="50" t="s">
        <v>3</v>
      </c>
      <c r="G7" s="9">
        <v>89.3</v>
      </c>
      <c r="H7" s="10">
        <f t="shared" ref="H7:H34" si="1">I7-G7</f>
        <v>75.429999999999993</v>
      </c>
      <c r="I7" s="9">
        <v>164.73</v>
      </c>
    </row>
    <row r="8" spans="1:9" ht="12.95" customHeight="1" x14ac:dyDescent="0.2">
      <c r="A8" s="49" t="s">
        <v>10</v>
      </c>
      <c r="B8" s="9">
        <v>70.89</v>
      </c>
      <c r="C8" s="10">
        <f t="shared" si="0"/>
        <v>97.17</v>
      </c>
      <c r="D8" s="134">
        <v>168.06</v>
      </c>
      <c r="E8" s="8"/>
      <c r="F8" s="49" t="s">
        <v>2</v>
      </c>
      <c r="G8" s="9">
        <v>84.74</v>
      </c>
      <c r="H8" s="10">
        <f t="shared" si="1"/>
        <v>72.040000000000006</v>
      </c>
      <c r="I8" s="9">
        <v>156.78</v>
      </c>
    </row>
    <row r="9" spans="1:9" x14ac:dyDescent="0.2">
      <c r="A9" s="49" t="s">
        <v>6</v>
      </c>
      <c r="B9" s="9">
        <v>67.77</v>
      </c>
      <c r="C9" s="10">
        <f t="shared" si="0"/>
        <v>91.929999999999993</v>
      </c>
      <c r="D9" s="134">
        <v>159.69999999999999</v>
      </c>
      <c r="E9" s="8"/>
      <c r="F9" s="50" t="s">
        <v>10</v>
      </c>
      <c r="G9" s="9">
        <v>83.59</v>
      </c>
      <c r="H9" s="10">
        <f t="shared" si="1"/>
        <v>71.669999999999987</v>
      </c>
      <c r="I9" s="9">
        <v>155.26</v>
      </c>
    </row>
    <row r="10" spans="1:9" x14ac:dyDescent="0.2">
      <c r="A10" s="49" t="s">
        <v>3</v>
      </c>
      <c r="B10" s="9">
        <v>65.790000000000006</v>
      </c>
      <c r="C10" s="10">
        <f t="shared" si="0"/>
        <v>92.2</v>
      </c>
      <c r="D10" s="134">
        <v>157.99</v>
      </c>
      <c r="E10" s="8"/>
      <c r="F10" s="50" t="s">
        <v>8</v>
      </c>
      <c r="G10" s="9">
        <v>73.3</v>
      </c>
      <c r="H10" s="10">
        <f t="shared" si="1"/>
        <v>80.39</v>
      </c>
      <c r="I10" s="9">
        <v>153.69</v>
      </c>
    </row>
    <row r="11" spans="1:9" x14ac:dyDescent="0.2">
      <c r="A11" s="49" t="s">
        <v>4</v>
      </c>
      <c r="B11" s="9">
        <v>72.13</v>
      </c>
      <c r="C11" s="10">
        <f t="shared" si="0"/>
        <v>85.200000000000017</v>
      </c>
      <c r="D11" s="134">
        <v>157.33000000000001</v>
      </c>
      <c r="E11" s="8"/>
      <c r="F11" s="49" t="s">
        <v>4</v>
      </c>
      <c r="G11" s="9">
        <v>75.8</v>
      </c>
      <c r="H11" s="10">
        <f t="shared" si="1"/>
        <v>77.500000000000014</v>
      </c>
      <c r="I11" s="9">
        <v>153.30000000000001</v>
      </c>
    </row>
    <row r="12" spans="1:9" x14ac:dyDescent="0.2">
      <c r="A12" s="49" t="s">
        <v>8</v>
      </c>
      <c r="B12" s="9">
        <v>66.52</v>
      </c>
      <c r="C12" s="10">
        <f t="shared" si="0"/>
        <v>90.45</v>
      </c>
      <c r="D12" s="134">
        <v>156.97</v>
      </c>
      <c r="E12" s="8"/>
      <c r="F12" s="49" t="s">
        <v>1</v>
      </c>
      <c r="G12" s="9">
        <v>73.760000000000005</v>
      </c>
      <c r="H12" s="10">
        <f t="shared" si="1"/>
        <v>77.439999999999984</v>
      </c>
      <c r="I12" s="9">
        <v>151.19999999999999</v>
      </c>
    </row>
    <row r="13" spans="1:9" x14ac:dyDescent="0.2">
      <c r="A13" s="49" t="s">
        <v>5</v>
      </c>
      <c r="B13" s="9">
        <v>66.17</v>
      </c>
      <c r="C13" s="10">
        <f t="shared" si="0"/>
        <v>89.440000000000012</v>
      </c>
      <c r="D13" s="134">
        <v>155.61000000000001</v>
      </c>
      <c r="E13" s="8"/>
      <c r="F13" s="49" t="s">
        <v>5</v>
      </c>
      <c r="G13" s="9">
        <v>77.13</v>
      </c>
      <c r="H13" s="10">
        <f t="shared" si="1"/>
        <v>73.78</v>
      </c>
      <c r="I13" s="9">
        <v>150.91</v>
      </c>
    </row>
    <row r="14" spans="1:9" x14ac:dyDescent="0.2">
      <c r="A14" s="50" t="s">
        <v>11</v>
      </c>
      <c r="B14" s="9">
        <v>69</v>
      </c>
      <c r="C14" s="10">
        <f t="shared" si="0"/>
        <v>76.539999999999992</v>
      </c>
      <c r="D14" s="134">
        <v>145.54</v>
      </c>
      <c r="E14" s="8"/>
      <c r="F14" s="50" t="s">
        <v>113</v>
      </c>
      <c r="G14" s="9">
        <v>72.426667500000022</v>
      </c>
      <c r="H14" s="10">
        <f t="shared" si="1"/>
        <v>78.025333500000002</v>
      </c>
      <c r="I14" s="9">
        <v>150.45200100000002</v>
      </c>
    </row>
    <row r="15" spans="1:9" ht="12.95" customHeight="1" x14ac:dyDescent="0.2">
      <c r="A15" s="50" t="s">
        <v>7</v>
      </c>
      <c r="B15" s="9">
        <v>64.83</v>
      </c>
      <c r="C15" s="10">
        <f t="shared" si="0"/>
        <v>80.64</v>
      </c>
      <c r="D15" s="134">
        <v>145.47</v>
      </c>
      <c r="E15" s="8"/>
      <c r="F15" s="50" t="s">
        <v>13</v>
      </c>
      <c r="G15" s="9">
        <v>86.54</v>
      </c>
      <c r="H15" s="10">
        <f t="shared" si="1"/>
        <v>61.439999999999984</v>
      </c>
      <c r="I15" s="9">
        <v>147.97999999999999</v>
      </c>
    </row>
    <row r="16" spans="1:9" x14ac:dyDescent="0.2">
      <c r="A16" s="50" t="s">
        <v>21</v>
      </c>
      <c r="B16" s="9">
        <v>67.540000000000006</v>
      </c>
      <c r="C16" s="10">
        <f t="shared" si="0"/>
        <v>73.929999999999993</v>
      </c>
      <c r="D16" s="134">
        <v>141.47</v>
      </c>
      <c r="E16" s="8"/>
      <c r="F16" s="50" t="s">
        <v>6</v>
      </c>
      <c r="G16" s="9">
        <v>81.58</v>
      </c>
      <c r="H16" s="10">
        <f t="shared" si="1"/>
        <v>64.470000000000013</v>
      </c>
      <c r="I16" s="9">
        <v>146.05000000000001</v>
      </c>
    </row>
    <row r="17" spans="1:9" x14ac:dyDescent="0.2">
      <c r="A17" s="49" t="s">
        <v>113</v>
      </c>
      <c r="B17" s="9">
        <v>64.941638758746166</v>
      </c>
      <c r="C17" s="10">
        <f t="shared" si="0"/>
        <v>76.528327751749231</v>
      </c>
      <c r="D17" s="134">
        <v>141.4699665104954</v>
      </c>
      <c r="E17" s="8"/>
      <c r="F17" s="49" t="s">
        <v>0</v>
      </c>
      <c r="G17" s="9">
        <v>76.92</v>
      </c>
      <c r="H17" s="10">
        <f t="shared" si="1"/>
        <v>68.45</v>
      </c>
      <c r="I17" s="9">
        <v>145.37</v>
      </c>
    </row>
    <row r="18" spans="1:9" x14ac:dyDescent="0.2">
      <c r="A18" s="50" t="s">
        <v>19</v>
      </c>
      <c r="B18" s="9">
        <v>69.2</v>
      </c>
      <c r="C18" s="10">
        <f t="shared" si="0"/>
        <v>71.48</v>
      </c>
      <c r="D18" s="134">
        <v>140.68</v>
      </c>
      <c r="E18" s="8"/>
      <c r="F18" s="49" t="s">
        <v>7</v>
      </c>
      <c r="G18" s="9">
        <v>71.510000000000005</v>
      </c>
      <c r="H18" s="10">
        <f t="shared" si="1"/>
        <v>73.83</v>
      </c>
      <c r="I18" s="9">
        <v>145.34</v>
      </c>
    </row>
    <row r="19" spans="1:9" x14ac:dyDescent="0.2">
      <c r="A19" s="49" t="s">
        <v>13</v>
      </c>
      <c r="B19" s="9">
        <v>68.62</v>
      </c>
      <c r="C19" s="10">
        <f t="shared" si="0"/>
        <v>71.359999999999985</v>
      </c>
      <c r="D19" s="134">
        <v>139.97999999999999</v>
      </c>
      <c r="E19" s="8"/>
      <c r="F19" s="49" t="s">
        <v>21</v>
      </c>
      <c r="G19" s="9">
        <v>76.180000000000007</v>
      </c>
      <c r="H19" s="10">
        <f t="shared" si="1"/>
        <v>66.599999999999994</v>
      </c>
      <c r="I19" s="9">
        <v>142.78</v>
      </c>
    </row>
    <row r="20" spans="1:9" x14ac:dyDescent="0.2">
      <c r="A20" s="50" t="s">
        <v>1</v>
      </c>
      <c r="B20" s="9">
        <v>63.8</v>
      </c>
      <c r="C20" s="10">
        <f t="shared" si="0"/>
        <v>75.339999999999989</v>
      </c>
      <c r="D20" s="134">
        <v>139.13999999999999</v>
      </c>
      <c r="E20" s="8"/>
      <c r="F20" s="50" t="s">
        <v>20</v>
      </c>
      <c r="G20" s="9">
        <v>78.81</v>
      </c>
      <c r="H20" s="10">
        <f t="shared" si="1"/>
        <v>62.169999999999987</v>
      </c>
      <c r="I20" s="9">
        <v>140.97999999999999</v>
      </c>
    </row>
    <row r="21" spans="1:9" ht="12.95" customHeight="1" x14ac:dyDescent="0.2">
      <c r="A21" s="49" t="s">
        <v>25</v>
      </c>
      <c r="B21" s="9">
        <v>66.66</v>
      </c>
      <c r="C21" s="10">
        <f t="shared" si="0"/>
        <v>70.009999999999991</v>
      </c>
      <c r="D21" s="134">
        <v>136.66999999999999</v>
      </c>
      <c r="E21" s="8"/>
      <c r="F21" s="49" t="s">
        <v>11</v>
      </c>
      <c r="G21" s="9">
        <v>76.459999999999994</v>
      </c>
      <c r="H21" s="10">
        <f t="shared" si="1"/>
        <v>64.05</v>
      </c>
      <c r="I21" s="9">
        <v>140.51</v>
      </c>
    </row>
    <row r="22" spans="1:9" x14ac:dyDescent="0.2">
      <c r="A22" s="49" t="s">
        <v>0</v>
      </c>
      <c r="B22" s="9">
        <v>61.75</v>
      </c>
      <c r="C22" s="10">
        <f t="shared" si="0"/>
        <v>72.949999999999989</v>
      </c>
      <c r="D22" s="134">
        <v>134.69999999999999</v>
      </c>
      <c r="E22" s="8"/>
      <c r="F22" s="49" t="s">
        <v>19</v>
      </c>
      <c r="G22" s="9">
        <v>83.93</v>
      </c>
      <c r="H22" s="10">
        <f t="shared" si="1"/>
        <v>54.870000000000005</v>
      </c>
      <c r="I22" s="9">
        <v>138.80000000000001</v>
      </c>
    </row>
    <row r="23" spans="1:9" x14ac:dyDescent="0.2">
      <c r="A23" s="49" t="s">
        <v>12</v>
      </c>
      <c r="B23" s="9">
        <v>70.52</v>
      </c>
      <c r="C23" s="10">
        <f t="shared" si="0"/>
        <v>63.61</v>
      </c>
      <c r="D23" s="134">
        <v>134.13</v>
      </c>
      <c r="E23" s="8"/>
      <c r="F23" s="50" t="s">
        <v>22</v>
      </c>
      <c r="G23" s="9">
        <v>78.900000000000006</v>
      </c>
      <c r="H23" s="10">
        <f t="shared" si="1"/>
        <v>58.900000000000006</v>
      </c>
      <c r="I23" s="9">
        <v>137.80000000000001</v>
      </c>
    </row>
    <row r="24" spans="1:9" x14ac:dyDescent="0.2">
      <c r="A24" s="50" t="s">
        <v>9</v>
      </c>
      <c r="B24" s="9">
        <v>66.430000000000007</v>
      </c>
      <c r="C24" s="10">
        <f t="shared" si="0"/>
        <v>66.06</v>
      </c>
      <c r="D24" s="134">
        <v>132.49</v>
      </c>
      <c r="E24" s="8"/>
      <c r="F24" s="49" t="s">
        <v>44</v>
      </c>
      <c r="G24" s="9">
        <v>77</v>
      </c>
      <c r="H24" s="10">
        <f t="shared" si="1"/>
        <v>60.09</v>
      </c>
      <c r="I24" s="9">
        <v>137.09</v>
      </c>
    </row>
    <row r="25" spans="1:9" x14ac:dyDescent="0.2">
      <c r="A25" s="50" t="s">
        <v>20</v>
      </c>
      <c r="B25" s="9">
        <v>69.489999999999995</v>
      </c>
      <c r="C25" s="10">
        <f t="shared" si="0"/>
        <v>62.36</v>
      </c>
      <c r="D25" s="134">
        <v>131.85</v>
      </c>
      <c r="E25" s="8"/>
      <c r="F25" s="49" t="s">
        <v>25</v>
      </c>
      <c r="G25" s="9">
        <v>78.33</v>
      </c>
      <c r="H25" s="10">
        <f t="shared" si="1"/>
        <v>57.399999999999991</v>
      </c>
      <c r="I25" s="9">
        <v>135.72999999999999</v>
      </c>
    </row>
    <row r="26" spans="1:9" x14ac:dyDescent="0.2">
      <c r="A26" s="50" t="s">
        <v>24</v>
      </c>
      <c r="B26" s="9">
        <v>70.19</v>
      </c>
      <c r="C26" s="10">
        <f t="shared" si="0"/>
        <v>58.03</v>
      </c>
      <c r="D26" s="134">
        <v>128.22</v>
      </c>
      <c r="E26" s="8"/>
      <c r="F26" s="49" t="s">
        <v>9</v>
      </c>
      <c r="G26" s="9">
        <v>77.81</v>
      </c>
      <c r="H26" s="10">
        <f t="shared" si="1"/>
        <v>57.240000000000009</v>
      </c>
      <c r="I26" s="9">
        <v>135.05000000000001</v>
      </c>
    </row>
    <row r="27" spans="1:9" x14ac:dyDescent="0.2">
      <c r="A27" s="50" t="s">
        <v>115</v>
      </c>
      <c r="B27" s="9">
        <v>61.25</v>
      </c>
      <c r="C27" s="10">
        <f t="shared" si="0"/>
        <v>65.42</v>
      </c>
      <c r="D27" s="134">
        <v>126.67</v>
      </c>
      <c r="E27" s="8"/>
      <c r="F27" s="49" t="s">
        <v>24</v>
      </c>
      <c r="G27" s="9">
        <v>75.69</v>
      </c>
      <c r="H27" s="10">
        <f t="shared" si="1"/>
        <v>55.830000000000013</v>
      </c>
      <c r="I27" s="9">
        <v>131.52000000000001</v>
      </c>
    </row>
    <row r="28" spans="1:9" x14ac:dyDescent="0.2">
      <c r="A28" s="49" t="s">
        <v>44</v>
      </c>
      <c r="B28" s="9">
        <v>62.31</v>
      </c>
      <c r="C28" s="10">
        <f t="shared" si="0"/>
        <v>64.2</v>
      </c>
      <c r="D28" s="134">
        <v>126.51</v>
      </c>
      <c r="E28" s="8"/>
      <c r="F28" s="49" t="s">
        <v>12</v>
      </c>
      <c r="G28" s="9">
        <v>75.39</v>
      </c>
      <c r="H28" s="10">
        <f t="shared" si="1"/>
        <v>54.95</v>
      </c>
      <c r="I28" s="9">
        <v>130.34</v>
      </c>
    </row>
    <row r="29" spans="1:9" x14ac:dyDescent="0.2">
      <c r="A29" s="49" t="s">
        <v>22</v>
      </c>
      <c r="B29" s="9">
        <v>64.47</v>
      </c>
      <c r="C29" s="10">
        <f t="shared" si="0"/>
        <v>61.650000000000006</v>
      </c>
      <c r="D29" s="134">
        <v>126.12</v>
      </c>
      <c r="E29" s="8"/>
      <c r="F29" s="50" t="s">
        <v>115</v>
      </c>
      <c r="G29" s="9">
        <v>71.650000000000006</v>
      </c>
      <c r="H29" s="10">
        <f t="shared" si="1"/>
        <v>55.769999999999996</v>
      </c>
      <c r="I29" s="9">
        <v>127.42</v>
      </c>
    </row>
    <row r="30" spans="1:9" x14ac:dyDescent="0.2">
      <c r="A30" s="49" t="s">
        <v>26</v>
      </c>
      <c r="B30" s="9">
        <v>54.24</v>
      </c>
      <c r="C30" s="10">
        <f t="shared" si="0"/>
        <v>66.990000000000009</v>
      </c>
      <c r="D30" s="134">
        <v>121.23</v>
      </c>
      <c r="E30" s="8"/>
      <c r="F30" s="49" t="s">
        <v>26</v>
      </c>
      <c r="G30" s="9">
        <v>64.36</v>
      </c>
      <c r="H30" s="10">
        <f t="shared" si="1"/>
        <v>62.17</v>
      </c>
      <c r="I30" s="9">
        <v>126.53</v>
      </c>
    </row>
    <row r="31" spans="1:9" x14ac:dyDescent="0.2">
      <c r="A31" s="49" t="s">
        <v>40</v>
      </c>
      <c r="B31" s="9">
        <v>65.78</v>
      </c>
      <c r="C31" s="10">
        <f t="shared" si="0"/>
        <v>53.709999999999994</v>
      </c>
      <c r="D31" s="134">
        <v>119.49</v>
      </c>
      <c r="E31" s="8"/>
      <c r="F31" s="49" t="s">
        <v>40</v>
      </c>
      <c r="G31" s="9">
        <v>74.5</v>
      </c>
      <c r="H31" s="10">
        <f t="shared" si="1"/>
        <v>51.930000000000007</v>
      </c>
      <c r="I31" s="9">
        <v>126.43</v>
      </c>
    </row>
    <row r="32" spans="1:9" x14ac:dyDescent="0.2">
      <c r="A32" s="50" t="s">
        <v>18</v>
      </c>
      <c r="B32" s="9">
        <v>65.900000000000006</v>
      </c>
      <c r="C32" s="10">
        <f t="shared" si="0"/>
        <v>50.05</v>
      </c>
      <c r="D32" s="134">
        <v>115.95</v>
      </c>
      <c r="E32" s="8"/>
      <c r="F32" s="50" t="s">
        <v>18</v>
      </c>
      <c r="G32" s="9">
        <v>76.88</v>
      </c>
      <c r="H32" s="10">
        <f t="shared" si="1"/>
        <v>49.2</v>
      </c>
      <c r="I32" s="9">
        <v>126.08</v>
      </c>
    </row>
    <row r="33" spans="1:9" x14ac:dyDescent="0.2">
      <c r="A33" s="50" t="s">
        <v>23</v>
      </c>
      <c r="B33" s="9">
        <v>50.01</v>
      </c>
      <c r="C33" s="10">
        <f t="shared" si="0"/>
        <v>64.31</v>
      </c>
      <c r="D33" s="134">
        <v>114.32</v>
      </c>
      <c r="E33" s="8"/>
      <c r="F33" s="49" t="s">
        <v>39</v>
      </c>
      <c r="G33" s="9">
        <v>67.95</v>
      </c>
      <c r="H33" s="10">
        <f t="shared" si="1"/>
        <v>47.399999999999991</v>
      </c>
      <c r="I33" s="9">
        <v>115.35</v>
      </c>
    </row>
    <row r="34" spans="1:9" x14ac:dyDescent="0.2">
      <c r="A34" s="49" t="s">
        <v>39</v>
      </c>
      <c r="B34" s="9">
        <v>63.11</v>
      </c>
      <c r="C34" s="10">
        <f t="shared" si="0"/>
        <v>49.78</v>
      </c>
      <c r="D34" s="134">
        <v>112.89</v>
      </c>
      <c r="E34" s="8"/>
      <c r="F34" s="50" t="s">
        <v>23</v>
      </c>
      <c r="G34" s="9">
        <v>47.18</v>
      </c>
      <c r="H34" s="10">
        <f t="shared" si="1"/>
        <v>56.050000000000004</v>
      </c>
      <c r="I34" s="9">
        <v>103.23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0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117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10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60.35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64.489999999999995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>RANK(R310,D310:R310,1)</f>
        <v>4</v>
      </c>
      <c r="AG310" s="45">
        <f>RANK(R310,D310:AE310,1)</f>
        <v>10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0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10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131.88</v>
      </c>
      <c r="E309" s="48">
        <v>135.53</v>
      </c>
      <c r="F309" s="48">
        <v>168.03</v>
      </c>
      <c r="G309" s="48">
        <v>147.46</v>
      </c>
      <c r="H309" s="48">
        <v>154.84</v>
      </c>
      <c r="I309" s="48">
        <v>154.43</v>
      </c>
      <c r="J309" s="48">
        <v>156.32</v>
      </c>
      <c r="K309" s="48">
        <v>144.54</v>
      </c>
      <c r="L309" s="48">
        <v>152.27000000000001</v>
      </c>
      <c r="M309" s="48">
        <v>127.49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125.65</v>
      </c>
      <c r="W309" s="48">
        <v>142.81</v>
      </c>
      <c r="X309" s="48">
        <v>130.52000000000001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131.44999999999999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>RANK(R310,D310:R310,1)</f>
        <v>6</v>
      </c>
      <c r="AG310" s="45">
        <f>RANK(R310,D310:AE310,1)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1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11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124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72.94</v>
      </c>
      <c r="E310" s="92">
        <f>'5.1.1 (incl tax)'!E309-'5.1.1 (excl tax)'!E309</f>
        <v>75.180000000000007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85.320000000000007</v>
      </c>
      <c r="I310" s="92">
        <f>'5.1.1 (incl tax)'!I309-'5.1.1 (excl tax)'!I309</f>
        <v>89.830000000000013</v>
      </c>
      <c r="J310" s="92">
        <f>'5.1.1 (incl tax)'!J309-'5.1.1 (excl tax)'!J309</f>
        <v>91.83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65.759999999999991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6</v>
      </c>
      <c r="AG311" s="45">
        <f>RANK(R311,D311:AE311,1)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1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11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124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>RANK(R309,D309:R309,1)</f>
        <v>3</v>
      </c>
      <c r="AG309" s="45">
        <f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55.307855626326962</v>
      </c>
      <c r="E310" s="48">
        <f>('5.1.1 (tax amount)'!E310/'5.1.1 (incl tax)'!E309)*100</f>
        <v>55.471113406625847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55.102040816326536</v>
      </c>
      <c r="I310" s="48">
        <f>('5.1.1 (tax amount)'!I310/'5.1.1 (incl tax)'!I309)*100</f>
        <v>58.168749595285895</v>
      </c>
      <c r="J310" s="48">
        <f>('5.1.1 (tax amount)'!J310/'5.1.1 (incl tax)'!J309)*100</f>
        <v>58.744882292732861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51.580516118911277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52.948666931953838</v>
      </c>
      <c r="W310" s="48">
        <f>('5.1.1 (tax amount)'!W310/'5.1.1 (incl tax)'!W309)*100</f>
        <v>50.605699880960707</v>
      </c>
      <c r="X310" s="48">
        <f>('5.1.1 (tax amount)'!X310/'5.1.1 (incl tax)'!X309)*100</f>
        <v>48.337419552558991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52.270825408900713</v>
      </c>
      <c r="AE310" s="48">
        <f>('5.1.1 (tax amount)'!AE310/'5.1.1 (incl tax)'!AE309)*100</f>
        <v>55.490663815085959</v>
      </c>
      <c r="AF310" s="45">
        <f>RANK(R310,D310:R310,1)</f>
        <v>5</v>
      </c>
      <c r="AG310" s="45">
        <f>RANK(R310,D310:AE310,1)</f>
        <v>16</v>
      </c>
    </row>
    <row r="311" spans="1:33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>RANK(R311,D311:R311,1)</f>
        <v>5</v>
      </c>
      <c r="AG311" s="45">
        <f>RANK(R311,D311:AE311,1)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0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10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77.599999999999994</v>
      </c>
      <c r="K309" s="75">
        <v>70.64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72.3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>RANK(R310,D310:R310,1)</f>
        <v>2</v>
      </c>
      <c r="AG310" s="45">
        <f>RANK(R310,D310:AE310,1)</f>
        <v>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0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10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140.66</v>
      </c>
      <c r="E309" s="75">
        <v>148.06</v>
      </c>
      <c r="F309" s="75">
        <v>150.03</v>
      </c>
      <c r="G309" s="75">
        <v>153.4</v>
      </c>
      <c r="H309" s="75">
        <v>148.29</v>
      </c>
      <c r="I309" s="75">
        <v>147.54</v>
      </c>
      <c r="J309" s="75">
        <v>141.52000000000001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137.61000000000001</v>
      </c>
      <c r="Z309" s="75">
        <v>130.03</v>
      </c>
      <c r="AA309" s="75">
        <v>104.16</v>
      </c>
      <c r="AB309" s="75">
        <v>126.33</v>
      </c>
      <c r="AC309" s="75">
        <v>123.79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>RANK(R310,D310:R310,1)</f>
        <v>8</v>
      </c>
      <c r="AG310" s="45">
        <f>RANK(R310,D310:AE310,1)</f>
        <v>21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1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11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124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>RANK(R309,D309:R309,1)</f>
        <v>14</v>
      </c>
      <c r="AG309" s="45">
        <f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68.06</v>
      </c>
      <c r="E310" s="48">
        <f>'5.2.1 (incl tax)'!E309-'5.2.1 (excl tax)'!E309</f>
        <v>77.36</v>
      </c>
      <c r="F310" s="48">
        <f>'5.2.1 (incl tax)'!F309-'5.2.1 (excl tax)'!F309</f>
        <v>71.040000000000006</v>
      </c>
      <c r="G310" s="48">
        <f>'5.2.1 (incl tax)'!G309-'5.2.1 (excl tax)'!G309</f>
        <v>73.64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63.920000000000016</v>
      </c>
      <c r="K310" s="48">
        <f>'5.2.1 (incl tax)'!K309-'5.2.1 (excl tax)'!K309</f>
        <v>74.14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>RANK(R310,D310:R310,1)</f>
        <v>14</v>
      </c>
      <c r="AG310" s="45">
        <f>RANK(R310,D310:AE310,1)</f>
        <v>27</v>
      </c>
    </row>
    <row r="311" spans="1:33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14</v>
      </c>
      <c r="AG311" s="45">
        <f>RANK(R311,D311:AE311,1)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Props1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Nye, William (Energy Security)</cp:lastModifiedBy>
  <cp:lastPrinted>2020-08-18T09:18:35Z</cp:lastPrinted>
  <dcterms:created xsi:type="dcterms:W3CDTF">2001-04-18T12:42:06Z</dcterms:created>
  <dcterms:modified xsi:type="dcterms:W3CDTF">2024-03-26T19:38:11Z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